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_v2/"/>
    </mc:Choice>
  </mc:AlternateContent>
  <xr:revisionPtr revIDLastSave="0" documentId="13_ncr:1_{E3E0DC34-CDFC-9141-B010-CDD78480B7A6}" xr6:coauthVersionLast="47" xr6:coauthVersionMax="47" xr10:uidLastSave="{00000000-0000-0000-0000-000000000000}"/>
  <bookViews>
    <workbookView xWindow="0" yWindow="500" windowWidth="35840" windowHeight="20680" activeTab="1" xr2:uid="{0B84AE9D-B233-3D47-8E26-A5F3E4B5E900}"/>
  </bookViews>
  <sheets>
    <sheet name="PUBLICATION TYPES" sheetId="8" r:id="rId1"/>
    <sheet name="F1 IAA info v2" sheetId="6" r:id="rId2"/>
    <sheet name="Training F1 IAA Info" sheetId="5" r:id="rId3"/>
    <sheet name="Done Articles v2" sheetId="7" r:id="rId4"/>
    <sheet name="Annotation information" sheetId="4" r:id="rId5"/>
    <sheet name="Summary F1" sheetId="3" r:id="rId6"/>
    <sheet name="F1 IAA info" sheetId="2" r:id="rId7"/>
    <sheet name="Done articles" sheetId="1" r:id="rId8"/>
  </sheets>
  <definedNames>
    <definedName name="_xlnm._FilterDatabase" localSheetId="4" hidden="1">'Annotation information'!$A$6:$L$19</definedName>
    <definedName name="_xlnm._FilterDatabase" localSheetId="7" hidden="1">'Done articles'!$A$1:$B$61</definedName>
    <definedName name="_xlnm._FilterDatabase" localSheetId="3" hidden="1">'Done Articles v2'!$A$1:$E$80</definedName>
    <definedName name="_xlnm.Extract" localSheetId="3">'Done Articles v2'!$D:$D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7" l="1"/>
  <c r="E66" i="7"/>
  <c r="E36" i="7"/>
  <c r="E72" i="7"/>
  <c r="E35" i="7"/>
  <c r="E70" i="7"/>
  <c r="E46" i="7"/>
  <c r="E20" i="7"/>
  <c r="E81" i="7"/>
  <c r="E82" i="7"/>
  <c r="E83" i="7"/>
  <c r="E84" i="7"/>
  <c r="E85" i="7"/>
  <c r="E86" i="7"/>
  <c r="E79" i="7"/>
  <c r="E80" i="7"/>
  <c r="E7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7" i="7"/>
  <c r="E38" i="7"/>
  <c r="E39" i="7"/>
  <c r="E40" i="7"/>
  <c r="E41" i="7"/>
  <c r="E42" i="7"/>
  <c r="E43" i="7"/>
  <c r="E44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7" i="7"/>
  <c r="E69" i="7"/>
  <c r="E71" i="7"/>
  <c r="E73" i="7"/>
  <c r="E74" i="7"/>
  <c r="E75" i="7"/>
  <c r="E76" i="7"/>
  <c r="E77" i="7"/>
  <c r="E2" i="7"/>
  <c r="E187" i="3"/>
  <c r="D187" i="3"/>
  <c r="B187" i="3"/>
  <c r="C187" i="3"/>
  <c r="B37" i="3"/>
  <c r="H37" i="3"/>
  <c r="C122" i="3" l="1"/>
  <c r="D122" i="3"/>
  <c r="E122" i="3"/>
  <c r="B122" i="3"/>
  <c r="M49" i="3"/>
  <c r="L49" i="3"/>
  <c r="J49" i="3"/>
  <c r="I49" i="3"/>
  <c r="G49" i="3"/>
  <c r="F49" i="3"/>
  <c r="D49" i="3"/>
  <c r="C49" i="3"/>
  <c r="K37" i="3"/>
  <c r="K52" i="3" s="1"/>
  <c r="H52" i="3"/>
  <c r="E37" i="3"/>
  <c r="E52" i="3" s="1"/>
  <c r="B52" i="3"/>
  <c r="M48" i="3"/>
  <c r="L48" i="3"/>
  <c r="J48" i="3"/>
  <c r="I48" i="3"/>
  <c r="G48" i="3"/>
  <c r="F48" i="3"/>
  <c r="D48" i="3"/>
  <c r="C48" i="3"/>
  <c r="C47" i="3"/>
  <c r="M47" i="3"/>
  <c r="L47" i="3"/>
  <c r="J47" i="3"/>
  <c r="I47" i="3"/>
  <c r="G47" i="3"/>
  <c r="F47" i="3"/>
  <c r="D47" i="3"/>
  <c r="D46" i="3"/>
  <c r="C46" i="3"/>
  <c r="M46" i="3" l="1"/>
  <c r="M45" i="3"/>
  <c r="L46" i="3"/>
  <c r="L45" i="3"/>
  <c r="J46" i="3"/>
  <c r="J45" i="3"/>
  <c r="I46" i="3"/>
  <c r="I45" i="3"/>
  <c r="G46" i="3"/>
  <c r="G45" i="3"/>
  <c r="F46" i="3"/>
  <c r="F45" i="3"/>
  <c r="D45" i="3"/>
  <c r="C45" i="3"/>
  <c r="M44" i="3"/>
  <c r="L44" i="3"/>
  <c r="J44" i="3"/>
  <c r="I44" i="3"/>
  <c r="G44" i="3"/>
  <c r="F44" i="3"/>
  <c r="D44" i="3"/>
  <c r="C44" i="3"/>
  <c r="C43" i="3" l="1"/>
  <c r="M43" i="3" l="1"/>
  <c r="M42" i="3"/>
  <c r="L43" i="3"/>
  <c r="L42" i="3"/>
  <c r="J43" i="3"/>
  <c r="J42" i="3"/>
  <c r="I43" i="3"/>
  <c r="I42" i="3"/>
  <c r="G43" i="3"/>
  <c r="G42" i="3"/>
  <c r="F43" i="3"/>
  <c r="F42" i="3"/>
  <c r="D43" i="3"/>
  <c r="D42" i="3"/>
  <c r="C42" i="3"/>
  <c r="M41" i="3" l="1"/>
  <c r="L41" i="3"/>
  <c r="M40" i="3"/>
  <c r="L40" i="3"/>
  <c r="M39" i="3"/>
  <c r="L39" i="3"/>
  <c r="M38" i="3"/>
  <c r="L38" i="3"/>
  <c r="M37" i="3"/>
  <c r="L37" i="3"/>
  <c r="J41" i="3"/>
  <c r="I41" i="3"/>
  <c r="J40" i="3"/>
  <c r="I40" i="3"/>
  <c r="J39" i="3"/>
  <c r="I39" i="3"/>
  <c r="J38" i="3"/>
  <c r="I38" i="3"/>
  <c r="J37" i="3"/>
  <c r="I37" i="3"/>
  <c r="F37" i="3"/>
  <c r="G41" i="3"/>
  <c r="F41" i="3"/>
  <c r="G40" i="3"/>
  <c r="F40" i="3"/>
  <c r="G39" i="3"/>
  <c r="F39" i="3"/>
  <c r="G38" i="3"/>
  <c r="F38" i="3"/>
  <c r="G37" i="3"/>
  <c r="D41" i="3"/>
  <c r="D40" i="3"/>
  <c r="D39" i="3"/>
  <c r="D38" i="3"/>
  <c r="D37" i="3"/>
  <c r="C41" i="3"/>
  <c r="C37" i="3"/>
  <c r="C38" i="3"/>
  <c r="C39" i="3"/>
  <c r="C40" i="3"/>
  <c r="J52" i="3" l="1"/>
  <c r="G52" i="3"/>
  <c r="G54" i="3" s="1"/>
  <c r="C52" i="3"/>
  <c r="C54" i="3" s="1"/>
  <c r="F52" i="3"/>
  <c r="F54" i="3" s="1"/>
  <c r="I52" i="3"/>
  <c r="D52" i="3"/>
  <c r="D54" i="3" s="1"/>
  <c r="L52" i="3"/>
  <c r="L54" i="3" s="1"/>
  <c r="M52" i="3"/>
  <c r="M54" i="3" s="1"/>
  <c r="J54" i="3"/>
  <c r="I54" i="3" l="1"/>
  <c r="I57" i="3" s="1"/>
  <c r="L57" i="3"/>
  <c r="C57" i="3"/>
  <c r="F57" i="3"/>
</calcChain>
</file>

<file path=xl/sharedStrings.xml><?xml version="1.0" encoding="utf-8"?>
<sst xmlns="http://schemas.openxmlformats.org/spreadsheetml/2006/main" count="1807" uniqueCount="711">
  <si>
    <t>All Articles Done:</t>
  </si>
  <si>
    <t>PMC1247630</t>
  </si>
  <si>
    <t>PMC1474522</t>
  </si>
  <si>
    <t>PMC1533075</t>
  </si>
  <si>
    <t>PMC1626394</t>
  </si>
  <si>
    <t>PMC2009866</t>
  </si>
  <si>
    <t>PMC2265032</t>
  </si>
  <si>
    <t>PMC2516588</t>
  </si>
  <si>
    <t>PMC2874300</t>
  </si>
  <si>
    <t>PMC2898025</t>
  </si>
  <si>
    <t>PMC3205727</t>
  </si>
  <si>
    <t>PMC3279448</t>
  </si>
  <si>
    <t>PMC3313761</t>
  </si>
  <si>
    <t>PMC3342123</t>
  </si>
  <si>
    <t>PMC3373750</t>
  </si>
  <si>
    <t>PMC3513049</t>
  </si>
  <si>
    <t>PMC3679768</t>
  </si>
  <si>
    <t>PMC3800883</t>
  </si>
  <si>
    <t>PMC3914197</t>
  </si>
  <si>
    <t>PMC4122855</t>
  </si>
  <si>
    <t>PMC4304064</t>
  </si>
  <si>
    <t>PMC4311629</t>
  </si>
  <si>
    <t>PMC4352710</t>
  </si>
  <si>
    <t>PMC4428817</t>
  </si>
  <si>
    <t>PMC4500436</t>
  </si>
  <si>
    <t>PMC4653409</t>
  </si>
  <si>
    <t>PMC4653418</t>
  </si>
  <si>
    <t>PMC4683322</t>
  </si>
  <si>
    <t>PMC5143410</t>
  </si>
  <si>
    <t>PMC5501061</t>
  </si>
  <si>
    <t>PMC5685050</t>
  </si>
  <si>
    <t>PMC6033232</t>
  </si>
  <si>
    <t>PMC6054603</t>
  </si>
  <si>
    <t>Reran all 4.30.20</t>
  </si>
  <si>
    <t>Batch Date</t>
  </si>
  <si>
    <t>Annotators</t>
  </si>
  <si>
    <t>CURRENT ARTICLE</t>
  </si>
  <si>
    <t>TP CLASS</t>
  </si>
  <si>
    <t>ANNOTATOR MISMATCHES CLASS</t>
  </si>
  <si>
    <t>F1 CLASS (IAA)</t>
  </si>
  <si>
    <t>TP SUBJECT</t>
  </si>
  <si>
    <t>ANNOTATOR MISMATCHES SUBJECT</t>
  </si>
  <si>
    <t>F1 SUBJECT (IAA)</t>
  </si>
  <si>
    <t>FUZZY TP CLASS</t>
  </si>
  <si>
    <t>FUZZY ANNOTATOR MISMATCHES CLASS</t>
  </si>
  <si>
    <t>FUZZY F1 CLASS (IAA)</t>
  </si>
  <si>
    <t>FUZZY TP SUBJECT</t>
  </si>
  <si>
    <t>FUZZY ANNOTATOR MISMATCHES SUBJECT</t>
  </si>
  <si>
    <t>FUZZY F1 SUBJECT (IAA)</t>
  </si>
  <si>
    <t>ELIZABETH, MAYLA,</t>
  </si>
  <si>
    <t>[0, 0]</t>
  </si>
  <si>
    <t>[223, 19]</t>
  </si>
  <si>
    <t>[125, 51]</t>
  </si>
  <si>
    <t>[217, 13]</t>
  </si>
  <si>
    <t>[65, 2]</t>
  </si>
  <si>
    <t>TOTAL</t>
  </si>
  <si>
    <t>[7, 4]</t>
  </si>
  <si>
    <t>[4, 7]</t>
  </si>
  <si>
    <t>[1, 2]</t>
  </si>
  <si>
    <t>[1, 3]</t>
  </si>
  <si>
    <t>[0, 1]</t>
  </si>
  <si>
    <t>[11, 2]</t>
  </si>
  <si>
    <t>[13, 11]</t>
  </si>
  <si>
    <t>[4, 0]</t>
  </si>
  <si>
    <t>[0, 8]</t>
  </si>
  <si>
    <t>[1, 7]</t>
  </si>
  <si>
    <t>[0, 6]</t>
  </si>
  <si>
    <t>[0, 9]</t>
  </si>
  <si>
    <t>[0, 5]</t>
  </si>
  <si>
    <t>[0, 10]</t>
  </si>
  <si>
    <t>[19, 26]</t>
  </si>
  <si>
    <t>[18, 31]</t>
  </si>
  <si>
    <t>[14, 7]</t>
  </si>
  <si>
    <t>[10, 5]</t>
  </si>
  <si>
    <t>[12, 5]</t>
  </si>
  <si>
    <t>[6, 2]</t>
  </si>
  <si>
    <t>[2, 8]</t>
  </si>
  <si>
    <t>[0, 2]</t>
  </si>
  <si>
    <t>[2, 5]</t>
  </si>
  <si>
    <t>[0, 3]</t>
  </si>
  <si>
    <t>[3, 6]</t>
  </si>
  <si>
    <t>[2, 3]</t>
  </si>
  <si>
    <t>[3, 4]</t>
  </si>
  <si>
    <t>[3, 2]</t>
  </si>
  <si>
    <t>[1, 0]</t>
  </si>
  <si>
    <t>[26, 36]</t>
  </si>
  <si>
    <t>[23, 24]</t>
  </si>
  <si>
    <t>[21, 31]</t>
  </si>
  <si>
    <t>[7, 8]</t>
  </si>
  <si>
    <t>[19, 25]</t>
  </si>
  <si>
    <t>[5, 19]</t>
  </si>
  <si>
    <t>[2, 7]</t>
  </si>
  <si>
    <t>[4, 3]</t>
  </si>
  <si>
    <t>[3, 3]</t>
  </si>
  <si>
    <t>[1, 1]</t>
  </si>
  <si>
    <t>[2, 2]</t>
  </si>
  <si>
    <t>[9, 5]</t>
  </si>
  <si>
    <t>[3, 0]</t>
  </si>
  <si>
    <t>[4, 2]</t>
  </si>
  <si>
    <t>[2, 0]</t>
  </si>
  <si>
    <t>[36, 22]</t>
  </si>
  <si>
    <t>[26, 26]</t>
  </si>
  <si>
    <t>[28, 19]</t>
  </si>
  <si>
    <t>[6, 5]</t>
  </si>
  <si>
    <t>[53, 26]</t>
  </si>
  <si>
    <t>[43, 38]</t>
  </si>
  <si>
    <t>[38, 16]</t>
  </si>
  <si>
    <t>[8, 1]</t>
  </si>
  <si>
    <t>[112, 71]</t>
  </si>
  <si>
    <t>[85, 87]</t>
  </si>
  <si>
    <t>[87, 56]</t>
  </si>
  <si>
    <t>[18, 18]</t>
  </si>
  <si>
    <t>[84, 41]</t>
  </si>
  <si>
    <t>[32, 27]</t>
  </si>
  <si>
    <t>[81, 38]</t>
  </si>
  <si>
    <t>[15, 9]</t>
  </si>
  <si>
    <t>[103, 14]</t>
  </si>
  <si>
    <t>[54, 23]</t>
  </si>
  <si>
    <t>[31, 0]</t>
  </si>
  <si>
    <t>[72, 19]</t>
  </si>
  <si>
    <t>[62, 38]</t>
  </si>
  <si>
    <t>[67, 15]</t>
  </si>
  <si>
    <t>[34, 8]</t>
  </si>
  <si>
    <t>[67, 31]</t>
  </si>
  <si>
    <t>[43, 34]</t>
  </si>
  <si>
    <t>[64, 28]</t>
  </si>
  <si>
    <t>[16, 7]</t>
  </si>
  <si>
    <t>[326, 105]</t>
  </si>
  <si>
    <t>[191, 122]</t>
  </si>
  <si>
    <t>[315, 95]</t>
  </si>
  <si>
    <t>[96, 24]</t>
  </si>
  <si>
    <t>[3, 1]</t>
  </si>
  <si>
    <t>[1, 4]</t>
  </si>
  <si>
    <t>[4, 14]</t>
  </si>
  <si>
    <t>[1, 8]</t>
  </si>
  <si>
    <t>[6, 15]</t>
  </si>
  <si>
    <t>[6, 9]</t>
  </si>
  <si>
    <t>[5, 8]</t>
  </si>
  <si>
    <t>[7, 5]</t>
  </si>
  <si>
    <t>[2, 6]</t>
  </si>
  <si>
    <t>[0, 4]</t>
  </si>
  <si>
    <t>[3, 12]</t>
  </si>
  <si>
    <t>[2, 11]</t>
  </si>
  <si>
    <t>[32, 66]</t>
  </si>
  <si>
    <t>[12, 35]</t>
  </si>
  <si>
    <t>[30, 64]</t>
  </si>
  <si>
    <t>[5, 28]</t>
  </si>
  <si>
    <t>Batch Number</t>
  </si>
  <si>
    <t>PMCID</t>
  </si>
  <si>
    <t>Macro-Average</t>
  </si>
  <si>
    <t>Totals</t>
  </si>
  <si>
    <t>ANNOTATOR 2</t>
  </si>
  <si>
    <t>ANNOTATOR 1</t>
  </si>
  <si>
    <t>PR CLASS</t>
  </si>
  <si>
    <t>F1 CLASS</t>
  </si>
  <si>
    <t>PR SUBJECT</t>
  </si>
  <si>
    <t>F1 SUBJECT</t>
  </si>
  <si>
    <t>FUZZY PR CLASS</t>
  </si>
  <si>
    <t>FUZZY F1 CLASS</t>
  </si>
  <si>
    <t>FUZZY PR SUBJECT</t>
  </si>
  <si>
    <t>FUZZY F1 SUBJECT</t>
  </si>
  <si>
    <t>Full Totals</t>
  </si>
  <si>
    <t>Info:</t>
  </si>
  <si>
    <t xml:space="preserve">ELIZABETH, MAYLA, </t>
  </si>
  <si>
    <t>PMC6000839</t>
  </si>
  <si>
    <t>[27, 21]</t>
  </si>
  <si>
    <t>[9, 9]</t>
  </si>
  <si>
    <t>[3, 5]</t>
  </si>
  <si>
    <t>PMC6011374</t>
  </si>
  <si>
    <t>[43, 31]</t>
  </si>
  <si>
    <t>[8, 11]</t>
  </si>
  <si>
    <t>[39, 27]</t>
  </si>
  <si>
    <t>PMC6022422</t>
  </si>
  <si>
    <t>[28, 13]</t>
  </si>
  <si>
    <t>[12, 9]</t>
  </si>
  <si>
    <t>[6, 3]</t>
  </si>
  <si>
    <t>PMC6029118</t>
  </si>
  <si>
    <t>[43, 19]</t>
  </si>
  <si>
    <t>[11, 11]</t>
  </si>
  <si>
    <t>[41, 18]</t>
  </si>
  <si>
    <t>PMC6056931</t>
  </si>
  <si>
    <t>[25, 29]</t>
  </si>
  <si>
    <t>[24, 28]</t>
  </si>
  <si>
    <t>[4, 5]</t>
  </si>
  <si>
    <t>[166, 113]</t>
  </si>
  <si>
    <t>[47, 48]</t>
  </si>
  <si>
    <t>[159, 107]</t>
  </si>
  <si>
    <t>[27, 30]</t>
  </si>
  <si>
    <t>shortest and average document</t>
  </si>
  <si>
    <t>by length</t>
  </si>
  <si>
    <t>PMC2396486</t>
  </si>
  <si>
    <t>[30, 39]</t>
  </si>
  <si>
    <t>[13, 8]</t>
  </si>
  <si>
    <t>[29, 38]</t>
  </si>
  <si>
    <t>[7, 2]</t>
  </si>
  <si>
    <t>PMC3427250</t>
  </si>
  <si>
    <t>[35, 31]</t>
  </si>
  <si>
    <t>[8, 10]</t>
  </si>
  <si>
    <t>[31, 26]</t>
  </si>
  <si>
    <t>[4, 6]</t>
  </si>
  <si>
    <t>PMC4564405</t>
  </si>
  <si>
    <t>[45, 30]</t>
  </si>
  <si>
    <t>[9, 10]</t>
  </si>
  <si>
    <t>[43, 28]</t>
  </si>
  <si>
    <t>[8, 9]</t>
  </si>
  <si>
    <t>PMC6039335</t>
  </si>
  <si>
    <t>[47, 54]</t>
  </si>
  <si>
    <t>[14, 22]</t>
  </si>
  <si>
    <t>[8, 16]</t>
  </si>
  <si>
    <t>[157, 154]</t>
  </si>
  <si>
    <t>[44, 50]</t>
  </si>
  <si>
    <t>[150, 146]</t>
  </si>
  <si>
    <t>[27, 33]</t>
  </si>
  <si>
    <t>random choosing!</t>
  </si>
  <si>
    <t>accidentally did not update the ontology here</t>
  </si>
  <si>
    <t>updating ontology for both previous and current</t>
  </si>
  <si>
    <t>random choosing with vitamin D articles</t>
  </si>
  <si>
    <t>PMC2999828</t>
  </si>
  <si>
    <t>[136, 72]</t>
  </si>
  <si>
    <t>[29, 15]</t>
  </si>
  <si>
    <t>[129, 65]</t>
  </si>
  <si>
    <t>[21, 8]</t>
  </si>
  <si>
    <t>PMC3348565</t>
  </si>
  <si>
    <t>[50, 26]</t>
  </si>
  <si>
    <t>[13, 9]</t>
  </si>
  <si>
    <t>[45, 22]</t>
  </si>
  <si>
    <t>[10, 6]</t>
  </si>
  <si>
    <t>PMC4377896</t>
  </si>
  <si>
    <t>[63, 52]</t>
  </si>
  <si>
    <t>[16, 18]</t>
  </si>
  <si>
    <t>[61, 50]</t>
  </si>
  <si>
    <t>[9, 12]</t>
  </si>
  <si>
    <t>PMC5540678</t>
  </si>
  <si>
    <t>[49, 32]</t>
  </si>
  <si>
    <t>[9, 14]</t>
  </si>
  <si>
    <t>[48, 31]</t>
  </si>
  <si>
    <t>[3, 8]</t>
  </si>
  <si>
    <t>[298, 182]</t>
  </si>
  <si>
    <t>[67, 56]</t>
  </si>
  <si>
    <t>[283, 168]</t>
  </si>
  <si>
    <t>PMC2672462</t>
  </si>
  <si>
    <t>[176, 51]</t>
  </si>
  <si>
    <t>[28, 14]</t>
  </si>
  <si>
    <t>[168, 44]</t>
  </si>
  <si>
    <t>[17, 5]</t>
  </si>
  <si>
    <t>PMC3933411</t>
  </si>
  <si>
    <t>[103, 37]</t>
  </si>
  <si>
    <t>[11, 6]</t>
  </si>
  <si>
    <t>[97, 32]</t>
  </si>
  <si>
    <t>[8, 3]</t>
  </si>
  <si>
    <t>PMC4897523</t>
  </si>
  <si>
    <t>[125, 71]</t>
  </si>
  <si>
    <t>[12, 15]</t>
  </si>
  <si>
    <t>[112, 60]</t>
  </si>
  <si>
    <t>[7, 10]</t>
  </si>
  <si>
    <t>PMC5187359</t>
  </si>
  <si>
    <t>[141, 50]</t>
  </si>
  <si>
    <t>[31, 21]</t>
  </si>
  <si>
    <t>[136, 47]</t>
  </si>
  <si>
    <t>[26, 15]</t>
  </si>
  <si>
    <t>[545, 209]</t>
  </si>
  <si>
    <t>[82, 56]</t>
  </si>
  <si>
    <t>[513, 183]</t>
  </si>
  <si>
    <t>[58, 33]</t>
  </si>
  <si>
    <t>FIRST 2 ONLY 1 PASS REALLY FOR BOTH ANNOTATORS</t>
  </si>
  <si>
    <t>vitamin D now has to be in the first 500 words so that we know it is truly about that</t>
  </si>
  <si>
    <t>PMC2885310</t>
  </si>
  <si>
    <t>[98, 12]</t>
  </si>
  <si>
    <t>[22, 0]</t>
  </si>
  <si>
    <t>PMC3915248</t>
  </si>
  <si>
    <t>[51, 19]</t>
  </si>
  <si>
    <t>[18, 10]</t>
  </si>
  <si>
    <t>[12, 2]</t>
  </si>
  <si>
    <t>PMC4859539</t>
  </si>
  <si>
    <t>[46, 18]</t>
  </si>
  <si>
    <t>[43, 15]</t>
  </si>
  <si>
    <t>[10, 1]</t>
  </si>
  <si>
    <t>PMC5812027</t>
  </si>
  <si>
    <t>[61, 27]</t>
  </si>
  <si>
    <t>[10, 7]</t>
  </si>
  <si>
    <t>[59, 25]</t>
  </si>
  <si>
    <t>[256, 76]</t>
  </si>
  <si>
    <t>[61, 19]</t>
  </si>
  <si>
    <t>[251, 71]</t>
  </si>
  <si>
    <t>[50, 6]</t>
  </si>
  <si>
    <t>PMC2889879</t>
  </si>
  <si>
    <t>[71, 39]</t>
  </si>
  <si>
    <t>[6, 6]</t>
  </si>
  <si>
    <t>[66, 35]</t>
  </si>
  <si>
    <t>[5, 5]</t>
  </si>
  <si>
    <t>PMC3400371</t>
  </si>
  <si>
    <t>[56, 60]</t>
  </si>
  <si>
    <t>[55, 59]</t>
  </si>
  <si>
    <t>[2, 4]</t>
  </si>
  <si>
    <t>PMC4992225</t>
  </si>
  <si>
    <t>[77, 71]</t>
  </si>
  <si>
    <t>[13, 21]</t>
  </si>
  <si>
    <t>[73, 67]</t>
  </si>
  <si>
    <t>[11, 19]</t>
  </si>
  <si>
    <t>PMC5030620</t>
  </si>
  <si>
    <t>[262, 166]</t>
  </si>
  <si>
    <t>[34, 28]</t>
  </si>
  <si>
    <t>[250, 153]</t>
  </si>
  <si>
    <t>[23, 17]</t>
  </si>
  <si>
    <t>[466, 336]</t>
  </si>
  <si>
    <t>[444, 314]</t>
  </si>
  <si>
    <t>[41, 45]</t>
  </si>
  <si>
    <t>PMC3272870</t>
  </si>
  <si>
    <t>[190, 85]</t>
  </si>
  <si>
    <t>[45, 8]</t>
  </si>
  <si>
    <t>[182, 77]</t>
  </si>
  <si>
    <t>[40, 3]</t>
  </si>
  <si>
    <t>PMC4954778</t>
  </si>
  <si>
    <t>[44, 33]</t>
  </si>
  <si>
    <t>[10, 2]</t>
  </si>
  <si>
    <t>[41, 30]</t>
  </si>
  <si>
    <t>[8, 0]</t>
  </si>
  <si>
    <t>PMC5273824</t>
  </si>
  <si>
    <t>[48, 22]</t>
  </si>
  <si>
    <t>[13, 2]</t>
  </si>
  <si>
    <t>[44, 18]</t>
  </si>
  <si>
    <t>[12, 1]</t>
  </si>
  <si>
    <t>[282, 140]</t>
  </si>
  <si>
    <t>[68, 12]</t>
  </si>
  <si>
    <t>[267, 125]</t>
  </si>
  <si>
    <t>[60, 4]</t>
  </si>
  <si>
    <t>IAA Category</t>
  </si>
  <si>
    <t>IAA Subject</t>
  </si>
  <si>
    <t>Fuzzy IAA Category</t>
  </si>
  <si>
    <t>Fuzzy IAA Subject</t>
  </si>
  <si>
    <t>TOTAL SENTENCES:</t>
  </si>
  <si>
    <t>TOTAL WORDS:</t>
  </si>
  <si>
    <t>TOTAL UNIQUE WORDS:</t>
  </si>
  <si>
    <t>IGNORANCE CATEGORY</t>
  </si>
  <si>
    <t>TOTAL CUES</t>
  </si>
  <si>
    <t>ANNOTATION COUNT</t>
  </si>
  <si>
    <t>FULL_UNKNOWN</t>
  </si>
  <si>
    <t>ANOMALY_CURIOUS_FINDING</t>
  </si>
  <si>
    <t>SUPERFICIAL_RELATIONSHIP</t>
  </si>
  <si>
    <t>IMPORTANT_CONSIDERATION</t>
  </si>
  <si>
    <t>FUTURE_WORK</t>
  </si>
  <si>
    <t>INCOMPLETE_EVIDENCE</t>
  </si>
  <si>
    <t>PROBLEM_COMPLICATION</t>
  </si>
  <si>
    <t>DIFFICULT_TASK</t>
  </si>
  <si>
    <t>EXPLICIT_QUESTION</t>
  </si>
  <si>
    <t>ALTERNATIVE_OPTIONS_CONTROVERSY</t>
  </si>
  <si>
    <t>QUESTION_ANSWERED_BY_THIS_WORK</t>
  </si>
  <si>
    <t>PROBABLE_UNDERSTANDING</t>
  </si>
  <si>
    <t>FUTURE_PREDICTION</t>
  </si>
  <si>
    <t>TOTAL CLASS ANNOTATIONS:</t>
  </si>
  <si>
    <t>TOTAL SCOPE ANNOTATIONS:</t>
  </si>
  <si>
    <t>TOTAL CUES:</t>
  </si>
  <si>
    <t>in the taxonomy figure</t>
  </si>
  <si>
    <t>Notes:</t>
  </si>
  <si>
    <t>UNIQUE ANNOTATION COUNT</t>
  </si>
  <si>
    <t>TOTAL UNIQUE CLASS ANNOTATIONS:</t>
  </si>
  <si>
    <t>AVERAGE # ANNOTATIONS PER ARTICLE</t>
  </si>
  <si>
    <t>MEDIAN # ANNOTATIONS PER ARTICLE</t>
  </si>
  <si>
    <t>MINIMUM # ANNOTATIONS PER ARTICLE</t>
  </si>
  <si>
    <t>MAXIMUM # ANNOTATIONS PER ARTICLE</t>
  </si>
  <si>
    <t>AVERAGE # UNIQUE ANNOTATIONS PER ARTICLE</t>
  </si>
  <si>
    <t>MEDIAN # UNIQUE ANNOTATIONS PER ARTICLE</t>
  </si>
  <si>
    <t>MINIMUM # UNIQUE ANNOTATIONS PER ARTICLE</t>
  </si>
  <si>
    <t>MAXIMUM # UNIQUE ANNOTATIONS PER ARTICLE</t>
  </si>
  <si>
    <t>SECTION</t>
  </si>
  <si>
    <t>TOTAL # ARTICLES WITH SECTION</t>
  </si>
  <si>
    <t>abstract</t>
  </si>
  <si>
    <t># ARTICLES WITH NO SECTIONS</t>
  </si>
  <si>
    <t>introduction</t>
  </si>
  <si>
    <t>background</t>
  </si>
  <si>
    <t>method</t>
  </si>
  <si>
    <t>results</t>
  </si>
  <si>
    <t>discussion</t>
  </si>
  <si>
    <t>conclusion</t>
  </si>
  <si>
    <t>Crude section stuff (regex-sections)</t>
  </si>
  <si>
    <t>title</t>
  </si>
  <si>
    <t>methods</t>
  </si>
  <si>
    <t>BioC section stuff (BioC-sections)</t>
  </si>
  <si>
    <t>TRAINING - 1/19/21</t>
  </si>
  <si>
    <t>YES</t>
  </si>
  <si>
    <t>ANNOTATORS:</t>
  </si>
  <si>
    <t xml:space="preserve">GOLD_STANDARD, KATIE, </t>
  </si>
  <si>
    <t>[10, 43]</t>
  </si>
  <si>
    <t>[5, 12]</t>
  </si>
  <si>
    <t>[3, 37]</t>
  </si>
  <si>
    <t>[0, 7]</t>
  </si>
  <si>
    <t>[1, 16]</t>
  </si>
  <si>
    <t>[1, 5]</t>
  </si>
  <si>
    <t>[0, 15]</t>
  </si>
  <si>
    <t>[11, 63]</t>
  </si>
  <si>
    <t>[6, 18]</t>
  </si>
  <si>
    <t>[3, 56]</t>
  </si>
  <si>
    <t>[0, 12]</t>
  </si>
  <si>
    <t xml:space="preserve">GOLD_STANDARD, STEPHANIE, </t>
  </si>
  <si>
    <t>[11, 24]</t>
  </si>
  <si>
    <t>[4, 15]</t>
  </si>
  <si>
    <t>[3, 14]</t>
  </si>
  <si>
    <t>[15, 43]</t>
  </si>
  <si>
    <t>[11, 18]</t>
  </si>
  <si>
    <t>[8, 37]</t>
  </si>
  <si>
    <t xml:space="preserve">KATIE, STEPHANIE, </t>
  </si>
  <si>
    <t>[22, 2]</t>
  </si>
  <si>
    <t>[6, 0]</t>
  </si>
  <si>
    <t>[7, 3]</t>
  </si>
  <si>
    <t>[5, 4]</t>
  </si>
  <si>
    <t>[29, 5]</t>
  </si>
  <si>
    <t>[18, 13]</t>
  </si>
  <si>
    <t>[7, 0]</t>
  </si>
  <si>
    <t>batch date</t>
  </si>
  <si>
    <t>[4, 20]</t>
  </si>
  <si>
    <t>[5, 7]</t>
  </si>
  <si>
    <t>[2, 20]</t>
  </si>
  <si>
    <t>[6, 14]</t>
  </si>
  <si>
    <t>[2, 10]</t>
  </si>
  <si>
    <t>[1, 12]</t>
  </si>
  <si>
    <t>[13, 48]</t>
  </si>
  <si>
    <t>[10, 14]</t>
  </si>
  <si>
    <t>[5, 42]</t>
  </si>
  <si>
    <t>[4, 8]</t>
  </si>
  <si>
    <t>[2, 18]</t>
  </si>
  <si>
    <t>[0, 18]</t>
  </si>
  <si>
    <t>[5, 16]</t>
  </si>
  <si>
    <t>[2, 1]</t>
  </si>
  <si>
    <t>[12, 39]</t>
  </si>
  <si>
    <t>[8, 12]</t>
  </si>
  <si>
    <t>[4, 33]</t>
  </si>
  <si>
    <t>[8, 8]</t>
  </si>
  <si>
    <t>[4, 1]</t>
  </si>
  <si>
    <t>[21, 13]</t>
  </si>
  <si>
    <t>[51, 76]</t>
  </si>
  <si>
    <t>[24, 29]</t>
  </si>
  <si>
    <t>[39, 64]</t>
  </si>
  <si>
    <t>[8, 13]</t>
  </si>
  <si>
    <t>[45, 66]</t>
  </si>
  <si>
    <t>[14, 9]</t>
  </si>
  <si>
    <t>[22, 43]</t>
  </si>
  <si>
    <t>[96, 142]</t>
  </si>
  <si>
    <t>[38, 38]</t>
  </si>
  <si>
    <t>[61, 107]</t>
  </si>
  <si>
    <t>[14, 15]</t>
  </si>
  <si>
    <t>[37, 107]</t>
  </si>
  <si>
    <t>[12, 20]</t>
  </si>
  <si>
    <t>[23, 93]</t>
  </si>
  <si>
    <t>[32, 82]</t>
  </si>
  <si>
    <t>[5, 9]</t>
  </si>
  <si>
    <t>[11, 61]</t>
  </si>
  <si>
    <t>[69, 189]</t>
  </si>
  <si>
    <t>[17, 29]</t>
  </si>
  <si>
    <t>[34, 154]</t>
  </si>
  <si>
    <t>[7, 19]</t>
  </si>
  <si>
    <t>GOLD_STANDARD, STEPHANIE,</t>
  </si>
  <si>
    <t>[26, 71]</t>
  </si>
  <si>
    <t>[10, 13]</t>
  </si>
  <si>
    <t>[15, 44]</t>
  </si>
  <si>
    <t>[8, 17]</t>
  </si>
  <si>
    <t>[12, 41]</t>
  </si>
  <si>
    <t>[41, 115]</t>
  </si>
  <si>
    <t>[35, 47]</t>
  </si>
  <si>
    <t>[38, 112]</t>
  </si>
  <si>
    <t>[10, 21]</t>
  </si>
  <si>
    <t>PMC2727050</t>
  </si>
  <si>
    <t>PMC4715834</t>
  </si>
  <si>
    <t>PMC3075531</t>
  </si>
  <si>
    <t>PMC5546866</t>
  </si>
  <si>
    <t>IAA Scope</t>
  </si>
  <si>
    <t>Fuzzy IAA Scope</t>
  </si>
  <si>
    <t>[38, 45]</t>
  </si>
  <si>
    <t>[12, 14]</t>
  </si>
  <si>
    <t>[35, 42]</t>
  </si>
  <si>
    <t>[62, 30]</t>
  </si>
  <si>
    <t>[24, 8]</t>
  </si>
  <si>
    <t>[18, 1]</t>
  </si>
  <si>
    <t>[51, 52]</t>
  </si>
  <si>
    <t>[48, 49]</t>
  </si>
  <si>
    <t>[48, 35]</t>
  </si>
  <si>
    <t>[199, 162]</t>
  </si>
  <si>
    <t>[66, 41]</t>
  </si>
  <si>
    <t>[193, 156]</t>
  </si>
  <si>
    <t>[35, 10]</t>
  </si>
  <si>
    <t>PMC2722583</t>
  </si>
  <si>
    <t>[35, 49]</t>
  </si>
  <si>
    <t>[11, 9]</t>
  </si>
  <si>
    <t>[34, 48]</t>
  </si>
  <si>
    <t>[4, 4]</t>
  </si>
  <si>
    <t>PMC3424155</t>
  </si>
  <si>
    <t>[49, 30]</t>
  </si>
  <si>
    <t>[14, 6]</t>
  </si>
  <si>
    <t>[46, 28]</t>
  </si>
  <si>
    <t>PMC3470091</t>
  </si>
  <si>
    <t>[25, 31]</t>
  </si>
  <si>
    <t>PMC4275682</t>
  </si>
  <si>
    <t>[88, 81]</t>
  </si>
  <si>
    <t>[29, 34]</t>
  </si>
  <si>
    <t>[86, 79]</t>
  </si>
  <si>
    <t>[197, 191]</t>
  </si>
  <si>
    <t>[60, 55]</t>
  </si>
  <si>
    <t>[191, 186]</t>
  </si>
  <si>
    <t>[22, 13]</t>
  </si>
  <si>
    <t>PMC5658906</t>
  </si>
  <si>
    <t>PMC3271033</t>
  </si>
  <si>
    <t>PMC5405375</t>
  </si>
  <si>
    <t>PMC4380518</t>
  </si>
  <si>
    <t>SPLIT UP THE ANNOTATION TASK BETWEEN ANNOTATORS WITH MAYLA ADJUDICATING!</t>
  </si>
  <si>
    <t xml:space="preserve">ADJUDICATED, ANNOTATOR, </t>
  </si>
  <si>
    <t>PMC4973215 (STEPHANIE)</t>
  </si>
  <si>
    <t>[35, 41]</t>
  </si>
  <si>
    <t>[32, 38]</t>
  </si>
  <si>
    <t>PMC5539754 (KATIE)</t>
  </si>
  <si>
    <t>[33, 55]</t>
  </si>
  <si>
    <t>[30, 52]</t>
  </si>
  <si>
    <t>[68, 96]</t>
  </si>
  <si>
    <t>[62, 90]</t>
  </si>
  <si>
    <t>[2, 9]</t>
  </si>
  <si>
    <t>PMC5658906 (KATIE)</t>
  </si>
  <si>
    <t>[44, 24]</t>
  </si>
  <si>
    <t>[9, 8]</t>
  </si>
  <si>
    <t>[43, 23]</t>
  </si>
  <si>
    <t>[5, 6]</t>
  </si>
  <si>
    <t>PMC3271033 (KATIE)</t>
  </si>
  <si>
    <t>[39, 44]</t>
  </si>
  <si>
    <t>[36, 41]</t>
  </si>
  <si>
    <t>PMC5405375 (KATIE)</t>
  </si>
  <si>
    <t>[63, 18]</t>
  </si>
  <si>
    <t>[57, 12]</t>
  </si>
  <si>
    <t>(run on 5/22/21)</t>
  </si>
  <si>
    <t>PMC4380518 (STEPHANIE)</t>
  </si>
  <si>
    <t>[28, 17]</t>
  </si>
  <si>
    <t>[27, 16]</t>
  </si>
  <si>
    <t>PMC4488777</t>
  </si>
  <si>
    <t>PMC2722408</t>
  </si>
  <si>
    <t>PMC4488777 (KATIE)</t>
  </si>
  <si>
    <t>[45, 33]</t>
  </si>
  <si>
    <t>[5, 11]</t>
  </si>
  <si>
    <t>PMC2722408 (STEPHANIE)</t>
  </si>
  <si>
    <t>[47, 40]</t>
  </si>
  <si>
    <t>[46, 39]</t>
  </si>
  <si>
    <t>[92, 73]</t>
  </si>
  <si>
    <t>[10, 17]</t>
  </si>
  <si>
    <t>[89, 70]</t>
  </si>
  <si>
    <t>[3, 10]</t>
  </si>
  <si>
    <t>PMC3828574 (KATIE)</t>
  </si>
  <si>
    <t>[106, 90]</t>
  </si>
  <si>
    <t>[17, 25]</t>
  </si>
  <si>
    <t>[104, 88]</t>
  </si>
  <si>
    <t>[7, 18]</t>
  </si>
  <si>
    <t>PMC3828574</t>
  </si>
  <si>
    <t>PMC4973215</t>
  </si>
  <si>
    <t>PMC5539754</t>
  </si>
  <si>
    <t>PMC3659910 (KATIE)</t>
  </si>
  <si>
    <t>[72, 42]</t>
  </si>
  <si>
    <t>[61, 31]</t>
  </si>
  <si>
    <t>[4, 9]</t>
  </si>
  <si>
    <t>PMC4327187</t>
  </si>
  <si>
    <t>PMC3169551</t>
  </si>
  <si>
    <t>PMC3169551 (KATIE)</t>
  </si>
  <si>
    <t>[14, 14]</t>
  </si>
  <si>
    <t>PMC4327187 (STEPHANIE)</t>
  </si>
  <si>
    <t>[43, 43]</t>
  </si>
  <si>
    <t>[10, 9]</t>
  </si>
  <si>
    <t>[41, 41]</t>
  </si>
  <si>
    <t>[57, 57]</t>
  </si>
  <si>
    <t>[15, 16]</t>
  </si>
  <si>
    <t>[55, 55]</t>
  </si>
  <si>
    <t>[11, 13]</t>
  </si>
  <si>
    <t>PMC5524288</t>
  </si>
  <si>
    <t>PMC3710985</t>
  </si>
  <si>
    <t>PMC5439533</t>
  </si>
  <si>
    <t>PMC3710985 (KATIE)</t>
  </si>
  <si>
    <t>[59, 27]</t>
  </si>
  <si>
    <t>[11, 0]</t>
  </si>
  <si>
    <t>PMC5439533 (STEPHANIE)</t>
  </si>
  <si>
    <t>[25, 16]</t>
  </si>
  <si>
    <t>[24, 15]</t>
  </si>
  <si>
    <t>PMC5524288 (STEPHANIE)</t>
  </si>
  <si>
    <t>[28, 9]</t>
  </si>
  <si>
    <t>[115, 55]</t>
  </si>
  <si>
    <t>[31, 14]</t>
  </si>
  <si>
    <t>[111, 51]</t>
  </si>
  <si>
    <t>[16, 2]</t>
  </si>
  <si>
    <t>PMC3789799 (KATIE)</t>
  </si>
  <si>
    <t>[22, 19]</t>
  </si>
  <si>
    <t>[17, 14]</t>
  </si>
  <si>
    <t>PMC5240907 (STEPHANIE)</t>
  </si>
  <si>
    <t>[20, 24]</t>
  </si>
  <si>
    <t>[18, 22]</t>
  </si>
  <si>
    <t>PMC5340372 (STEPHANIE)</t>
  </si>
  <si>
    <t>[26, 27]</t>
  </si>
  <si>
    <t>[22, 23]</t>
  </si>
  <si>
    <t>[68, 70]</t>
  </si>
  <si>
    <t>[9, 16]</t>
  </si>
  <si>
    <t>[57, 59]</t>
  </si>
  <si>
    <t>[3, 11]</t>
  </si>
  <si>
    <t>PMC3789799</t>
  </si>
  <si>
    <t>PMC5240907</t>
  </si>
  <si>
    <t>PMC5340372</t>
  </si>
  <si>
    <t>Adaptive Clinical Trial</t>
  </si>
  <si>
    <t>Address</t>
  </si>
  <si>
    <t>Autobiography</t>
  </si>
  <si>
    <t>Bibliography</t>
  </si>
  <si>
    <t>Biography</t>
  </si>
  <si>
    <t>Case Reports</t>
  </si>
  <si>
    <t>Classical Article</t>
  </si>
  <si>
    <t>Clinical Conference</t>
  </si>
  <si>
    <t>Clinical Study</t>
  </si>
  <si>
    <t>Clinical Trial</t>
  </si>
  <si>
    <t>Clinical Trial, Phase I</t>
  </si>
  <si>
    <t>Clinical Trial, Phase II</t>
  </si>
  <si>
    <t>Clinical Trial, Phase III</t>
  </si>
  <si>
    <t>Clinical Trial, Phase IV</t>
  </si>
  <si>
    <t>Clinical Trial Protocol</t>
  </si>
  <si>
    <t>Clinical Trial, Veterinary</t>
  </si>
  <si>
    <t>Collected Works</t>
  </si>
  <si>
    <t>Comparative Study</t>
  </si>
  <si>
    <t>Congress</t>
  </si>
  <si>
    <t>Consensus Development Conference</t>
  </si>
  <si>
    <t>Consensus Development Conference, NIH</t>
  </si>
  <si>
    <t>Controlled Clinical Trial</t>
  </si>
  <si>
    <t>Dataset</t>
  </si>
  <si>
    <t>Dictionary</t>
  </si>
  <si>
    <t>Directory</t>
  </si>
  <si>
    <t>Duplicate Publication</t>
  </si>
  <si>
    <t>Editorial</t>
  </si>
  <si>
    <t>Electronic Supplementary Materials</t>
  </si>
  <si>
    <t>English Abstract</t>
  </si>
  <si>
    <t>Equivalence Trial</t>
  </si>
  <si>
    <t>Evaluation Study</t>
  </si>
  <si>
    <t>Expression of Concern</t>
  </si>
  <si>
    <t>Festschrift</t>
  </si>
  <si>
    <t>Government Publication</t>
  </si>
  <si>
    <t>Guideline</t>
  </si>
  <si>
    <t>Historical Article</t>
  </si>
  <si>
    <t>Interactive Tutorial</t>
  </si>
  <si>
    <t>Interview</t>
  </si>
  <si>
    <t>Introductory Journal Article</t>
  </si>
  <si>
    <t>Journal Article</t>
  </si>
  <si>
    <t>Lecture</t>
  </si>
  <si>
    <t>Legal Case</t>
  </si>
  <si>
    <t>Legislation</t>
  </si>
  <si>
    <t>Letter</t>
  </si>
  <si>
    <t>Meta-Analysis</t>
  </si>
  <si>
    <t>Multicenter Study</t>
  </si>
  <si>
    <t>News</t>
  </si>
  <si>
    <t>Newspaper Article</t>
  </si>
  <si>
    <t>Observational Study</t>
  </si>
  <si>
    <t>Observational Study, Veterinary</t>
  </si>
  <si>
    <t>Overall</t>
  </si>
  <si>
    <t>Patient Education Handout</t>
  </si>
  <si>
    <t>Periodical Index</t>
  </si>
  <si>
    <t>Personal Narrative</t>
  </si>
  <si>
    <t>Portrait</t>
  </si>
  <si>
    <t>Practice Guideline</t>
  </si>
  <si>
    <t>Preprint</t>
  </si>
  <si>
    <t>Pragmatic Clinical Trial</t>
  </si>
  <si>
    <t>Publication Components</t>
  </si>
  <si>
    <t>Publication Formats</t>
  </si>
  <si>
    <t>Published Erratum</t>
  </si>
  <si>
    <t>Randomized Controlled Trial</t>
  </si>
  <si>
    <t>Research Support, American Recovery and Reinvestment Act</t>
  </si>
  <si>
    <t>Research Support, N.I.H., Extramural</t>
  </si>
  <si>
    <t>Research Support, N.I.H., Intramural</t>
  </si>
  <si>
    <t>Research Support, Non-U.S. Gov't</t>
  </si>
  <si>
    <t>Research Support, U.S. Gov't, Non-P.H.S.</t>
  </si>
  <si>
    <t>Research Support, U.S. Gov't, P.H.S.</t>
  </si>
  <si>
    <t>Retracted Publication</t>
  </si>
  <si>
    <t>Retraction of Publication</t>
  </si>
  <si>
    <t>Review</t>
  </si>
  <si>
    <t>Scientific Integrity Review</t>
  </si>
  <si>
    <t>Study Characteristics</t>
  </si>
  <si>
    <t>Support of Research</t>
  </si>
  <si>
    <t>Systematic Review</t>
  </si>
  <si>
    <t>Technical Report</t>
  </si>
  <si>
    <t>Twin Study</t>
  </si>
  <si>
    <t>Validation Study</t>
  </si>
  <si>
    <t>Video-Audio Media</t>
  </si>
  <si>
    <t>Webcast</t>
  </si>
  <si>
    <t>PUBLICATION TYPE</t>
  </si>
  <si>
    <t>https://pubmed.ncbi.nlm.nih.gov/help/#publication-types</t>
  </si>
  <si>
    <t>DO WE THINK IT WILL WORK FOR IGNORANCE STUFF: (KATIE AND MAYLA)</t>
  </si>
  <si>
    <t>N/A</t>
  </si>
  <si>
    <t>YES - HAVE EXAMPLES</t>
  </si>
  <si>
    <t>MAYBE</t>
  </si>
  <si>
    <t>PMC5226708 (STEPHANIE)</t>
  </si>
  <si>
    <t>[49, 50]</t>
  </si>
  <si>
    <t>[17, 22]</t>
  </si>
  <si>
    <t>[41, 42]</t>
  </si>
  <si>
    <t>PMC5732505 (STEPHANIE)</t>
  </si>
  <si>
    <t>[28, 30]</t>
  </si>
  <si>
    <t>[15, 14]</t>
  </si>
  <si>
    <t>[26, 28]</t>
  </si>
  <si>
    <t>[77, 80]</t>
  </si>
  <si>
    <t>[32, 36]</t>
  </si>
  <si>
    <t>[67, 70]</t>
  </si>
  <si>
    <t>[5, 15]</t>
  </si>
  <si>
    <t>PMC4869271</t>
  </si>
  <si>
    <t>EXCLUDED</t>
  </si>
  <si>
    <t>PMC4037583 (KATIE)</t>
  </si>
  <si>
    <t>[51, 27]</t>
  </si>
  <si>
    <t>[11, 3]</t>
  </si>
  <si>
    <t>[44, 20]</t>
  </si>
  <si>
    <t>[9, 2]</t>
  </si>
  <si>
    <t>PMC2913107 (STEPHANIE)</t>
  </si>
  <si>
    <t>[32, 20]</t>
  </si>
  <si>
    <t>[28, 16]</t>
  </si>
  <si>
    <t>PMC4231606 (STEPHANIE)</t>
  </si>
  <si>
    <t>[27, 46]</t>
  </si>
  <si>
    <t>[24, 42]</t>
  </si>
  <si>
    <t>[3, 13]</t>
  </si>
  <si>
    <t>[110, 93]</t>
  </si>
  <si>
    <t>[20, 21]</t>
  </si>
  <si>
    <t>[96, 78]</t>
  </si>
  <si>
    <t>[13, 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</si>
</sst>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1" fontId="0" fillId="0" borderId="0" xfId="0" applyNumberFormat="1"/>
    <xf numFmtId="0" fontId="1" fillId="0" borderId="1" xfId="0" applyFont="1" applyBorder="1"/>
    <xf numFmtId="2" fontId="1" fillId="0" borderId="2" xfId="0" applyNumberFormat="1" applyFont="1" applyBorder="1"/>
    <xf numFmtId="0" fontId="1" fillId="0" borderId="2" xfId="0" applyFont="1" applyBorder="1"/>
    <xf numFmtId="2" fontId="1" fillId="0" borderId="3" xfId="0" applyNumberFormat="1" applyFont="1" applyBorder="1"/>
    <xf numFmtId="0" fontId="0" fillId="0" borderId="0" xfId="0" applyAlignment="1">
      <alignment wrapText="1"/>
    </xf>
    <xf numFmtId="2" fontId="1" fillId="0" borderId="2" xfId="0" applyNumberFormat="1" applyFont="1" applyFill="1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3" xfId="0" applyFont="1" applyBorder="1"/>
    <xf numFmtId="14" fontId="1" fillId="0" borderId="0" xfId="0" applyNumberFormat="1" applyFont="1"/>
    <xf numFmtId="0" fontId="0" fillId="0" borderId="0" xfId="0" applyBorder="1"/>
    <xf numFmtId="0" fontId="1" fillId="0" borderId="4" xfId="0" applyFont="1" applyBorder="1" applyAlignment="1">
      <alignment wrapText="1"/>
    </xf>
    <xf numFmtId="0" fontId="0" fillId="0" borderId="0" xfId="0" applyFont="1"/>
    <xf numFmtId="0" fontId="0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F1'!$B$1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F1'!$B$2:$B$14</c:f>
              <c:numCache>
                <c:formatCode>General</c:formatCode>
                <c:ptCount val="13"/>
                <c:pt idx="0">
                  <c:v>0.44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0.76</c:v>
                </c:pt>
                <c:pt idx="5">
                  <c:v>0.72</c:v>
                </c:pt>
                <c:pt idx="6">
                  <c:v>0.79</c:v>
                </c:pt>
                <c:pt idx="7">
                  <c:v>0.8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0.79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4-C146-8AC3-D95D3CB44DBD}"/>
            </c:ext>
          </c:extLst>
        </c:ser>
        <c:ser>
          <c:idx val="1"/>
          <c:order val="1"/>
          <c:tx>
            <c:strRef>
              <c:f>'Summary F1'!$C$1</c:f>
              <c:strCache>
                <c:ptCount val="1"/>
                <c:pt idx="0">
                  <c:v>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F1'!$C$2:$C$14</c:f>
              <c:numCache>
                <c:formatCode>General</c:formatCode>
                <c:ptCount val="13"/>
                <c:pt idx="0">
                  <c:v>0.17</c:v>
                </c:pt>
                <c:pt idx="1">
                  <c:v>0.22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0.62</c:v>
                </c:pt>
                <c:pt idx="5">
                  <c:v>0.75</c:v>
                </c:pt>
                <c:pt idx="6">
                  <c:v>0.84</c:v>
                </c:pt>
                <c:pt idx="7">
                  <c:v>0.88</c:v>
                </c:pt>
                <c:pt idx="8">
                  <c:v>0.87</c:v>
                </c:pt>
                <c:pt idx="9">
                  <c:v>0.9</c:v>
                </c:pt>
                <c:pt idx="10">
                  <c:v>0.86</c:v>
                </c:pt>
                <c:pt idx="11">
                  <c:v>0.9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4-C146-8AC3-D95D3CB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852512"/>
        <c:axId val="1524805648"/>
      </c:lineChart>
      <c:catAx>
        <c:axId val="152485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05648"/>
        <c:crosses val="autoZero"/>
        <c:auto val="1"/>
        <c:lblAlgn val="ctr"/>
        <c:lblOffset val="100"/>
        <c:noMultiLvlLbl val="0"/>
      </c:catAx>
      <c:valAx>
        <c:axId val="152480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F1'!$D$1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F1'!$D$2:$D$14</c:f>
              <c:numCache>
                <c:formatCode>General</c:formatCode>
                <c:ptCount val="13"/>
                <c:pt idx="0">
                  <c:v>0.47</c:v>
                </c:pt>
                <c:pt idx="1">
                  <c:v>0.63</c:v>
                </c:pt>
                <c:pt idx="2">
                  <c:v>0.65</c:v>
                </c:pt>
                <c:pt idx="3">
                  <c:v>0.82</c:v>
                </c:pt>
                <c:pt idx="4">
                  <c:v>0.77</c:v>
                </c:pt>
                <c:pt idx="5">
                  <c:v>0.73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  <c:pt idx="11">
                  <c:v>0.81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8342-B2E0-E0F63AC29A95}"/>
            </c:ext>
          </c:extLst>
        </c:ser>
        <c:ser>
          <c:idx val="1"/>
          <c:order val="1"/>
          <c:tx>
            <c:strRef>
              <c:f>'Summary F1'!$E$1</c:f>
              <c:strCache>
                <c:ptCount val="1"/>
                <c:pt idx="0">
                  <c:v>Fuzzy 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F1'!$A$2:$A$14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F1'!$E$2:$E$14</c:f>
              <c:numCache>
                <c:formatCode>General</c:formatCode>
                <c:ptCount val="13"/>
                <c:pt idx="0">
                  <c:v>0.63</c:v>
                </c:pt>
                <c:pt idx="1">
                  <c:v>0.62</c:v>
                </c:pt>
                <c:pt idx="2">
                  <c:v>0.84</c:v>
                </c:pt>
                <c:pt idx="3">
                  <c:v>0.9</c:v>
                </c:pt>
                <c:pt idx="4">
                  <c:v>0.85</c:v>
                </c:pt>
                <c:pt idx="5">
                  <c:v>0.82</c:v>
                </c:pt>
                <c:pt idx="6">
                  <c:v>0.9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</c:v>
                </c:pt>
                <c:pt idx="11">
                  <c:v>0.93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5-8342-B2E0-E0F63AC2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03136"/>
        <c:axId val="1525104768"/>
      </c:lineChart>
      <c:catAx>
        <c:axId val="1525103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04768"/>
        <c:crosses val="autoZero"/>
        <c:auto val="1"/>
        <c:lblAlgn val="ctr"/>
        <c:lblOffset val="100"/>
        <c:noMultiLvlLbl val="0"/>
      </c:catAx>
      <c:valAx>
        <c:axId val="15251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F1'!$B$61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F1'!$A$62:$A$121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F1'!$B$62:$B$121</c:f>
              <c:numCache>
                <c:formatCode>General</c:formatCode>
                <c:ptCount val="60"/>
                <c:pt idx="0">
                  <c:v>1</c:v>
                </c:pt>
                <c:pt idx="1">
                  <c:v>0.44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0.71</c:v>
                </c:pt>
                <c:pt idx="11">
                  <c:v>0.67</c:v>
                </c:pt>
                <c:pt idx="12">
                  <c:v>0.42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</c:v>
                </c:pt>
                <c:pt idx="17">
                  <c:v>0.73</c:v>
                </c:pt>
                <c:pt idx="18">
                  <c:v>0.84</c:v>
                </c:pt>
                <c:pt idx="19">
                  <c:v>0.73</c:v>
                </c:pt>
                <c:pt idx="20">
                  <c:v>0.79</c:v>
                </c:pt>
                <c:pt idx="21">
                  <c:v>0.78</c:v>
                </c:pt>
                <c:pt idx="22">
                  <c:v>0.75</c:v>
                </c:pt>
                <c:pt idx="23">
                  <c:v>0.67</c:v>
                </c:pt>
                <c:pt idx="24">
                  <c:v>0.79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0.79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0.8</c:v>
                </c:pt>
                <c:pt idx="34">
                  <c:v>0.85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0.79</c:v>
                </c:pt>
                <c:pt idx="39">
                  <c:v>0.69</c:v>
                </c:pt>
                <c:pt idx="40">
                  <c:v>0.86</c:v>
                </c:pt>
                <c:pt idx="41">
                  <c:v>0.81</c:v>
                </c:pt>
                <c:pt idx="42">
                  <c:v>0.81</c:v>
                </c:pt>
                <c:pt idx="43">
                  <c:v>0.76</c:v>
                </c:pt>
                <c:pt idx="44">
                  <c:v>0.85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0.81</c:v>
                </c:pt>
                <c:pt idx="49">
                  <c:v>0.8</c:v>
                </c:pt>
                <c:pt idx="50">
                  <c:v>0.73</c:v>
                </c:pt>
                <c:pt idx="51">
                  <c:v>0.83</c:v>
                </c:pt>
                <c:pt idx="52">
                  <c:v>0.83</c:v>
                </c:pt>
                <c:pt idx="53">
                  <c:v>0.87</c:v>
                </c:pt>
                <c:pt idx="54">
                  <c:v>0.8</c:v>
                </c:pt>
                <c:pt idx="55">
                  <c:v>0.75</c:v>
                </c:pt>
                <c:pt idx="56">
                  <c:v>0.78</c:v>
                </c:pt>
                <c:pt idx="57">
                  <c:v>0.73</c:v>
                </c:pt>
                <c:pt idx="58">
                  <c:v>0.83</c:v>
                </c:pt>
                <c:pt idx="5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7-DD42-9C93-B4B25451BDB3}"/>
            </c:ext>
          </c:extLst>
        </c:ser>
        <c:ser>
          <c:idx val="1"/>
          <c:order val="1"/>
          <c:tx>
            <c:strRef>
              <c:f>'Summary F1'!$C$61</c:f>
              <c:strCache>
                <c:ptCount val="1"/>
                <c:pt idx="0">
                  <c:v>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F1'!$A$62:$A$121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F1'!$C$62:$C$121</c:f>
              <c:numCache>
                <c:formatCode>General</c:formatCode>
                <c:ptCount val="60"/>
                <c:pt idx="0">
                  <c:v>1</c:v>
                </c:pt>
                <c:pt idx="1">
                  <c:v>0.16</c:v>
                </c:pt>
                <c:pt idx="2">
                  <c:v>0.42</c:v>
                </c:pt>
                <c:pt idx="3">
                  <c:v>0.86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</c:v>
                </c:pt>
                <c:pt idx="8">
                  <c:v>0.71</c:v>
                </c:pt>
                <c:pt idx="9">
                  <c:v>0.27</c:v>
                </c:pt>
                <c:pt idx="10">
                  <c:v>0.67</c:v>
                </c:pt>
                <c:pt idx="11">
                  <c:v>0.36</c:v>
                </c:pt>
                <c:pt idx="12">
                  <c:v>0.62</c:v>
                </c:pt>
                <c:pt idx="13">
                  <c:v>0.4</c:v>
                </c:pt>
                <c:pt idx="14">
                  <c:v>0.75</c:v>
                </c:pt>
                <c:pt idx="15">
                  <c:v>0.4</c:v>
                </c:pt>
                <c:pt idx="16">
                  <c:v>0.88</c:v>
                </c:pt>
                <c:pt idx="17">
                  <c:v>0.7</c:v>
                </c:pt>
                <c:pt idx="18">
                  <c:v>0.25</c:v>
                </c:pt>
                <c:pt idx="19">
                  <c:v>0.46</c:v>
                </c:pt>
                <c:pt idx="20">
                  <c:v>0.54</c:v>
                </c:pt>
                <c:pt idx="21">
                  <c:v>0.76</c:v>
                </c:pt>
                <c:pt idx="22">
                  <c:v>0.55000000000000004</c:v>
                </c:pt>
                <c:pt idx="23">
                  <c:v>0.43</c:v>
                </c:pt>
                <c:pt idx="24">
                  <c:v>0.66</c:v>
                </c:pt>
                <c:pt idx="25">
                  <c:v>0.75</c:v>
                </c:pt>
                <c:pt idx="26">
                  <c:v>0.81</c:v>
                </c:pt>
                <c:pt idx="27">
                  <c:v>0.61</c:v>
                </c:pt>
                <c:pt idx="28">
                  <c:v>0.78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0.84</c:v>
                </c:pt>
                <c:pt idx="33">
                  <c:v>0.86</c:v>
                </c:pt>
                <c:pt idx="34">
                  <c:v>0.84</c:v>
                </c:pt>
                <c:pt idx="35">
                  <c:v>0.79</c:v>
                </c:pt>
                <c:pt idx="36">
                  <c:v>0.85</c:v>
                </c:pt>
                <c:pt idx="37">
                  <c:v>0.83</c:v>
                </c:pt>
                <c:pt idx="38">
                  <c:v>0.85</c:v>
                </c:pt>
                <c:pt idx="39">
                  <c:v>0.85</c:v>
                </c:pt>
                <c:pt idx="40">
                  <c:v>0.91</c:v>
                </c:pt>
                <c:pt idx="41">
                  <c:v>0.9</c:v>
                </c:pt>
                <c:pt idx="42">
                  <c:v>0.84</c:v>
                </c:pt>
                <c:pt idx="43">
                  <c:v>0.82</c:v>
                </c:pt>
                <c:pt idx="44">
                  <c:v>0.84</c:v>
                </c:pt>
                <c:pt idx="45">
                  <c:v>0.89</c:v>
                </c:pt>
                <c:pt idx="46">
                  <c:v>0.92</c:v>
                </c:pt>
                <c:pt idx="47">
                  <c:v>0.93</c:v>
                </c:pt>
                <c:pt idx="48">
                  <c:v>0.87</c:v>
                </c:pt>
                <c:pt idx="49">
                  <c:v>0.88</c:v>
                </c:pt>
                <c:pt idx="50">
                  <c:v>0.73</c:v>
                </c:pt>
                <c:pt idx="51">
                  <c:v>0.9</c:v>
                </c:pt>
                <c:pt idx="52">
                  <c:v>0.9</c:v>
                </c:pt>
                <c:pt idx="53">
                  <c:v>0.95</c:v>
                </c:pt>
                <c:pt idx="54">
                  <c:v>0.96</c:v>
                </c:pt>
                <c:pt idx="55">
                  <c:v>0.87</c:v>
                </c:pt>
                <c:pt idx="56">
                  <c:v>0.88</c:v>
                </c:pt>
                <c:pt idx="57">
                  <c:v>0.83</c:v>
                </c:pt>
                <c:pt idx="58">
                  <c:v>0.91</c:v>
                </c:pt>
                <c:pt idx="5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7-DD42-9C93-B4B25451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326208"/>
        <c:axId val="1524942016"/>
      </c:lineChart>
      <c:catAx>
        <c:axId val="15193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42016"/>
        <c:crosses val="autoZero"/>
        <c:auto val="1"/>
        <c:lblAlgn val="ctr"/>
        <c:lblOffset val="100"/>
        <c:noMultiLvlLbl val="0"/>
      </c:catAx>
      <c:valAx>
        <c:axId val="152494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F1'!$D$61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F1'!$A$62:$A$121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F1'!$D$62:$D$121</c:f>
              <c:numCache>
                <c:formatCode>General</c:formatCode>
                <c:ptCount val="60"/>
                <c:pt idx="0">
                  <c:v>1</c:v>
                </c:pt>
                <c:pt idx="1">
                  <c:v>0.47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0.77</c:v>
                </c:pt>
                <c:pt idx="11">
                  <c:v>0.83</c:v>
                </c:pt>
                <c:pt idx="12">
                  <c:v>0.53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0.88</c:v>
                </c:pt>
                <c:pt idx="17">
                  <c:v>0.73</c:v>
                </c:pt>
                <c:pt idx="18">
                  <c:v>0.89</c:v>
                </c:pt>
                <c:pt idx="19">
                  <c:v>0.77</c:v>
                </c:pt>
                <c:pt idx="20">
                  <c:v>0.86</c:v>
                </c:pt>
                <c:pt idx="21">
                  <c:v>0.79</c:v>
                </c:pt>
                <c:pt idx="22">
                  <c:v>0.75</c:v>
                </c:pt>
                <c:pt idx="23">
                  <c:v>0.71</c:v>
                </c:pt>
                <c:pt idx="24">
                  <c:v>0.81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0.82</c:v>
                </c:pt>
                <c:pt idx="30">
                  <c:v>0.79</c:v>
                </c:pt>
                <c:pt idx="31">
                  <c:v>0.68</c:v>
                </c:pt>
                <c:pt idx="32">
                  <c:v>0.82</c:v>
                </c:pt>
                <c:pt idx="33">
                  <c:v>0.82</c:v>
                </c:pt>
                <c:pt idx="34">
                  <c:v>0.85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0.82</c:v>
                </c:pt>
                <c:pt idx="39">
                  <c:v>0.71</c:v>
                </c:pt>
                <c:pt idx="40">
                  <c:v>0.86</c:v>
                </c:pt>
                <c:pt idx="41">
                  <c:v>0.82</c:v>
                </c:pt>
                <c:pt idx="42">
                  <c:v>0.83</c:v>
                </c:pt>
                <c:pt idx="43">
                  <c:v>0.77</c:v>
                </c:pt>
                <c:pt idx="44">
                  <c:v>0.85</c:v>
                </c:pt>
                <c:pt idx="45">
                  <c:v>0.78</c:v>
                </c:pt>
                <c:pt idx="46">
                  <c:v>0.81</c:v>
                </c:pt>
                <c:pt idx="47">
                  <c:v>0.86</c:v>
                </c:pt>
                <c:pt idx="48">
                  <c:v>0.82</c:v>
                </c:pt>
                <c:pt idx="49">
                  <c:v>0.8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</c:v>
                </c:pt>
                <c:pt idx="55">
                  <c:v>0.76</c:v>
                </c:pt>
                <c:pt idx="56">
                  <c:v>0.79</c:v>
                </c:pt>
                <c:pt idx="57">
                  <c:v>0.74</c:v>
                </c:pt>
                <c:pt idx="58">
                  <c:v>0.84</c:v>
                </c:pt>
                <c:pt idx="5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B-B949-A5A6-280883FE49FF}"/>
            </c:ext>
          </c:extLst>
        </c:ser>
        <c:ser>
          <c:idx val="1"/>
          <c:order val="1"/>
          <c:tx>
            <c:strRef>
              <c:f>'Summary F1'!$E$61</c:f>
              <c:strCache>
                <c:ptCount val="1"/>
                <c:pt idx="0">
                  <c:v>Fuzzy IAA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F1'!$A$62:$A$121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F1'!$E$62:$E$121</c:f>
              <c:numCache>
                <c:formatCode>General</c:formatCode>
                <c:ptCount val="60"/>
                <c:pt idx="0">
                  <c:v>1</c:v>
                </c:pt>
                <c:pt idx="1">
                  <c:v>0.62</c:v>
                </c:pt>
                <c:pt idx="2">
                  <c:v>0.82</c:v>
                </c:pt>
                <c:pt idx="3">
                  <c:v>0.86</c:v>
                </c:pt>
                <c:pt idx="4">
                  <c:v>0.82</c:v>
                </c:pt>
                <c:pt idx="5">
                  <c:v>0.25</c:v>
                </c:pt>
                <c:pt idx="6">
                  <c:v>0</c:v>
                </c:pt>
                <c:pt idx="7">
                  <c:v>0.69</c:v>
                </c:pt>
                <c:pt idx="8">
                  <c:v>0.86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0.92</c:v>
                </c:pt>
                <c:pt idx="13">
                  <c:v>0.67</c:v>
                </c:pt>
                <c:pt idx="14">
                  <c:v>0.92</c:v>
                </c:pt>
                <c:pt idx="15">
                  <c:v>0.8</c:v>
                </c:pt>
                <c:pt idx="16">
                  <c:v>0.88</c:v>
                </c:pt>
                <c:pt idx="17">
                  <c:v>0.95</c:v>
                </c:pt>
                <c:pt idx="18">
                  <c:v>0.75</c:v>
                </c:pt>
                <c:pt idx="19">
                  <c:v>0.88</c:v>
                </c:pt>
                <c:pt idx="20">
                  <c:v>0.95</c:v>
                </c:pt>
                <c:pt idx="21">
                  <c:v>0.9</c:v>
                </c:pt>
                <c:pt idx="22">
                  <c:v>0.82</c:v>
                </c:pt>
                <c:pt idx="23">
                  <c:v>0.75</c:v>
                </c:pt>
                <c:pt idx="24">
                  <c:v>0.9</c:v>
                </c:pt>
                <c:pt idx="25">
                  <c:v>0.75</c:v>
                </c:pt>
                <c:pt idx="26">
                  <c:v>0.89</c:v>
                </c:pt>
                <c:pt idx="27">
                  <c:v>0.61</c:v>
                </c:pt>
                <c:pt idx="28">
                  <c:v>0.78</c:v>
                </c:pt>
                <c:pt idx="29">
                  <c:v>0.91</c:v>
                </c:pt>
                <c:pt idx="30">
                  <c:v>0.88</c:v>
                </c:pt>
                <c:pt idx="31">
                  <c:v>0.89</c:v>
                </c:pt>
                <c:pt idx="32">
                  <c:v>0.93</c:v>
                </c:pt>
                <c:pt idx="33">
                  <c:v>0.91</c:v>
                </c:pt>
                <c:pt idx="34">
                  <c:v>0.93</c:v>
                </c:pt>
                <c:pt idx="35">
                  <c:v>0.83</c:v>
                </c:pt>
                <c:pt idx="36">
                  <c:v>0.91</c:v>
                </c:pt>
                <c:pt idx="37">
                  <c:v>0.93</c:v>
                </c:pt>
                <c:pt idx="38">
                  <c:v>0.92</c:v>
                </c:pt>
                <c:pt idx="39">
                  <c:v>0.87</c:v>
                </c:pt>
                <c:pt idx="40">
                  <c:v>0.94</c:v>
                </c:pt>
                <c:pt idx="41">
                  <c:v>0.94</c:v>
                </c:pt>
                <c:pt idx="42">
                  <c:v>0.88</c:v>
                </c:pt>
                <c:pt idx="43">
                  <c:v>0.89</c:v>
                </c:pt>
                <c:pt idx="44">
                  <c:v>0.92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</c:v>
                </c:pt>
                <c:pt idx="49">
                  <c:v>0.88</c:v>
                </c:pt>
                <c:pt idx="50">
                  <c:v>0.86</c:v>
                </c:pt>
                <c:pt idx="51">
                  <c:v>0.92</c:v>
                </c:pt>
                <c:pt idx="52">
                  <c:v>0.95</c:v>
                </c:pt>
                <c:pt idx="53">
                  <c:v>0.96</c:v>
                </c:pt>
                <c:pt idx="54">
                  <c:v>0.97</c:v>
                </c:pt>
                <c:pt idx="55">
                  <c:v>0.89</c:v>
                </c:pt>
                <c:pt idx="56">
                  <c:v>0.92</c:v>
                </c:pt>
                <c:pt idx="57">
                  <c:v>0.86</c:v>
                </c:pt>
                <c:pt idx="58">
                  <c:v>0.94</c:v>
                </c:pt>
                <c:pt idx="5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B-B949-A5A6-280883FE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53904"/>
        <c:axId val="1524743664"/>
      </c:lineChart>
      <c:catAx>
        <c:axId val="15249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43664"/>
        <c:crosses val="autoZero"/>
        <c:auto val="1"/>
        <c:lblAlgn val="ctr"/>
        <c:lblOffset val="100"/>
        <c:noMultiLvlLbl val="0"/>
      </c:catAx>
      <c:valAx>
        <c:axId val="152474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F1'!$B$17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F1'!$A$18:$A$30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F1'!$B$18:$B$30</c:f>
              <c:numCache>
                <c:formatCode>General</c:formatCode>
                <c:ptCount val="13"/>
                <c:pt idx="0">
                  <c:v>0.44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0.76</c:v>
                </c:pt>
                <c:pt idx="5">
                  <c:v>0.72</c:v>
                </c:pt>
                <c:pt idx="6">
                  <c:v>0.79</c:v>
                </c:pt>
                <c:pt idx="7">
                  <c:v>0.8</c:v>
                </c:pt>
                <c:pt idx="8">
                  <c:v>0.81</c:v>
                </c:pt>
                <c:pt idx="9">
                  <c:v>0.81</c:v>
                </c:pt>
                <c:pt idx="10">
                  <c:v>0.81</c:v>
                </c:pt>
                <c:pt idx="11">
                  <c:v>0.79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1647-B1D0-19F4E59BDBDF}"/>
            </c:ext>
          </c:extLst>
        </c:ser>
        <c:ser>
          <c:idx val="1"/>
          <c:order val="1"/>
          <c:tx>
            <c:strRef>
              <c:f>'Summary F1'!$C$17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F1'!$A$18:$A$30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F1'!$C$18:$C$30</c:f>
              <c:numCache>
                <c:formatCode>General</c:formatCode>
                <c:ptCount val="13"/>
                <c:pt idx="0">
                  <c:v>0.47</c:v>
                </c:pt>
                <c:pt idx="1">
                  <c:v>0.63</c:v>
                </c:pt>
                <c:pt idx="2">
                  <c:v>0.65</c:v>
                </c:pt>
                <c:pt idx="3">
                  <c:v>0.82</c:v>
                </c:pt>
                <c:pt idx="4">
                  <c:v>0.77</c:v>
                </c:pt>
                <c:pt idx="5">
                  <c:v>0.73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0.81</c:v>
                </c:pt>
                <c:pt idx="11">
                  <c:v>0.81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1647-B1D0-19F4E59B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32863"/>
        <c:axId val="1226753199"/>
      </c:lineChart>
      <c:catAx>
        <c:axId val="12268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53199"/>
        <c:crosses val="autoZero"/>
        <c:auto val="1"/>
        <c:lblAlgn val="ctr"/>
        <c:lblOffset val="100"/>
        <c:noMultiLvlLbl val="0"/>
      </c:catAx>
      <c:valAx>
        <c:axId val="1226753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01399401133299"/>
          <c:y val="0.33936132983377076"/>
          <c:w val="0.42741774648162328"/>
          <c:h val="0.256856226305045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F1'!$D$17</c:f>
              <c:strCache>
                <c:ptCount val="1"/>
                <c:pt idx="0">
                  <c:v>IAA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'Summary F1'!$A$18:$A$30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F1'!$D$18:$D$30</c:f>
              <c:numCache>
                <c:formatCode>General</c:formatCode>
                <c:ptCount val="13"/>
                <c:pt idx="0">
                  <c:v>0.17</c:v>
                </c:pt>
                <c:pt idx="1">
                  <c:v>0.22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0.62</c:v>
                </c:pt>
                <c:pt idx="5">
                  <c:v>0.75</c:v>
                </c:pt>
                <c:pt idx="6">
                  <c:v>0.84</c:v>
                </c:pt>
                <c:pt idx="7">
                  <c:v>0.88</c:v>
                </c:pt>
                <c:pt idx="8">
                  <c:v>0.87</c:v>
                </c:pt>
                <c:pt idx="9">
                  <c:v>0.9</c:v>
                </c:pt>
                <c:pt idx="10">
                  <c:v>0.86</c:v>
                </c:pt>
                <c:pt idx="11">
                  <c:v>0.9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6-A54A-88F2-D07FC96BB2D3}"/>
            </c:ext>
          </c:extLst>
        </c:ser>
        <c:ser>
          <c:idx val="1"/>
          <c:order val="1"/>
          <c:tx>
            <c:strRef>
              <c:f>'Summary F1'!$E$17</c:f>
              <c:strCache>
                <c:ptCount val="1"/>
                <c:pt idx="0">
                  <c:v>Fuzzy IAA Scope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F1'!$A$18:$A$30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'Summary F1'!$E$18:$E$30</c:f>
              <c:numCache>
                <c:formatCode>General</c:formatCode>
                <c:ptCount val="13"/>
                <c:pt idx="0">
                  <c:v>0.63</c:v>
                </c:pt>
                <c:pt idx="1">
                  <c:v>0.62</c:v>
                </c:pt>
                <c:pt idx="2">
                  <c:v>0.84</c:v>
                </c:pt>
                <c:pt idx="3">
                  <c:v>0.9</c:v>
                </c:pt>
                <c:pt idx="4">
                  <c:v>0.85</c:v>
                </c:pt>
                <c:pt idx="5">
                  <c:v>0.82</c:v>
                </c:pt>
                <c:pt idx="6">
                  <c:v>0.9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</c:v>
                </c:pt>
                <c:pt idx="11">
                  <c:v>0.93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6-A54A-88F2-D07FC96B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32863"/>
        <c:axId val="1226753199"/>
      </c:lineChart>
      <c:catAx>
        <c:axId val="122683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53199"/>
        <c:crosses val="autoZero"/>
        <c:auto val="1"/>
        <c:lblAlgn val="ctr"/>
        <c:lblOffset val="100"/>
        <c:noMultiLvlLbl val="0"/>
      </c:catAx>
      <c:valAx>
        <c:axId val="1226753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01399401133299"/>
          <c:y val="0.33936132983377076"/>
          <c:w val="0.42741774648162328"/>
          <c:h val="0.256856226305045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F1'!$B$126</c:f>
              <c:strCache>
                <c:ptCount val="1"/>
                <c:pt idx="0">
                  <c:v>IAA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F1'!$A$127:$A$186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F1'!$B$127:$B$186</c:f>
              <c:numCache>
                <c:formatCode>General</c:formatCode>
                <c:ptCount val="60"/>
                <c:pt idx="0">
                  <c:v>1</c:v>
                </c:pt>
                <c:pt idx="1">
                  <c:v>0.44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0.49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0.71</c:v>
                </c:pt>
                <c:pt idx="11">
                  <c:v>0.67</c:v>
                </c:pt>
                <c:pt idx="12">
                  <c:v>0.42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</c:v>
                </c:pt>
                <c:pt idx="17">
                  <c:v>0.73</c:v>
                </c:pt>
                <c:pt idx="18">
                  <c:v>0.84</c:v>
                </c:pt>
                <c:pt idx="19">
                  <c:v>0.73</c:v>
                </c:pt>
                <c:pt idx="20">
                  <c:v>0.79</c:v>
                </c:pt>
                <c:pt idx="21">
                  <c:v>0.78</c:v>
                </c:pt>
                <c:pt idx="22">
                  <c:v>0.75</c:v>
                </c:pt>
                <c:pt idx="23">
                  <c:v>0.67</c:v>
                </c:pt>
                <c:pt idx="24">
                  <c:v>0.79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0.79</c:v>
                </c:pt>
                <c:pt idx="30">
                  <c:v>0.79</c:v>
                </c:pt>
                <c:pt idx="31">
                  <c:v>0.63</c:v>
                </c:pt>
                <c:pt idx="32">
                  <c:v>0.82</c:v>
                </c:pt>
                <c:pt idx="33">
                  <c:v>0.8</c:v>
                </c:pt>
                <c:pt idx="34">
                  <c:v>0.85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0.79</c:v>
                </c:pt>
                <c:pt idx="39">
                  <c:v>0.69</c:v>
                </c:pt>
                <c:pt idx="40">
                  <c:v>0.86</c:v>
                </c:pt>
                <c:pt idx="41">
                  <c:v>0.81</c:v>
                </c:pt>
                <c:pt idx="42">
                  <c:v>0.81</c:v>
                </c:pt>
                <c:pt idx="43">
                  <c:v>0.76</c:v>
                </c:pt>
                <c:pt idx="44">
                  <c:v>0.85</c:v>
                </c:pt>
                <c:pt idx="45">
                  <c:v>0.76</c:v>
                </c:pt>
                <c:pt idx="46">
                  <c:v>0.8</c:v>
                </c:pt>
                <c:pt idx="47">
                  <c:v>0.84</c:v>
                </c:pt>
                <c:pt idx="48">
                  <c:v>0.81</c:v>
                </c:pt>
                <c:pt idx="49">
                  <c:v>0.8</c:v>
                </c:pt>
                <c:pt idx="50">
                  <c:v>0.73</c:v>
                </c:pt>
                <c:pt idx="51">
                  <c:v>0.83</c:v>
                </c:pt>
                <c:pt idx="52">
                  <c:v>0.83</c:v>
                </c:pt>
                <c:pt idx="53">
                  <c:v>0.87</c:v>
                </c:pt>
                <c:pt idx="54">
                  <c:v>0.8</c:v>
                </c:pt>
                <c:pt idx="55">
                  <c:v>0.75</c:v>
                </c:pt>
                <c:pt idx="56">
                  <c:v>0.78</c:v>
                </c:pt>
                <c:pt idx="57">
                  <c:v>0.73</c:v>
                </c:pt>
                <c:pt idx="58">
                  <c:v>0.83</c:v>
                </c:pt>
                <c:pt idx="5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F-6B48-8B26-C222C4199C28}"/>
            </c:ext>
          </c:extLst>
        </c:ser>
        <c:ser>
          <c:idx val="1"/>
          <c:order val="1"/>
          <c:tx>
            <c:strRef>
              <c:f>'Summary F1'!$C$126</c:f>
              <c:strCache>
                <c:ptCount val="1"/>
                <c:pt idx="0">
                  <c:v>Fuzzy IAA Category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F1'!$A$127:$A$186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F1'!$C$127:$C$186</c:f>
              <c:numCache>
                <c:formatCode>General</c:formatCode>
                <c:ptCount val="60"/>
                <c:pt idx="0">
                  <c:v>1</c:v>
                </c:pt>
                <c:pt idx="1">
                  <c:v>0.47</c:v>
                </c:pt>
                <c:pt idx="2">
                  <c:v>0.72</c:v>
                </c:pt>
                <c:pt idx="3">
                  <c:v>0.75</c:v>
                </c:pt>
                <c:pt idx="4">
                  <c:v>0.7</c:v>
                </c:pt>
                <c:pt idx="5">
                  <c:v>0.33</c:v>
                </c:pt>
                <c:pt idx="6">
                  <c:v>0</c:v>
                </c:pt>
                <c:pt idx="7">
                  <c:v>0.59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0.77</c:v>
                </c:pt>
                <c:pt idx="11">
                  <c:v>0.83</c:v>
                </c:pt>
                <c:pt idx="12">
                  <c:v>0.53</c:v>
                </c:pt>
                <c:pt idx="13">
                  <c:v>0.69</c:v>
                </c:pt>
                <c:pt idx="14">
                  <c:v>0.88</c:v>
                </c:pt>
                <c:pt idx="15">
                  <c:v>0.76</c:v>
                </c:pt>
                <c:pt idx="16">
                  <c:v>0.88</c:v>
                </c:pt>
                <c:pt idx="17">
                  <c:v>0.73</c:v>
                </c:pt>
                <c:pt idx="18">
                  <c:v>0.89</c:v>
                </c:pt>
                <c:pt idx="19">
                  <c:v>0.77</c:v>
                </c:pt>
                <c:pt idx="20">
                  <c:v>0.86</c:v>
                </c:pt>
                <c:pt idx="21">
                  <c:v>0.79</c:v>
                </c:pt>
                <c:pt idx="22">
                  <c:v>0.75</c:v>
                </c:pt>
                <c:pt idx="23">
                  <c:v>0.71</c:v>
                </c:pt>
                <c:pt idx="24">
                  <c:v>0.81</c:v>
                </c:pt>
                <c:pt idx="25">
                  <c:v>0.76</c:v>
                </c:pt>
                <c:pt idx="26">
                  <c:v>0.8</c:v>
                </c:pt>
                <c:pt idx="27">
                  <c:v>0.56999999999999995</c:v>
                </c:pt>
                <c:pt idx="28">
                  <c:v>0.62</c:v>
                </c:pt>
                <c:pt idx="29">
                  <c:v>0.82</c:v>
                </c:pt>
                <c:pt idx="30">
                  <c:v>0.79</c:v>
                </c:pt>
                <c:pt idx="31">
                  <c:v>0.68</c:v>
                </c:pt>
                <c:pt idx="32">
                  <c:v>0.82</c:v>
                </c:pt>
                <c:pt idx="33">
                  <c:v>0.82</c:v>
                </c:pt>
                <c:pt idx="34">
                  <c:v>0.85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0.82</c:v>
                </c:pt>
                <c:pt idx="39">
                  <c:v>0.71</c:v>
                </c:pt>
                <c:pt idx="40">
                  <c:v>0.86</c:v>
                </c:pt>
                <c:pt idx="41">
                  <c:v>0.82</c:v>
                </c:pt>
                <c:pt idx="42">
                  <c:v>0.83</c:v>
                </c:pt>
                <c:pt idx="43">
                  <c:v>0.77</c:v>
                </c:pt>
                <c:pt idx="44">
                  <c:v>0.85</c:v>
                </c:pt>
                <c:pt idx="45">
                  <c:v>0.78</c:v>
                </c:pt>
                <c:pt idx="46">
                  <c:v>0.81</c:v>
                </c:pt>
                <c:pt idx="47">
                  <c:v>0.86</c:v>
                </c:pt>
                <c:pt idx="48">
                  <c:v>0.82</c:v>
                </c:pt>
                <c:pt idx="49">
                  <c:v>0.8</c:v>
                </c:pt>
                <c:pt idx="50">
                  <c:v>0.73</c:v>
                </c:pt>
                <c:pt idx="51">
                  <c:v>0.85</c:v>
                </c:pt>
                <c:pt idx="52">
                  <c:v>0.84</c:v>
                </c:pt>
                <c:pt idx="53">
                  <c:v>0.88</c:v>
                </c:pt>
                <c:pt idx="54">
                  <c:v>0.8</c:v>
                </c:pt>
                <c:pt idx="55">
                  <c:v>0.76</c:v>
                </c:pt>
                <c:pt idx="56">
                  <c:v>0.79</c:v>
                </c:pt>
                <c:pt idx="57">
                  <c:v>0.74</c:v>
                </c:pt>
                <c:pt idx="58">
                  <c:v>0.84</c:v>
                </c:pt>
                <c:pt idx="5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F-6B48-8B26-C222C419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0079"/>
        <c:axId val="1226455183"/>
      </c:lineChart>
      <c:catAx>
        <c:axId val="122628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55183"/>
        <c:crosses val="autoZero"/>
        <c:auto val="1"/>
        <c:lblAlgn val="ctr"/>
        <c:lblOffset val="100"/>
        <c:noMultiLvlLbl val="0"/>
      </c:catAx>
      <c:valAx>
        <c:axId val="122645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60989598522401"/>
          <c:y val="0.38048545795632921"/>
          <c:w val="0.30743948673082533"/>
          <c:h val="0.109369440651361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'Summary F1'!$D$126</c:f>
              <c:strCache>
                <c:ptCount val="1"/>
                <c:pt idx="0">
                  <c:v>IAA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F1'!$A$127:$A$186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F1'!$D$127:$D$186</c:f>
              <c:numCache>
                <c:formatCode>General</c:formatCode>
                <c:ptCount val="60"/>
                <c:pt idx="0">
                  <c:v>1</c:v>
                </c:pt>
                <c:pt idx="1">
                  <c:v>0.16</c:v>
                </c:pt>
                <c:pt idx="2">
                  <c:v>0.42</c:v>
                </c:pt>
                <c:pt idx="3">
                  <c:v>0.86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</c:v>
                </c:pt>
                <c:pt idx="8">
                  <c:v>0.71</c:v>
                </c:pt>
                <c:pt idx="9">
                  <c:v>0.27</c:v>
                </c:pt>
                <c:pt idx="10">
                  <c:v>0.67</c:v>
                </c:pt>
                <c:pt idx="11">
                  <c:v>0.36</c:v>
                </c:pt>
                <c:pt idx="12">
                  <c:v>0.62</c:v>
                </c:pt>
                <c:pt idx="13">
                  <c:v>0.4</c:v>
                </c:pt>
                <c:pt idx="14">
                  <c:v>0.75</c:v>
                </c:pt>
                <c:pt idx="15">
                  <c:v>0.4</c:v>
                </c:pt>
                <c:pt idx="16">
                  <c:v>0.88</c:v>
                </c:pt>
                <c:pt idx="17">
                  <c:v>0.7</c:v>
                </c:pt>
                <c:pt idx="18">
                  <c:v>0.25</c:v>
                </c:pt>
                <c:pt idx="19">
                  <c:v>0.46</c:v>
                </c:pt>
                <c:pt idx="20">
                  <c:v>0.54</c:v>
                </c:pt>
                <c:pt idx="21">
                  <c:v>0.76</c:v>
                </c:pt>
                <c:pt idx="22">
                  <c:v>0.55000000000000004</c:v>
                </c:pt>
                <c:pt idx="23">
                  <c:v>0.43</c:v>
                </c:pt>
                <c:pt idx="24">
                  <c:v>0.66</c:v>
                </c:pt>
                <c:pt idx="25">
                  <c:v>0.75</c:v>
                </c:pt>
                <c:pt idx="26">
                  <c:v>0.81</c:v>
                </c:pt>
                <c:pt idx="27">
                  <c:v>0.61</c:v>
                </c:pt>
                <c:pt idx="28">
                  <c:v>0.78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0.84</c:v>
                </c:pt>
                <c:pt idx="33">
                  <c:v>0.86</c:v>
                </c:pt>
                <c:pt idx="34">
                  <c:v>0.84</c:v>
                </c:pt>
                <c:pt idx="35">
                  <c:v>0.79</c:v>
                </c:pt>
                <c:pt idx="36">
                  <c:v>0.85</c:v>
                </c:pt>
                <c:pt idx="37">
                  <c:v>0.83</c:v>
                </c:pt>
                <c:pt idx="38">
                  <c:v>0.85</c:v>
                </c:pt>
                <c:pt idx="39">
                  <c:v>0.85</c:v>
                </c:pt>
                <c:pt idx="40">
                  <c:v>0.91</c:v>
                </c:pt>
                <c:pt idx="41">
                  <c:v>0.9</c:v>
                </c:pt>
                <c:pt idx="42">
                  <c:v>0.84</c:v>
                </c:pt>
                <c:pt idx="43">
                  <c:v>0.82</c:v>
                </c:pt>
                <c:pt idx="44">
                  <c:v>0.84</c:v>
                </c:pt>
                <c:pt idx="45">
                  <c:v>0.89</c:v>
                </c:pt>
                <c:pt idx="46">
                  <c:v>0.92</c:v>
                </c:pt>
                <c:pt idx="47">
                  <c:v>0.93</c:v>
                </c:pt>
                <c:pt idx="48">
                  <c:v>0.87</c:v>
                </c:pt>
                <c:pt idx="49">
                  <c:v>0.88</c:v>
                </c:pt>
                <c:pt idx="50">
                  <c:v>0.73</c:v>
                </c:pt>
                <c:pt idx="51">
                  <c:v>0.9</c:v>
                </c:pt>
                <c:pt idx="52">
                  <c:v>0.9</c:v>
                </c:pt>
                <c:pt idx="53">
                  <c:v>0.95</c:v>
                </c:pt>
                <c:pt idx="54">
                  <c:v>0.96</c:v>
                </c:pt>
                <c:pt idx="55">
                  <c:v>0.87</c:v>
                </c:pt>
                <c:pt idx="56">
                  <c:v>0.88</c:v>
                </c:pt>
                <c:pt idx="57">
                  <c:v>0.83</c:v>
                </c:pt>
                <c:pt idx="58">
                  <c:v>0.91</c:v>
                </c:pt>
                <c:pt idx="5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9-BA40-AF8E-C30D3290F298}"/>
            </c:ext>
          </c:extLst>
        </c:ser>
        <c:ser>
          <c:idx val="1"/>
          <c:order val="1"/>
          <c:tx>
            <c:strRef>
              <c:f>'Summary F1'!$E$126</c:f>
              <c:strCache>
                <c:ptCount val="1"/>
                <c:pt idx="0">
                  <c:v>Fuzzy IAA Scope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F1'!$A$127:$A$186</c:f>
              <c:strCache>
                <c:ptCount val="60"/>
                <c:pt idx="0">
                  <c:v>PMC1474522</c:v>
                </c:pt>
                <c:pt idx="1">
                  <c:v>PMC3205727</c:v>
                </c:pt>
                <c:pt idx="2">
                  <c:v>PMC1247630</c:v>
                </c:pt>
                <c:pt idx="3">
                  <c:v>PMC2009866</c:v>
                </c:pt>
                <c:pt idx="4">
                  <c:v>PMC2516588</c:v>
                </c:pt>
                <c:pt idx="5">
                  <c:v>PMC3800883</c:v>
                </c:pt>
                <c:pt idx="6">
                  <c:v>PMC5501061</c:v>
                </c:pt>
                <c:pt idx="7">
                  <c:v>PMC4122855</c:v>
                </c:pt>
                <c:pt idx="8">
                  <c:v>PMC4428817</c:v>
                </c:pt>
                <c:pt idx="9">
                  <c:v>PMC4500436</c:v>
                </c:pt>
                <c:pt idx="10">
                  <c:v>PMC4653409</c:v>
                </c:pt>
                <c:pt idx="11">
                  <c:v>PMC4653418</c:v>
                </c:pt>
                <c:pt idx="12">
                  <c:v>PMC4683322</c:v>
                </c:pt>
                <c:pt idx="13">
                  <c:v>PMC4304064</c:v>
                </c:pt>
                <c:pt idx="14">
                  <c:v>PMC3513049</c:v>
                </c:pt>
                <c:pt idx="15">
                  <c:v>PMC3373750</c:v>
                </c:pt>
                <c:pt idx="16">
                  <c:v>PMC3313761</c:v>
                </c:pt>
                <c:pt idx="17">
                  <c:v>PMC2874300</c:v>
                </c:pt>
                <c:pt idx="18">
                  <c:v>PMC1533075</c:v>
                </c:pt>
                <c:pt idx="19">
                  <c:v>PMC6054603</c:v>
                </c:pt>
                <c:pt idx="20">
                  <c:v>PMC6033232</c:v>
                </c:pt>
                <c:pt idx="21">
                  <c:v>PMC2898025</c:v>
                </c:pt>
                <c:pt idx="22">
                  <c:v>PMC3279448</c:v>
                </c:pt>
                <c:pt idx="23">
                  <c:v>PMC3342123</c:v>
                </c:pt>
                <c:pt idx="24">
                  <c:v>PMC4311629</c:v>
                </c:pt>
                <c:pt idx="25">
                  <c:v>PMC1626394</c:v>
                </c:pt>
                <c:pt idx="26">
                  <c:v>PMC2265032</c:v>
                </c:pt>
                <c:pt idx="27">
                  <c:v>PMC3679768</c:v>
                </c:pt>
                <c:pt idx="28">
                  <c:v>PMC3914197</c:v>
                </c:pt>
                <c:pt idx="29">
                  <c:v>PMC4352710</c:v>
                </c:pt>
                <c:pt idx="30">
                  <c:v>PMC5143410</c:v>
                </c:pt>
                <c:pt idx="31">
                  <c:v>PMC5685050</c:v>
                </c:pt>
                <c:pt idx="32">
                  <c:v>PMC6000839</c:v>
                </c:pt>
                <c:pt idx="33">
                  <c:v>PMC6011374</c:v>
                </c:pt>
                <c:pt idx="34">
                  <c:v>PMC6022422</c:v>
                </c:pt>
                <c:pt idx="35">
                  <c:v>PMC6029118</c:v>
                </c:pt>
                <c:pt idx="36">
                  <c:v>PMC6056931</c:v>
                </c:pt>
                <c:pt idx="37">
                  <c:v>PMC2396486</c:v>
                </c:pt>
                <c:pt idx="38">
                  <c:v>PMC3427250</c:v>
                </c:pt>
                <c:pt idx="39">
                  <c:v>PMC4564405</c:v>
                </c:pt>
                <c:pt idx="40">
                  <c:v>PMC6039335</c:v>
                </c:pt>
                <c:pt idx="41">
                  <c:v>PMC2999828</c:v>
                </c:pt>
                <c:pt idx="42">
                  <c:v>PMC3348565</c:v>
                </c:pt>
                <c:pt idx="43">
                  <c:v>PMC4377896</c:v>
                </c:pt>
                <c:pt idx="44">
                  <c:v>PMC5540678</c:v>
                </c:pt>
                <c:pt idx="45">
                  <c:v>PMC2672462</c:v>
                </c:pt>
                <c:pt idx="46">
                  <c:v>PMC3933411</c:v>
                </c:pt>
                <c:pt idx="47">
                  <c:v>PMC4897523</c:v>
                </c:pt>
                <c:pt idx="48">
                  <c:v>PMC5187359</c:v>
                </c:pt>
                <c:pt idx="49">
                  <c:v>PMC2885310</c:v>
                </c:pt>
                <c:pt idx="50">
                  <c:v>PMC3915248</c:v>
                </c:pt>
                <c:pt idx="51">
                  <c:v>PMC4859539</c:v>
                </c:pt>
                <c:pt idx="52">
                  <c:v>PMC5812027</c:v>
                </c:pt>
                <c:pt idx="53">
                  <c:v>PMC2889879</c:v>
                </c:pt>
                <c:pt idx="54">
                  <c:v>PMC3400371</c:v>
                </c:pt>
                <c:pt idx="55">
                  <c:v>PMC4992225</c:v>
                </c:pt>
                <c:pt idx="56">
                  <c:v>PMC5030620</c:v>
                </c:pt>
                <c:pt idx="57">
                  <c:v>PMC3272870</c:v>
                </c:pt>
                <c:pt idx="58">
                  <c:v>PMC4954778</c:v>
                </c:pt>
                <c:pt idx="59">
                  <c:v>PMC5273824</c:v>
                </c:pt>
              </c:strCache>
            </c:strRef>
          </c:cat>
          <c:val>
            <c:numRef>
              <c:f>'Summary F1'!$E$127:$E$186</c:f>
              <c:numCache>
                <c:formatCode>General</c:formatCode>
                <c:ptCount val="60"/>
                <c:pt idx="0">
                  <c:v>1</c:v>
                </c:pt>
                <c:pt idx="1">
                  <c:v>0.62</c:v>
                </c:pt>
                <c:pt idx="2">
                  <c:v>0.82</c:v>
                </c:pt>
                <c:pt idx="3">
                  <c:v>0.86</c:v>
                </c:pt>
                <c:pt idx="4">
                  <c:v>0.82</c:v>
                </c:pt>
                <c:pt idx="5">
                  <c:v>0.25</c:v>
                </c:pt>
                <c:pt idx="6">
                  <c:v>0</c:v>
                </c:pt>
                <c:pt idx="7">
                  <c:v>0.69</c:v>
                </c:pt>
                <c:pt idx="8">
                  <c:v>0.86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0.92</c:v>
                </c:pt>
                <c:pt idx="13">
                  <c:v>0.67</c:v>
                </c:pt>
                <c:pt idx="14">
                  <c:v>0.92</c:v>
                </c:pt>
                <c:pt idx="15">
                  <c:v>0.8</c:v>
                </c:pt>
                <c:pt idx="16">
                  <c:v>0.88</c:v>
                </c:pt>
                <c:pt idx="17">
                  <c:v>0.95</c:v>
                </c:pt>
                <c:pt idx="18">
                  <c:v>0.75</c:v>
                </c:pt>
                <c:pt idx="19">
                  <c:v>0.88</c:v>
                </c:pt>
                <c:pt idx="20">
                  <c:v>0.95</c:v>
                </c:pt>
                <c:pt idx="21">
                  <c:v>0.9</c:v>
                </c:pt>
                <c:pt idx="22">
                  <c:v>0.82</c:v>
                </c:pt>
                <c:pt idx="23">
                  <c:v>0.75</c:v>
                </c:pt>
                <c:pt idx="24">
                  <c:v>0.9</c:v>
                </c:pt>
                <c:pt idx="25">
                  <c:v>0.75</c:v>
                </c:pt>
                <c:pt idx="26">
                  <c:v>0.89</c:v>
                </c:pt>
                <c:pt idx="27">
                  <c:v>0.61</c:v>
                </c:pt>
                <c:pt idx="28">
                  <c:v>0.78</c:v>
                </c:pt>
                <c:pt idx="29">
                  <c:v>0.91</c:v>
                </c:pt>
                <c:pt idx="30">
                  <c:v>0.88</c:v>
                </c:pt>
                <c:pt idx="31">
                  <c:v>0.89</c:v>
                </c:pt>
                <c:pt idx="32">
                  <c:v>0.93</c:v>
                </c:pt>
                <c:pt idx="33">
                  <c:v>0.91</c:v>
                </c:pt>
                <c:pt idx="34">
                  <c:v>0.93</c:v>
                </c:pt>
                <c:pt idx="35">
                  <c:v>0.83</c:v>
                </c:pt>
                <c:pt idx="36">
                  <c:v>0.91</c:v>
                </c:pt>
                <c:pt idx="37">
                  <c:v>0.93</c:v>
                </c:pt>
                <c:pt idx="38">
                  <c:v>0.92</c:v>
                </c:pt>
                <c:pt idx="39">
                  <c:v>0.87</c:v>
                </c:pt>
                <c:pt idx="40">
                  <c:v>0.94</c:v>
                </c:pt>
                <c:pt idx="41">
                  <c:v>0.94</c:v>
                </c:pt>
                <c:pt idx="42">
                  <c:v>0.88</c:v>
                </c:pt>
                <c:pt idx="43">
                  <c:v>0.89</c:v>
                </c:pt>
                <c:pt idx="44">
                  <c:v>0.92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</c:v>
                </c:pt>
                <c:pt idx="49">
                  <c:v>0.88</c:v>
                </c:pt>
                <c:pt idx="50">
                  <c:v>0.86</c:v>
                </c:pt>
                <c:pt idx="51">
                  <c:v>0.92</c:v>
                </c:pt>
                <c:pt idx="52">
                  <c:v>0.95</c:v>
                </c:pt>
                <c:pt idx="53">
                  <c:v>0.96</c:v>
                </c:pt>
                <c:pt idx="54">
                  <c:v>0.97</c:v>
                </c:pt>
                <c:pt idx="55">
                  <c:v>0.89</c:v>
                </c:pt>
                <c:pt idx="56">
                  <c:v>0.92</c:v>
                </c:pt>
                <c:pt idx="57">
                  <c:v>0.86</c:v>
                </c:pt>
                <c:pt idx="58">
                  <c:v>0.94</c:v>
                </c:pt>
                <c:pt idx="5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9-BA40-AF8E-C30D3290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80079"/>
        <c:axId val="1226455183"/>
      </c:lineChart>
      <c:catAx>
        <c:axId val="122628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55183"/>
        <c:crosses val="autoZero"/>
        <c:auto val="1"/>
        <c:lblAlgn val="ctr"/>
        <c:lblOffset val="100"/>
        <c:noMultiLvlLbl val="0"/>
      </c:catAx>
      <c:valAx>
        <c:axId val="122645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8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2674249052202"/>
          <c:y val="0.31889712732423853"/>
          <c:w val="0.2737819578108292"/>
          <c:h val="0.109369440651361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0</xdr:row>
      <xdr:rowOff>25400</xdr:rowOff>
    </xdr:from>
    <xdr:to>
      <xdr:col>8</xdr:col>
      <xdr:colOff>222250</xdr:colOff>
      <xdr:row>13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8968C-C73A-2F4C-B410-C89D3ED8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734484</xdr:colOff>
      <xdr:row>0</xdr:row>
      <xdr:rowOff>44450</xdr:rowOff>
    </xdr:from>
    <xdr:to>
      <xdr:col>11</xdr:col>
      <xdr:colOff>211667</xdr:colOff>
      <xdr:row>13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1452F-8D48-DA4A-B284-3A9EA2C1C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588241</xdr:colOff>
      <xdr:row>60</xdr:row>
      <xdr:rowOff>143164</xdr:rowOff>
    </xdr:from>
    <xdr:to>
      <xdr:col>8</xdr:col>
      <xdr:colOff>740833</xdr:colOff>
      <xdr:row>77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5FDEE-C074-AF49-A841-0A3B7FC6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429684</xdr:colOff>
      <xdr:row>63</xdr:row>
      <xdr:rowOff>169333</xdr:rowOff>
    </xdr:from>
    <xdr:to>
      <xdr:col>12</xdr:col>
      <xdr:colOff>402166</xdr:colOff>
      <xdr:row>76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92E99-D875-3549-B9E6-4A49E927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529167</xdr:colOff>
      <xdr:row>15</xdr:row>
      <xdr:rowOff>178858</xdr:rowOff>
    </xdr:from>
    <xdr:to>
      <xdr:col>8</xdr:col>
      <xdr:colOff>243418</xdr:colOff>
      <xdr:row>28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156A5D-DA7F-674A-AF1E-3AADC310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814916</xdr:colOff>
      <xdr:row>16</xdr:row>
      <xdr:rowOff>10583</xdr:rowOff>
    </xdr:from>
    <xdr:to>
      <xdr:col>11</xdr:col>
      <xdr:colOff>349250</xdr:colOff>
      <xdr:row>29</xdr:row>
      <xdr:rowOff>2116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FBDB9B-DFEA-5D44-A88B-04F6F1BC5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482600</xdr:colOff>
      <xdr:row>124</xdr:row>
      <xdr:rowOff>31750</xdr:rowOff>
    </xdr:from>
    <xdr:to>
      <xdr:col>9</xdr:col>
      <xdr:colOff>406400</xdr:colOff>
      <xdr:row>143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761843-0928-414F-B83A-981D8295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508000</xdr:colOff>
      <xdr:row>144</xdr:row>
      <xdr:rowOff>190500</xdr:rowOff>
    </xdr:from>
    <xdr:to>
      <xdr:col>9</xdr:col>
      <xdr:colOff>431800</xdr:colOff>
      <xdr:row>164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07BECE-081A-E34E-BCAE-F0190DF5D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F1D7-B526-084D-9D1C-011467900A48}">
  <dimension ref="A1:B83"/>
  <sheetViews>
    <sheetView topLeftCell="A43" zoomScale="110" zoomScaleNormal="110" workbookViewId="0">
      <selection activeCell="B55" sqref="B55"/>
    </sheetView>
  </sheetViews>
  <sheetFormatPr baseColWidth="10" defaultRowHeight="16" x14ac:dyDescent="0.2"/>
  <cols>
    <col min="1" max="1" width="77" bestFit="1" customWidth="1"/>
    <col min="2" max="2" width="46.83203125" bestFit="1" customWidth="1"/>
  </cols>
  <sheetData>
    <row r="1" spans="1:2" x14ac:dyDescent="0.2">
      <c r="A1" t="s">
        <v>676</v>
      </c>
    </row>
    <row r="3" spans="1:2" x14ac:dyDescent="0.2">
      <c r="A3" s="16" t="s">
        <v>675</v>
      </c>
      <c r="B3" s="16" t="s">
        <v>677</v>
      </c>
    </row>
    <row r="4" spans="1:2" ht="20" x14ac:dyDescent="0.2">
      <c r="A4" s="24" t="s">
        <v>595</v>
      </c>
      <c r="B4" t="s">
        <v>379</v>
      </c>
    </row>
    <row r="5" spans="1:2" ht="20" x14ac:dyDescent="0.2">
      <c r="A5" s="24" t="s">
        <v>596</v>
      </c>
      <c r="B5" t="s">
        <v>678</v>
      </c>
    </row>
    <row r="6" spans="1:2" ht="20" x14ac:dyDescent="0.2">
      <c r="A6" s="24" t="s">
        <v>597</v>
      </c>
      <c r="B6" t="s">
        <v>678</v>
      </c>
    </row>
    <row r="7" spans="1:2" ht="20" x14ac:dyDescent="0.2">
      <c r="A7" s="24" t="s">
        <v>598</v>
      </c>
      <c r="B7" t="s">
        <v>678</v>
      </c>
    </row>
    <row r="8" spans="1:2" ht="20" x14ac:dyDescent="0.2">
      <c r="A8" s="24" t="s">
        <v>599</v>
      </c>
      <c r="B8" t="s">
        <v>678</v>
      </c>
    </row>
    <row r="9" spans="1:2" ht="20" x14ac:dyDescent="0.2">
      <c r="A9" s="24" t="s">
        <v>600</v>
      </c>
      <c r="B9" t="s">
        <v>679</v>
      </c>
    </row>
    <row r="10" spans="1:2" ht="20" x14ac:dyDescent="0.2">
      <c r="A10" s="24" t="s">
        <v>601</v>
      </c>
      <c r="B10" t="s">
        <v>379</v>
      </c>
    </row>
    <row r="11" spans="1:2" ht="20" x14ac:dyDescent="0.2">
      <c r="A11" s="24" t="s">
        <v>602</v>
      </c>
      <c r="B11" t="s">
        <v>379</v>
      </c>
    </row>
    <row r="12" spans="1:2" ht="20" x14ac:dyDescent="0.2">
      <c r="A12" s="24" t="s">
        <v>603</v>
      </c>
      <c r="B12" t="s">
        <v>379</v>
      </c>
    </row>
    <row r="13" spans="1:2" ht="20" x14ac:dyDescent="0.2">
      <c r="A13" s="24" t="s">
        <v>604</v>
      </c>
      <c r="B13" t="s">
        <v>379</v>
      </c>
    </row>
    <row r="14" spans="1:2" ht="20" x14ac:dyDescent="0.2">
      <c r="A14" s="24" t="s">
        <v>605</v>
      </c>
      <c r="B14" t="s">
        <v>379</v>
      </c>
    </row>
    <row r="15" spans="1:2" ht="20" x14ac:dyDescent="0.2">
      <c r="A15" s="24" t="s">
        <v>606</v>
      </c>
      <c r="B15" t="s">
        <v>379</v>
      </c>
    </row>
    <row r="16" spans="1:2" ht="20" x14ac:dyDescent="0.2">
      <c r="A16" s="24" t="s">
        <v>607</v>
      </c>
      <c r="B16" t="s">
        <v>379</v>
      </c>
    </row>
    <row r="17" spans="1:2" ht="20" x14ac:dyDescent="0.2">
      <c r="A17" s="24" t="s">
        <v>608</v>
      </c>
      <c r="B17" t="s">
        <v>379</v>
      </c>
    </row>
    <row r="18" spans="1:2" ht="20" x14ac:dyDescent="0.2">
      <c r="A18" s="24" t="s">
        <v>609</v>
      </c>
      <c r="B18" t="s">
        <v>680</v>
      </c>
    </row>
    <row r="19" spans="1:2" ht="20" x14ac:dyDescent="0.2">
      <c r="A19" s="24" t="s">
        <v>610</v>
      </c>
      <c r="B19" t="s">
        <v>379</v>
      </c>
    </row>
    <row r="20" spans="1:2" ht="20" x14ac:dyDescent="0.2">
      <c r="A20" s="24" t="s">
        <v>611</v>
      </c>
      <c r="B20" t="s">
        <v>678</v>
      </c>
    </row>
    <row r="21" spans="1:2" ht="20" x14ac:dyDescent="0.2">
      <c r="A21" s="24" t="s">
        <v>612</v>
      </c>
      <c r="B21" t="s">
        <v>379</v>
      </c>
    </row>
    <row r="22" spans="1:2" ht="20" x14ac:dyDescent="0.2">
      <c r="A22" s="24" t="s">
        <v>613</v>
      </c>
      <c r="B22" t="s">
        <v>680</v>
      </c>
    </row>
    <row r="23" spans="1:2" ht="20" x14ac:dyDescent="0.2">
      <c r="A23" s="24" t="s">
        <v>614</v>
      </c>
      <c r="B23" t="s">
        <v>379</v>
      </c>
    </row>
    <row r="24" spans="1:2" ht="20" x14ac:dyDescent="0.2">
      <c r="A24" s="24" t="s">
        <v>615</v>
      </c>
      <c r="B24" t="s">
        <v>379</v>
      </c>
    </row>
    <row r="25" spans="1:2" ht="20" x14ac:dyDescent="0.2">
      <c r="A25" s="24" t="s">
        <v>616</v>
      </c>
      <c r="B25" t="s">
        <v>379</v>
      </c>
    </row>
    <row r="26" spans="1:2" ht="20" x14ac:dyDescent="0.2">
      <c r="A26" s="24" t="s">
        <v>617</v>
      </c>
      <c r="B26" t="s">
        <v>678</v>
      </c>
    </row>
    <row r="27" spans="1:2" ht="20" x14ac:dyDescent="0.2">
      <c r="A27" s="24" t="s">
        <v>618</v>
      </c>
      <c r="B27" t="s">
        <v>678</v>
      </c>
    </row>
    <row r="28" spans="1:2" ht="20" x14ac:dyDescent="0.2">
      <c r="A28" s="24" t="s">
        <v>619</v>
      </c>
      <c r="B28" t="s">
        <v>678</v>
      </c>
    </row>
    <row r="29" spans="1:2" ht="20" x14ac:dyDescent="0.2">
      <c r="A29" s="24" t="s">
        <v>620</v>
      </c>
      <c r="B29" t="s">
        <v>678</v>
      </c>
    </row>
    <row r="30" spans="1:2" ht="20" x14ac:dyDescent="0.2">
      <c r="A30" s="24" t="s">
        <v>621</v>
      </c>
      <c r="B30" t="s">
        <v>678</v>
      </c>
    </row>
    <row r="31" spans="1:2" ht="20" x14ac:dyDescent="0.2">
      <c r="A31" s="24" t="s">
        <v>622</v>
      </c>
      <c r="B31" t="s">
        <v>678</v>
      </c>
    </row>
    <row r="32" spans="1:2" ht="20" x14ac:dyDescent="0.2">
      <c r="A32" s="24" t="s">
        <v>623</v>
      </c>
      <c r="B32" t="s">
        <v>379</v>
      </c>
    </row>
    <row r="33" spans="1:2" ht="20" x14ac:dyDescent="0.2">
      <c r="A33" s="24" t="s">
        <v>624</v>
      </c>
      <c r="B33" t="s">
        <v>379</v>
      </c>
    </row>
    <row r="34" spans="1:2" ht="20" x14ac:dyDescent="0.2">
      <c r="A34" s="24" t="s">
        <v>625</v>
      </c>
      <c r="B34" t="s">
        <v>379</v>
      </c>
    </row>
    <row r="35" spans="1:2" ht="20" x14ac:dyDescent="0.2">
      <c r="A35" s="24" t="s">
        <v>626</v>
      </c>
      <c r="B35" t="s">
        <v>678</v>
      </c>
    </row>
    <row r="36" spans="1:2" ht="20" x14ac:dyDescent="0.2">
      <c r="A36" s="24" t="s">
        <v>627</v>
      </c>
      <c r="B36" t="s">
        <v>678</v>
      </c>
    </row>
    <row r="37" spans="1:2" ht="20" x14ac:dyDescent="0.2">
      <c r="A37" s="24" t="s">
        <v>628</v>
      </c>
      <c r="B37" t="s">
        <v>379</v>
      </c>
    </row>
    <row r="38" spans="1:2" ht="20" x14ac:dyDescent="0.2">
      <c r="A38" s="24" t="s">
        <v>629</v>
      </c>
      <c r="B38" t="s">
        <v>379</v>
      </c>
    </row>
    <row r="39" spans="1:2" ht="20" x14ac:dyDescent="0.2">
      <c r="A39" s="24" t="s">
        <v>630</v>
      </c>
      <c r="B39" t="s">
        <v>379</v>
      </c>
    </row>
    <row r="40" spans="1:2" ht="20" x14ac:dyDescent="0.2">
      <c r="A40" s="24" t="s">
        <v>631</v>
      </c>
      <c r="B40" t="s">
        <v>678</v>
      </c>
    </row>
    <row r="41" spans="1:2" ht="20" x14ac:dyDescent="0.2">
      <c r="A41" s="24" t="s">
        <v>632</v>
      </c>
      <c r="B41" t="s">
        <v>678</v>
      </c>
    </row>
    <row r="42" spans="1:2" ht="20" x14ac:dyDescent="0.2">
      <c r="A42" s="24" t="s">
        <v>633</v>
      </c>
      <c r="B42" t="s">
        <v>379</v>
      </c>
    </row>
    <row r="43" spans="1:2" ht="20" x14ac:dyDescent="0.2">
      <c r="A43" s="24" t="s">
        <v>634</v>
      </c>
      <c r="B43" t="s">
        <v>379</v>
      </c>
    </row>
    <row r="44" spans="1:2" ht="20" x14ac:dyDescent="0.2">
      <c r="A44" s="24" t="s">
        <v>635</v>
      </c>
      <c r="B44" t="s">
        <v>379</v>
      </c>
    </row>
    <row r="45" spans="1:2" ht="20" x14ac:dyDescent="0.2">
      <c r="A45" s="24" t="s">
        <v>636</v>
      </c>
      <c r="B45" t="s">
        <v>678</v>
      </c>
    </row>
    <row r="46" spans="1:2" ht="20" x14ac:dyDescent="0.2">
      <c r="A46" s="24" t="s">
        <v>637</v>
      </c>
      <c r="B46" t="s">
        <v>678</v>
      </c>
    </row>
    <row r="47" spans="1:2" ht="20" x14ac:dyDescent="0.2">
      <c r="A47" s="24" t="s">
        <v>638</v>
      </c>
      <c r="B47" t="s">
        <v>379</v>
      </c>
    </row>
    <row r="48" spans="1:2" ht="20" x14ac:dyDescent="0.2">
      <c r="A48" s="24" t="s">
        <v>639</v>
      </c>
      <c r="B48" t="s">
        <v>379</v>
      </c>
    </row>
    <row r="49" spans="1:2" ht="20" x14ac:dyDescent="0.2">
      <c r="A49" s="24" t="s">
        <v>640</v>
      </c>
      <c r="B49" t="s">
        <v>379</v>
      </c>
    </row>
    <row r="50" spans="1:2" ht="20" x14ac:dyDescent="0.2">
      <c r="A50" s="24" t="s">
        <v>641</v>
      </c>
      <c r="B50" t="s">
        <v>680</v>
      </c>
    </row>
    <row r="51" spans="1:2" ht="20" x14ac:dyDescent="0.2">
      <c r="A51" s="24" t="s">
        <v>642</v>
      </c>
      <c r="B51" t="s">
        <v>680</v>
      </c>
    </row>
    <row r="52" spans="1:2" ht="20" x14ac:dyDescent="0.2">
      <c r="A52" s="24" t="s">
        <v>643</v>
      </c>
      <c r="B52" t="s">
        <v>379</v>
      </c>
    </row>
    <row r="53" spans="1:2" ht="20" x14ac:dyDescent="0.2">
      <c r="A53" s="24" t="s">
        <v>644</v>
      </c>
      <c r="B53" t="s">
        <v>379</v>
      </c>
    </row>
    <row r="54" spans="1:2" ht="20" x14ac:dyDescent="0.2">
      <c r="A54" s="24" t="s">
        <v>645</v>
      </c>
      <c r="B54" t="s">
        <v>678</v>
      </c>
    </row>
    <row r="55" spans="1:2" ht="20" x14ac:dyDescent="0.2">
      <c r="A55" s="24" t="s">
        <v>646</v>
      </c>
      <c r="B55" t="s">
        <v>680</v>
      </c>
    </row>
    <row r="56" spans="1:2" ht="20" x14ac:dyDescent="0.2">
      <c r="A56" s="24" t="s">
        <v>647</v>
      </c>
      <c r="B56" t="s">
        <v>678</v>
      </c>
    </row>
    <row r="57" spans="1:2" ht="20" x14ac:dyDescent="0.2">
      <c r="A57" s="24" t="s">
        <v>648</v>
      </c>
      <c r="B57" t="s">
        <v>678</v>
      </c>
    </row>
    <row r="58" spans="1:2" ht="20" x14ac:dyDescent="0.2">
      <c r="A58" s="24" t="s">
        <v>649</v>
      </c>
      <c r="B58" t="s">
        <v>678</v>
      </c>
    </row>
    <row r="59" spans="1:2" ht="20" x14ac:dyDescent="0.2">
      <c r="A59" s="24" t="s">
        <v>650</v>
      </c>
      <c r="B59" t="s">
        <v>379</v>
      </c>
    </row>
    <row r="60" spans="1:2" ht="20" x14ac:dyDescent="0.2">
      <c r="A60" s="24" t="s">
        <v>651</v>
      </c>
      <c r="B60" t="s">
        <v>379</v>
      </c>
    </row>
    <row r="61" spans="1:2" ht="20" x14ac:dyDescent="0.2">
      <c r="A61" s="24" t="s">
        <v>652</v>
      </c>
      <c r="B61" t="s">
        <v>379</v>
      </c>
    </row>
    <row r="62" spans="1:2" ht="20" x14ac:dyDescent="0.2">
      <c r="A62" s="24" t="s">
        <v>653</v>
      </c>
      <c r="B62" t="s">
        <v>678</v>
      </c>
    </row>
    <row r="63" spans="1:2" ht="20" x14ac:dyDescent="0.2">
      <c r="A63" s="24" t="s">
        <v>654</v>
      </c>
      <c r="B63" t="s">
        <v>678</v>
      </c>
    </row>
    <row r="64" spans="1:2" ht="20" x14ac:dyDescent="0.2">
      <c r="A64" s="24" t="s">
        <v>655</v>
      </c>
      <c r="B64" t="s">
        <v>678</v>
      </c>
    </row>
    <row r="65" spans="1:2" ht="20" x14ac:dyDescent="0.2">
      <c r="A65" s="24" t="s">
        <v>656</v>
      </c>
      <c r="B65" t="s">
        <v>379</v>
      </c>
    </row>
    <row r="66" spans="1:2" ht="20" x14ac:dyDescent="0.2">
      <c r="A66" s="24" t="s">
        <v>657</v>
      </c>
      <c r="B66" t="s">
        <v>678</v>
      </c>
    </row>
    <row r="67" spans="1:2" ht="20" x14ac:dyDescent="0.2">
      <c r="A67" s="24" t="s">
        <v>658</v>
      </c>
      <c r="B67" t="s">
        <v>678</v>
      </c>
    </row>
    <row r="68" spans="1:2" ht="20" x14ac:dyDescent="0.2">
      <c r="A68" s="24" t="s">
        <v>659</v>
      </c>
      <c r="B68" t="s">
        <v>678</v>
      </c>
    </row>
    <row r="69" spans="1:2" ht="20" x14ac:dyDescent="0.2">
      <c r="A69" s="24" t="s">
        <v>660</v>
      </c>
      <c r="B69" t="s">
        <v>678</v>
      </c>
    </row>
    <row r="70" spans="1:2" ht="20" x14ac:dyDescent="0.2">
      <c r="A70" s="24" t="s">
        <v>661</v>
      </c>
      <c r="B70" t="s">
        <v>678</v>
      </c>
    </row>
    <row r="71" spans="1:2" ht="20" x14ac:dyDescent="0.2">
      <c r="A71" s="24" t="s">
        <v>662</v>
      </c>
      <c r="B71" t="s">
        <v>678</v>
      </c>
    </row>
    <row r="72" spans="1:2" ht="20" x14ac:dyDescent="0.2">
      <c r="A72" s="24" t="s">
        <v>663</v>
      </c>
      <c r="B72" t="s">
        <v>678</v>
      </c>
    </row>
    <row r="73" spans="1:2" ht="20" x14ac:dyDescent="0.2">
      <c r="A73" s="24" t="s">
        <v>664</v>
      </c>
      <c r="B73" t="s">
        <v>678</v>
      </c>
    </row>
    <row r="74" spans="1:2" ht="20" x14ac:dyDescent="0.2">
      <c r="A74" s="24" t="s">
        <v>665</v>
      </c>
      <c r="B74" t="s">
        <v>379</v>
      </c>
    </row>
    <row r="75" spans="1:2" ht="20" x14ac:dyDescent="0.2">
      <c r="A75" s="24" t="s">
        <v>666</v>
      </c>
      <c r="B75" t="s">
        <v>379</v>
      </c>
    </row>
    <row r="76" spans="1:2" ht="20" x14ac:dyDescent="0.2">
      <c r="A76" s="24" t="s">
        <v>667</v>
      </c>
      <c r="B76" t="s">
        <v>678</v>
      </c>
    </row>
    <row r="77" spans="1:2" ht="20" x14ac:dyDescent="0.2">
      <c r="A77" s="24" t="s">
        <v>668</v>
      </c>
      <c r="B77" t="s">
        <v>678</v>
      </c>
    </row>
    <row r="78" spans="1:2" ht="20" x14ac:dyDescent="0.2">
      <c r="A78" s="24" t="s">
        <v>669</v>
      </c>
      <c r="B78" t="s">
        <v>379</v>
      </c>
    </row>
    <row r="79" spans="1:2" ht="20" x14ac:dyDescent="0.2">
      <c r="A79" s="24" t="s">
        <v>670</v>
      </c>
      <c r="B79" t="s">
        <v>379</v>
      </c>
    </row>
    <row r="80" spans="1:2" ht="20" x14ac:dyDescent="0.2">
      <c r="A80" s="24" t="s">
        <v>671</v>
      </c>
      <c r="B80" t="s">
        <v>379</v>
      </c>
    </row>
    <row r="81" spans="1:2" ht="20" x14ac:dyDescent="0.2">
      <c r="A81" s="24" t="s">
        <v>672</v>
      </c>
      <c r="B81" t="s">
        <v>379</v>
      </c>
    </row>
    <row r="82" spans="1:2" ht="20" x14ac:dyDescent="0.2">
      <c r="A82" s="24" t="s">
        <v>673</v>
      </c>
      <c r="B82" t="s">
        <v>678</v>
      </c>
    </row>
    <row r="83" spans="1:2" ht="20" x14ac:dyDescent="0.2">
      <c r="A83" s="24" t="s">
        <v>674</v>
      </c>
      <c r="B83" t="s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703A-51E8-C841-9D5A-E69A3B3749EA}">
  <dimension ref="A1:N113"/>
  <sheetViews>
    <sheetView tabSelected="1" topLeftCell="A78" zoomScale="120" zoomScaleNormal="120" workbookViewId="0">
      <selection activeCell="L116" sqref="L116"/>
    </sheetView>
  </sheetViews>
  <sheetFormatPr baseColWidth="10" defaultRowHeight="16" x14ac:dyDescent="0.2"/>
  <cols>
    <col min="1" max="1" width="32.1640625" style="16" customWidth="1"/>
    <col min="2" max="2" width="23.1640625" bestFit="1" customWidth="1"/>
    <col min="5" max="5" width="12.1640625" customWidth="1"/>
    <col min="8" max="8" width="10" customWidth="1"/>
  </cols>
  <sheetData>
    <row r="1" spans="1:14" x14ac:dyDescent="0.2">
      <c r="A1" s="19">
        <v>44280</v>
      </c>
    </row>
    <row r="2" spans="1:14" x14ac:dyDescent="0.2">
      <c r="A2" s="16" t="s">
        <v>380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</row>
    <row r="3" spans="1:14" x14ac:dyDescent="0.2">
      <c r="A3" s="16" t="s">
        <v>400</v>
      </c>
      <c r="B3" t="s">
        <v>461</v>
      </c>
      <c r="C3">
        <v>99</v>
      </c>
      <c r="D3" t="s">
        <v>466</v>
      </c>
      <c r="E3">
        <v>0.7</v>
      </c>
      <c r="F3">
        <v>32</v>
      </c>
      <c r="G3" t="s">
        <v>467</v>
      </c>
      <c r="H3">
        <v>0.71</v>
      </c>
      <c r="I3">
        <v>102</v>
      </c>
      <c r="J3" t="s">
        <v>468</v>
      </c>
      <c r="K3">
        <v>0.73</v>
      </c>
      <c r="L3">
        <v>41</v>
      </c>
      <c r="M3" t="s">
        <v>167</v>
      </c>
      <c r="N3">
        <v>0.91</v>
      </c>
    </row>
    <row r="4" spans="1:14" x14ac:dyDescent="0.2">
      <c r="B4" t="s">
        <v>463</v>
      </c>
      <c r="C4">
        <v>194</v>
      </c>
      <c r="D4" t="s">
        <v>469</v>
      </c>
      <c r="E4">
        <v>0.81</v>
      </c>
      <c r="F4">
        <v>51</v>
      </c>
      <c r="G4" t="s">
        <v>470</v>
      </c>
      <c r="H4">
        <v>0.76</v>
      </c>
      <c r="I4">
        <v>194</v>
      </c>
      <c r="J4" t="s">
        <v>469</v>
      </c>
      <c r="K4">
        <v>0.81</v>
      </c>
      <c r="L4">
        <v>57</v>
      </c>
      <c r="M4" t="s">
        <v>471</v>
      </c>
      <c r="N4">
        <v>0.86</v>
      </c>
    </row>
    <row r="5" spans="1:14" x14ac:dyDescent="0.2">
      <c r="B5" t="s">
        <v>460</v>
      </c>
      <c r="C5">
        <v>267</v>
      </c>
      <c r="D5" t="s">
        <v>472</v>
      </c>
      <c r="E5">
        <v>0.84</v>
      </c>
      <c r="F5">
        <v>74</v>
      </c>
      <c r="G5" t="s">
        <v>271</v>
      </c>
      <c r="H5">
        <v>0.84</v>
      </c>
      <c r="I5">
        <v>270</v>
      </c>
      <c r="J5" t="s">
        <v>473</v>
      </c>
      <c r="K5">
        <v>0.85</v>
      </c>
      <c r="L5">
        <v>82</v>
      </c>
      <c r="M5" t="s">
        <v>407</v>
      </c>
      <c r="N5">
        <v>0.96</v>
      </c>
    </row>
    <row r="6" spans="1:14" ht="17" thickBot="1" x14ac:dyDescent="0.25">
      <c r="B6" t="s">
        <v>462</v>
      </c>
      <c r="C6">
        <v>190</v>
      </c>
      <c r="D6" t="s">
        <v>474</v>
      </c>
      <c r="E6">
        <v>0.82</v>
      </c>
      <c r="F6">
        <v>58</v>
      </c>
      <c r="G6" t="s">
        <v>174</v>
      </c>
      <c r="H6">
        <v>0.85</v>
      </c>
      <c r="I6">
        <v>190</v>
      </c>
      <c r="J6" t="s">
        <v>474</v>
      </c>
      <c r="K6">
        <v>0.82</v>
      </c>
      <c r="L6">
        <v>63</v>
      </c>
      <c r="M6" t="s">
        <v>56</v>
      </c>
      <c r="N6">
        <v>0.92</v>
      </c>
    </row>
    <row r="7" spans="1:14" ht="17" thickBot="1" x14ac:dyDescent="0.25">
      <c r="B7" s="4" t="s">
        <v>55</v>
      </c>
      <c r="C7" s="5">
        <v>750</v>
      </c>
      <c r="D7" s="5" t="s">
        <v>475</v>
      </c>
      <c r="E7" s="11">
        <v>0.81</v>
      </c>
      <c r="F7" s="5">
        <v>215</v>
      </c>
      <c r="G7" s="5" t="s">
        <v>476</v>
      </c>
      <c r="H7" s="11">
        <v>0.8</v>
      </c>
      <c r="I7" s="5">
        <v>756</v>
      </c>
      <c r="J7" s="5" t="s">
        <v>477</v>
      </c>
      <c r="K7" s="11">
        <v>0.81</v>
      </c>
      <c r="L7" s="5">
        <v>243</v>
      </c>
      <c r="M7" s="5" t="s">
        <v>478</v>
      </c>
      <c r="N7" s="18">
        <v>0.92</v>
      </c>
    </row>
    <row r="11" spans="1:14" x14ac:dyDescent="0.2">
      <c r="A11" s="19">
        <v>44298</v>
      </c>
    </row>
    <row r="12" spans="1:14" x14ac:dyDescent="0.2">
      <c r="A12" s="16" t="s">
        <v>380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 t="s">
        <v>48</v>
      </c>
    </row>
    <row r="13" spans="1:14" x14ac:dyDescent="0.2">
      <c r="A13" s="16" t="s">
        <v>400</v>
      </c>
      <c r="B13" t="s">
        <v>479</v>
      </c>
      <c r="C13">
        <v>170</v>
      </c>
      <c r="D13" t="s">
        <v>480</v>
      </c>
      <c r="E13">
        <v>0.8</v>
      </c>
      <c r="F13">
        <v>52</v>
      </c>
      <c r="G13" t="s">
        <v>481</v>
      </c>
      <c r="H13">
        <v>0.84</v>
      </c>
      <c r="I13">
        <v>171</v>
      </c>
      <c r="J13" t="s">
        <v>482</v>
      </c>
      <c r="K13">
        <v>0.81</v>
      </c>
      <c r="L13">
        <v>57</v>
      </c>
      <c r="M13" t="s">
        <v>483</v>
      </c>
      <c r="N13">
        <v>0.93</v>
      </c>
    </row>
    <row r="14" spans="1:14" x14ac:dyDescent="0.2">
      <c r="B14" t="s">
        <v>484</v>
      </c>
      <c r="C14">
        <v>186</v>
      </c>
      <c r="D14" t="s">
        <v>485</v>
      </c>
      <c r="E14">
        <v>0.82</v>
      </c>
      <c r="F14">
        <v>71</v>
      </c>
      <c r="G14" t="s">
        <v>486</v>
      </c>
      <c r="H14">
        <v>0.88</v>
      </c>
      <c r="I14">
        <v>188</v>
      </c>
      <c r="J14" t="s">
        <v>487</v>
      </c>
      <c r="K14">
        <v>0.84</v>
      </c>
      <c r="L14">
        <v>75</v>
      </c>
      <c r="M14" t="s">
        <v>107</v>
      </c>
      <c r="N14">
        <v>0.94</v>
      </c>
    </row>
    <row r="15" spans="1:14" x14ac:dyDescent="0.2">
      <c r="B15" t="s">
        <v>488</v>
      </c>
      <c r="C15">
        <v>116</v>
      </c>
      <c r="D15" t="s">
        <v>489</v>
      </c>
      <c r="E15">
        <v>0.81</v>
      </c>
      <c r="F15">
        <v>47</v>
      </c>
      <c r="G15" t="s">
        <v>287</v>
      </c>
      <c r="H15">
        <v>0.89</v>
      </c>
      <c r="I15">
        <v>116</v>
      </c>
      <c r="J15" t="s">
        <v>489</v>
      </c>
      <c r="K15">
        <v>0.81</v>
      </c>
      <c r="L15">
        <v>50</v>
      </c>
      <c r="M15" t="s">
        <v>93</v>
      </c>
      <c r="N15">
        <v>0.94</v>
      </c>
    </row>
    <row r="16" spans="1:14" ht="17" thickBot="1" x14ac:dyDescent="0.25">
      <c r="B16" t="s">
        <v>490</v>
      </c>
      <c r="C16">
        <v>354</v>
      </c>
      <c r="D16" t="s">
        <v>491</v>
      </c>
      <c r="E16">
        <v>0.81</v>
      </c>
      <c r="F16">
        <v>109</v>
      </c>
      <c r="G16" t="s">
        <v>492</v>
      </c>
      <c r="H16">
        <v>0.78</v>
      </c>
      <c r="I16">
        <v>356</v>
      </c>
      <c r="J16" t="s">
        <v>493</v>
      </c>
      <c r="K16">
        <v>0.81</v>
      </c>
      <c r="L16">
        <v>128</v>
      </c>
      <c r="M16" t="s">
        <v>138</v>
      </c>
      <c r="N16">
        <v>0.96</v>
      </c>
    </row>
    <row r="17" spans="1:14" ht="17" thickBot="1" x14ac:dyDescent="0.25">
      <c r="B17" s="4" t="s">
        <v>55</v>
      </c>
      <c r="C17" s="5">
        <v>826</v>
      </c>
      <c r="D17" s="5" t="s">
        <v>494</v>
      </c>
      <c r="E17" s="11">
        <v>0.81</v>
      </c>
      <c r="F17" s="5">
        <v>279</v>
      </c>
      <c r="G17" s="5" t="s">
        <v>495</v>
      </c>
      <c r="H17" s="11">
        <v>0.83</v>
      </c>
      <c r="I17" s="5">
        <v>831</v>
      </c>
      <c r="J17" s="5" t="s">
        <v>496</v>
      </c>
      <c r="K17" s="11">
        <v>0.82</v>
      </c>
      <c r="L17" s="5">
        <v>310</v>
      </c>
      <c r="M17" s="5" t="s">
        <v>497</v>
      </c>
      <c r="N17" s="18">
        <v>0.95</v>
      </c>
    </row>
    <row r="21" spans="1:14" ht="17" thickBot="1" x14ac:dyDescent="0.25"/>
    <row r="22" spans="1:14" ht="52" thickBot="1" x14ac:dyDescent="0.25">
      <c r="A22" s="21" t="s">
        <v>502</v>
      </c>
    </row>
    <row r="23" spans="1:14" x14ac:dyDescent="0.2">
      <c r="A23" s="19">
        <v>44318</v>
      </c>
      <c r="B23" t="s">
        <v>524</v>
      </c>
    </row>
    <row r="24" spans="1:14" x14ac:dyDescent="0.2">
      <c r="A24" s="16" t="s">
        <v>380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s">
        <v>45</v>
      </c>
      <c r="L24" t="s">
        <v>46</v>
      </c>
      <c r="M24" t="s">
        <v>47</v>
      </c>
      <c r="N24" t="s">
        <v>48</v>
      </c>
    </row>
    <row r="25" spans="1:14" x14ac:dyDescent="0.2">
      <c r="A25" s="16" t="s">
        <v>503</v>
      </c>
      <c r="B25" t="s">
        <v>504</v>
      </c>
      <c r="C25">
        <v>280</v>
      </c>
      <c r="D25" t="s">
        <v>505</v>
      </c>
      <c r="E25">
        <v>0.88</v>
      </c>
      <c r="F25">
        <v>85</v>
      </c>
      <c r="G25" t="s">
        <v>103</v>
      </c>
      <c r="H25">
        <v>0.94</v>
      </c>
      <c r="I25">
        <v>283</v>
      </c>
      <c r="J25" t="s">
        <v>506</v>
      </c>
      <c r="K25">
        <v>0.89</v>
      </c>
      <c r="L25">
        <v>88</v>
      </c>
      <c r="M25" t="s">
        <v>77</v>
      </c>
      <c r="N25">
        <v>0.99</v>
      </c>
    </row>
    <row r="26" spans="1:14" ht="17" thickBot="1" x14ac:dyDescent="0.25">
      <c r="B26" t="s">
        <v>507</v>
      </c>
      <c r="C26">
        <v>244</v>
      </c>
      <c r="D26" t="s">
        <v>508</v>
      </c>
      <c r="E26">
        <v>0.85</v>
      </c>
      <c r="F26">
        <v>92</v>
      </c>
      <c r="G26" t="s">
        <v>91</v>
      </c>
      <c r="H26">
        <v>0.95</v>
      </c>
      <c r="I26">
        <v>247</v>
      </c>
      <c r="J26" t="s">
        <v>509</v>
      </c>
      <c r="K26">
        <v>0.86</v>
      </c>
      <c r="L26">
        <v>92</v>
      </c>
      <c r="M26" t="s">
        <v>91</v>
      </c>
      <c r="N26">
        <v>0.95</v>
      </c>
    </row>
    <row r="27" spans="1:14" ht="17" thickBot="1" x14ac:dyDescent="0.25">
      <c r="B27" s="4" t="s">
        <v>55</v>
      </c>
      <c r="C27" s="5">
        <v>524</v>
      </c>
      <c r="D27" s="5" t="s">
        <v>510</v>
      </c>
      <c r="E27" s="11">
        <v>0.86</v>
      </c>
      <c r="F27" s="5">
        <v>177</v>
      </c>
      <c r="G27" s="5" t="s">
        <v>424</v>
      </c>
      <c r="H27" s="11">
        <v>0.95</v>
      </c>
      <c r="I27" s="5">
        <v>530</v>
      </c>
      <c r="J27" s="5" t="s">
        <v>511</v>
      </c>
      <c r="K27" s="11">
        <v>0.87</v>
      </c>
      <c r="L27" s="5">
        <v>180</v>
      </c>
      <c r="M27" s="5" t="s">
        <v>512</v>
      </c>
      <c r="N27" s="18">
        <v>0.97</v>
      </c>
    </row>
    <row r="31" spans="1:14" x14ac:dyDescent="0.2">
      <c r="A31" s="19">
        <v>44323</v>
      </c>
      <c r="B31" t="s">
        <v>524</v>
      </c>
    </row>
    <row r="32" spans="1:14" x14ac:dyDescent="0.2">
      <c r="A32" s="16" t="s">
        <v>380</v>
      </c>
      <c r="B32" t="s">
        <v>36</v>
      </c>
      <c r="C32" t="s">
        <v>37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  <c r="I32" t="s">
        <v>43</v>
      </c>
      <c r="J32" t="s">
        <v>44</v>
      </c>
      <c r="K32" t="s">
        <v>45</v>
      </c>
      <c r="L32" t="s">
        <v>46</v>
      </c>
      <c r="M32" t="s">
        <v>47</v>
      </c>
      <c r="N32" t="s">
        <v>48</v>
      </c>
    </row>
    <row r="33" spans="1:14" ht="17" thickBot="1" x14ac:dyDescent="0.25">
      <c r="A33" s="16" t="s">
        <v>503</v>
      </c>
      <c r="B33" t="s">
        <v>513</v>
      </c>
      <c r="C33">
        <v>228</v>
      </c>
      <c r="D33" t="s">
        <v>514</v>
      </c>
      <c r="E33">
        <v>0.87</v>
      </c>
      <c r="F33">
        <v>89</v>
      </c>
      <c r="G33" t="s">
        <v>515</v>
      </c>
      <c r="H33">
        <v>0.91</v>
      </c>
      <c r="I33">
        <v>229</v>
      </c>
      <c r="J33" t="s">
        <v>516</v>
      </c>
      <c r="K33">
        <v>0.87</v>
      </c>
      <c r="L33">
        <v>91</v>
      </c>
      <c r="M33" t="s">
        <v>517</v>
      </c>
      <c r="N33">
        <v>0.94</v>
      </c>
    </row>
    <row r="34" spans="1:14" ht="17" thickBot="1" x14ac:dyDescent="0.25">
      <c r="B34" s="4" t="s">
        <v>55</v>
      </c>
      <c r="C34" s="5">
        <v>228</v>
      </c>
      <c r="D34" s="5" t="s">
        <v>514</v>
      </c>
      <c r="E34" s="11">
        <v>0.87</v>
      </c>
      <c r="F34" s="5">
        <v>89</v>
      </c>
      <c r="G34" s="5" t="s">
        <v>515</v>
      </c>
      <c r="H34" s="11">
        <v>0.91</v>
      </c>
      <c r="I34" s="5">
        <v>229</v>
      </c>
      <c r="J34" s="5" t="s">
        <v>516</v>
      </c>
      <c r="K34" s="11">
        <v>0.87</v>
      </c>
      <c r="L34" s="5">
        <v>91</v>
      </c>
      <c r="M34" s="5" t="s">
        <v>517</v>
      </c>
      <c r="N34" s="18">
        <v>0.94</v>
      </c>
    </row>
    <row r="38" spans="1:14" x14ac:dyDescent="0.2">
      <c r="A38" s="19">
        <v>44330</v>
      </c>
      <c r="B38" t="s">
        <v>524</v>
      </c>
    </row>
    <row r="39" spans="1:14" x14ac:dyDescent="0.2">
      <c r="A39" s="16" t="s">
        <v>380</v>
      </c>
      <c r="B39" t="s">
        <v>36</v>
      </c>
      <c r="C39" t="s">
        <v>37</v>
      </c>
      <c r="D39" t="s">
        <v>38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44</v>
      </c>
      <c r="K39" t="s">
        <v>45</v>
      </c>
      <c r="L39" t="s">
        <v>46</v>
      </c>
      <c r="M39" t="s">
        <v>47</v>
      </c>
      <c r="N39" t="s">
        <v>48</v>
      </c>
    </row>
    <row r="40" spans="1:14" ht="17" thickBot="1" x14ac:dyDescent="0.25">
      <c r="A40" s="16" t="s">
        <v>503</v>
      </c>
      <c r="B40" t="s">
        <v>518</v>
      </c>
      <c r="C40">
        <v>224</v>
      </c>
      <c r="D40" t="s">
        <v>519</v>
      </c>
      <c r="E40">
        <v>0.84</v>
      </c>
      <c r="F40">
        <v>79</v>
      </c>
      <c r="G40" t="s">
        <v>78</v>
      </c>
      <c r="H40">
        <v>0.96</v>
      </c>
      <c r="I40">
        <v>227</v>
      </c>
      <c r="J40" t="s">
        <v>520</v>
      </c>
      <c r="K40">
        <v>0.85</v>
      </c>
      <c r="L40">
        <v>80</v>
      </c>
      <c r="M40" t="s">
        <v>132</v>
      </c>
      <c r="N40">
        <v>0.97</v>
      </c>
    </row>
    <row r="41" spans="1:14" ht="17" thickBot="1" x14ac:dyDescent="0.25">
      <c r="B41" s="4" t="s">
        <v>55</v>
      </c>
      <c r="C41" s="5">
        <v>224</v>
      </c>
      <c r="D41" s="5" t="s">
        <v>519</v>
      </c>
      <c r="E41" s="11">
        <v>0.84</v>
      </c>
      <c r="F41" s="5">
        <v>79</v>
      </c>
      <c r="G41" s="5" t="s">
        <v>78</v>
      </c>
      <c r="H41" s="11">
        <v>0.96</v>
      </c>
      <c r="I41" s="5">
        <v>227</v>
      </c>
      <c r="J41" s="5" t="s">
        <v>520</v>
      </c>
      <c r="K41" s="11">
        <v>0.85</v>
      </c>
      <c r="L41" s="5">
        <v>80</v>
      </c>
      <c r="M41" s="5" t="s">
        <v>132</v>
      </c>
      <c r="N41" s="18">
        <v>0.97</v>
      </c>
    </row>
    <row r="45" spans="1:14" x14ac:dyDescent="0.2">
      <c r="A45" s="19">
        <v>44337</v>
      </c>
      <c r="B45" t="s">
        <v>524</v>
      </c>
    </row>
    <row r="46" spans="1:14" x14ac:dyDescent="0.2">
      <c r="A46" s="16" t="s">
        <v>380</v>
      </c>
      <c r="B46" t="s">
        <v>36</v>
      </c>
      <c r="C46" t="s">
        <v>37</v>
      </c>
      <c r="D46" t="s">
        <v>38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44</v>
      </c>
      <c r="K46" t="s">
        <v>45</v>
      </c>
      <c r="L46" t="s">
        <v>46</v>
      </c>
      <c r="M46" t="s">
        <v>47</v>
      </c>
      <c r="N46" t="s">
        <v>48</v>
      </c>
    </row>
    <row r="47" spans="1:14" ht="17" thickBot="1" x14ac:dyDescent="0.25">
      <c r="A47" s="16" t="s">
        <v>503</v>
      </c>
      <c r="B47" t="s">
        <v>521</v>
      </c>
      <c r="C47">
        <v>171</v>
      </c>
      <c r="D47" t="s">
        <v>522</v>
      </c>
      <c r="E47">
        <v>0.81</v>
      </c>
      <c r="F47">
        <v>71</v>
      </c>
      <c r="G47" t="s">
        <v>61</v>
      </c>
      <c r="H47">
        <v>0.92</v>
      </c>
      <c r="I47">
        <v>177</v>
      </c>
      <c r="J47" t="s">
        <v>523</v>
      </c>
      <c r="K47">
        <v>0.84</v>
      </c>
      <c r="L47">
        <v>72</v>
      </c>
      <c r="M47" t="s">
        <v>276</v>
      </c>
      <c r="N47">
        <v>0.93</v>
      </c>
    </row>
    <row r="48" spans="1:14" ht="17" thickBot="1" x14ac:dyDescent="0.25">
      <c r="B48" s="4" t="s">
        <v>55</v>
      </c>
      <c r="C48" s="5">
        <v>171</v>
      </c>
      <c r="D48" s="5" t="s">
        <v>522</v>
      </c>
      <c r="E48" s="11">
        <v>0.81</v>
      </c>
      <c r="F48" s="5">
        <v>71</v>
      </c>
      <c r="G48" s="5" t="s">
        <v>61</v>
      </c>
      <c r="H48" s="11">
        <v>0.92</v>
      </c>
      <c r="I48" s="5">
        <v>177</v>
      </c>
      <c r="J48" s="5" t="s">
        <v>523</v>
      </c>
      <c r="K48" s="11">
        <v>0.84</v>
      </c>
      <c r="L48" s="5">
        <v>72</v>
      </c>
      <c r="M48" s="5" t="s">
        <v>276</v>
      </c>
      <c r="N48" s="18">
        <v>0.93</v>
      </c>
    </row>
    <row r="51" spans="1:14" x14ac:dyDescent="0.2">
      <c r="A51" s="19">
        <v>44344</v>
      </c>
    </row>
    <row r="52" spans="1:14" x14ac:dyDescent="0.2">
      <c r="A52" s="16" t="s">
        <v>380</v>
      </c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44</v>
      </c>
      <c r="K52" t="s">
        <v>45</v>
      </c>
      <c r="L52" t="s">
        <v>46</v>
      </c>
      <c r="M52" t="s">
        <v>47</v>
      </c>
      <c r="N52" t="s">
        <v>48</v>
      </c>
    </row>
    <row r="53" spans="1:14" ht="17" thickBot="1" x14ac:dyDescent="0.25">
      <c r="A53" t="s">
        <v>503</v>
      </c>
      <c r="B53" s="22" t="s">
        <v>525</v>
      </c>
      <c r="C53">
        <v>152</v>
      </c>
      <c r="D53" t="s">
        <v>526</v>
      </c>
      <c r="E53">
        <v>0.87</v>
      </c>
      <c r="F53">
        <v>49</v>
      </c>
      <c r="G53" t="s">
        <v>83</v>
      </c>
      <c r="H53">
        <v>0.95</v>
      </c>
      <c r="I53">
        <v>153</v>
      </c>
      <c r="J53" t="s">
        <v>527</v>
      </c>
      <c r="K53">
        <v>0.88</v>
      </c>
      <c r="L53">
        <v>51</v>
      </c>
      <c r="M53" t="s">
        <v>84</v>
      </c>
      <c r="N53">
        <v>0.99</v>
      </c>
    </row>
    <row r="54" spans="1:14" ht="17" thickBot="1" x14ac:dyDescent="0.25">
      <c r="B54" s="23" t="s">
        <v>55</v>
      </c>
      <c r="C54" s="5">
        <v>152</v>
      </c>
      <c r="D54" s="5" t="s">
        <v>526</v>
      </c>
      <c r="E54" s="11">
        <v>0.87</v>
      </c>
      <c r="F54" s="5">
        <v>49</v>
      </c>
      <c r="G54" s="5" t="s">
        <v>83</v>
      </c>
      <c r="H54" s="11">
        <v>0.95</v>
      </c>
      <c r="I54" s="5">
        <v>153</v>
      </c>
      <c r="J54" s="5" t="s">
        <v>527</v>
      </c>
      <c r="K54" s="11">
        <v>0.88</v>
      </c>
      <c r="L54" s="5">
        <v>51</v>
      </c>
      <c r="M54" s="5" t="s">
        <v>84</v>
      </c>
      <c r="N54" s="18">
        <v>0.99</v>
      </c>
    </row>
    <row r="57" spans="1:14" x14ac:dyDescent="0.2">
      <c r="A57" s="19">
        <v>44352</v>
      </c>
    </row>
    <row r="58" spans="1:14" x14ac:dyDescent="0.2">
      <c r="A58" t="s">
        <v>380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44</v>
      </c>
      <c r="K58" t="s">
        <v>45</v>
      </c>
      <c r="L58" t="s">
        <v>46</v>
      </c>
      <c r="M58" t="s">
        <v>47</v>
      </c>
      <c r="N58" t="s">
        <v>48</v>
      </c>
    </row>
    <row r="59" spans="1:14" x14ac:dyDescent="0.2">
      <c r="A59" t="s">
        <v>503</v>
      </c>
      <c r="B59" t="s">
        <v>530</v>
      </c>
      <c r="C59">
        <v>349</v>
      </c>
      <c r="D59" t="s">
        <v>531</v>
      </c>
      <c r="E59">
        <v>0.9</v>
      </c>
      <c r="F59">
        <v>135</v>
      </c>
      <c r="G59" t="s">
        <v>532</v>
      </c>
      <c r="H59">
        <v>0.94</v>
      </c>
      <c r="I59">
        <v>351</v>
      </c>
      <c r="J59" t="s">
        <v>169</v>
      </c>
      <c r="K59">
        <v>0.9</v>
      </c>
      <c r="L59">
        <v>138</v>
      </c>
      <c r="M59" t="s">
        <v>76</v>
      </c>
      <c r="N59">
        <v>0.97</v>
      </c>
    </row>
    <row r="60" spans="1:14" ht="17" thickBot="1" x14ac:dyDescent="0.25">
      <c r="B60" t="s">
        <v>533</v>
      </c>
      <c r="C60">
        <v>369</v>
      </c>
      <c r="D60" t="s">
        <v>534</v>
      </c>
      <c r="E60">
        <v>0.89</v>
      </c>
      <c r="F60">
        <v>141</v>
      </c>
      <c r="G60" t="s">
        <v>517</v>
      </c>
      <c r="H60">
        <v>0.96</v>
      </c>
      <c r="I60">
        <v>370</v>
      </c>
      <c r="J60" t="s">
        <v>535</v>
      </c>
      <c r="K60">
        <v>0.9</v>
      </c>
      <c r="L60">
        <v>145</v>
      </c>
      <c r="M60" t="s">
        <v>58</v>
      </c>
      <c r="N60">
        <v>0.99</v>
      </c>
    </row>
    <row r="61" spans="1:14" ht="17" thickBot="1" x14ac:dyDescent="0.25">
      <c r="B61" s="4" t="s">
        <v>55</v>
      </c>
      <c r="C61" s="5">
        <v>718</v>
      </c>
      <c r="D61" s="5" t="s">
        <v>536</v>
      </c>
      <c r="E61" s="11">
        <v>0.9</v>
      </c>
      <c r="F61" s="5">
        <v>276</v>
      </c>
      <c r="G61" s="5" t="s">
        <v>537</v>
      </c>
      <c r="H61" s="11">
        <v>0.95</v>
      </c>
      <c r="I61" s="5">
        <v>721</v>
      </c>
      <c r="J61" s="5" t="s">
        <v>538</v>
      </c>
      <c r="K61" s="11">
        <v>0.9</v>
      </c>
      <c r="L61" s="5">
        <v>283</v>
      </c>
      <c r="M61" s="5" t="s">
        <v>539</v>
      </c>
      <c r="N61" s="18">
        <v>0.98</v>
      </c>
    </row>
    <row r="64" spans="1:14" x14ac:dyDescent="0.2">
      <c r="A64" s="19">
        <v>44358</v>
      </c>
    </row>
    <row r="65" spans="1:14" x14ac:dyDescent="0.2">
      <c r="A65" t="s">
        <v>380</v>
      </c>
      <c r="B65" t="s">
        <v>36</v>
      </c>
      <c r="C65" t="s">
        <v>37</v>
      </c>
      <c r="D65" t="s">
        <v>38</v>
      </c>
      <c r="E65" t="s">
        <v>39</v>
      </c>
      <c r="F65" t="s">
        <v>40</v>
      </c>
      <c r="G65" t="s">
        <v>41</v>
      </c>
      <c r="H65" t="s">
        <v>42</v>
      </c>
      <c r="I65" t="s">
        <v>43</v>
      </c>
      <c r="J65" t="s">
        <v>44</v>
      </c>
      <c r="K65" t="s">
        <v>45</v>
      </c>
      <c r="L65" t="s">
        <v>46</v>
      </c>
      <c r="M65" t="s">
        <v>47</v>
      </c>
      <c r="N65" t="s">
        <v>48</v>
      </c>
    </row>
    <row r="66" spans="1:14" ht="17" thickBot="1" x14ac:dyDescent="0.25">
      <c r="A66" t="s">
        <v>503</v>
      </c>
      <c r="B66" t="s">
        <v>540</v>
      </c>
      <c r="C66">
        <v>653</v>
      </c>
      <c r="D66" t="s">
        <v>541</v>
      </c>
      <c r="E66">
        <v>0.87</v>
      </c>
      <c r="F66">
        <v>181</v>
      </c>
      <c r="G66" t="s">
        <v>542</v>
      </c>
      <c r="H66">
        <v>0.9</v>
      </c>
      <c r="I66">
        <v>655</v>
      </c>
      <c r="J66" t="s">
        <v>543</v>
      </c>
      <c r="K66">
        <v>0.87</v>
      </c>
      <c r="L66">
        <v>188</v>
      </c>
      <c r="M66" t="s">
        <v>544</v>
      </c>
      <c r="N66">
        <v>0.94</v>
      </c>
    </row>
    <row r="67" spans="1:14" ht="17" thickBot="1" x14ac:dyDescent="0.25">
      <c r="B67" s="4" t="s">
        <v>55</v>
      </c>
      <c r="C67" s="5">
        <v>653</v>
      </c>
      <c r="D67" s="5" t="s">
        <v>541</v>
      </c>
      <c r="E67" s="11">
        <v>0.87</v>
      </c>
      <c r="F67" s="5">
        <v>181</v>
      </c>
      <c r="G67" s="5" t="s">
        <v>542</v>
      </c>
      <c r="H67" s="11">
        <v>0.9</v>
      </c>
      <c r="I67" s="5">
        <v>655</v>
      </c>
      <c r="J67" s="5" t="s">
        <v>543</v>
      </c>
      <c r="K67" s="11">
        <v>0.87</v>
      </c>
      <c r="L67" s="5">
        <v>188</v>
      </c>
      <c r="M67" s="5" t="s">
        <v>544</v>
      </c>
      <c r="N67" s="18">
        <v>0.94</v>
      </c>
    </row>
    <row r="70" spans="1:14" x14ac:dyDescent="0.2">
      <c r="A70" s="19">
        <v>44365</v>
      </c>
    </row>
    <row r="71" spans="1:14" x14ac:dyDescent="0.2">
      <c r="A71" s="16" t="s">
        <v>380</v>
      </c>
      <c r="B71" t="s">
        <v>36</v>
      </c>
      <c r="C71" t="s">
        <v>37</v>
      </c>
      <c r="D71" t="s">
        <v>38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 t="s">
        <v>47</v>
      </c>
      <c r="N71" t="s">
        <v>48</v>
      </c>
    </row>
    <row r="72" spans="1:14" ht="17" thickBot="1" x14ac:dyDescent="0.25">
      <c r="A72" t="s">
        <v>503</v>
      </c>
      <c r="B72" s="22" t="s">
        <v>548</v>
      </c>
      <c r="C72">
        <v>465</v>
      </c>
      <c r="D72" t="s">
        <v>549</v>
      </c>
      <c r="E72">
        <v>0.89</v>
      </c>
      <c r="F72">
        <v>149</v>
      </c>
      <c r="G72" t="s">
        <v>111</v>
      </c>
      <c r="H72">
        <v>0.89</v>
      </c>
      <c r="I72">
        <v>476</v>
      </c>
      <c r="J72" t="s">
        <v>550</v>
      </c>
      <c r="K72">
        <v>0.91</v>
      </c>
      <c r="L72">
        <v>158</v>
      </c>
      <c r="M72" t="s">
        <v>551</v>
      </c>
      <c r="N72">
        <v>0.96</v>
      </c>
    </row>
    <row r="73" spans="1:14" ht="17" thickBot="1" x14ac:dyDescent="0.25">
      <c r="B73" s="23" t="s">
        <v>55</v>
      </c>
      <c r="C73" s="5">
        <v>465</v>
      </c>
      <c r="D73" s="5" t="s">
        <v>549</v>
      </c>
      <c r="E73" s="11">
        <v>0.89</v>
      </c>
      <c r="F73" s="5">
        <v>149</v>
      </c>
      <c r="G73" s="5" t="s">
        <v>111</v>
      </c>
      <c r="H73" s="11">
        <v>0.89</v>
      </c>
      <c r="I73" s="5">
        <v>476</v>
      </c>
      <c r="J73" s="5" t="s">
        <v>550</v>
      </c>
      <c r="K73" s="11">
        <v>0.91</v>
      </c>
      <c r="L73" s="5">
        <v>158</v>
      </c>
      <c r="M73" s="5" t="s">
        <v>551</v>
      </c>
      <c r="N73" s="18">
        <v>0.96</v>
      </c>
    </row>
    <row r="76" spans="1:14" x14ac:dyDescent="0.2">
      <c r="A76" s="19">
        <v>44379</v>
      </c>
    </row>
    <row r="77" spans="1:14" x14ac:dyDescent="0.2">
      <c r="A77" t="s">
        <v>380</v>
      </c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44</v>
      </c>
      <c r="K77" t="s">
        <v>45</v>
      </c>
      <c r="L77" t="s">
        <v>46</v>
      </c>
      <c r="M77" t="s">
        <v>47</v>
      </c>
      <c r="N77" t="s">
        <v>48</v>
      </c>
    </row>
    <row r="78" spans="1:14" x14ac:dyDescent="0.2">
      <c r="A78" t="s">
        <v>503</v>
      </c>
      <c r="B78" t="s">
        <v>554</v>
      </c>
      <c r="C78">
        <v>193</v>
      </c>
      <c r="D78" t="s">
        <v>555</v>
      </c>
      <c r="E78">
        <v>0.93</v>
      </c>
      <c r="F78">
        <v>71</v>
      </c>
      <c r="G78" t="s">
        <v>410</v>
      </c>
      <c r="H78">
        <v>0.92</v>
      </c>
      <c r="I78">
        <v>193</v>
      </c>
      <c r="J78" t="s">
        <v>555</v>
      </c>
      <c r="K78">
        <v>0.93</v>
      </c>
      <c r="L78">
        <v>73</v>
      </c>
      <c r="M78" t="s">
        <v>78</v>
      </c>
      <c r="N78">
        <v>0.95</v>
      </c>
    </row>
    <row r="79" spans="1:14" ht="17" thickBot="1" x14ac:dyDescent="0.25">
      <c r="B79" t="s">
        <v>556</v>
      </c>
      <c r="C79">
        <v>297</v>
      </c>
      <c r="D79" t="s">
        <v>557</v>
      </c>
      <c r="E79">
        <v>0.87</v>
      </c>
      <c r="F79">
        <v>89</v>
      </c>
      <c r="G79" t="s">
        <v>558</v>
      </c>
      <c r="H79">
        <v>0.9</v>
      </c>
      <c r="I79">
        <v>299</v>
      </c>
      <c r="J79" t="s">
        <v>559</v>
      </c>
      <c r="K79">
        <v>0.88</v>
      </c>
      <c r="L79">
        <v>90</v>
      </c>
      <c r="M79" t="s">
        <v>515</v>
      </c>
      <c r="N79">
        <v>0.91</v>
      </c>
    </row>
    <row r="80" spans="1:14" ht="17" thickBot="1" x14ac:dyDescent="0.25">
      <c r="B80" s="4" t="s">
        <v>55</v>
      </c>
      <c r="C80" s="5">
        <v>490</v>
      </c>
      <c r="D80" s="5" t="s">
        <v>560</v>
      </c>
      <c r="E80" s="11">
        <v>0.9</v>
      </c>
      <c r="F80" s="5">
        <v>160</v>
      </c>
      <c r="G80" s="5" t="s">
        <v>561</v>
      </c>
      <c r="H80" s="11">
        <v>0.91</v>
      </c>
      <c r="I80" s="5">
        <v>492</v>
      </c>
      <c r="J80" s="5" t="s">
        <v>562</v>
      </c>
      <c r="K80" s="11">
        <v>0.9</v>
      </c>
      <c r="L80" s="5">
        <v>163</v>
      </c>
      <c r="M80" s="5" t="s">
        <v>563</v>
      </c>
      <c r="N80" s="18">
        <v>0.93</v>
      </c>
    </row>
    <row r="84" spans="1:14" x14ac:dyDescent="0.2">
      <c r="A84" s="19">
        <v>44387</v>
      </c>
    </row>
    <row r="85" spans="1:14" x14ac:dyDescent="0.2">
      <c r="A85" s="16" t="s">
        <v>380</v>
      </c>
      <c r="B85" t="s">
        <v>36</v>
      </c>
      <c r="C85" t="s">
        <v>37</v>
      </c>
      <c r="D85" t="s">
        <v>38</v>
      </c>
      <c r="E85" t="s">
        <v>39</v>
      </c>
      <c r="F85" t="s">
        <v>40</v>
      </c>
      <c r="G85" t="s">
        <v>41</v>
      </c>
      <c r="H85" t="s">
        <v>42</v>
      </c>
      <c r="I85" t="s">
        <v>43</v>
      </c>
      <c r="J85" t="s">
        <v>44</v>
      </c>
      <c r="K85" t="s">
        <v>45</v>
      </c>
      <c r="L85" t="s">
        <v>46</v>
      </c>
      <c r="M85" t="s">
        <v>47</v>
      </c>
      <c r="N85" t="s">
        <v>48</v>
      </c>
    </row>
    <row r="86" spans="1:14" x14ac:dyDescent="0.2">
      <c r="A86" t="s">
        <v>503</v>
      </c>
      <c r="B86" s="16" t="s">
        <v>567</v>
      </c>
      <c r="C86">
        <v>363</v>
      </c>
      <c r="D86" t="s">
        <v>469</v>
      </c>
      <c r="E86">
        <v>0.89</v>
      </c>
      <c r="F86">
        <v>93</v>
      </c>
      <c r="G86" t="s">
        <v>221</v>
      </c>
      <c r="H86">
        <v>0.87</v>
      </c>
      <c r="I86">
        <v>366</v>
      </c>
      <c r="J86" t="s">
        <v>568</v>
      </c>
      <c r="K86">
        <v>0.89</v>
      </c>
      <c r="L86">
        <v>101</v>
      </c>
      <c r="M86" t="s">
        <v>569</v>
      </c>
      <c r="N86">
        <v>0.95</v>
      </c>
    </row>
    <row r="87" spans="1:14" x14ac:dyDescent="0.2">
      <c r="B87" s="16" t="s">
        <v>570</v>
      </c>
      <c r="C87">
        <v>232</v>
      </c>
      <c r="D87" t="s">
        <v>571</v>
      </c>
      <c r="E87">
        <v>0.92</v>
      </c>
      <c r="F87">
        <v>63</v>
      </c>
      <c r="G87" t="s">
        <v>56</v>
      </c>
      <c r="H87">
        <v>0.92</v>
      </c>
      <c r="I87">
        <v>233</v>
      </c>
      <c r="J87" t="s">
        <v>572</v>
      </c>
      <c r="K87">
        <v>0.92</v>
      </c>
      <c r="L87">
        <v>66</v>
      </c>
      <c r="M87" t="s">
        <v>131</v>
      </c>
      <c r="N87">
        <v>0.97</v>
      </c>
    </row>
    <row r="88" spans="1:14" ht="17" thickBot="1" x14ac:dyDescent="0.25">
      <c r="B88" s="16" t="s">
        <v>573</v>
      </c>
      <c r="C88">
        <v>207</v>
      </c>
      <c r="D88" t="s">
        <v>574</v>
      </c>
      <c r="E88">
        <v>0.92</v>
      </c>
      <c r="F88">
        <v>62</v>
      </c>
      <c r="G88" t="s">
        <v>83</v>
      </c>
      <c r="H88">
        <v>0.96</v>
      </c>
      <c r="I88">
        <v>207</v>
      </c>
      <c r="J88" t="s">
        <v>574</v>
      </c>
      <c r="K88">
        <v>0.92</v>
      </c>
      <c r="L88">
        <v>63</v>
      </c>
      <c r="M88" t="s">
        <v>422</v>
      </c>
      <c r="N88">
        <v>0.98</v>
      </c>
    </row>
    <row r="89" spans="1:14" ht="17" thickBot="1" x14ac:dyDescent="0.25">
      <c r="B89" s="9" t="s">
        <v>55</v>
      </c>
      <c r="C89" s="5">
        <v>802</v>
      </c>
      <c r="D89" s="5" t="s">
        <v>575</v>
      </c>
      <c r="E89" s="11">
        <v>0.9</v>
      </c>
      <c r="F89" s="5">
        <v>218</v>
      </c>
      <c r="G89" s="5" t="s">
        <v>576</v>
      </c>
      <c r="H89" s="11">
        <v>0.91</v>
      </c>
      <c r="I89" s="5">
        <v>806</v>
      </c>
      <c r="J89" s="5" t="s">
        <v>577</v>
      </c>
      <c r="K89" s="11">
        <v>0.91</v>
      </c>
      <c r="L89" s="5">
        <v>230</v>
      </c>
      <c r="M89" s="5" t="s">
        <v>578</v>
      </c>
      <c r="N89" s="18">
        <v>0.96</v>
      </c>
    </row>
    <row r="92" spans="1:14" x14ac:dyDescent="0.2">
      <c r="A92" s="19">
        <v>44393</v>
      </c>
    </row>
    <row r="93" spans="1:14" x14ac:dyDescent="0.2">
      <c r="A93" s="16" t="s">
        <v>380</v>
      </c>
      <c r="B93" t="s">
        <v>36</v>
      </c>
      <c r="C93" t="s">
        <v>37</v>
      </c>
      <c r="D93" t="s">
        <v>38</v>
      </c>
      <c r="E93" t="s">
        <v>39</v>
      </c>
      <c r="F93" t="s">
        <v>40</v>
      </c>
      <c r="G93" t="s">
        <v>41</v>
      </c>
      <c r="H93" t="s">
        <v>42</v>
      </c>
      <c r="I93" t="s">
        <v>43</v>
      </c>
      <c r="J93" t="s">
        <v>44</v>
      </c>
      <c r="K93" t="s">
        <v>45</v>
      </c>
      <c r="L93" t="s">
        <v>46</v>
      </c>
      <c r="M93" t="s">
        <v>47</v>
      </c>
      <c r="N93" t="s">
        <v>48</v>
      </c>
    </row>
    <row r="94" spans="1:14" x14ac:dyDescent="0.2">
      <c r="A94" t="s">
        <v>503</v>
      </c>
      <c r="B94" s="16" t="s">
        <v>579</v>
      </c>
      <c r="C94">
        <v>126</v>
      </c>
      <c r="D94" t="s">
        <v>580</v>
      </c>
      <c r="E94">
        <v>0.86</v>
      </c>
      <c r="F94">
        <v>52</v>
      </c>
      <c r="G94" t="s">
        <v>91</v>
      </c>
      <c r="H94">
        <v>0.92</v>
      </c>
      <c r="I94">
        <v>131</v>
      </c>
      <c r="J94" t="s">
        <v>581</v>
      </c>
      <c r="K94">
        <v>0.89</v>
      </c>
      <c r="L94">
        <v>53</v>
      </c>
      <c r="M94" t="s">
        <v>66</v>
      </c>
      <c r="N94">
        <v>0.95</v>
      </c>
    </row>
    <row r="95" spans="1:14" x14ac:dyDescent="0.2">
      <c r="B95" s="16" t="s">
        <v>582</v>
      </c>
      <c r="C95">
        <v>247</v>
      </c>
      <c r="D95" t="s">
        <v>583</v>
      </c>
      <c r="E95">
        <v>0.92</v>
      </c>
      <c r="F95">
        <v>72</v>
      </c>
      <c r="G95" t="s">
        <v>93</v>
      </c>
      <c r="H95">
        <v>0.96</v>
      </c>
      <c r="I95">
        <v>249</v>
      </c>
      <c r="J95" t="s">
        <v>584</v>
      </c>
      <c r="K95">
        <v>0.93</v>
      </c>
      <c r="L95">
        <v>75</v>
      </c>
      <c r="M95" t="s">
        <v>50</v>
      </c>
      <c r="N95">
        <v>1</v>
      </c>
    </row>
    <row r="96" spans="1:14" ht="17" thickBot="1" x14ac:dyDescent="0.25">
      <c r="B96" s="16" t="s">
        <v>585</v>
      </c>
      <c r="C96">
        <v>239</v>
      </c>
      <c r="D96" t="s">
        <v>586</v>
      </c>
      <c r="E96">
        <v>0.9</v>
      </c>
      <c r="F96">
        <v>84</v>
      </c>
      <c r="G96" t="s">
        <v>199</v>
      </c>
      <c r="H96">
        <v>0.94</v>
      </c>
      <c r="I96">
        <v>243</v>
      </c>
      <c r="J96" t="s">
        <v>587</v>
      </c>
      <c r="K96">
        <v>0.92</v>
      </c>
      <c r="L96">
        <v>85</v>
      </c>
      <c r="M96" t="s">
        <v>167</v>
      </c>
      <c r="N96">
        <v>0.96</v>
      </c>
    </row>
    <row r="97" spans="1:14" ht="17" thickBot="1" x14ac:dyDescent="0.25">
      <c r="B97" s="9" t="s">
        <v>55</v>
      </c>
      <c r="C97" s="5">
        <v>612</v>
      </c>
      <c r="D97" s="5" t="s">
        <v>588</v>
      </c>
      <c r="E97" s="11">
        <v>0.9</v>
      </c>
      <c r="F97" s="5">
        <v>208</v>
      </c>
      <c r="G97" s="5" t="s">
        <v>589</v>
      </c>
      <c r="H97" s="11">
        <v>0.94</v>
      </c>
      <c r="I97" s="5">
        <v>623</v>
      </c>
      <c r="J97" s="5" t="s">
        <v>590</v>
      </c>
      <c r="K97" s="11">
        <v>0.91</v>
      </c>
      <c r="L97" s="5">
        <v>213</v>
      </c>
      <c r="M97" s="5" t="s">
        <v>591</v>
      </c>
      <c r="N97" s="18">
        <v>0.97</v>
      </c>
    </row>
    <row r="100" spans="1:14" x14ac:dyDescent="0.2">
      <c r="A100" s="19">
        <v>44400</v>
      </c>
    </row>
    <row r="101" spans="1:14" x14ac:dyDescent="0.2">
      <c r="A101" s="16" t="s">
        <v>380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 t="s">
        <v>41</v>
      </c>
      <c r="H101" t="s">
        <v>42</v>
      </c>
      <c r="I101" t="s">
        <v>43</v>
      </c>
      <c r="J101" t="s">
        <v>44</v>
      </c>
      <c r="K101" t="s">
        <v>45</v>
      </c>
      <c r="L101" t="s">
        <v>46</v>
      </c>
      <c r="M101" t="s">
        <v>47</v>
      </c>
      <c r="N101" t="s">
        <v>48</v>
      </c>
    </row>
    <row r="102" spans="1:14" x14ac:dyDescent="0.2">
      <c r="A102" t="s">
        <v>503</v>
      </c>
      <c r="B102" s="16" t="s">
        <v>693</v>
      </c>
      <c r="C102" t="s">
        <v>694</v>
      </c>
    </row>
    <row r="103" spans="1:14" x14ac:dyDescent="0.2">
      <c r="B103" s="16" t="s">
        <v>681</v>
      </c>
      <c r="C103">
        <v>355</v>
      </c>
      <c r="D103" t="s">
        <v>682</v>
      </c>
      <c r="E103">
        <v>0.88</v>
      </c>
      <c r="F103">
        <v>93</v>
      </c>
      <c r="G103" t="s">
        <v>683</v>
      </c>
      <c r="H103">
        <v>0.83</v>
      </c>
      <c r="I103">
        <v>363</v>
      </c>
      <c r="J103" t="s">
        <v>684</v>
      </c>
      <c r="K103">
        <v>0.9</v>
      </c>
      <c r="L103">
        <v>106</v>
      </c>
      <c r="M103" t="s">
        <v>512</v>
      </c>
      <c r="N103">
        <v>0.95</v>
      </c>
    </row>
    <row r="104" spans="1:14" ht="17" thickBot="1" x14ac:dyDescent="0.25">
      <c r="B104" s="16" t="s">
        <v>685</v>
      </c>
      <c r="C104">
        <v>295</v>
      </c>
      <c r="D104" t="s">
        <v>686</v>
      </c>
      <c r="E104">
        <v>0.91</v>
      </c>
      <c r="F104">
        <v>79</v>
      </c>
      <c r="G104" t="s">
        <v>687</v>
      </c>
      <c r="H104">
        <v>0.84</v>
      </c>
      <c r="I104">
        <v>297</v>
      </c>
      <c r="J104" t="s">
        <v>688</v>
      </c>
      <c r="K104">
        <v>0.92</v>
      </c>
      <c r="L104">
        <v>87</v>
      </c>
      <c r="M104" t="s">
        <v>80</v>
      </c>
      <c r="N104">
        <v>0.95</v>
      </c>
    </row>
    <row r="105" spans="1:14" ht="17" thickBot="1" x14ac:dyDescent="0.25">
      <c r="B105" s="9" t="s">
        <v>55</v>
      </c>
      <c r="C105" s="5">
        <v>650</v>
      </c>
      <c r="D105" s="5" t="s">
        <v>689</v>
      </c>
      <c r="E105" s="11">
        <v>0.89</v>
      </c>
      <c r="F105" s="5">
        <v>172</v>
      </c>
      <c r="G105" s="5" t="s">
        <v>690</v>
      </c>
      <c r="H105" s="11">
        <v>0.83</v>
      </c>
      <c r="I105" s="5">
        <v>660</v>
      </c>
      <c r="J105" s="5" t="s">
        <v>691</v>
      </c>
      <c r="K105" s="11">
        <v>0.91</v>
      </c>
      <c r="L105" s="5">
        <v>193</v>
      </c>
      <c r="M105" s="5" t="s">
        <v>692</v>
      </c>
      <c r="N105" s="18">
        <v>0.95</v>
      </c>
    </row>
    <row r="108" spans="1:14" x14ac:dyDescent="0.2">
      <c r="A108" s="19">
        <v>44407</v>
      </c>
    </row>
    <row r="109" spans="1:14" x14ac:dyDescent="0.2">
      <c r="A109" t="s">
        <v>380</v>
      </c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 t="s">
        <v>41</v>
      </c>
      <c r="H109" t="s">
        <v>42</v>
      </c>
      <c r="I109" t="s">
        <v>43</v>
      </c>
      <c r="J109" t="s">
        <v>44</v>
      </c>
      <c r="K109" t="s">
        <v>45</v>
      </c>
      <c r="L109" t="s">
        <v>46</v>
      </c>
      <c r="M109" t="s">
        <v>47</v>
      </c>
      <c r="N109" t="s">
        <v>48</v>
      </c>
    </row>
    <row r="110" spans="1:14" x14ac:dyDescent="0.2">
      <c r="A110" t="s">
        <v>503</v>
      </c>
      <c r="B110" s="16" t="s">
        <v>695</v>
      </c>
      <c r="C110">
        <v>307</v>
      </c>
      <c r="D110" t="s">
        <v>696</v>
      </c>
      <c r="E110">
        <v>0.89</v>
      </c>
      <c r="F110">
        <v>92</v>
      </c>
      <c r="G110" t="s">
        <v>697</v>
      </c>
      <c r="H110">
        <v>0.93</v>
      </c>
      <c r="I110">
        <v>314</v>
      </c>
      <c r="J110" t="s">
        <v>698</v>
      </c>
      <c r="K110">
        <v>0.91</v>
      </c>
      <c r="L110">
        <v>93</v>
      </c>
      <c r="M110" t="s">
        <v>699</v>
      </c>
      <c r="N110">
        <v>0.94</v>
      </c>
    </row>
    <row r="111" spans="1:14" x14ac:dyDescent="0.2">
      <c r="B111" s="16" t="s">
        <v>700</v>
      </c>
      <c r="C111">
        <v>216</v>
      </c>
      <c r="D111" t="s">
        <v>701</v>
      </c>
      <c r="E111">
        <v>0.89</v>
      </c>
      <c r="F111">
        <v>47</v>
      </c>
      <c r="G111" t="s">
        <v>404</v>
      </c>
      <c r="H111">
        <v>0.91</v>
      </c>
      <c r="I111">
        <v>220</v>
      </c>
      <c r="J111" t="s">
        <v>702</v>
      </c>
      <c r="K111">
        <v>0.91</v>
      </c>
      <c r="L111">
        <v>50</v>
      </c>
      <c r="M111" t="s">
        <v>94</v>
      </c>
      <c r="N111">
        <v>0.98</v>
      </c>
    </row>
    <row r="112" spans="1:14" ht="17" thickBot="1" x14ac:dyDescent="0.25">
      <c r="B112" s="16" t="s">
        <v>703</v>
      </c>
      <c r="C112">
        <v>284</v>
      </c>
      <c r="D112" t="s">
        <v>704</v>
      </c>
      <c r="E112">
        <v>0.89</v>
      </c>
      <c r="F112">
        <v>88</v>
      </c>
      <c r="G112" t="s">
        <v>133</v>
      </c>
      <c r="H112">
        <v>0.91</v>
      </c>
      <c r="I112">
        <v>287</v>
      </c>
      <c r="J112" t="s">
        <v>705</v>
      </c>
      <c r="K112">
        <v>0.9</v>
      </c>
      <c r="L112">
        <v>89</v>
      </c>
      <c r="M112" t="s">
        <v>706</v>
      </c>
      <c r="N112">
        <v>0.92</v>
      </c>
    </row>
    <row r="113" spans="2:14" ht="17" thickBot="1" x14ac:dyDescent="0.25">
      <c r="B113" s="9" t="s">
        <v>55</v>
      </c>
      <c r="C113" s="5">
        <v>807</v>
      </c>
      <c r="D113" s="5" t="s">
        <v>707</v>
      </c>
      <c r="E113" s="11">
        <v>0.89</v>
      </c>
      <c r="F113" s="5">
        <v>227</v>
      </c>
      <c r="G113" s="5" t="s">
        <v>708</v>
      </c>
      <c r="H113" s="11">
        <v>0.92</v>
      </c>
      <c r="I113" s="5">
        <v>821</v>
      </c>
      <c r="J113" s="5" t="s">
        <v>709</v>
      </c>
      <c r="K113" s="11">
        <v>0.9</v>
      </c>
      <c r="L113" s="5">
        <v>232</v>
      </c>
      <c r="M113" s="5" t="s">
        <v>710</v>
      </c>
      <c r="N113" s="18"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6E1-C6A7-584C-8589-BC5FD9A2D708}">
  <dimension ref="A1:O71"/>
  <sheetViews>
    <sheetView topLeftCell="A47" zoomScale="110" zoomScaleNormal="110" workbookViewId="0">
      <selection activeCell="I70" sqref="I70"/>
    </sheetView>
  </sheetViews>
  <sheetFormatPr baseColWidth="10" defaultRowHeight="16" x14ac:dyDescent="0.2"/>
  <cols>
    <col min="1" max="1" width="16.5" bestFit="1" customWidth="1"/>
    <col min="2" max="2" width="27.6640625" bestFit="1" customWidth="1"/>
    <col min="3" max="3" width="16.5" bestFit="1" customWidth="1"/>
    <col min="4" max="4" width="8.6640625" bestFit="1" customWidth="1"/>
    <col min="5" max="5" width="17.5" customWidth="1"/>
    <col min="6" max="6" width="13.33203125" bestFit="1" customWidth="1"/>
    <col min="8" max="8" width="16.33203125" customWidth="1"/>
    <col min="11" max="11" width="25" customWidth="1"/>
    <col min="14" max="14" width="22.83203125" customWidth="1"/>
  </cols>
  <sheetData>
    <row r="1" spans="1:15" ht="51" x14ac:dyDescent="0.2">
      <c r="A1" s="17" t="s">
        <v>408</v>
      </c>
      <c r="B1" s="17" t="s">
        <v>380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  <c r="L1" s="17" t="s">
        <v>45</v>
      </c>
      <c r="M1" s="17" t="s">
        <v>46</v>
      </c>
      <c r="N1" s="17" t="s">
        <v>47</v>
      </c>
      <c r="O1" s="17" t="s">
        <v>48</v>
      </c>
    </row>
    <row r="2" spans="1:15" ht="17" x14ac:dyDescent="0.2">
      <c r="A2" s="3">
        <v>44228</v>
      </c>
      <c r="B2" s="17" t="s">
        <v>381</v>
      </c>
      <c r="C2" t="s">
        <v>1</v>
      </c>
      <c r="D2">
        <v>12</v>
      </c>
      <c r="E2" t="s">
        <v>382</v>
      </c>
      <c r="F2">
        <v>0.31</v>
      </c>
      <c r="G2">
        <v>7</v>
      </c>
      <c r="H2" t="s">
        <v>383</v>
      </c>
      <c r="I2">
        <v>0.45</v>
      </c>
      <c r="J2">
        <v>18</v>
      </c>
      <c r="K2" t="s">
        <v>384</v>
      </c>
      <c r="L2">
        <v>0.47</v>
      </c>
      <c r="M2">
        <v>12</v>
      </c>
      <c r="N2" t="s">
        <v>385</v>
      </c>
      <c r="O2">
        <v>0.77</v>
      </c>
    </row>
    <row r="3" spans="1:15" x14ac:dyDescent="0.2">
      <c r="C3" t="s">
        <v>2</v>
      </c>
      <c r="D3">
        <v>1</v>
      </c>
      <c r="E3" t="s">
        <v>140</v>
      </c>
      <c r="F3">
        <v>0.33</v>
      </c>
      <c r="G3">
        <v>1</v>
      </c>
      <c r="H3" t="s">
        <v>60</v>
      </c>
      <c r="I3">
        <v>0.67</v>
      </c>
      <c r="J3">
        <v>1</v>
      </c>
      <c r="K3" t="s">
        <v>140</v>
      </c>
      <c r="L3">
        <v>0.33</v>
      </c>
      <c r="M3">
        <v>1</v>
      </c>
      <c r="N3" t="s">
        <v>60</v>
      </c>
      <c r="O3">
        <v>0.67</v>
      </c>
    </row>
    <row r="4" spans="1:15" ht="17" thickBot="1" x14ac:dyDescent="0.25">
      <c r="C4" t="s">
        <v>5</v>
      </c>
      <c r="D4">
        <v>8</v>
      </c>
      <c r="E4" t="s">
        <v>386</v>
      </c>
      <c r="F4">
        <v>0.48</v>
      </c>
      <c r="G4">
        <v>3</v>
      </c>
      <c r="H4" t="s">
        <v>387</v>
      </c>
      <c r="I4">
        <v>0.5</v>
      </c>
      <c r="J4">
        <v>9</v>
      </c>
      <c r="K4" t="s">
        <v>388</v>
      </c>
      <c r="L4">
        <v>0.55000000000000004</v>
      </c>
      <c r="M4">
        <v>4</v>
      </c>
      <c r="N4" t="s">
        <v>140</v>
      </c>
      <c r="O4">
        <v>0.67</v>
      </c>
    </row>
    <row r="5" spans="1:15" ht="17" thickBot="1" x14ac:dyDescent="0.25">
      <c r="C5" s="4" t="s">
        <v>55</v>
      </c>
      <c r="D5" s="5">
        <v>21</v>
      </c>
      <c r="E5" s="5" t="s">
        <v>389</v>
      </c>
      <c r="F5" s="11">
        <v>0.36</v>
      </c>
      <c r="G5" s="5">
        <v>11</v>
      </c>
      <c r="H5" s="5" t="s">
        <v>390</v>
      </c>
      <c r="I5" s="11">
        <v>0.48</v>
      </c>
      <c r="J5" s="5">
        <v>28</v>
      </c>
      <c r="K5" s="5" t="s">
        <v>391</v>
      </c>
      <c r="L5" s="11">
        <v>0.49</v>
      </c>
      <c r="M5" s="5">
        <v>17</v>
      </c>
      <c r="N5" s="5" t="s">
        <v>392</v>
      </c>
      <c r="O5" s="18">
        <v>0.74</v>
      </c>
    </row>
    <row r="6" spans="1:15" s="17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11" spans="1:15" ht="51" x14ac:dyDescent="0.2">
      <c r="A11" s="17"/>
      <c r="B11" s="17" t="s">
        <v>380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  <c r="J11" s="17" t="s">
        <v>43</v>
      </c>
      <c r="K11" s="17" t="s">
        <v>44</v>
      </c>
      <c r="L11" s="17" t="s">
        <v>45</v>
      </c>
      <c r="M11" s="17" t="s">
        <v>46</v>
      </c>
      <c r="N11" s="17" t="s">
        <v>47</v>
      </c>
      <c r="O11" s="17" t="s">
        <v>48</v>
      </c>
    </row>
    <row r="12" spans="1:15" ht="34" x14ac:dyDescent="0.2">
      <c r="A12" s="3"/>
      <c r="B12" s="17" t="s">
        <v>393</v>
      </c>
      <c r="C12" t="s">
        <v>1</v>
      </c>
      <c r="D12">
        <v>11</v>
      </c>
      <c r="E12" t="s">
        <v>394</v>
      </c>
      <c r="F12">
        <v>0.39</v>
      </c>
      <c r="G12">
        <v>4</v>
      </c>
      <c r="H12" t="s">
        <v>170</v>
      </c>
      <c r="I12">
        <v>0.3</v>
      </c>
      <c r="J12">
        <v>16</v>
      </c>
      <c r="K12" t="s">
        <v>90</v>
      </c>
      <c r="L12">
        <v>0.56999999999999995</v>
      </c>
      <c r="M12">
        <v>11</v>
      </c>
      <c r="N12" t="s">
        <v>58</v>
      </c>
      <c r="O12">
        <v>0.88</v>
      </c>
    </row>
    <row r="13" spans="1:15" x14ac:dyDescent="0.2">
      <c r="C13" t="s">
        <v>2</v>
      </c>
      <c r="D13">
        <v>1</v>
      </c>
      <c r="E13" t="s">
        <v>140</v>
      </c>
      <c r="F13">
        <v>0.33</v>
      </c>
      <c r="G13">
        <v>1</v>
      </c>
      <c r="H13" t="s">
        <v>60</v>
      </c>
      <c r="I13">
        <v>0.67</v>
      </c>
      <c r="J13">
        <v>1</v>
      </c>
      <c r="K13" t="s">
        <v>140</v>
      </c>
      <c r="L13">
        <v>0.33</v>
      </c>
      <c r="M13">
        <v>1</v>
      </c>
      <c r="N13" t="s">
        <v>60</v>
      </c>
      <c r="O13">
        <v>0.67</v>
      </c>
    </row>
    <row r="14" spans="1:15" ht="17" thickBot="1" x14ac:dyDescent="0.25">
      <c r="C14" t="s">
        <v>5</v>
      </c>
      <c r="D14">
        <v>5</v>
      </c>
      <c r="E14" t="s">
        <v>395</v>
      </c>
      <c r="F14">
        <v>0.34</v>
      </c>
      <c r="G14">
        <v>1</v>
      </c>
      <c r="H14" t="s">
        <v>80</v>
      </c>
      <c r="I14">
        <v>0.18</v>
      </c>
      <c r="J14">
        <v>6</v>
      </c>
      <c r="K14" t="s">
        <v>396</v>
      </c>
      <c r="L14">
        <v>0.41</v>
      </c>
      <c r="M14">
        <v>3</v>
      </c>
      <c r="N14" t="s">
        <v>132</v>
      </c>
      <c r="O14">
        <v>0.55000000000000004</v>
      </c>
    </row>
    <row r="15" spans="1:15" ht="17" thickBot="1" x14ac:dyDescent="0.25">
      <c r="C15" s="4" t="s">
        <v>55</v>
      </c>
      <c r="D15" s="5">
        <v>17</v>
      </c>
      <c r="E15" s="5" t="s">
        <v>397</v>
      </c>
      <c r="F15" s="11">
        <v>0.37</v>
      </c>
      <c r="G15" s="5">
        <v>6</v>
      </c>
      <c r="H15" s="5" t="s">
        <v>398</v>
      </c>
      <c r="I15" s="11">
        <v>0.28999999999999998</v>
      </c>
      <c r="J15" s="5">
        <v>23</v>
      </c>
      <c r="K15" s="5" t="s">
        <v>399</v>
      </c>
      <c r="L15" s="11">
        <v>0.51</v>
      </c>
      <c r="M15" s="5">
        <v>15</v>
      </c>
      <c r="N15" s="5" t="s">
        <v>91</v>
      </c>
      <c r="O15" s="18">
        <v>0.77</v>
      </c>
    </row>
    <row r="16" spans="1:15" s="17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21" spans="1:15" ht="51" x14ac:dyDescent="0.2">
      <c r="A21" s="17"/>
      <c r="B21" s="17" t="s">
        <v>380</v>
      </c>
      <c r="C21" s="17" t="s">
        <v>36</v>
      </c>
      <c r="D21" s="17" t="s">
        <v>37</v>
      </c>
      <c r="E21" s="17" t="s">
        <v>38</v>
      </c>
      <c r="F21" s="17" t="s">
        <v>39</v>
      </c>
      <c r="G21" s="17" t="s">
        <v>40</v>
      </c>
      <c r="H21" s="17" t="s">
        <v>41</v>
      </c>
      <c r="I21" s="17" t="s">
        <v>42</v>
      </c>
      <c r="J21" s="17" t="s">
        <v>43</v>
      </c>
      <c r="K21" s="17" t="s">
        <v>44</v>
      </c>
      <c r="L21" s="17" t="s">
        <v>45</v>
      </c>
      <c r="M21" s="17" t="s">
        <v>46</v>
      </c>
      <c r="N21" s="17" t="s">
        <v>47</v>
      </c>
      <c r="O21" s="17" t="s">
        <v>48</v>
      </c>
    </row>
    <row r="22" spans="1:15" ht="17" x14ac:dyDescent="0.2">
      <c r="A22" s="3"/>
      <c r="B22" s="17" t="s">
        <v>400</v>
      </c>
      <c r="C22" t="s">
        <v>1</v>
      </c>
      <c r="D22">
        <v>33</v>
      </c>
      <c r="E22" t="s">
        <v>401</v>
      </c>
      <c r="F22">
        <v>0.73</v>
      </c>
      <c r="G22">
        <v>6</v>
      </c>
      <c r="H22" t="s">
        <v>224</v>
      </c>
      <c r="I22">
        <v>0.35</v>
      </c>
      <c r="J22">
        <v>33</v>
      </c>
      <c r="K22" t="s">
        <v>401</v>
      </c>
      <c r="L22">
        <v>0.73</v>
      </c>
      <c r="M22">
        <v>13</v>
      </c>
      <c r="N22" t="s">
        <v>402</v>
      </c>
      <c r="O22">
        <v>0.81</v>
      </c>
    </row>
    <row r="23" spans="1:15" x14ac:dyDescent="0.2">
      <c r="C23" t="s">
        <v>2</v>
      </c>
      <c r="D23">
        <v>5</v>
      </c>
      <c r="E23" t="s">
        <v>50</v>
      </c>
      <c r="F23">
        <v>1</v>
      </c>
      <c r="G23">
        <v>2</v>
      </c>
      <c r="H23" t="s">
        <v>50</v>
      </c>
      <c r="I23">
        <v>1</v>
      </c>
      <c r="J23">
        <v>5</v>
      </c>
      <c r="K23" t="s">
        <v>50</v>
      </c>
      <c r="L23">
        <v>1</v>
      </c>
      <c r="M23">
        <v>2</v>
      </c>
      <c r="N23" t="s">
        <v>50</v>
      </c>
      <c r="O23">
        <v>1</v>
      </c>
    </row>
    <row r="24" spans="1:15" ht="17" thickBot="1" x14ac:dyDescent="0.25">
      <c r="C24" t="s">
        <v>5</v>
      </c>
      <c r="D24">
        <v>17</v>
      </c>
      <c r="E24" t="s">
        <v>403</v>
      </c>
      <c r="F24">
        <v>0.77</v>
      </c>
      <c r="G24">
        <v>3</v>
      </c>
      <c r="H24" t="s">
        <v>404</v>
      </c>
      <c r="I24">
        <v>0.4</v>
      </c>
      <c r="J24">
        <v>17</v>
      </c>
      <c r="K24" t="s">
        <v>403</v>
      </c>
      <c r="L24">
        <v>0.77</v>
      </c>
      <c r="M24">
        <v>7</v>
      </c>
      <c r="N24" t="s">
        <v>84</v>
      </c>
      <c r="O24">
        <v>0.93</v>
      </c>
    </row>
    <row r="25" spans="1:15" ht="17" thickBot="1" x14ac:dyDescent="0.25">
      <c r="C25" s="4" t="s">
        <v>55</v>
      </c>
      <c r="D25" s="5">
        <v>55</v>
      </c>
      <c r="E25" s="5" t="s">
        <v>405</v>
      </c>
      <c r="F25" s="11">
        <v>0.76</v>
      </c>
      <c r="G25" s="5">
        <v>11</v>
      </c>
      <c r="H25" s="5" t="s">
        <v>406</v>
      </c>
      <c r="I25" s="11">
        <v>0.42</v>
      </c>
      <c r="J25" s="5">
        <v>55</v>
      </c>
      <c r="K25" s="5" t="s">
        <v>405</v>
      </c>
      <c r="L25" s="11">
        <v>0.76</v>
      </c>
      <c r="M25" s="5">
        <v>22</v>
      </c>
      <c r="N25" s="5" t="s">
        <v>407</v>
      </c>
      <c r="O25" s="18">
        <v>0.86</v>
      </c>
    </row>
    <row r="26" spans="1:15" s="17" customFormat="1" x14ac:dyDescent="0.2"/>
    <row r="30" spans="1:15" ht="51" x14ac:dyDescent="0.2">
      <c r="A30" s="3">
        <v>44239</v>
      </c>
      <c r="B30" s="16" t="s">
        <v>380</v>
      </c>
      <c r="C30" s="17" t="s">
        <v>36</v>
      </c>
      <c r="D30" s="17" t="s">
        <v>37</v>
      </c>
      <c r="E30" s="17" t="s">
        <v>38</v>
      </c>
      <c r="F30" s="17" t="s">
        <v>39</v>
      </c>
      <c r="G30" s="17" t="s">
        <v>40</v>
      </c>
      <c r="H30" s="17" t="s">
        <v>41</v>
      </c>
      <c r="I30" s="17" t="s">
        <v>42</v>
      </c>
      <c r="J30" s="17" t="s">
        <v>43</v>
      </c>
      <c r="K30" s="17" t="s">
        <v>44</v>
      </c>
      <c r="L30" s="17" t="s">
        <v>45</v>
      </c>
      <c r="M30" s="17" t="s">
        <v>46</v>
      </c>
      <c r="N30" s="17" t="s">
        <v>47</v>
      </c>
      <c r="O30" s="17" t="s">
        <v>48</v>
      </c>
    </row>
    <row r="31" spans="1:15" x14ac:dyDescent="0.2">
      <c r="B31" s="16" t="s">
        <v>381</v>
      </c>
      <c r="C31" t="s">
        <v>17</v>
      </c>
      <c r="D31">
        <v>4</v>
      </c>
      <c r="E31" t="s">
        <v>409</v>
      </c>
      <c r="F31">
        <v>0.25</v>
      </c>
      <c r="G31">
        <v>1</v>
      </c>
      <c r="H31" t="s">
        <v>410</v>
      </c>
      <c r="I31">
        <v>0.14000000000000001</v>
      </c>
      <c r="J31">
        <v>4</v>
      </c>
      <c r="K31" t="s">
        <v>411</v>
      </c>
      <c r="L31">
        <v>0.27</v>
      </c>
      <c r="M31">
        <v>4</v>
      </c>
      <c r="N31" t="s">
        <v>293</v>
      </c>
      <c r="O31">
        <v>0.56999999999999995</v>
      </c>
    </row>
    <row r="32" spans="1:15" x14ac:dyDescent="0.2">
      <c r="C32" t="s">
        <v>23</v>
      </c>
      <c r="D32">
        <v>8</v>
      </c>
      <c r="E32" t="s">
        <v>412</v>
      </c>
      <c r="F32">
        <v>0.44</v>
      </c>
      <c r="G32">
        <v>6</v>
      </c>
      <c r="H32" t="s">
        <v>95</v>
      </c>
      <c r="I32">
        <v>0.75</v>
      </c>
      <c r="J32">
        <v>12</v>
      </c>
      <c r="K32" t="s">
        <v>413</v>
      </c>
      <c r="L32">
        <v>0.67</v>
      </c>
      <c r="M32">
        <v>7</v>
      </c>
      <c r="N32" t="s">
        <v>94</v>
      </c>
      <c r="O32">
        <v>0.88</v>
      </c>
    </row>
    <row r="33" spans="2:15" ht="17" thickBot="1" x14ac:dyDescent="0.25">
      <c r="C33" t="s">
        <v>29</v>
      </c>
      <c r="D33">
        <v>2</v>
      </c>
      <c r="E33" t="s">
        <v>396</v>
      </c>
      <c r="F33">
        <v>0.19</v>
      </c>
      <c r="G33">
        <v>1</v>
      </c>
      <c r="H33" t="s">
        <v>167</v>
      </c>
      <c r="I33">
        <v>0.2</v>
      </c>
      <c r="J33">
        <v>4</v>
      </c>
      <c r="K33" t="s">
        <v>414</v>
      </c>
      <c r="L33">
        <v>0.38</v>
      </c>
      <c r="M33">
        <v>3</v>
      </c>
      <c r="N33" t="s">
        <v>59</v>
      </c>
      <c r="O33">
        <v>0.6</v>
      </c>
    </row>
    <row r="34" spans="2:15" ht="17" thickBot="1" x14ac:dyDescent="0.25">
      <c r="C34" s="4" t="s">
        <v>55</v>
      </c>
      <c r="D34" s="5">
        <v>14</v>
      </c>
      <c r="E34" s="5" t="s">
        <v>415</v>
      </c>
      <c r="F34" s="5">
        <v>0.31</v>
      </c>
      <c r="G34" s="5">
        <v>8</v>
      </c>
      <c r="H34" s="5" t="s">
        <v>416</v>
      </c>
      <c r="I34" s="5">
        <v>0.4</v>
      </c>
      <c r="J34" s="5">
        <v>20</v>
      </c>
      <c r="K34" s="5" t="s">
        <v>417</v>
      </c>
      <c r="L34" s="5">
        <v>0.46</v>
      </c>
      <c r="M34" s="5">
        <v>14</v>
      </c>
      <c r="N34" s="5" t="s">
        <v>418</v>
      </c>
      <c r="O34" s="6">
        <v>0.7</v>
      </c>
    </row>
    <row r="38" spans="2:15" ht="51" x14ac:dyDescent="0.2">
      <c r="B38" s="16" t="s">
        <v>380</v>
      </c>
      <c r="C38" s="17" t="s">
        <v>36</v>
      </c>
      <c r="D38" s="17" t="s">
        <v>37</v>
      </c>
      <c r="E38" s="17" t="s">
        <v>38</v>
      </c>
      <c r="F38" s="17" t="s">
        <v>39</v>
      </c>
      <c r="G38" s="17" t="s">
        <v>40</v>
      </c>
      <c r="H38" s="17" t="s">
        <v>41</v>
      </c>
      <c r="I38" s="17" t="s">
        <v>42</v>
      </c>
      <c r="J38" s="17" t="s">
        <v>43</v>
      </c>
      <c r="K38" s="17" t="s">
        <v>44</v>
      </c>
      <c r="L38" s="17" t="s">
        <v>45</v>
      </c>
      <c r="M38" s="17" t="s">
        <v>46</v>
      </c>
      <c r="N38" s="17" t="s">
        <v>47</v>
      </c>
      <c r="O38" s="17" t="s">
        <v>48</v>
      </c>
    </row>
    <row r="39" spans="2:15" x14ac:dyDescent="0.2">
      <c r="B39" s="16" t="s">
        <v>393</v>
      </c>
      <c r="C39" t="s">
        <v>17</v>
      </c>
      <c r="D39">
        <v>6</v>
      </c>
      <c r="E39" t="s">
        <v>419</v>
      </c>
      <c r="F39">
        <v>0.38</v>
      </c>
      <c r="G39">
        <v>2</v>
      </c>
      <c r="H39" t="s">
        <v>418</v>
      </c>
      <c r="I39">
        <v>0.25</v>
      </c>
      <c r="J39">
        <v>6</v>
      </c>
      <c r="K39" t="s">
        <v>420</v>
      </c>
      <c r="L39">
        <v>0.4</v>
      </c>
      <c r="M39">
        <v>6</v>
      </c>
      <c r="N39" t="s">
        <v>140</v>
      </c>
      <c r="O39">
        <v>0.75</v>
      </c>
    </row>
    <row r="40" spans="2:15" x14ac:dyDescent="0.2">
      <c r="C40" t="s">
        <v>23</v>
      </c>
      <c r="D40">
        <v>9</v>
      </c>
      <c r="E40" t="s">
        <v>421</v>
      </c>
      <c r="F40">
        <v>0.46</v>
      </c>
      <c r="G40">
        <v>7</v>
      </c>
      <c r="H40" t="s">
        <v>58</v>
      </c>
      <c r="I40">
        <v>0.82</v>
      </c>
      <c r="J40">
        <v>13</v>
      </c>
      <c r="K40" t="s">
        <v>414</v>
      </c>
      <c r="L40">
        <v>0.67</v>
      </c>
      <c r="M40">
        <v>8</v>
      </c>
      <c r="N40" t="s">
        <v>60</v>
      </c>
      <c r="O40">
        <v>0.94</v>
      </c>
    </row>
    <row r="41" spans="2:15" ht="17" thickBot="1" x14ac:dyDescent="0.25">
      <c r="C41" t="s">
        <v>29</v>
      </c>
      <c r="D41">
        <v>0</v>
      </c>
      <c r="E41" t="s">
        <v>289</v>
      </c>
      <c r="F41">
        <v>0</v>
      </c>
      <c r="G41">
        <v>1</v>
      </c>
      <c r="H41" t="s">
        <v>83</v>
      </c>
      <c r="I41">
        <v>0.28999999999999998</v>
      </c>
      <c r="J41">
        <v>2</v>
      </c>
      <c r="K41" t="s">
        <v>93</v>
      </c>
      <c r="L41">
        <v>0.4</v>
      </c>
      <c r="M41">
        <v>2</v>
      </c>
      <c r="N41" t="s">
        <v>422</v>
      </c>
      <c r="O41">
        <v>0.56999999999999995</v>
      </c>
    </row>
    <row r="42" spans="2:15" ht="17" thickBot="1" x14ac:dyDescent="0.25">
      <c r="C42" s="4" t="s">
        <v>55</v>
      </c>
      <c r="D42" s="5">
        <v>15</v>
      </c>
      <c r="E42" s="5" t="s">
        <v>423</v>
      </c>
      <c r="F42" s="5">
        <v>0.37</v>
      </c>
      <c r="G42" s="5">
        <v>10</v>
      </c>
      <c r="H42" s="5" t="s">
        <v>424</v>
      </c>
      <c r="I42" s="5">
        <v>0.5</v>
      </c>
      <c r="J42" s="5">
        <v>21</v>
      </c>
      <c r="K42" s="5" t="s">
        <v>425</v>
      </c>
      <c r="L42" s="5">
        <v>0.53</v>
      </c>
      <c r="M42" s="5">
        <v>16</v>
      </c>
      <c r="N42" s="5" t="s">
        <v>139</v>
      </c>
      <c r="O42" s="6">
        <v>0.8</v>
      </c>
    </row>
    <row r="46" spans="2:15" ht="51" x14ac:dyDescent="0.2">
      <c r="B46" s="16" t="s">
        <v>380</v>
      </c>
      <c r="C46" s="17" t="s">
        <v>36</v>
      </c>
      <c r="D46" s="17" t="s">
        <v>37</v>
      </c>
      <c r="E46" s="17" t="s">
        <v>38</v>
      </c>
      <c r="F46" s="17" t="s">
        <v>39</v>
      </c>
      <c r="G46" s="17" t="s">
        <v>40</v>
      </c>
      <c r="H46" s="17" t="s">
        <v>41</v>
      </c>
      <c r="I46" s="17" t="s">
        <v>42</v>
      </c>
      <c r="J46" s="17" t="s">
        <v>43</v>
      </c>
      <c r="K46" s="17" t="s">
        <v>44</v>
      </c>
      <c r="L46" s="17" t="s">
        <v>45</v>
      </c>
      <c r="M46" s="17" t="s">
        <v>46</v>
      </c>
      <c r="N46" s="17" t="s">
        <v>47</v>
      </c>
      <c r="O46" s="17" t="s">
        <v>48</v>
      </c>
    </row>
    <row r="47" spans="2:15" x14ac:dyDescent="0.2">
      <c r="B47" s="16" t="s">
        <v>400</v>
      </c>
      <c r="C47" t="s">
        <v>17</v>
      </c>
      <c r="D47">
        <v>16</v>
      </c>
      <c r="E47" t="s">
        <v>426</v>
      </c>
      <c r="F47">
        <v>0.67</v>
      </c>
      <c r="G47">
        <v>7</v>
      </c>
      <c r="H47" t="s">
        <v>59</v>
      </c>
      <c r="I47">
        <v>0.78</v>
      </c>
      <c r="J47">
        <v>16</v>
      </c>
      <c r="K47" t="s">
        <v>426</v>
      </c>
      <c r="L47">
        <v>0.67</v>
      </c>
      <c r="M47">
        <v>7</v>
      </c>
      <c r="N47" t="s">
        <v>59</v>
      </c>
      <c r="O47">
        <v>0.78</v>
      </c>
    </row>
    <row r="48" spans="2:15" x14ac:dyDescent="0.2">
      <c r="C48" t="s">
        <v>23</v>
      </c>
      <c r="D48">
        <v>22</v>
      </c>
      <c r="E48" t="s">
        <v>79</v>
      </c>
      <c r="F48">
        <v>0.94</v>
      </c>
      <c r="G48">
        <v>8</v>
      </c>
      <c r="H48" t="s">
        <v>60</v>
      </c>
      <c r="I48">
        <v>0.94</v>
      </c>
      <c r="J48">
        <v>22</v>
      </c>
      <c r="K48" t="s">
        <v>79</v>
      </c>
      <c r="L48">
        <v>0.94</v>
      </c>
      <c r="M48">
        <v>8</v>
      </c>
      <c r="N48" t="s">
        <v>60</v>
      </c>
      <c r="O48">
        <v>0.94</v>
      </c>
    </row>
    <row r="49" spans="1:15" ht="17" thickBot="1" x14ac:dyDescent="0.25">
      <c r="C49" t="s">
        <v>29</v>
      </c>
      <c r="D49">
        <v>3</v>
      </c>
      <c r="E49" t="s">
        <v>319</v>
      </c>
      <c r="F49">
        <v>0.28999999999999998</v>
      </c>
      <c r="G49">
        <v>2</v>
      </c>
      <c r="H49" t="s">
        <v>427</v>
      </c>
      <c r="I49">
        <v>0.44</v>
      </c>
      <c r="J49">
        <v>3</v>
      </c>
      <c r="K49" t="s">
        <v>319</v>
      </c>
      <c r="L49">
        <v>0.28999999999999998</v>
      </c>
      <c r="M49">
        <v>2</v>
      </c>
      <c r="N49" t="s">
        <v>427</v>
      </c>
      <c r="O49">
        <v>0.44</v>
      </c>
    </row>
    <row r="50" spans="1:15" ht="17" thickBot="1" x14ac:dyDescent="0.25">
      <c r="C50" s="4" t="s">
        <v>55</v>
      </c>
      <c r="D50" s="5">
        <v>41</v>
      </c>
      <c r="E50" s="5" t="s">
        <v>428</v>
      </c>
      <c r="F50" s="5">
        <v>0.71</v>
      </c>
      <c r="G50" s="5">
        <v>17</v>
      </c>
      <c r="H50" s="5" t="s">
        <v>289</v>
      </c>
      <c r="I50" s="5">
        <v>0.77</v>
      </c>
      <c r="J50" s="5">
        <v>41</v>
      </c>
      <c r="K50" s="5" t="s">
        <v>428</v>
      </c>
      <c r="L50" s="5">
        <v>0.71</v>
      </c>
      <c r="M50" s="5">
        <v>17</v>
      </c>
      <c r="N50" s="5" t="s">
        <v>289</v>
      </c>
      <c r="O50" s="6">
        <v>0.77</v>
      </c>
    </row>
    <row r="54" spans="1:15" s="16" customFormat="1" x14ac:dyDescent="0.2">
      <c r="A54" s="19">
        <v>44255</v>
      </c>
      <c r="B54" s="16" t="s">
        <v>380</v>
      </c>
      <c r="C54" s="16" t="s">
        <v>36</v>
      </c>
      <c r="D54" s="16" t="s">
        <v>37</v>
      </c>
      <c r="E54" s="16" t="s">
        <v>38</v>
      </c>
      <c r="F54" s="16" t="s">
        <v>39</v>
      </c>
      <c r="G54" s="16" t="s">
        <v>40</v>
      </c>
      <c r="H54" s="16" t="s">
        <v>41</v>
      </c>
      <c r="I54" s="16" t="s">
        <v>42</v>
      </c>
      <c r="J54" s="16" t="s">
        <v>43</v>
      </c>
      <c r="K54" s="16" t="s">
        <v>44</v>
      </c>
      <c r="L54" s="16" t="s">
        <v>45</v>
      </c>
      <c r="M54" s="16" t="s">
        <v>46</v>
      </c>
      <c r="N54" s="16" t="s">
        <v>47</v>
      </c>
      <c r="O54" s="16" t="s">
        <v>48</v>
      </c>
    </row>
    <row r="55" spans="1:15" x14ac:dyDescent="0.2">
      <c r="B55" s="16" t="s">
        <v>381</v>
      </c>
      <c r="C55" t="s">
        <v>164</v>
      </c>
      <c r="D55">
        <v>91</v>
      </c>
      <c r="E55" t="s">
        <v>429</v>
      </c>
      <c r="F55">
        <v>0.59</v>
      </c>
      <c r="G55">
        <v>34</v>
      </c>
      <c r="H55" t="s">
        <v>430</v>
      </c>
      <c r="I55">
        <v>0.56000000000000005</v>
      </c>
      <c r="J55">
        <v>103</v>
      </c>
      <c r="K55" t="s">
        <v>431</v>
      </c>
      <c r="L55">
        <v>0.67</v>
      </c>
      <c r="M55">
        <v>50</v>
      </c>
      <c r="N55" t="s">
        <v>432</v>
      </c>
      <c r="O55">
        <v>0.83</v>
      </c>
    </row>
    <row r="56" spans="1:15" x14ac:dyDescent="0.2">
      <c r="C56" t="s">
        <v>172</v>
      </c>
      <c r="D56">
        <v>93</v>
      </c>
      <c r="E56" t="s">
        <v>433</v>
      </c>
      <c r="F56">
        <v>0.63</v>
      </c>
      <c r="G56">
        <v>53</v>
      </c>
      <c r="H56" t="s">
        <v>434</v>
      </c>
      <c r="I56">
        <v>0.82</v>
      </c>
      <c r="J56">
        <v>116</v>
      </c>
      <c r="K56" t="s">
        <v>435</v>
      </c>
      <c r="L56">
        <v>0.78</v>
      </c>
      <c r="M56">
        <v>60</v>
      </c>
      <c r="N56" t="s">
        <v>75</v>
      </c>
      <c r="O56">
        <v>0.94</v>
      </c>
    </row>
    <row r="57" spans="1:15" x14ac:dyDescent="0.2">
      <c r="C57" t="s">
        <v>55</v>
      </c>
      <c r="D57">
        <v>184</v>
      </c>
      <c r="E57" t="s">
        <v>436</v>
      </c>
      <c r="F57" s="16">
        <v>0.61</v>
      </c>
      <c r="G57">
        <v>87</v>
      </c>
      <c r="H57" t="s">
        <v>437</v>
      </c>
      <c r="I57" s="16">
        <v>0.7</v>
      </c>
      <c r="J57">
        <v>219</v>
      </c>
      <c r="K57" t="s">
        <v>438</v>
      </c>
      <c r="L57" s="16">
        <v>0.72</v>
      </c>
      <c r="M57">
        <v>110</v>
      </c>
      <c r="N57" t="s">
        <v>439</v>
      </c>
      <c r="O57" s="16">
        <v>0.88</v>
      </c>
    </row>
    <row r="61" spans="1:15" s="16" customFormat="1" x14ac:dyDescent="0.2">
      <c r="A61" s="19"/>
      <c r="B61" s="16" t="s">
        <v>380</v>
      </c>
      <c r="C61" s="16" t="s">
        <v>36</v>
      </c>
      <c r="D61" s="16" t="s">
        <v>37</v>
      </c>
      <c r="E61" s="16" t="s">
        <v>38</v>
      </c>
      <c r="F61" s="16" t="s">
        <v>39</v>
      </c>
      <c r="G61" s="16" t="s">
        <v>40</v>
      </c>
      <c r="H61" s="16" t="s">
        <v>41</v>
      </c>
      <c r="I61" s="16" t="s">
        <v>42</v>
      </c>
      <c r="J61" s="16" t="s">
        <v>43</v>
      </c>
      <c r="K61" s="16" t="s">
        <v>44</v>
      </c>
      <c r="L61" s="16" t="s">
        <v>45</v>
      </c>
      <c r="M61" s="16" t="s">
        <v>46</v>
      </c>
      <c r="N61" s="16" t="s">
        <v>47</v>
      </c>
      <c r="O61" s="16" t="s">
        <v>48</v>
      </c>
    </row>
    <row r="62" spans="1:15" x14ac:dyDescent="0.2">
      <c r="B62" s="16" t="s">
        <v>450</v>
      </c>
      <c r="C62" t="s">
        <v>164</v>
      </c>
      <c r="D62">
        <v>105</v>
      </c>
      <c r="E62" t="s">
        <v>440</v>
      </c>
      <c r="F62">
        <v>0.59</v>
      </c>
      <c r="G62">
        <v>46</v>
      </c>
      <c r="H62" t="s">
        <v>441</v>
      </c>
      <c r="I62">
        <v>0.74</v>
      </c>
      <c r="J62">
        <v>119</v>
      </c>
      <c r="K62" t="s">
        <v>442</v>
      </c>
      <c r="L62">
        <v>0.67</v>
      </c>
      <c r="M62">
        <v>52</v>
      </c>
      <c r="N62" t="s">
        <v>412</v>
      </c>
      <c r="O62">
        <v>0.84</v>
      </c>
    </row>
    <row r="63" spans="1:15" x14ac:dyDescent="0.2">
      <c r="C63" t="s">
        <v>172</v>
      </c>
      <c r="D63">
        <v>106</v>
      </c>
      <c r="E63" t="s">
        <v>443</v>
      </c>
      <c r="F63">
        <v>0.65</v>
      </c>
      <c r="G63">
        <v>62</v>
      </c>
      <c r="H63" t="s">
        <v>444</v>
      </c>
      <c r="I63">
        <v>0.9</v>
      </c>
      <c r="J63">
        <v>127</v>
      </c>
      <c r="K63" t="s">
        <v>445</v>
      </c>
      <c r="L63">
        <v>0.78</v>
      </c>
      <c r="M63">
        <v>66</v>
      </c>
      <c r="N63" t="s">
        <v>387</v>
      </c>
      <c r="O63">
        <v>0.96</v>
      </c>
    </row>
    <row r="64" spans="1:15" x14ac:dyDescent="0.2">
      <c r="C64" t="s">
        <v>55</v>
      </c>
      <c r="D64">
        <v>211</v>
      </c>
      <c r="E64" t="s">
        <v>446</v>
      </c>
      <c r="F64" s="16">
        <v>0.62</v>
      </c>
      <c r="G64">
        <v>108</v>
      </c>
      <c r="H64" t="s">
        <v>447</v>
      </c>
      <c r="I64" s="16">
        <v>0.82</v>
      </c>
      <c r="J64">
        <v>246</v>
      </c>
      <c r="K64" t="s">
        <v>448</v>
      </c>
      <c r="L64" s="16">
        <v>0.72</v>
      </c>
      <c r="M64">
        <v>118</v>
      </c>
      <c r="N64" t="s">
        <v>449</v>
      </c>
      <c r="O64" s="16">
        <v>0.9</v>
      </c>
    </row>
    <row r="68" spans="1:15" s="16" customFormat="1" x14ac:dyDescent="0.2">
      <c r="A68" s="19"/>
      <c r="B68" s="16" t="s">
        <v>380</v>
      </c>
      <c r="C68" s="16" t="s">
        <v>36</v>
      </c>
      <c r="D68" s="16" t="s">
        <v>37</v>
      </c>
      <c r="E68" s="16" t="s">
        <v>38</v>
      </c>
      <c r="F68" s="16" t="s">
        <v>39</v>
      </c>
      <c r="G68" s="16" t="s">
        <v>40</v>
      </c>
      <c r="H68" s="16" t="s">
        <v>41</v>
      </c>
      <c r="I68" s="16" t="s">
        <v>42</v>
      </c>
      <c r="J68" s="16" t="s">
        <v>43</v>
      </c>
      <c r="K68" s="16" t="s">
        <v>44</v>
      </c>
      <c r="L68" s="16" t="s">
        <v>45</v>
      </c>
      <c r="M68" s="16" t="s">
        <v>46</v>
      </c>
      <c r="N68" s="16" t="s">
        <v>47</v>
      </c>
      <c r="O68" s="16" t="s">
        <v>48</v>
      </c>
    </row>
    <row r="69" spans="1:15" x14ac:dyDescent="0.2">
      <c r="B69" s="16" t="s">
        <v>400</v>
      </c>
      <c r="C69" t="s">
        <v>164</v>
      </c>
      <c r="D69">
        <v>141</v>
      </c>
      <c r="E69" t="s">
        <v>451</v>
      </c>
      <c r="F69">
        <v>0.74</v>
      </c>
      <c r="G69">
        <v>36</v>
      </c>
      <c r="H69" t="s">
        <v>187</v>
      </c>
      <c r="I69">
        <v>0.56000000000000005</v>
      </c>
      <c r="J69">
        <v>141</v>
      </c>
      <c r="K69" t="s">
        <v>451</v>
      </c>
      <c r="L69">
        <v>0.74</v>
      </c>
      <c r="M69">
        <v>53</v>
      </c>
      <c r="N69" t="s">
        <v>452</v>
      </c>
      <c r="O69">
        <v>0.82</v>
      </c>
    </row>
    <row r="70" spans="1:15" ht="17" thickBot="1" x14ac:dyDescent="0.25">
      <c r="C70" t="s">
        <v>172</v>
      </c>
      <c r="D70">
        <v>144</v>
      </c>
      <c r="E70" t="s">
        <v>453</v>
      </c>
      <c r="F70">
        <v>0.83</v>
      </c>
      <c r="G70">
        <v>54</v>
      </c>
      <c r="H70" t="s">
        <v>454</v>
      </c>
      <c r="I70">
        <v>0.81</v>
      </c>
      <c r="J70">
        <v>147</v>
      </c>
      <c r="K70" t="s">
        <v>455</v>
      </c>
      <c r="L70">
        <v>0.85</v>
      </c>
      <c r="M70">
        <v>62</v>
      </c>
      <c r="N70" t="s">
        <v>64</v>
      </c>
      <c r="O70">
        <v>0.94</v>
      </c>
    </row>
    <row r="71" spans="1:15" ht="17" thickBot="1" x14ac:dyDescent="0.25">
      <c r="C71" s="4" t="s">
        <v>55</v>
      </c>
      <c r="D71" s="5">
        <v>285</v>
      </c>
      <c r="E71" s="5" t="s">
        <v>456</v>
      </c>
      <c r="F71" s="11">
        <v>0.79</v>
      </c>
      <c r="G71" s="5">
        <v>90</v>
      </c>
      <c r="H71" s="5" t="s">
        <v>457</v>
      </c>
      <c r="I71" s="11">
        <v>0.69</v>
      </c>
      <c r="J71" s="5">
        <v>288</v>
      </c>
      <c r="K71" s="5" t="s">
        <v>458</v>
      </c>
      <c r="L71" s="11">
        <v>0.79</v>
      </c>
      <c r="M71" s="5">
        <v>115</v>
      </c>
      <c r="N71" s="5" t="s">
        <v>459</v>
      </c>
      <c r="O71" s="18">
        <v>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A7F2-A5E5-AC49-A3E7-189BDEC0A8F2}">
  <dimension ref="A1:E86"/>
  <sheetViews>
    <sheetView topLeftCell="A48" workbookViewId="0">
      <selection activeCell="A86" sqref="A86"/>
    </sheetView>
  </sheetViews>
  <sheetFormatPr baseColWidth="10" defaultRowHeight="16" x14ac:dyDescent="0.2"/>
  <cols>
    <col min="1" max="1" width="17.1640625" bestFit="1" customWidth="1"/>
  </cols>
  <sheetData>
    <row r="1" spans="1:5" x14ac:dyDescent="0.2">
      <c r="A1" s="1" t="s">
        <v>0</v>
      </c>
      <c r="D1" s="1" t="s">
        <v>0</v>
      </c>
    </row>
    <row r="2" spans="1:5" x14ac:dyDescent="0.2">
      <c r="A2" s="2" t="s">
        <v>1</v>
      </c>
      <c r="D2" s="2" t="s">
        <v>1</v>
      </c>
      <c r="E2" t="b">
        <f>IF(A2=D2, TRUE, FALSE)</f>
        <v>1</v>
      </c>
    </row>
    <row r="3" spans="1:5" x14ac:dyDescent="0.2">
      <c r="A3" s="2" t="s">
        <v>2</v>
      </c>
      <c r="D3" s="2" t="s">
        <v>2</v>
      </c>
      <c r="E3" t="b">
        <f>IF(A3=D3, TRUE, FALSE)</f>
        <v>1</v>
      </c>
    </row>
    <row r="4" spans="1:5" x14ac:dyDescent="0.2">
      <c r="A4" s="2" t="s">
        <v>3</v>
      </c>
      <c r="D4" s="2" t="s">
        <v>3</v>
      </c>
      <c r="E4" t="b">
        <f>IF(A4=D4, TRUE, FALSE)</f>
        <v>1</v>
      </c>
    </row>
    <row r="5" spans="1:5" x14ac:dyDescent="0.2">
      <c r="A5" s="2" t="s">
        <v>4</v>
      </c>
      <c r="D5" s="2" t="s">
        <v>4</v>
      </c>
      <c r="E5" t="b">
        <f>IF(A5=D5, TRUE, FALSE)</f>
        <v>1</v>
      </c>
    </row>
    <row r="6" spans="1:5" x14ac:dyDescent="0.2">
      <c r="A6" s="2" t="s">
        <v>5</v>
      </c>
      <c r="D6" s="2" t="s">
        <v>5</v>
      </c>
      <c r="E6" t="b">
        <f>IF(A6=D6, TRUE, FALSE)</f>
        <v>1</v>
      </c>
    </row>
    <row r="7" spans="1:5" x14ac:dyDescent="0.2">
      <c r="A7" s="2" t="s">
        <v>6</v>
      </c>
      <c r="D7" s="2" t="s">
        <v>6</v>
      </c>
      <c r="E7" t="b">
        <f>IF(A7=D7, TRUE, FALSE)</f>
        <v>1</v>
      </c>
    </row>
    <row r="8" spans="1:5" x14ac:dyDescent="0.2">
      <c r="A8" t="s">
        <v>190</v>
      </c>
      <c r="D8" t="s">
        <v>190</v>
      </c>
      <c r="E8" t="b">
        <f>IF(A8=D8, TRUE, FALSE)</f>
        <v>1</v>
      </c>
    </row>
    <row r="9" spans="1:5" x14ac:dyDescent="0.2">
      <c r="A9" s="2" t="s">
        <v>7</v>
      </c>
      <c r="D9" s="2" t="s">
        <v>7</v>
      </c>
      <c r="E9" t="b">
        <f>IF(A9=D9, TRUE, FALSE)</f>
        <v>1</v>
      </c>
    </row>
    <row r="10" spans="1:5" x14ac:dyDescent="0.2">
      <c r="A10" t="s">
        <v>240</v>
      </c>
      <c r="D10" t="s">
        <v>240</v>
      </c>
      <c r="E10" t="b">
        <f>IF(A10=D10, TRUE, FALSE)</f>
        <v>1</v>
      </c>
    </row>
    <row r="11" spans="1:5" x14ac:dyDescent="0.2">
      <c r="A11" t="s">
        <v>529</v>
      </c>
      <c r="D11" t="s">
        <v>529</v>
      </c>
      <c r="E11" t="b">
        <f>IF(A11=D11, TRUE, FALSE)</f>
        <v>1</v>
      </c>
    </row>
    <row r="12" spans="1:5" x14ac:dyDescent="0.2">
      <c r="A12" t="s">
        <v>479</v>
      </c>
      <c r="D12" t="s">
        <v>479</v>
      </c>
      <c r="E12" t="b">
        <f>IF(A12=D12, TRUE, FALSE)</f>
        <v>1</v>
      </c>
    </row>
    <row r="13" spans="1:5" x14ac:dyDescent="0.2">
      <c r="A13" s="2" t="s">
        <v>460</v>
      </c>
      <c r="D13" s="2" t="s">
        <v>460</v>
      </c>
      <c r="E13" t="b">
        <f>IF(A13=D13, TRUE, FALSE)</f>
        <v>1</v>
      </c>
    </row>
    <row r="14" spans="1:5" x14ac:dyDescent="0.2">
      <c r="A14" t="s">
        <v>8</v>
      </c>
      <c r="D14" t="s">
        <v>8</v>
      </c>
      <c r="E14" t="b">
        <f>IF(A14=D14, TRUE, FALSE)</f>
        <v>1</v>
      </c>
    </row>
    <row r="15" spans="1:5" x14ac:dyDescent="0.2">
      <c r="A15" t="s">
        <v>266</v>
      </c>
      <c r="D15" t="s">
        <v>266</v>
      </c>
      <c r="E15" t="b">
        <f>IF(A15=D15, TRUE, FALSE)</f>
        <v>1</v>
      </c>
    </row>
    <row r="16" spans="1:5" x14ac:dyDescent="0.2">
      <c r="A16" s="2" t="s">
        <v>285</v>
      </c>
      <c r="D16" s="2" t="s">
        <v>285</v>
      </c>
      <c r="E16" t="b">
        <f>IF(A16=D16, TRUE, FALSE)</f>
        <v>1</v>
      </c>
    </row>
    <row r="17" spans="1:5" x14ac:dyDescent="0.2">
      <c r="A17" t="s">
        <v>9</v>
      </c>
      <c r="D17" t="s">
        <v>9</v>
      </c>
      <c r="E17" t="b">
        <f>IF(A17=D17, TRUE, FALSE)</f>
        <v>1</v>
      </c>
    </row>
    <row r="18" spans="1:5" x14ac:dyDescent="0.2">
      <c r="A18" t="s">
        <v>217</v>
      </c>
      <c r="D18" t="s">
        <v>217</v>
      </c>
      <c r="E18" t="b">
        <f>IF(A18=D18, TRUE, FALSE)</f>
        <v>1</v>
      </c>
    </row>
    <row r="19" spans="1:5" x14ac:dyDescent="0.2">
      <c r="A19" s="2" t="s">
        <v>462</v>
      </c>
      <c r="D19" s="2" t="s">
        <v>462</v>
      </c>
      <c r="E19" t="b">
        <f>IF(A19=D19, TRUE, FALSE)</f>
        <v>1</v>
      </c>
    </row>
    <row r="20" spans="1:5" x14ac:dyDescent="0.2">
      <c r="A20" t="s">
        <v>553</v>
      </c>
      <c r="D20" t="s">
        <v>553</v>
      </c>
      <c r="E20" t="b">
        <f>IF(A20=D20, TRUE, FALSE)</f>
        <v>1</v>
      </c>
    </row>
    <row r="21" spans="1:5" x14ac:dyDescent="0.2">
      <c r="A21" t="s">
        <v>10</v>
      </c>
      <c r="D21" t="s">
        <v>10</v>
      </c>
      <c r="E21" t="b">
        <f>IF(A21=D21, TRUE, FALSE)</f>
        <v>1</v>
      </c>
    </row>
    <row r="22" spans="1:5" x14ac:dyDescent="0.2">
      <c r="A22" t="s">
        <v>499</v>
      </c>
      <c r="D22" t="s">
        <v>499</v>
      </c>
      <c r="E22" t="b">
        <f>IF(A22=D22, TRUE, FALSE)</f>
        <v>1</v>
      </c>
    </row>
    <row r="23" spans="1:5" x14ac:dyDescent="0.2">
      <c r="A23" s="2" t="s">
        <v>307</v>
      </c>
      <c r="D23" s="2" t="s">
        <v>307</v>
      </c>
      <c r="E23" t="b">
        <f>IF(A23=D23, TRUE, FALSE)</f>
        <v>1</v>
      </c>
    </row>
    <row r="24" spans="1:5" x14ac:dyDescent="0.2">
      <c r="A24" s="2" t="s">
        <v>11</v>
      </c>
      <c r="D24" s="2" t="s">
        <v>11</v>
      </c>
      <c r="E24" t="b">
        <f>IF(A24=D24, TRUE, FALSE)</f>
        <v>1</v>
      </c>
    </row>
    <row r="25" spans="1:5" x14ac:dyDescent="0.2">
      <c r="A25" s="2" t="s">
        <v>12</v>
      </c>
      <c r="D25" s="2" t="s">
        <v>12</v>
      </c>
      <c r="E25" t="b">
        <f>IF(A25=D25, TRUE, FALSE)</f>
        <v>1</v>
      </c>
    </row>
    <row r="26" spans="1:5" x14ac:dyDescent="0.2">
      <c r="A26" t="s">
        <v>13</v>
      </c>
      <c r="D26" t="s">
        <v>13</v>
      </c>
      <c r="E26" t="b">
        <f>IF(A26=D26, TRUE, FALSE)</f>
        <v>1</v>
      </c>
    </row>
    <row r="27" spans="1:5" x14ac:dyDescent="0.2">
      <c r="A27" s="2" t="s">
        <v>222</v>
      </c>
      <c r="D27" s="2" t="s">
        <v>222</v>
      </c>
      <c r="E27" t="b">
        <f>IF(A27=D27, TRUE, FALSE)</f>
        <v>1</v>
      </c>
    </row>
    <row r="28" spans="1:5" x14ac:dyDescent="0.2">
      <c r="A28" t="s">
        <v>14</v>
      </c>
      <c r="D28" t="s">
        <v>14</v>
      </c>
      <c r="E28" t="b">
        <f>IF(A28=D28, TRUE, FALSE)</f>
        <v>1</v>
      </c>
    </row>
    <row r="29" spans="1:5" x14ac:dyDescent="0.2">
      <c r="A29" t="s">
        <v>290</v>
      </c>
      <c r="D29" t="s">
        <v>290</v>
      </c>
      <c r="E29" t="b">
        <f>IF(A29=D29, TRUE, FALSE)</f>
        <v>1</v>
      </c>
    </row>
    <row r="30" spans="1:5" x14ac:dyDescent="0.2">
      <c r="A30" t="s">
        <v>484</v>
      </c>
      <c r="D30" t="s">
        <v>484</v>
      </c>
      <c r="E30" t="b">
        <f>IF(A30=D30, TRUE, FALSE)</f>
        <v>1</v>
      </c>
    </row>
    <row r="31" spans="1:5" x14ac:dyDescent="0.2">
      <c r="A31" t="s">
        <v>195</v>
      </c>
      <c r="D31" t="s">
        <v>195</v>
      </c>
      <c r="E31" t="b">
        <f>IF(A31=D31, TRUE, FALSE)</f>
        <v>1</v>
      </c>
    </row>
    <row r="32" spans="1:5" x14ac:dyDescent="0.2">
      <c r="A32" s="2" t="s">
        <v>488</v>
      </c>
      <c r="D32" s="2" t="s">
        <v>488</v>
      </c>
      <c r="E32" t="b">
        <f>IF(A32=D32, TRUE, FALSE)</f>
        <v>1</v>
      </c>
    </row>
    <row r="33" spans="1:5" x14ac:dyDescent="0.2">
      <c r="A33" s="2" t="s">
        <v>15</v>
      </c>
      <c r="D33" s="2" t="s">
        <v>15</v>
      </c>
      <c r="E33" t="b">
        <f>IF(A33=D33, TRUE, FALSE)</f>
        <v>1</v>
      </c>
    </row>
    <row r="34" spans="1:5" x14ac:dyDescent="0.2">
      <c r="A34" s="2" t="s">
        <v>16</v>
      </c>
      <c r="D34" s="2" t="s">
        <v>16</v>
      </c>
      <c r="E34" t="b">
        <f>IF(A34=D34, TRUE, FALSE)</f>
        <v>1</v>
      </c>
    </row>
    <row r="35" spans="1:5" x14ac:dyDescent="0.2">
      <c r="A35" t="s">
        <v>565</v>
      </c>
      <c r="D35" t="s">
        <v>565</v>
      </c>
      <c r="E35" t="b">
        <f>IF(A35=D35, TRUE, FALSE)</f>
        <v>1</v>
      </c>
    </row>
    <row r="36" spans="1:5" x14ac:dyDescent="0.2">
      <c r="A36" s="22" t="s">
        <v>592</v>
      </c>
      <c r="D36" s="22" t="s">
        <v>592</v>
      </c>
      <c r="E36" t="b">
        <f>IF(A36=D36, TRUE, FALSE)</f>
        <v>1</v>
      </c>
    </row>
    <row r="37" spans="1:5" x14ac:dyDescent="0.2">
      <c r="A37" s="2" t="s">
        <v>17</v>
      </c>
      <c r="D37" s="2" t="s">
        <v>17</v>
      </c>
      <c r="E37" t="b">
        <f>IF(A37=D37, TRUE, FALSE)</f>
        <v>1</v>
      </c>
    </row>
    <row r="38" spans="1:5" x14ac:dyDescent="0.2">
      <c r="A38" t="s">
        <v>545</v>
      </c>
      <c r="D38" t="s">
        <v>545</v>
      </c>
      <c r="E38" t="b">
        <f>IF(A38=D38, TRUE, FALSE)</f>
        <v>1</v>
      </c>
    </row>
    <row r="39" spans="1:5" x14ac:dyDescent="0.2">
      <c r="A39" t="s">
        <v>18</v>
      </c>
      <c r="D39" t="s">
        <v>18</v>
      </c>
      <c r="E39" t="b">
        <f>IF(A39=D39, TRUE, FALSE)</f>
        <v>1</v>
      </c>
    </row>
    <row r="40" spans="1:5" x14ac:dyDescent="0.2">
      <c r="A40" s="2" t="s">
        <v>269</v>
      </c>
      <c r="D40" s="2" t="s">
        <v>269</v>
      </c>
      <c r="E40" t="b">
        <f>IF(A40=D40, TRUE, FALSE)</f>
        <v>1</v>
      </c>
    </row>
    <row r="41" spans="1:5" x14ac:dyDescent="0.2">
      <c r="A41" t="s">
        <v>245</v>
      </c>
      <c r="D41" t="s">
        <v>245</v>
      </c>
      <c r="E41" t="b">
        <f>IF(A41=D41, TRUE, FALSE)</f>
        <v>1</v>
      </c>
    </row>
    <row r="42" spans="1:5" x14ac:dyDescent="0.2">
      <c r="A42" s="2" t="s">
        <v>19</v>
      </c>
      <c r="D42" s="2" t="s">
        <v>19</v>
      </c>
      <c r="E42" t="b">
        <f>IF(A42=D42, TRUE, FALSE)</f>
        <v>1</v>
      </c>
    </row>
    <row r="43" spans="1:5" x14ac:dyDescent="0.2">
      <c r="A43" s="2" t="s">
        <v>490</v>
      </c>
      <c r="D43" s="2" t="s">
        <v>490</v>
      </c>
      <c r="E43" t="b">
        <f>IF(A43=D43, TRUE, FALSE)</f>
        <v>1</v>
      </c>
    </row>
    <row r="44" spans="1:5" x14ac:dyDescent="0.2">
      <c r="A44" s="2" t="s">
        <v>20</v>
      </c>
      <c r="D44" s="2" t="s">
        <v>20</v>
      </c>
      <c r="E44" t="b">
        <f>IF(A44=D44, TRUE, FALSE)</f>
        <v>1</v>
      </c>
    </row>
    <row r="45" spans="1:5" x14ac:dyDescent="0.2">
      <c r="A45" t="s">
        <v>21</v>
      </c>
      <c r="D45" t="s">
        <v>21</v>
      </c>
      <c r="E45" t="b">
        <f>IF(A45=D45, TRUE, FALSE)</f>
        <v>1</v>
      </c>
    </row>
    <row r="46" spans="1:5" x14ac:dyDescent="0.2">
      <c r="A46" t="s">
        <v>552</v>
      </c>
      <c r="D46" t="s">
        <v>552</v>
      </c>
      <c r="E46" t="b">
        <f>IF(A46=D46, TRUE, FALSE)</f>
        <v>1</v>
      </c>
    </row>
    <row r="47" spans="1:5" x14ac:dyDescent="0.2">
      <c r="A47" s="2" t="s">
        <v>22</v>
      </c>
      <c r="D47" s="2" t="s">
        <v>22</v>
      </c>
      <c r="E47" t="b">
        <f>IF(A47=D47, TRUE, FALSE)</f>
        <v>1</v>
      </c>
    </row>
    <row r="48" spans="1:5" x14ac:dyDescent="0.2">
      <c r="A48" s="2" t="s">
        <v>227</v>
      </c>
      <c r="D48" s="2" t="s">
        <v>227</v>
      </c>
      <c r="E48" t="b">
        <f>IF(A48=D48, TRUE, FALSE)</f>
        <v>1</v>
      </c>
    </row>
    <row r="49" spans="1:5" x14ac:dyDescent="0.2">
      <c r="A49" t="s">
        <v>501</v>
      </c>
      <c r="D49" t="s">
        <v>501</v>
      </c>
      <c r="E49" t="b">
        <f>IF(A49=D49, TRUE, FALSE)</f>
        <v>1</v>
      </c>
    </row>
    <row r="50" spans="1:5" x14ac:dyDescent="0.2">
      <c r="A50" s="2" t="s">
        <v>23</v>
      </c>
      <c r="D50" s="2" t="s">
        <v>23</v>
      </c>
      <c r="E50" t="b">
        <f>IF(A50=D50, TRUE, FALSE)</f>
        <v>1</v>
      </c>
    </row>
    <row r="51" spans="1:5" x14ac:dyDescent="0.2">
      <c r="A51" s="2" t="s">
        <v>528</v>
      </c>
      <c r="D51" s="2" t="s">
        <v>528</v>
      </c>
      <c r="E51" t="b">
        <f>IF(A51=D51, TRUE, FALSE)</f>
        <v>1</v>
      </c>
    </row>
    <row r="52" spans="1:5" x14ac:dyDescent="0.2">
      <c r="A52" s="2" t="s">
        <v>24</v>
      </c>
      <c r="D52" s="2" t="s">
        <v>24</v>
      </c>
      <c r="E52" t="b">
        <f>IF(A52=D52, TRUE, FALSE)</f>
        <v>1</v>
      </c>
    </row>
    <row r="53" spans="1:5" x14ac:dyDescent="0.2">
      <c r="A53" t="s">
        <v>200</v>
      </c>
      <c r="D53" t="s">
        <v>200</v>
      </c>
      <c r="E53" t="b">
        <f>IF(A53=D53, TRUE, FALSE)</f>
        <v>1</v>
      </c>
    </row>
    <row r="54" spans="1:5" x14ac:dyDescent="0.2">
      <c r="A54" t="s">
        <v>25</v>
      </c>
      <c r="D54" t="s">
        <v>25</v>
      </c>
      <c r="E54" t="b">
        <f>IF(A54=D54, TRUE, FALSE)</f>
        <v>1</v>
      </c>
    </row>
    <row r="55" spans="1:5" x14ac:dyDescent="0.2">
      <c r="A55" t="s">
        <v>26</v>
      </c>
      <c r="D55" t="s">
        <v>26</v>
      </c>
      <c r="E55" t="b">
        <f>IF(A55=D55, TRUE, FALSE)</f>
        <v>1</v>
      </c>
    </row>
    <row r="56" spans="1:5" x14ac:dyDescent="0.2">
      <c r="A56" t="s">
        <v>27</v>
      </c>
      <c r="D56" t="s">
        <v>27</v>
      </c>
      <c r="E56" t="b">
        <f>IF(A56=D56, TRUE, FALSE)</f>
        <v>1</v>
      </c>
    </row>
    <row r="57" spans="1:5" x14ac:dyDescent="0.2">
      <c r="A57" t="s">
        <v>461</v>
      </c>
      <c r="D57" t="s">
        <v>461</v>
      </c>
      <c r="E57" t="b">
        <f>IF(A57=D57, TRUE, FALSE)</f>
        <v>1</v>
      </c>
    </row>
    <row r="58" spans="1:5" x14ac:dyDescent="0.2">
      <c r="A58" t="s">
        <v>273</v>
      </c>
      <c r="D58" t="s">
        <v>273</v>
      </c>
      <c r="E58" t="b">
        <f>IF(A58=D58, TRUE, FALSE)</f>
        <v>1</v>
      </c>
    </row>
    <row r="59" spans="1:5" x14ac:dyDescent="0.2">
      <c r="A59" s="2" t="s">
        <v>250</v>
      </c>
      <c r="D59" s="2" t="s">
        <v>250</v>
      </c>
      <c r="E59" t="b">
        <f>IF(A59=D59, TRUE, FALSE)</f>
        <v>1</v>
      </c>
    </row>
    <row r="60" spans="1:5" x14ac:dyDescent="0.2">
      <c r="A60" t="s">
        <v>312</v>
      </c>
      <c r="D60" t="s">
        <v>312</v>
      </c>
      <c r="E60" t="b">
        <f>IF(A60=D60, TRUE, FALSE)</f>
        <v>1</v>
      </c>
    </row>
    <row r="61" spans="1:5" x14ac:dyDescent="0.2">
      <c r="A61" t="s">
        <v>546</v>
      </c>
      <c r="D61" t="s">
        <v>546</v>
      </c>
      <c r="E61" t="b">
        <f>IF(A61=D61, TRUE, FALSE)</f>
        <v>1</v>
      </c>
    </row>
    <row r="62" spans="1:5" x14ac:dyDescent="0.2">
      <c r="A62" t="s">
        <v>294</v>
      </c>
      <c r="D62" t="s">
        <v>294</v>
      </c>
      <c r="E62" t="b">
        <f>IF(A62=D62, TRUE, FALSE)</f>
        <v>1</v>
      </c>
    </row>
    <row r="63" spans="1:5" x14ac:dyDescent="0.2">
      <c r="A63" s="2" t="s">
        <v>299</v>
      </c>
      <c r="D63" s="2" t="s">
        <v>299</v>
      </c>
      <c r="E63" t="b">
        <f>IF(A63=D63, TRUE, FALSE)</f>
        <v>1</v>
      </c>
    </row>
    <row r="64" spans="1:5" x14ac:dyDescent="0.2">
      <c r="A64" t="s">
        <v>28</v>
      </c>
      <c r="D64" t="s">
        <v>28</v>
      </c>
      <c r="E64" t="b">
        <f>IF(A64=D64, TRUE, FALSE)</f>
        <v>1</v>
      </c>
    </row>
    <row r="65" spans="1:5" x14ac:dyDescent="0.2">
      <c r="A65" t="s">
        <v>255</v>
      </c>
      <c r="D65" t="s">
        <v>255</v>
      </c>
      <c r="E65" t="b">
        <f>IF(A65=D65, TRUE, FALSE)</f>
        <v>1</v>
      </c>
    </row>
    <row r="66" spans="1:5" x14ac:dyDescent="0.2">
      <c r="A66" s="22" t="s">
        <v>593</v>
      </c>
      <c r="D66" s="22" t="s">
        <v>593</v>
      </c>
      <c r="E66" t="b">
        <f>IF(A66=D66, TRUE, FALSE)</f>
        <v>1</v>
      </c>
    </row>
    <row r="67" spans="1:5" x14ac:dyDescent="0.2">
      <c r="A67" t="s">
        <v>317</v>
      </c>
      <c r="D67" t="s">
        <v>317</v>
      </c>
      <c r="E67" t="b">
        <f>IF(A67=D67, TRUE, FALSE)</f>
        <v>1</v>
      </c>
    </row>
    <row r="68" spans="1:5" x14ac:dyDescent="0.2">
      <c r="A68" s="22" t="s">
        <v>594</v>
      </c>
      <c r="D68" s="22" t="s">
        <v>594</v>
      </c>
      <c r="E68" t="b">
        <f>IF(A68=D68, TRUE, FALSE)</f>
        <v>1</v>
      </c>
    </row>
    <row r="69" spans="1:5" x14ac:dyDescent="0.2">
      <c r="A69" s="2" t="s">
        <v>500</v>
      </c>
      <c r="D69" s="2" t="s">
        <v>500</v>
      </c>
      <c r="E69" t="b">
        <f>IF(A69=D69, TRUE, FALSE)</f>
        <v>1</v>
      </c>
    </row>
    <row r="70" spans="1:5" x14ac:dyDescent="0.2">
      <c r="A70" t="s">
        <v>566</v>
      </c>
      <c r="D70" t="s">
        <v>566</v>
      </c>
      <c r="E70" t="b">
        <f>IF(A70=D70, TRUE, FALSE)</f>
        <v>1</v>
      </c>
    </row>
    <row r="71" spans="1:5" x14ac:dyDescent="0.2">
      <c r="A71" t="s">
        <v>29</v>
      </c>
      <c r="D71" t="s">
        <v>29</v>
      </c>
      <c r="E71" t="b">
        <f>IF(A71=D71, TRUE, FALSE)</f>
        <v>1</v>
      </c>
    </row>
    <row r="72" spans="1:5" x14ac:dyDescent="0.2">
      <c r="A72" t="s">
        <v>564</v>
      </c>
      <c r="D72" t="s">
        <v>564</v>
      </c>
      <c r="E72" t="b">
        <f>IF(A72=D72, TRUE, FALSE)</f>
        <v>1</v>
      </c>
    </row>
    <row r="73" spans="1:5" x14ac:dyDescent="0.2">
      <c r="A73" t="s">
        <v>547</v>
      </c>
      <c r="D73" t="s">
        <v>547</v>
      </c>
      <c r="E73" t="b">
        <f>IF(A73=D73, TRUE, FALSE)</f>
        <v>1</v>
      </c>
    </row>
    <row r="74" spans="1:5" x14ac:dyDescent="0.2">
      <c r="A74" t="s">
        <v>232</v>
      </c>
      <c r="D74" t="s">
        <v>232</v>
      </c>
      <c r="E74" t="b">
        <f>IF(A74=D74, TRUE, FALSE)</f>
        <v>1</v>
      </c>
    </row>
    <row r="75" spans="1:5" x14ac:dyDescent="0.2">
      <c r="A75" t="s">
        <v>463</v>
      </c>
      <c r="D75" t="s">
        <v>463</v>
      </c>
      <c r="E75" t="b">
        <f>IF(A75=D75, TRUE, FALSE)</f>
        <v>1</v>
      </c>
    </row>
    <row r="76" spans="1:5" x14ac:dyDescent="0.2">
      <c r="A76" t="s">
        <v>498</v>
      </c>
      <c r="D76" t="s">
        <v>498</v>
      </c>
      <c r="E76" t="b">
        <f>IF(A76=D76, TRUE, FALSE)</f>
        <v>1</v>
      </c>
    </row>
    <row r="77" spans="1:5" x14ac:dyDescent="0.2">
      <c r="A77" s="2" t="s">
        <v>30</v>
      </c>
      <c r="D77" s="2" t="s">
        <v>30</v>
      </c>
      <c r="E77" t="b">
        <f>IF(A77=D77, TRUE, FALSE)</f>
        <v>1</v>
      </c>
    </row>
    <row r="78" spans="1:5" x14ac:dyDescent="0.2">
      <c r="A78" t="s">
        <v>277</v>
      </c>
      <c r="D78" t="s">
        <v>277</v>
      </c>
      <c r="E78" t="b">
        <f>IF(A78=D78, TRUE, FALSE)</f>
        <v>1</v>
      </c>
    </row>
    <row r="79" spans="1:5" x14ac:dyDescent="0.2">
      <c r="A79" s="2" t="s">
        <v>164</v>
      </c>
      <c r="D79" s="2" t="s">
        <v>164</v>
      </c>
      <c r="E79" t="b">
        <f>IF(A79=D79, TRUE, FALSE)</f>
        <v>1</v>
      </c>
    </row>
    <row r="80" spans="1:5" x14ac:dyDescent="0.2">
      <c r="A80" t="s">
        <v>168</v>
      </c>
      <c r="D80" t="s">
        <v>168</v>
      </c>
      <c r="E80" t="b">
        <f>IF(A80=D80, TRUE, FALSE)</f>
        <v>1</v>
      </c>
    </row>
    <row r="81" spans="1:5" x14ac:dyDescent="0.2">
      <c r="A81" t="s">
        <v>172</v>
      </c>
      <c r="D81" t="s">
        <v>172</v>
      </c>
      <c r="E81" t="b">
        <f>IF(A81=D81, TRUE, FALSE)</f>
        <v>1</v>
      </c>
    </row>
    <row r="82" spans="1:5" x14ac:dyDescent="0.2">
      <c r="A82" t="s">
        <v>176</v>
      </c>
      <c r="D82" t="s">
        <v>176</v>
      </c>
      <c r="E82" t="b">
        <f>IF(A82=D82, TRUE, FALSE)</f>
        <v>1</v>
      </c>
    </row>
    <row r="83" spans="1:5" x14ac:dyDescent="0.2">
      <c r="A83" t="s">
        <v>31</v>
      </c>
      <c r="D83" t="s">
        <v>31</v>
      </c>
      <c r="E83" t="b">
        <f>IF(A83=D83, TRUE, FALSE)</f>
        <v>1</v>
      </c>
    </row>
    <row r="84" spans="1:5" x14ac:dyDescent="0.2">
      <c r="A84" t="s">
        <v>205</v>
      </c>
      <c r="D84" t="s">
        <v>205</v>
      </c>
      <c r="E84" t="b">
        <f>IF(A84=D84, TRUE, FALSE)</f>
        <v>1</v>
      </c>
    </row>
    <row r="85" spans="1:5" x14ac:dyDescent="0.2">
      <c r="A85" t="s">
        <v>32</v>
      </c>
      <c r="D85" t="s">
        <v>32</v>
      </c>
      <c r="E85" t="b">
        <f>IF(A85=D85, TRUE, FALSE)</f>
        <v>1</v>
      </c>
    </row>
    <row r="86" spans="1:5" x14ac:dyDescent="0.2">
      <c r="A86" t="s">
        <v>180</v>
      </c>
      <c r="D86" t="s">
        <v>180</v>
      </c>
      <c r="E86" t="b">
        <f>IF(A86=D86, TRUE, FALSE)</f>
        <v>1</v>
      </c>
    </row>
  </sheetData>
  <autoFilter ref="A1:E80" xr:uid="{456925D8-3D17-6B42-9006-E969F939853B}">
    <sortState xmlns:xlrd2="http://schemas.microsoft.com/office/spreadsheetml/2017/richdata2" ref="A2:E86">
      <sortCondition ref="A1:A86"/>
    </sortState>
  </autoFilter>
  <sortState xmlns:xlrd2="http://schemas.microsoft.com/office/spreadsheetml/2017/richdata2" ref="A2:A70">
    <sortCondition ref="A1:A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7179-7D94-D444-93DE-CCCE41E99FBA}">
  <dimension ref="A1:L54"/>
  <sheetViews>
    <sheetView topLeftCell="A45" workbookViewId="0">
      <pane xSplit="1" topLeftCell="B1" activePane="topRight" state="frozen"/>
      <selection pane="topRight" activeCell="E58" sqref="E58"/>
    </sheetView>
  </sheetViews>
  <sheetFormatPr baseColWidth="10" defaultRowHeight="16" x14ac:dyDescent="0.2"/>
  <cols>
    <col min="1" max="1" width="23.83203125" customWidth="1"/>
    <col min="2" max="2" width="19.83203125" bestFit="1" customWidth="1"/>
    <col min="3" max="3" width="19.33203125" bestFit="1" customWidth="1"/>
  </cols>
  <sheetData>
    <row r="1" spans="1:12" x14ac:dyDescent="0.2">
      <c r="A1" t="s">
        <v>330</v>
      </c>
      <c r="B1">
        <v>7304</v>
      </c>
    </row>
    <row r="2" spans="1:12" x14ac:dyDescent="0.2">
      <c r="A2" t="s">
        <v>331</v>
      </c>
      <c r="B2">
        <v>249106</v>
      </c>
    </row>
    <row r="3" spans="1:12" x14ac:dyDescent="0.2">
      <c r="A3" t="s">
        <v>332</v>
      </c>
      <c r="B3">
        <v>16307</v>
      </c>
    </row>
    <row r="5" spans="1:12" s="15" customFormat="1" x14ac:dyDescent="0.2">
      <c r="A5" s="15" t="s">
        <v>353</v>
      </c>
      <c r="B5" s="15" t="s">
        <v>352</v>
      </c>
    </row>
    <row r="6" spans="1:12" x14ac:dyDescent="0.2">
      <c r="A6" t="s">
        <v>333</v>
      </c>
      <c r="B6" t="s">
        <v>334</v>
      </c>
      <c r="C6" t="s">
        <v>335</v>
      </c>
      <c r="D6" t="s">
        <v>356</v>
      </c>
      <c r="E6" t="s">
        <v>357</v>
      </c>
      <c r="F6" t="s">
        <v>358</v>
      </c>
      <c r="G6" t="s">
        <v>359</v>
      </c>
      <c r="H6" t="s">
        <v>354</v>
      </c>
      <c r="I6" t="s">
        <v>360</v>
      </c>
      <c r="J6" t="s">
        <v>361</v>
      </c>
      <c r="K6" t="s">
        <v>362</v>
      </c>
      <c r="L6" t="s">
        <v>363</v>
      </c>
    </row>
    <row r="7" spans="1:12" x14ac:dyDescent="0.2">
      <c r="A7" t="s">
        <v>345</v>
      </c>
      <c r="B7">
        <v>193</v>
      </c>
      <c r="C7">
        <v>933</v>
      </c>
      <c r="D7">
        <v>15.55</v>
      </c>
      <c r="E7">
        <v>7.5</v>
      </c>
      <c r="F7">
        <v>0</v>
      </c>
      <c r="G7">
        <v>94</v>
      </c>
      <c r="H7">
        <v>77</v>
      </c>
      <c r="I7">
        <v>6.17</v>
      </c>
      <c r="J7">
        <v>4.5</v>
      </c>
      <c r="K7">
        <v>0</v>
      </c>
      <c r="L7">
        <v>24</v>
      </c>
    </row>
    <row r="8" spans="1:12" x14ac:dyDescent="0.2">
      <c r="A8" t="s">
        <v>337</v>
      </c>
      <c r="B8">
        <v>89</v>
      </c>
      <c r="C8">
        <v>501</v>
      </c>
      <c r="D8">
        <v>8.35</v>
      </c>
      <c r="E8">
        <v>4</v>
      </c>
      <c r="F8">
        <v>0</v>
      </c>
      <c r="G8">
        <v>39</v>
      </c>
      <c r="H8">
        <v>43</v>
      </c>
      <c r="I8">
        <v>3.85</v>
      </c>
      <c r="J8">
        <v>2</v>
      </c>
      <c r="K8">
        <v>0</v>
      </c>
      <c r="L8">
        <v>14</v>
      </c>
    </row>
    <row r="9" spans="1:12" x14ac:dyDescent="0.2">
      <c r="A9" t="s">
        <v>343</v>
      </c>
      <c r="B9">
        <v>69</v>
      </c>
      <c r="C9">
        <v>164</v>
      </c>
      <c r="D9">
        <v>2.73</v>
      </c>
      <c r="E9">
        <v>1</v>
      </c>
      <c r="F9">
        <v>0</v>
      </c>
      <c r="G9">
        <v>25</v>
      </c>
      <c r="H9">
        <v>28</v>
      </c>
      <c r="I9">
        <v>1.85</v>
      </c>
      <c r="J9">
        <v>1</v>
      </c>
      <c r="K9">
        <v>0</v>
      </c>
      <c r="L9">
        <v>11</v>
      </c>
    </row>
    <row r="10" spans="1:12" x14ac:dyDescent="0.2">
      <c r="A10" t="s">
        <v>344</v>
      </c>
      <c r="B10">
        <v>17</v>
      </c>
      <c r="C10">
        <v>84</v>
      </c>
      <c r="D10">
        <v>1.4</v>
      </c>
      <c r="E10">
        <v>0.5</v>
      </c>
      <c r="F10">
        <v>0</v>
      </c>
      <c r="G10">
        <v>27</v>
      </c>
      <c r="H10">
        <v>12</v>
      </c>
      <c r="I10">
        <v>0.87</v>
      </c>
      <c r="J10">
        <v>0.5</v>
      </c>
      <c r="K10">
        <v>0</v>
      </c>
      <c r="L10">
        <v>5</v>
      </c>
    </row>
    <row r="11" spans="1:12" x14ac:dyDescent="0.2">
      <c r="A11" t="s">
        <v>336</v>
      </c>
      <c r="B11">
        <v>137</v>
      </c>
      <c r="C11">
        <v>191</v>
      </c>
      <c r="D11">
        <v>3.18</v>
      </c>
      <c r="E11">
        <v>1</v>
      </c>
      <c r="F11">
        <v>0</v>
      </c>
      <c r="G11">
        <v>20</v>
      </c>
      <c r="H11">
        <v>47</v>
      </c>
      <c r="I11">
        <v>2.1</v>
      </c>
      <c r="J11">
        <v>1</v>
      </c>
      <c r="K11">
        <v>0</v>
      </c>
      <c r="L11">
        <v>7</v>
      </c>
    </row>
    <row r="12" spans="1:12" x14ac:dyDescent="0.2">
      <c r="A12" t="s">
        <v>348</v>
      </c>
      <c r="B12">
        <v>17</v>
      </c>
      <c r="C12">
        <v>173</v>
      </c>
      <c r="D12">
        <v>2.88</v>
      </c>
      <c r="E12">
        <v>1</v>
      </c>
      <c r="F12">
        <v>0</v>
      </c>
      <c r="G12">
        <v>29</v>
      </c>
      <c r="H12">
        <v>11</v>
      </c>
      <c r="I12">
        <v>1.47</v>
      </c>
      <c r="J12">
        <v>1</v>
      </c>
      <c r="K12">
        <v>0</v>
      </c>
      <c r="L12">
        <v>6</v>
      </c>
    </row>
    <row r="13" spans="1:12" x14ac:dyDescent="0.2">
      <c r="A13" t="s">
        <v>340</v>
      </c>
      <c r="B13">
        <v>201</v>
      </c>
      <c r="C13">
        <v>535</v>
      </c>
      <c r="D13">
        <v>8.92</v>
      </c>
      <c r="E13">
        <v>3.5</v>
      </c>
      <c r="F13">
        <v>0</v>
      </c>
      <c r="G13">
        <v>79</v>
      </c>
      <c r="H13">
        <v>67</v>
      </c>
      <c r="I13">
        <v>4.5199999999999996</v>
      </c>
      <c r="J13">
        <v>3</v>
      </c>
      <c r="K13">
        <v>0</v>
      </c>
      <c r="L13">
        <v>20</v>
      </c>
    </row>
    <row r="14" spans="1:12" x14ac:dyDescent="0.2">
      <c r="A14" t="s">
        <v>339</v>
      </c>
      <c r="B14">
        <v>152</v>
      </c>
      <c r="C14">
        <v>717</v>
      </c>
      <c r="D14">
        <v>11.95</v>
      </c>
      <c r="E14">
        <v>4</v>
      </c>
      <c r="F14">
        <v>0</v>
      </c>
      <c r="G14">
        <v>119</v>
      </c>
      <c r="H14">
        <v>50</v>
      </c>
      <c r="I14">
        <v>4.12</v>
      </c>
      <c r="J14">
        <v>3</v>
      </c>
      <c r="K14">
        <v>0</v>
      </c>
      <c r="L14">
        <v>26</v>
      </c>
    </row>
    <row r="15" spans="1:12" x14ac:dyDescent="0.2">
      <c r="A15" t="s">
        <v>341</v>
      </c>
      <c r="B15">
        <v>619</v>
      </c>
      <c r="C15">
        <v>3628</v>
      </c>
      <c r="D15">
        <v>60.47</v>
      </c>
      <c r="E15">
        <v>39.5</v>
      </c>
      <c r="F15">
        <v>0</v>
      </c>
      <c r="G15">
        <v>330</v>
      </c>
      <c r="H15">
        <v>268</v>
      </c>
      <c r="I15">
        <v>25.28</v>
      </c>
      <c r="J15">
        <v>22</v>
      </c>
      <c r="K15">
        <v>0</v>
      </c>
      <c r="L15">
        <v>84</v>
      </c>
    </row>
    <row r="16" spans="1:12" x14ac:dyDescent="0.2">
      <c r="A16" t="s">
        <v>347</v>
      </c>
      <c r="B16">
        <v>119</v>
      </c>
      <c r="C16">
        <v>749</v>
      </c>
      <c r="D16">
        <v>12.48</v>
      </c>
      <c r="E16">
        <v>4.5</v>
      </c>
      <c r="F16">
        <v>0</v>
      </c>
      <c r="G16">
        <v>107</v>
      </c>
      <c r="H16">
        <v>51</v>
      </c>
      <c r="I16">
        <v>4.47</v>
      </c>
      <c r="J16">
        <v>3</v>
      </c>
      <c r="K16">
        <v>0</v>
      </c>
      <c r="L16">
        <v>22</v>
      </c>
    </row>
    <row r="17" spans="1:12" x14ac:dyDescent="0.2">
      <c r="A17" t="s">
        <v>342</v>
      </c>
      <c r="B17">
        <v>86</v>
      </c>
      <c r="C17">
        <v>352</v>
      </c>
      <c r="D17">
        <v>5.87</v>
      </c>
      <c r="E17">
        <v>2.5</v>
      </c>
      <c r="F17">
        <v>0</v>
      </c>
      <c r="G17">
        <v>30</v>
      </c>
      <c r="H17">
        <v>32</v>
      </c>
      <c r="I17">
        <v>2.78</v>
      </c>
      <c r="J17">
        <v>1</v>
      </c>
      <c r="K17">
        <v>0</v>
      </c>
      <c r="L17">
        <v>13</v>
      </c>
    </row>
    <row r="18" spans="1:12" x14ac:dyDescent="0.2">
      <c r="A18" t="s">
        <v>346</v>
      </c>
      <c r="B18">
        <v>58</v>
      </c>
      <c r="C18">
        <v>310</v>
      </c>
      <c r="D18">
        <v>5.17</v>
      </c>
      <c r="E18">
        <v>2</v>
      </c>
      <c r="F18">
        <v>0</v>
      </c>
      <c r="G18">
        <v>23</v>
      </c>
      <c r="H18">
        <v>36</v>
      </c>
      <c r="I18">
        <v>3.13</v>
      </c>
      <c r="J18">
        <v>2</v>
      </c>
      <c r="K18">
        <v>0</v>
      </c>
      <c r="L18">
        <v>10</v>
      </c>
    </row>
    <row r="19" spans="1:12" x14ac:dyDescent="0.2">
      <c r="A19" t="s">
        <v>338</v>
      </c>
      <c r="B19">
        <v>133</v>
      </c>
      <c r="C19">
        <v>1953</v>
      </c>
      <c r="D19">
        <v>32.549999999999997</v>
      </c>
      <c r="E19">
        <v>18</v>
      </c>
      <c r="F19">
        <v>0</v>
      </c>
      <c r="G19">
        <v>161</v>
      </c>
      <c r="H19">
        <v>84</v>
      </c>
      <c r="I19">
        <v>10.88</v>
      </c>
      <c r="J19">
        <v>9.5</v>
      </c>
      <c r="K19">
        <v>0</v>
      </c>
      <c r="L19">
        <v>45</v>
      </c>
    </row>
    <row r="21" spans="1:12" x14ac:dyDescent="0.2">
      <c r="A21" t="s">
        <v>351</v>
      </c>
      <c r="B21">
        <v>1890</v>
      </c>
    </row>
    <row r="22" spans="1:12" x14ac:dyDescent="0.2">
      <c r="A22" t="s">
        <v>349</v>
      </c>
      <c r="B22">
        <v>10290</v>
      </c>
    </row>
    <row r="23" spans="1:12" x14ac:dyDescent="0.2">
      <c r="A23" t="s">
        <v>355</v>
      </c>
      <c r="B23">
        <v>806</v>
      </c>
    </row>
    <row r="24" spans="1:12" x14ac:dyDescent="0.2">
      <c r="A24" t="s">
        <v>350</v>
      </c>
      <c r="B24">
        <v>3852</v>
      </c>
    </row>
    <row r="29" spans="1:12" x14ac:dyDescent="0.2">
      <c r="A29" t="s">
        <v>374</v>
      </c>
    </row>
    <row r="30" spans="1:12" x14ac:dyDescent="0.2">
      <c r="A30" s="3">
        <v>44097</v>
      </c>
    </row>
    <row r="31" spans="1:12" s="16" customFormat="1" x14ac:dyDescent="0.2">
      <c r="A31" s="16" t="s">
        <v>364</v>
      </c>
      <c r="B31" s="16" t="s">
        <v>365</v>
      </c>
      <c r="C31" s="16" t="s">
        <v>335</v>
      </c>
      <c r="D31" s="16" t="s">
        <v>356</v>
      </c>
      <c r="E31" s="16" t="s">
        <v>357</v>
      </c>
      <c r="F31" s="16" t="s">
        <v>358</v>
      </c>
      <c r="G31" s="16" t="s">
        <v>359</v>
      </c>
    </row>
    <row r="32" spans="1:12" x14ac:dyDescent="0.2">
      <c r="A32" t="s">
        <v>366</v>
      </c>
      <c r="B32">
        <v>42</v>
      </c>
      <c r="C32">
        <v>98</v>
      </c>
      <c r="D32">
        <v>2.33</v>
      </c>
      <c r="E32">
        <v>1</v>
      </c>
      <c r="F32">
        <v>0</v>
      </c>
      <c r="G32">
        <v>29</v>
      </c>
    </row>
    <row r="33" spans="1:7" x14ac:dyDescent="0.2">
      <c r="A33" t="s">
        <v>368</v>
      </c>
      <c r="B33">
        <v>26</v>
      </c>
      <c r="C33">
        <v>689</v>
      </c>
      <c r="D33">
        <v>26.5</v>
      </c>
      <c r="E33">
        <v>13</v>
      </c>
      <c r="F33">
        <v>0</v>
      </c>
      <c r="G33">
        <v>359</v>
      </c>
    </row>
    <row r="34" spans="1:7" x14ac:dyDescent="0.2">
      <c r="A34" t="s">
        <v>369</v>
      </c>
      <c r="B34">
        <v>22</v>
      </c>
      <c r="C34">
        <v>416</v>
      </c>
      <c r="D34">
        <v>18.91</v>
      </c>
      <c r="E34">
        <v>14.5</v>
      </c>
      <c r="F34">
        <v>0</v>
      </c>
      <c r="G34">
        <v>98</v>
      </c>
    </row>
    <row r="35" spans="1:7" x14ac:dyDescent="0.2">
      <c r="A35" t="s">
        <v>370</v>
      </c>
      <c r="B35">
        <v>39</v>
      </c>
      <c r="C35">
        <v>1510</v>
      </c>
      <c r="D35">
        <v>38.72</v>
      </c>
      <c r="E35">
        <v>24</v>
      </c>
      <c r="F35">
        <v>1</v>
      </c>
      <c r="G35">
        <v>382</v>
      </c>
    </row>
    <row r="36" spans="1:7" x14ac:dyDescent="0.2">
      <c r="A36" t="s">
        <v>371</v>
      </c>
      <c r="B36">
        <v>42</v>
      </c>
      <c r="C36">
        <v>1152</v>
      </c>
      <c r="D36">
        <v>27.43</v>
      </c>
      <c r="E36">
        <v>10.5</v>
      </c>
      <c r="F36">
        <v>0</v>
      </c>
      <c r="G36">
        <v>230</v>
      </c>
    </row>
    <row r="37" spans="1:7" x14ac:dyDescent="0.2">
      <c r="A37" t="s">
        <v>372</v>
      </c>
      <c r="B37">
        <v>33</v>
      </c>
      <c r="C37">
        <v>1859</v>
      </c>
      <c r="D37">
        <v>56.33</v>
      </c>
      <c r="E37">
        <v>25</v>
      </c>
      <c r="F37">
        <v>0</v>
      </c>
      <c r="G37">
        <v>361</v>
      </c>
    </row>
    <row r="38" spans="1:7" x14ac:dyDescent="0.2">
      <c r="A38" t="s">
        <v>373</v>
      </c>
      <c r="B38">
        <v>36</v>
      </c>
      <c r="C38">
        <v>4566</v>
      </c>
      <c r="D38">
        <v>117.08</v>
      </c>
      <c r="E38">
        <v>88</v>
      </c>
      <c r="F38">
        <v>4</v>
      </c>
      <c r="G38">
        <v>524</v>
      </c>
    </row>
    <row r="40" spans="1:7" x14ac:dyDescent="0.2">
      <c r="A40" t="s">
        <v>367</v>
      </c>
      <c r="B40">
        <v>7</v>
      </c>
    </row>
    <row r="43" spans="1:7" x14ac:dyDescent="0.2">
      <c r="A43" t="s">
        <v>377</v>
      </c>
    </row>
    <row r="44" spans="1:7" x14ac:dyDescent="0.2">
      <c r="A44" s="3">
        <v>44109</v>
      </c>
    </row>
    <row r="45" spans="1:7" s="16" customFormat="1" x14ac:dyDescent="0.2">
      <c r="A45" s="16" t="s">
        <v>364</v>
      </c>
      <c r="B45" s="16" t="s">
        <v>365</v>
      </c>
      <c r="C45" s="16" t="s">
        <v>335</v>
      </c>
      <c r="D45" s="16" t="s">
        <v>356</v>
      </c>
      <c r="E45" s="16" t="s">
        <v>357</v>
      </c>
      <c r="F45" s="16" t="s">
        <v>358</v>
      </c>
      <c r="G45" s="16" t="s">
        <v>359</v>
      </c>
    </row>
    <row r="46" spans="1:7" x14ac:dyDescent="0.2">
      <c r="A46" t="s">
        <v>375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366</v>
      </c>
      <c r="B47">
        <v>42</v>
      </c>
      <c r="C47">
        <v>80</v>
      </c>
      <c r="D47">
        <v>1.9</v>
      </c>
      <c r="E47">
        <v>1</v>
      </c>
      <c r="F47">
        <v>0</v>
      </c>
      <c r="G47">
        <v>29</v>
      </c>
    </row>
    <row r="48" spans="1:7" x14ac:dyDescent="0.2">
      <c r="A48" t="s">
        <v>368</v>
      </c>
      <c r="B48">
        <v>55</v>
      </c>
      <c r="C48">
        <v>1416</v>
      </c>
      <c r="D48">
        <v>25.75</v>
      </c>
      <c r="E48">
        <v>14</v>
      </c>
      <c r="F48">
        <v>0</v>
      </c>
      <c r="G48">
        <v>571</v>
      </c>
    </row>
    <row r="49" spans="1:7" x14ac:dyDescent="0.2">
      <c r="A49" t="s">
        <v>376</v>
      </c>
      <c r="B49">
        <v>35</v>
      </c>
      <c r="C49">
        <v>1403</v>
      </c>
      <c r="D49">
        <v>40.090000000000003</v>
      </c>
      <c r="E49">
        <v>30</v>
      </c>
      <c r="F49">
        <v>1</v>
      </c>
      <c r="G49">
        <v>367</v>
      </c>
    </row>
    <row r="50" spans="1:7" x14ac:dyDescent="0.2">
      <c r="A50" t="s">
        <v>371</v>
      </c>
      <c r="B50">
        <v>29</v>
      </c>
      <c r="C50">
        <v>323</v>
      </c>
      <c r="D50">
        <v>11.14</v>
      </c>
      <c r="E50">
        <v>6</v>
      </c>
      <c r="F50">
        <v>0</v>
      </c>
      <c r="G50">
        <v>46</v>
      </c>
    </row>
    <row r="51" spans="1:7" x14ac:dyDescent="0.2">
      <c r="A51" t="s">
        <v>372</v>
      </c>
      <c r="B51">
        <v>31</v>
      </c>
      <c r="C51">
        <v>1940</v>
      </c>
      <c r="D51">
        <v>62.58</v>
      </c>
      <c r="E51">
        <v>37</v>
      </c>
      <c r="F51">
        <v>3</v>
      </c>
      <c r="G51">
        <v>258</v>
      </c>
    </row>
    <row r="52" spans="1:7" x14ac:dyDescent="0.2">
      <c r="A52" t="s">
        <v>373</v>
      </c>
      <c r="B52">
        <v>28</v>
      </c>
      <c r="C52">
        <v>5127</v>
      </c>
      <c r="D52">
        <v>183.11</v>
      </c>
      <c r="E52">
        <v>107.5</v>
      </c>
      <c r="F52">
        <v>4</v>
      </c>
      <c r="G52">
        <v>990</v>
      </c>
    </row>
    <row r="54" spans="1:7" x14ac:dyDescent="0.2">
      <c r="A54" t="s">
        <v>367</v>
      </c>
      <c r="B54">
        <v>0</v>
      </c>
    </row>
  </sheetData>
  <autoFilter ref="A6:L19" xr:uid="{4D76C447-796F-FC4B-9FD3-A7A9542302EE}">
    <sortState xmlns:xlrd2="http://schemas.microsoft.com/office/spreadsheetml/2017/richdata2" ref="A7:L19">
      <sortCondition ref="A6:A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F63F-D9CE-1C40-AB1A-DA8701E297D2}">
  <dimension ref="A1:M187"/>
  <sheetViews>
    <sheetView topLeftCell="A129" zoomScaleNormal="100" workbookViewId="0">
      <selection activeCell="J30" sqref="J30"/>
    </sheetView>
  </sheetViews>
  <sheetFormatPr baseColWidth="10" defaultRowHeight="16" x14ac:dyDescent="0.2"/>
  <cols>
    <col min="1" max="1" width="13" bestFit="1" customWidth="1"/>
    <col min="2" max="2" width="16.5" bestFit="1" customWidth="1"/>
    <col min="3" max="3" width="15.5" bestFit="1" customWidth="1"/>
    <col min="4" max="4" width="19.33203125" bestFit="1" customWidth="1"/>
    <col min="5" max="5" width="21.6640625" bestFit="1" customWidth="1"/>
    <col min="6" max="7" width="13.5" bestFit="1" customWidth="1"/>
    <col min="8" max="8" width="14.5" bestFit="1" customWidth="1"/>
    <col min="9" max="10" width="13.5" bestFit="1" customWidth="1"/>
    <col min="11" max="11" width="16.83203125" bestFit="1" customWidth="1"/>
    <col min="12" max="13" width="13.5" bestFit="1" customWidth="1"/>
  </cols>
  <sheetData>
    <row r="1" spans="1:5" ht="17" thickBot="1" x14ac:dyDescent="0.25">
      <c r="A1" s="7" t="s">
        <v>147</v>
      </c>
      <c r="B1" t="s">
        <v>326</v>
      </c>
      <c r="C1" t="s">
        <v>327</v>
      </c>
      <c r="D1" t="s">
        <v>328</v>
      </c>
      <c r="E1" t="s">
        <v>329</v>
      </c>
    </row>
    <row r="2" spans="1:5" ht="17" thickBot="1" x14ac:dyDescent="0.25">
      <c r="A2" s="8">
        <v>1</v>
      </c>
      <c r="B2" s="5">
        <v>0.44</v>
      </c>
      <c r="C2" s="5">
        <v>0.17</v>
      </c>
      <c r="D2" s="5">
        <v>0.47</v>
      </c>
      <c r="E2" s="6">
        <v>0.63</v>
      </c>
    </row>
    <row r="3" spans="1:5" ht="17" thickBot="1" x14ac:dyDescent="0.25">
      <c r="A3" s="8">
        <v>2</v>
      </c>
      <c r="B3" s="5">
        <v>0.62</v>
      </c>
      <c r="C3" s="5">
        <v>0.22</v>
      </c>
      <c r="D3" s="5">
        <v>0.63</v>
      </c>
      <c r="E3" s="6">
        <v>0.62</v>
      </c>
    </row>
    <row r="4" spans="1:5" ht="17" thickBot="1" x14ac:dyDescent="0.25">
      <c r="A4" s="8">
        <v>3</v>
      </c>
      <c r="B4" s="5">
        <v>0.57999999999999996</v>
      </c>
      <c r="C4" s="5">
        <v>0.51</v>
      </c>
      <c r="D4" s="5">
        <v>0.65</v>
      </c>
      <c r="E4" s="6">
        <v>0.84</v>
      </c>
    </row>
    <row r="5" spans="1:5" ht="17" thickBot="1" x14ac:dyDescent="0.25">
      <c r="A5" s="8">
        <v>4</v>
      </c>
      <c r="B5" s="5">
        <v>0.78</v>
      </c>
      <c r="C5" s="5">
        <v>0.55000000000000004</v>
      </c>
      <c r="D5" s="5">
        <v>0.82</v>
      </c>
      <c r="E5" s="6">
        <v>0.9</v>
      </c>
    </row>
    <row r="6" spans="1:5" ht="17" thickBot="1" x14ac:dyDescent="0.25">
      <c r="A6" s="8">
        <v>5</v>
      </c>
      <c r="B6" s="5">
        <v>0.76</v>
      </c>
      <c r="C6" s="5">
        <v>0.62</v>
      </c>
      <c r="D6" s="5">
        <v>0.77</v>
      </c>
      <c r="E6" s="6">
        <v>0.85</v>
      </c>
    </row>
    <row r="7" spans="1:5" ht="17" thickBot="1" x14ac:dyDescent="0.25">
      <c r="A7" s="8">
        <v>6</v>
      </c>
      <c r="B7" s="5">
        <v>0.72</v>
      </c>
      <c r="C7" s="5">
        <v>0.75</v>
      </c>
      <c r="D7" s="5">
        <v>0.73</v>
      </c>
      <c r="E7" s="6">
        <v>0.82</v>
      </c>
    </row>
    <row r="8" spans="1:5" ht="17" thickBot="1" x14ac:dyDescent="0.25">
      <c r="A8" s="8">
        <v>7</v>
      </c>
      <c r="B8" s="5">
        <v>0.79</v>
      </c>
      <c r="C8" s="5">
        <v>0.84</v>
      </c>
      <c r="D8" s="5">
        <v>0.8</v>
      </c>
      <c r="E8" s="6">
        <v>0.9</v>
      </c>
    </row>
    <row r="9" spans="1:5" ht="17" thickBot="1" x14ac:dyDescent="0.25">
      <c r="A9" s="8">
        <v>8</v>
      </c>
      <c r="B9" s="5">
        <v>0.8</v>
      </c>
      <c r="C9" s="5">
        <v>0.88</v>
      </c>
      <c r="D9" s="5">
        <v>0.81</v>
      </c>
      <c r="E9" s="6">
        <v>0.92</v>
      </c>
    </row>
    <row r="10" spans="1:5" ht="17" thickBot="1" x14ac:dyDescent="0.25">
      <c r="A10" s="8">
        <v>9</v>
      </c>
      <c r="B10" s="5">
        <v>0.81</v>
      </c>
      <c r="C10" s="5">
        <v>0.87</v>
      </c>
      <c r="D10" s="5">
        <v>0.82</v>
      </c>
      <c r="E10" s="6">
        <v>0.92</v>
      </c>
    </row>
    <row r="11" spans="1:5" ht="17" thickBot="1" x14ac:dyDescent="0.25">
      <c r="A11" s="8">
        <v>10</v>
      </c>
      <c r="B11" s="5">
        <v>0.81</v>
      </c>
      <c r="C11" s="5">
        <v>0.9</v>
      </c>
      <c r="D11" s="5">
        <v>0.82</v>
      </c>
      <c r="E11" s="6">
        <v>0.93</v>
      </c>
    </row>
    <row r="12" spans="1:5" ht="17" thickBot="1" x14ac:dyDescent="0.25">
      <c r="A12" s="8">
        <v>11</v>
      </c>
      <c r="B12" s="5">
        <v>0.81</v>
      </c>
      <c r="C12" s="5">
        <v>0.86</v>
      </c>
      <c r="D12" s="5">
        <v>0.81</v>
      </c>
      <c r="E12" s="6">
        <v>0.9</v>
      </c>
    </row>
    <row r="13" spans="1:5" ht="17" thickBot="1" x14ac:dyDescent="0.25">
      <c r="A13" s="8">
        <v>12</v>
      </c>
      <c r="B13" s="5">
        <v>0.79</v>
      </c>
      <c r="C13" s="5">
        <v>0.9</v>
      </c>
      <c r="D13" s="5">
        <v>0.81</v>
      </c>
      <c r="E13" s="6">
        <v>0.93</v>
      </c>
    </row>
    <row r="14" spans="1:5" ht="17" thickBot="1" x14ac:dyDescent="0.25">
      <c r="A14" s="8">
        <v>13</v>
      </c>
      <c r="B14" s="5">
        <v>0.75</v>
      </c>
      <c r="C14" s="5">
        <v>0.85</v>
      </c>
      <c r="D14" s="5">
        <v>0.77</v>
      </c>
      <c r="E14" s="6">
        <v>0.88</v>
      </c>
    </row>
    <row r="17" spans="1:5" ht="17" thickBot="1" x14ac:dyDescent="0.25">
      <c r="A17" s="7" t="s">
        <v>147</v>
      </c>
      <c r="B17" t="s">
        <v>326</v>
      </c>
      <c r="C17" t="s">
        <v>328</v>
      </c>
      <c r="D17" t="s">
        <v>464</v>
      </c>
      <c r="E17" t="s">
        <v>465</v>
      </c>
    </row>
    <row r="18" spans="1:5" ht="17" thickBot="1" x14ac:dyDescent="0.25">
      <c r="A18" s="8">
        <v>1</v>
      </c>
      <c r="B18" s="5">
        <v>0.44</v>
      </c>
      <c r="C18" s="5">
        <v>0.47</v>
      </c>
      <c r="D18" s="5">
        <v>0.17</v>
      </c>
      <c r="E18" s="6">
        <v>0.63</v>
      </c>
    </row>
    <row r="19" spans="1:5" ht="17" thickBot="1" x14ac:dyDescent="0.25">
      <c r="A19" s="8">
        <v>2</v>
      </c>
      <c r="B19" s="5">
        <v>0.62</v>
      </c>
      <c r="C19" s="5">
        <v>0.63</v>
      </c>
      <c r="D19" s="5">
        <v>0.22</v>
      </c>
      <c r="E19" s="6">
        <v>0.62</v>
      </c>
    </row>
    <row r="20" spans="1:5" ht="17" thickBot="1" x14ac:dyDescent="0.25">
      <c r="A20" s="8">
        <v>3</v>
      </c>
      <c r="B20" s="5">
        <v>0.57999999999999996</v>
      </c>
      <c r="C20" s="5">
        <v>0.65</v>
      </c>
      <c r="D20" s="5">
        <v>0.51</v>
      </c>
      <c r="E20" s="6">
        <v>0.84</v>
      </c>
    </row>
    <row r="21" spans="1:5" ht="17" thickBot="1" x14ac:dyDescent="0.25">
      <c r="A21" s="8">
        <v>4</v>
      </c>
      <c r="B21" s="5">
        <v>0.78</v>
      </c>
      <c r="C21" s="5">
        <v>0.82</v>
      </c>
      <c r="D21" s="5">
        <v>0.55000000000000004</v>
      </c>
      <c r="E21" s="6">
        <v>0.9</v>
      </c>
    </row>
    <row r="22" spans="1:5" ht="17" thickBot="1" x14ac:dyDescent="0.25">
      <c r="A22" s="8">
        <v>5</v>
      </c>
      <c r="B22" s="5">
        <v>0.76</v>
      </c>
      <c r="C22" s="5">
        <v>0.77</v>
      </c>
      <c r="D22" s="5">
        <v>0.62</v>
      </c>
      <c r="E22" s="6">
        <v>0.85</v>
      </c>
    </row>
    <row r="23" spans="1:5" ht="17" thickBot="1" x14ac:dyDescent="0.25">
      <c r="A23" s="8">
        <v>6</v>
      </c>
      <c r="B23" s="5">
        <v>0.72</v>
      </c>
      <c r="C23" s="5">
        <v>0.73</v>
      </c>
      <c r="D23" s="5">
        <v>0.75</v>
      </c>
      <c r="E23" s="6">
        <v>0.82</v>
      </c>
    </row>
    <row r="24" spans="1:5" ht="17" thickBot="1" x14ac:dyDescent="0.25">
      <c r="A24" s="8">
        <v>7</v>
      </c>
      <c r="B24" s="5">
        <v>0.79</v>
      </c>
      <c r="C24" s="5">
        <v>0.8</v>
      </c>
      <c r="D24" s="5">
        <v>0.84</v>
      </c>
      <c r="E24" s="6">
        <v>0.9</v>
      </c>
    </row>
    <row r="25" spans="1:5" ht="17" thickBot="1" x14ac:dyDescent="0.25">
      <c r="A25" s="8">
        <v>8</v>
      </c>
      <c r="B25" s="5">
        <v>0.8</v>
      </c>
      <c r="C25" s="5">
        <v>0.81</v>
      </c>
      <c r="D25" s="5">
        <v>0.88</v>
      </c>
      <c r="E25" s="6">
        <v>0.92</v>
      </c>
    </row>
    <row r="26" spans="1:5" ht="17" thickBot="1" x14ac:dyDescent="0.25">
      <c r="A26" s="8">
        <v>9</v>
      </c>
      <c r="B26" s="5">
        <v>0.81</v>
      </c>
      <c r="C26" s="5">
        <v>0.82</v>
      </c>
      <c r="D26" s="5">
        <v>0.87</v>
      </c>
      <c r="E26" s="6">
        <v>0.92</v>
      </c>
    </row>
    <row r="27" spans="1:5" ht="17" thickBot="1" x14ac:dyDescent="0.25">
      <c r="A27" s="8">
        <v>10</v>
      </c>
      <c r="B27" s="5">
        <v>0.81</v>
      </c>
      <c r="C27" s="5">
        <v>0.82</v>
      </c>
      <c r="D27" s="5">
        <v>0.9</v>
      </c>
      <c r="E27" s="6">
        <v>0.93</v>
      </c>
    </row>
    <row r="28" spans="1:5" ht="17" thickBot="1" x14ac:dyDescent="0.25">
      <c r="A28" s="8">
        <v>11</v>
      </c>
      <c r="B28" s="5">
        <v>0.81</v>
      </c>
      <c r="C28" s="5">
        <v>0.81</v>
      </c>
      <c r="D28" s="5">
        <v>0.86</v>
      </c>
      <c r="E28" s="6">
        <v>0.9</v>
      </c>
    </row>
    <row r="29" spans="1:5" ht="17" thickBot="1" x14ac:dyDescent="0.25">
      <c r="A29" s="8">
        <v>12</v>
      </c>
      <c r="B29" s="5">
        <v>0.79</v>
      </c>
      <c r="C29" s="5">
        <v>0.81</v>
      </c>
      <c r="D29" s="5">
        <v>0.9</v>
      </c>
      <c r="E29" s="6">
        <v>0.93</v>
      </c>
    </row>
    <row r="30" spans="1:5" ht="17" thickBot="1" x14ac:dyDescent="0.25">
      <c r="A30" s="8">
        <v>13</v>
      </c>
      <c r="B30" s="5">
        <v>0.75</v>
      </c>
      <c r="C30" s="5">
        <v>0.77</v>
      </c>
      <c r="D30" s="5">
        <v>0.85</v>
      </c>
      <c r="E30" s="6">
        <v>0.88</v>
      </c>
    </row>
    <row r="31" spans="1:5" x14ac:dyDescent="0.2">
      <c r="A31" s="8"/>
      <c r="B31" s="20"/>
      <c r="C31" s="20"/>
      <c r="D31" s="20"/>
      <c r="E31" s="20"/>
    </row>
    <row r="32" spans="1:5" x14ac:dyDescent="0.2">
      <c r="A32" s="8"/>
      <c r="B32" s="20"/>
      <c r="C32" s="20"/>
      <c r="D32" s="20"/>
      <c r="E32" s="20"/>
    </row>
    <row r="33" spans="1:13" x14ac:dyDescent="0.2">
      <c r="A33" s="8"/>
      <c r="B33" s="20"/>
      <c r="C33" s="20"/>
      <c r="D33" s="20"/>
      <c r="E33" s="20"/>
    </row>
    <row r="34" spans="1:13" x14ac:dyDescent="0.2">
      <c r="A34" s="8"/>
      <c r="B34" s="20"/>
      <c r="C34" s="20"/>
      <c r="D34" s="20"/>
      <c r="E34" s="20"/>
    </row>
    <row r="36" spans="1:13" x14ac:dyDescent="0.2">
      <c r="A36" t="s">
        <v>150</v>
      </c>
      <c r="B36" t="s">
        <v>37</v>
      </c>
      <c r="C36" t="s">
        <v>152</v>
      </c>
      <c r="D36" t="s">
        <v>151</v>
      </c>
      <c r="E36" t="s">
        <v>40</v>
      </c>
      <c r="F36" t="s">
        <v>152</v>
      </c>
      <c r="G36" t="s">
        <v>151</v>
      </c>
      <c r="H36" t="s">
        <v>43</v>
      </c>
      <c r="I36" t="s">
        <v>152</v>
      </c>
      <c r="J36" t="s">
        <v>151</v>
      </c>
      <c r="K36" t="s">
        <v>46</v>
      </c>
      <c r="L36" t="s">
        <v>152</v>
      </c>
      <c r="M36" t="s">
        <v>151</v>
      </c>
    </row>
    <row r="37" spans="1:13" x14ac:dyDescent="0.2">
      <c r="A37">
        <v>1</v>
      </c>
      <c r="B37">
        <f>'F1 IAA info'!D6+'F1 IAA info'!D14+'F1 IAA info'!D23+'F1 IAA info'!D34+'F1 IAA info'!D41+'F1 IAA info'!D51+'F1 IAA info'!D59+ 'F1 IAA info'!D67+'F1 IAA info'!D76+'F1 IAA info'!D83+'F1 IAA info'!D91+'F1 IAA info'!D98+'F1 IAA info'!D104</f>
        <v>7916</v>
      </c>
      <c r="C37" t="str">
        <f>MID(LEFT('F1 IAA info'!E$6,FIND(",",'F1 IAA info'!E$6)-1),FIND("[",'F1 IAA info'!E$6)+1,LEN('F1 IAA info'!E$6))</f>
        <v>223</v>
      </c>
      <c r="D37" t="str">
        <f>MID(LEFT('F1 IAA info'!E$6,FIND("]",'F1 IAA info'!E$6)-1),FIND(",",'F1 IAA info'!E$6)+1,LEN('F1 IAA info'!E$6))</f>
        <v xml:space="preserve"> 19</v>
      </c>
      <c r="E37">
        <f>'F1 IAA info'!G6+'F1 IAA info'!G14+'F1 IAA info'!G23+'F1 IAA info'!G34+'F1 IAA info'!G41+'F1 IAA info'!G51+'F1 IAA info'!G59+'F1 IAA info'!G67+'F1 IAA info'!G76+'F1 IAA info'!G83+'F1 IAA info'!G83+'F1 IAA info'!G83+'F1 IAA info'!G91+'F1 IAA info'!G83+'F1 IAA info'!G98+'F1 IAA info'!G104</f>
        <v>4975</v>
      </c>
      <c r="F37" t="str">
        <f>MID(LEFT('F1 IAA info'!H$6,FIND(",",'F1 IAA info'!H$6)-1),FIND("[",'F1 IAA info'!H$6)+1,LEN('F1 IAA info'!H$6))</f>
        <v>125</v>
      </c>
      <c r="G37" t="str">
        <f>MID(LEFT('F1 IAA info'!H$6,FIND("]",'F1 IAA info'!H$6)-1),FIND(",",'F1 IAA info'!H$6)+1,LEN('F1 IAA info'!H$6))</f>
        <v xml:space="preserve"> 51</v>
      </c>
      <c r="H37">
        <f>'F1 IAA info'!J6+'F1 IAA info'!J14+'F1 IAA info'!J23+'F1 IAA info'!J34+'F1 IAA info'!J41+'F1 IAA info'!J51+'F1 IAA info'!J59+'F1 IAA info'!J67+'F1 IAA info'!J76+'F1 IAA info'!J83+'F1 IAA info'!J91+'F1 IAA info'!J98+'F1 IAA info'!J104</f>
        <v>8043</v>
      </c>
      <c r="I37" t="str">
        <f>MID(LEFT('F1 IAA info'!K$6,FIND(",",'F1 IAA info'!K$6)-1),FIND("[",'F1 IAA info'!K$6)+1,LEN('F1 IAA info'!K$6))</f>
        <v>217</v>
      </c>
      <c r="J37" t="str">
        <f>MID(LEFT('F1 IAA info'!K$6,FIND("]",'F1 IAA info'!K$6)-1),FIND(",",'F1 IAA info'!K$6)+1,LEN('F1 IAA info'!K$6))</f>
        <v xml:space="preserve"> 13</v>
      </c>
      <c r="K37">
        <f>'F1 IAA info'!M6+'F1 IAA info'!M14+'F1 IAA info'!M23+'F1 IAA info'!M34+'F1 IAA info'!M41+'F1 IAA info'!M51+'F1 IAA info'!M59+'F1 IAA info'!M67+'F1 IAA info'!M76+'F1 IAA info'!M83+'F1 IAA info'!M91+'F1 IAA info'!M98+'F1 IAA info'!M104</f>
        <v>3462</v>
      </c>
      <c r="L37" t="str">
        <f>MID(LEFT('F1 IAA info'!N$6,FIND(",",'F1 IAA info'!N$6)-1),FIND("[",'F1 IAA info'!N$6)+1,LEN('F1 IAA info'!N$6))</f>
        <v>65</v>
      </c>
      <c r="M37" t="str">
        <f>MID(LEFT('F1 IAA info'!N$6,FIND("]",'F1 IAA info'!N$6)-1),FIND(",",'F1 IAA info'!N$6)+1,LEN('F1 IAA info'!N$6))</f>
        <v xml:space="preserve"> 2</v>
      </c>
    </row>
    <row r="38" spans="1:13" x14ac:dyDescent="0.2">
      <c r="A38">
        <v>2</v>
      </c>
      <c r="C38" t="str">
        <f>MID(LEFT('F1 IAA info'!E$14,FIND(",",'F1 IAA info'!E$14)-1),FIND("[",'F1 IAA info'!E$14)+1,LEN('F1 IAA info'!E$14))</f>
        <v>19</v>
      </c>
      <c r="D38" t="str">
        <f>MID(LEFT('F1 IAA info'!E$14,FIND("]",'F1 IAA info'!E$14)-1),FIND(",",'F1 IAA info'!E$14)+1,LEN('F1 IAA info'!E$14))</f>
        <v xml:space="preserve"> 26</v>
      </c>
      <c r="F38" t="str">
        <f>MID(LEFT('F1 IAA info'!H$14,FIND(",",'F1 IAA info'!H$14)-1),FIND("[",'F1 IAA info'!H$14)+1,LEN('F1 IAA info'!H$14))</f>
        <v>18</v>
      </c>
      <c r="G38" t="str">
        <f>MID(LEFT('F1 IAA info'!H$14,FIND("]",'F1 IAA info'!H$14)-1),FIND(",",'F1 IAA info'!H$14)+1,LEN('F1 IAA info'!H$14))</f>
        <v xml:space="preserve"> 31</v>
      </c>
      <c r="I38" t="str">
        <f>MID(LEFT('F1 IAA info'!K$14,FIND(",",'F1 IAA info'!K$14)-1),FIND("[",'F1 IAA info'!K$14)+1,LEN('F1 IAA info'!K$14))</f>
        <v>19</v>
      </c>
      <c r="J38" t="str">
        <f>MID(LEFT('F1 IAA info'!K$14,FIND("]",'F1 IAA info'!K$14)-1),FIND(",",'F1 IAA info'!K$14)+1,LEN('F1 IAA info'!K$14))</f>
        <v xml:space="preserve"> 25</v>
      </c>
      <c r="L38" t="str">
        <f>MID(LEFT('F1 IAA info'!N$14,FIND(",",'F1 IAA info'!N$14)-1),FIND("[",'F1 IAA info'!N$14)+1,LEN('F1 IAA info'!N$14))</f>
        <v>5</v>
      </c>
      <c r="M38" t="str">
        <f>MID(LEFT('F1 IAA info'!N$14,FIND("]",'F1 IAA info'!N$14)-1),FIND(",",'F1 IAA info'!N$14)+1,LEN('F1 IAA info'!N$14))</f>
        <v xml:space="preserve"> 19</v>
      </c>
    </row>
    <row r="39" spans="1:13" x14ac:dyDescent="0.2">
      <c r="A39">
        <v>3</v>
      </c>
      <c r="C39" t="str">
        <f>MID(LEFT('F1 IAA info'!E$23,FIND(",",'F1 IAA info'!E$23)-1),FIND("[",'F1 IAA info'!E$23)+1,LEN('F1 IAA info'!E$23))</f>
        <v>26</v>
      </c>
      <c r="D39" t="str">
        <f>MID(LEFT('F1 IAA info'!E$23,FIND("]",'F1 IAA info'!E$23)-1),FIND(",",'F1 IAA info'!E$23)+1,LEN('F1 IAA info'!E$23))</f>
        <v xml:space="preserve"> 36</v>
      </c>
      <c r="F39" t="str">
        <f>MID(LEFT('F1 IAA info'!H$23,FIND(",",'F1 IAA info'!H$23)-1),FIND("[",'F1 IAA info'!H$23)+1,LEN('F1 IAA info'!H$23))</f>
        <v>23</v>
      </c>
      <c r="G39" t="str">
        <f>MID(LEFT('F1 IAA info'!H$23,FIND("]",'F1 IAA info'!H$23)-1),FIND(",",'F1 IAA info'!H$23)+1,LEN('F1 IAA info'!H$23))</f>
        <v xml:space="preserve"> 24</v>
      </c>
      <c r="I39" t="str">
        <f>MID(LEFT('F1 IAA info'!K$23,FIND(",",'F1 IAA info'!K$23)-1),FIND("[",'F1 IAA info'!K$23)+1,LEN('F1 IAA info'!K$23))</f>
        <v>21</v>
      </c>
      <c r="J39" t="str">
        <f>MID(LEFT('F1 IAA info'!K$23,FIND("]",'F1 IAA info'!K$23)-1),FIND(",",'F1 IAA info'!K$23)+1,LEN('F1 IAA info'!K$23))</f>
        <v xml:space="preserve"> 31</v>
      </c>
      <c r="L39" t="str">
        <f>MID(LEFT('F1 IAA info'!N$23,FIND(",",'F1 IAA info'!N$23)-1),FIND("[",'F1 IAA info'!N$23)+1,LEN('F1 IAA info'!N$23))</f>
        <v>7</v>
      </c>
      <c r="M39" t="str">
        <f>MID(LEFT('F1 IAA info'!N$23,FIND("]",'F1 IAA info'!N$23)-1),FIND(",",'F1 IAA info'!N$23)+1,LEN('F1 IAA info'!N$23))</f>
        <v xml:space="preserve"> 8</v>
      </c>
    </row>
    <row r="40" spans="1:13" x14ac:dyDescent="0.2">
      <c r="A40">
        <v>4</v>
      </c>
      <c r="C40" t="str">
        <f>MID(LEFT('F1 IAA info'!E$34,FIND(",",'F1 IAA info'!E$34)-1),FIND("[",'F1 IAA info'!E$34)+1,LEN('F1 IAA info'!E$34))</f>
        <v>112</v>
      </c>
      <c r="D40" t="str">
        <f>MID(LEFT('F1 IAA info'!E$34,FIND("]",'F1 IAA info'!E$34)-1),FIND(",",'F1 IAA info'!E$34)+1,LEN('F1 IAA info'!E$34))</f>
        <v xml:space="preserve"> 71</v>
      </c>
      <c r="F40" t="str">
        <f>MID(LEFT('F1 IAA info'!H$34,FIND(",",'F1 IAA info'!H$34)-1),FIND("[",'F1 IAA info'!H$34)+1,LEN('F1 IAA info'!H$34))</f>
        <v>85</v>
      </c>
      <c r="G40" t="str">
        <f>MID(LEFT('F1 IAA info'!H$34,FIND("]",'F1 IAA info'!H$34)-1),FIND(",",'F1 IAA info'!H$34)+1,LEN('F1 IAA info'!H$34))</f>
        <v xml:space="preserve"> 87</v>
      </c>
      <c r="I40" t="str">
        <f>MID(LEFT('F1 IAA info'!K$34,FIND(",",'F1 IAA info'!K$34)-1),FIND("[",'F1 IAA info'!K$34)+1,LEN('F1 IAA info'!K$34))</f>
        <v>87</v>
      </c>
      <c r="J40" t="str">
        <f>MID(LEFT('F1 IAA info'!K$34,FIND("]",'F1 IAA info'!K$34)-1),FIND(",",'F1 IAA info'!K$34)+1,LEN('F1 IAA info'!K$34))</f>
        <v xml:space="preserve"> 56</v>
      </c>
      <c r="L40" t="str">
        <f>MID(LEFT('F1 IAA info'!N$34,FIND(",",'F1 IAA info'!N$34)-1),FIND("[",'F1 IAA info'!N$34)+1,LEN('F1 IAA info'!N$34))</f>
        <v>18</v>
      </c>
      <c r="M40" t="str">
        <f>MID(LEFT('F1 IAA info'!N$34,FIND("]",'F1 IAA info'!N$34)-1),FIND(",",'F1 IAA info'!N$34)+1,LEN('F1 IAA info'!N$34))</f>
        <v xml:space="preserve"> 18</v>
      </c>
    </row>
    <row r="41" spans="1:13" x14ac:dyDescent="0.2">
      <c r="A41">
        <v>5</v>
      </c>
      <c r="C41" t="str">
        <f>MID(LEFT('F1 IAA info'!E$41,FIND(",",'F1 IAA info'!E$41)-1),FIND("[",'F1 IAA info'!E$41)+1,LEN('F1 IAA info'!E$41))</f>
        <v>326</v>
      </c>
      <c r="D41" t="str">
        <f>MID(LEFT('F1 IAA info'!E$41,FIND("]",'F1 IAA info'!E$41)-1),FIND(",",'F1 IAA info'!E$41)+1,LEN('F1 IAA info'!E$41))</f>
        <v xml:space="preserve"> 105</v>
      </c>
      <c r="F41" t="str">
        <f>MID(LEFT('F1 IAA info'!H$41,FIND(",",'F1 IAA info'!H$41)-1),FIND("[",'F1 IAA info'!H$41)+1,LEN('F1 IAA info'!H$41))</f>
        <v>191</v>
      </c>
      <c r="G41" t="str">
        <f>MID(LEFT('F1 IAA info'!H$41,FIND("]",'F1 IAA info'!H$41)-1),FIND(",",'F1 IAA info'!H$41)+1,LEN('F1 IAA info'!H$41))</f>
        <v xml:space="preserve"> 122</v>
      </c>
      <c r="I41" t="str">
        <f>MID(LEFT('F1 IAA info'!K$41,FIND(",",'F1 IAA info'!K$41)-1),FIND("[",'F1 IAA info'!K$41)+1,LEN('F1 IAA info'!K$41))</f>
        <v>315</v>
      </c>
      <c r="J41" t="str">
        <f>MID(LEFT('F1 IAA info'!K$41,FIND("]",'F1 IAA info'!K$41)-1),FIND(",",'F1 IAA info'!K$41)+1,LEN('F1 IAA info'!K$41))</f>
        <v xml:space="preserve"> 95</v>
      </c>
      <c r="L41" t="str">
        <f>MID(LEFT('F1 IAA info'!N$41,FIND(",",'F1 IAA info'!N$41)-1),FIND("[",'F1 IAA info'!N$41)+1,LEN('F1 IAA info'!N$41))</f>
        <v>96</v>
      </c>
      <c r="M41" t="str">
        <f>MID(LEFT('F1 IAA info'!N$41,FIND("]",'F1 IAA info'!N$41)-1),FIND(",",'F1 IAA info'!N$41)+1,LEN('F1 IAA info'!N$41))</f>
        <v xml:space="preserve"> 24</v>
      </c>
    </row>
    <row r="42" spans="1:13" x14ac:dyDescent="0.2">
      <c r="A42">
        <v>6</v>
      </c>
      <c r="C42" t="str">
        <f>MID(LEFT('F1 IAA info'!E$51,FIND(",",'F1 IAA info'!E$51)-1),FIND("[",'F1 IAA info'!E$51)+1,LEN('F1 IAA info'!E$51))</f>
        <v>32</v>
      </c>
      <c r="D42" t="str">
        <f>MID(LEFT('F1 IAA info'!E$51,FIND("]",'F1 IAA info'!E$51)-1),FIND(",",'F1 IAA info'!E$51)+1,LEN('F1 IAA info'!E$51))</f>
        <v xml:space="preserve"> 66</v>
      </c>
      <c r="F42" t="str">
        <f>MID(LEFT('F1 IAA info'!H$51,FIND(",",'F1 IAA info'!H$51)-1),FIND("[",'F1 IAA info'!H$51)+1,LEN('F1 IAA info'!H$51))</f>
        <v>12</v>
      </c>
      <c r="G42" t="str">
        <f>MID(LEFT('F1 IAA info'!H$51,FIND("]",'F1 IAA info'!H$51)-1),FIND(",",'F1 IAA info'!H$51)+1,LEN('F1 IAA info'!H$51))</f>
        <v xml:space="preserve"> 35</v>
      </c>
      <c r="I42" t="str">
        <f>MID(LEFT('F1 IAA info'!K$51,FIND(",",'F1 IAA info'!K$51)-1),FIND("[",'F1 IAA info'!K$51)+1,LEN('F1 IAA info'!K$51))</f>
        <v>30</v>
      </c>
      <c r="J42" t="str">
        <f>MID(LEFT('F1 IAA info'!K$51,FIND("]",'F1 IAA info'!K$51)-1),FIND(",",'F1 IAA info'!K$51)+1,LEN('F1 IAA info'!K$51))</f>
        <v xml:space="preserve"> 64</v>
      </c>
      <c r="L42" t="str">
        <f>MID(LEFT('F1 IAA info'!N$51,FIND(",",'F1 IAA info'!N$51)-1),FIND("[",'F1 IAA info'!N$51)+1,LEN('F1 IAA info'!N$51))</f>
        <v>5</v>
      </c>
      <c r="M42" t="str">
        <f>MID(LEFT('F1 IAA info'!N$51,FIND("]",'F1 IAA info'!N$51)-1),FIND(",",'F1 IAA info'!N$51)+1,LEN('F1 IAA info'!N$51))</f>
        <v xml:space="preserve"> 28</v>
      </c>
    </row>
    <row r="43" spans="1:13" x14ac:dyDescent="0.2">
      <c r="A43">
        <v>7</v>
      </c>
      <c r="C43" t="str">
        <f>MID(LEFT('F1 IAA info'!E$59,FIND(",",'F1 IAA info'!E$59)-1),FIND("[",'F1 IAA info'!E$59)+1,LEN('F1 IAA info'!E$59))</f>
        <v>166</v>
      </c>
      <c r="D43" t="str">
        <f>MID(LEFT('F1 IAA info'!E$59,FIND("]",'F1 IAA info'!E$59)-1),FIND(",",'F1 IAA info'!E$59)+1,LEN('F1 IAA info'!E$59))</f>
        <v xml:space="preserve"> 113</v>
      </c>
      <c r="F43" t="str">
        <f>MID(LEFT('F1 IAA info'!H$59,FIND(",",'F1 IAA info'!H$59)-1),FIND("[",'F1 IAA info'!H$59)+1,LEN('F1 IAA info'!H$59))</f>
        <v>47</v>
      </c>
      <c r="G43" t="str">
        <f>MID(LEFT('F1 IAA info'!H$59,FIND("]",'F1 IAA info'!H$59)-1),FIND(",",'F1 IAA info'!H$59)+1,LEN('F1 IAA info'!H$59))</f>
        <v xml:space="preserve"> 48</v>
      </c>
      <c r="I43" t="str">
        <f>MID(LEFT('F1 IAA info'!K$59,FIND(",",'F1 IAA info'!K$59)-1),FIND("[",'F1 IAA info'!K$59)+1,LEN('F1 IAA info'!K$59))</f>
        <v>159</v>
      </c>
      <c r="J43" t="str">
        <f>MID(LEFT('F1 IAA info'!K$59,FIND("]",'F1 IAA info'!K$59)-1),FIND(",",'F1 IAA info'!K$59)+1,LEN('F1 IAA info'!K$59))</f>
        <v xml:space="preserve"> 107</v>
      </c>
      <c r="L43" t="str">
        <f>MID(LEFT('F1 IAA info'!N$59,FIND(",",'F1 IAA info'!N$59)-1),FIND("[",'F1 IAA info'!N$59)+1,LEN('F1 IAA info'!N$59))</f>
        <v>27</v>
      </c>
      <c r="M43" t="str">
        <f>MID(LEFT('F1 IAA info'!N$59,FIND("]",'F1 IAA info'!N$59)-1),FIND(",",'F1 IAA info'!N$59)+1,LEN('F1 IAA info'!N$59))</f>
        <v xml:space="preserve"> 30</v>
      </c>
    </row>
    <row r="44" spans="1:13" x14ac:dyDescent="0.2">
      <c r="A44">
        <v>8</v>
      </c>
      <c r="C44" t="str">
        <f>MID(LEFT('F1 IAA info'!E$67,FIND(",",'F1 IAA info'!E$67)-1),FIND("[",'F1 IAA info'!E$67)+1,LEN('F1 IAA info'!E$67))</f>
        <v>157</v>
      </c>
      <c r="D44" t="str">
        <f>MID(LEFT('F1 IAA info'!E$67,FIND("]",'F1 IAA info'!E$67)-1),FIND(",",'F1 IAA info'!E$67)+1,LEN('F1 IAA info'!E$67))</f>
        <v xml:space="preserve"> 154</v>
      </c>
      <c r="F44" t="str">
        <f>MID(LEFT('F1 IAA info'!H$67,FIND(",",'F1 IAA info'!H$67)-1),FIND("[",'F1 IAA info'!H$67)+1,LEN('F1 IAA info'!H$67))</f>
        <v>44</v>
      </c>
      <c r="G44" t="str">
        <f>MID(LEFT('F1 IAA info'!H$67,FIND("]",'F1 IAA info'!H$67)-1),FIND(",",'F1 IAA info'!H$67)+1,LEN('F1 IAA info'!H$67))</f>
        <v xml:space="preserve"> 50</v>
      </c>
      <c r="I44" t="str">
        <f>MID(LEFT('F1 IAA info'!K$67,FIND(",",'F1 IAA info'!K$67)-1),FIND("[",'F1 IAA info'!K$67)+1,LEN('F1 IAA info'!K$67))</f>
        <v>150</v>
      </c>
      <c r="J44" t="str">
        <f>MID(LEFT('F1 IAA info'!K$67,FIND("]",'F1 IAA info'!K$67)-1),FIND(",",'F1 IAA info'!K$67)+1,LEN('F1 IAA info'!K$67))</f>
        <v xml:space="preserve"> 146</v>
      </c>
      <c r="L44" t="str">
        <f>MID(LEFT('F1 IAA info'!N$67,FIND(",",'F1 IAA info'!N$67)-1),FIND("[",'F1 IAA info'!N$67)+1,LEN('F1 IAA info'!N$67))</f>
        <v>27</v>
      </c>
      <c r="M44" t="str">
        <f>MID(LEFT('F1 IAA info'!N$67,FIND("]",'F1 IAA info'!N$67)-1),FIND(",",'F1 IAA info'!N$67)+1,LEN('F1 IAA info'!N$67))</f>
        <v xml:space="preserve"> 33</v>
      </c>
    </row>
    <row r="45" spans="1:13" x14ac:dyDescent="0.2">
      <c r="A45">
        <v>9</v>
      </c>
      <c r="C45" t="str">
        <f>MID(LEFT('F1 IAA info'!E$76,FIND(",",'F1 IAA info'!E$76)-1),FIND("[",'F1 IAA info'!E$76)+1,LEN('F1 IAA info'!E$76))</f>
        <v>298</v>
      </c>
      <c r="D45" t="str">
        <f>MID(LEFT('F1 IAA info'!E$76,FIND("]",'F1 IAA info'!E$76)-1),FIND(",",'F1 IAA info'!E$76)+1,LEN('F1 IAA info'!E$76))</f>
        <v xml:space="preserve"> 182</v>
      </c>
      <c r="F45" t="str">
        <f>MID(LEFT('F1 IAA info'!H$76,FIND(",",'F1 IAA info'!H$76)-1),FIND("[",'F1 IAA info'!H$76)+1,LEN('F1 IAA info'!H$76))</f>
        <v>67</v>
      </c>
      <c r="G45" t="str">
        <f>MID(LEFT('F1 IAA info'!H$76,FIND("]",'F1 IAA info'!H$76)-1),FIND(",",'F1 IAA info'!H$76)+1,LEN('F1 IAA info'!H$76))</f>
        <v xml:space="preserve"> 56</v>
      </c>
      <c r="I45" t="str">
        <f>MID(LEFT('F1 IAA info'!K$76,FIND(",",'F1 IAA info'!K$76)-1),FIND("[",'F1 IAA info'!K$76)+1,LEN('F1 IAA info'!K$76))</f>
        <v>283</v>
      </c>
      <c r="J45" t="str">
        <f>MID(LEFT('F1 IAA info'!K$76,FIND("]",'F1 IAA info'!K$76)-1),FIND(",",'F1 IAA info'!K$76)+1,LEN('F1 IAA info'!K$76))</f>
        <v xml:space="preserve"> 168</v>
      </c>
      <c r="L45" t="str">
        <f>MID(LEFT('F1 IAA info'!N$76,FIND(",",'F1 IAA info'!N$76)-1),FIND("[",'F1 IAA info'!N$76)+1,LEN('F1 IAA info'!N$76))</f>
        <v>43</v>
      </c>
      <c r="M45" t="str">
        <f>MID(LEFT('F1 IAA info'!N$76,FIND("]",'F1 IAA info'!N$76)-1),FIND(",",'F1 IAA info'!N$76)+1,LEN('F1 IAA info'!N$76))</f>
        <v xml:space="preserve"> 34</v>
      </c>
    </row>
    <row r="46" spans="1:13" x14ac:dyDescent="0.2">
      <c r="A46">
        <v>10</v>
      </c>
      <c r="C46" t="str">
        <f>MID(LEFT('F1 IAA info'!E$83,FIND(",",'F1 IAA info'!E$83)-1),FIND("[",'F1 IAA info'!E$83)+1,LEN('F1 IAA info'!E$83))</f>
        <v>545</v>
      </c>
      <c r="D46" t="str">
        <f>MID(LEFT('F1 IAA info'!E$83,FIND("]",'F1 IAA info'!E$83)-1),FIND(",",'F1 IAA info'!E$83)+1,LEN('F1 IAA info'!E$83))</f>
        <v xml:space="preserve"> 209</v>
      </c>
      <c r="F46" t="str">
        <f>MID(LEFT('F1 IAA info'!H$83,FIND(",",'F1 IAA info'!H$83)-1),FIND("[",'F1 IAA info'!H$83)+1,LEN('F1 IAA info'!H$83))</f>
        <v>82</v>
      </c>
      <c r="G46" t="str">
        <f>MID(LEFT('F1 IAA info'!H$83,FIND("]",'F1 IAA info'!H$83)-1),FIND(",",'F1 IAA info'!H$83)+1,LEN('F1 IAA info'!H$83))</f>
        <v xml:space="preserve"> 56</v>
      </c>
      <c r="I46" t="str">
        <f>MID(LEFT('F1 IAA info'!K$83,FIND(",",'F1 IAA info'!K$83)-1),FIND("[",'F1 IAA info'!K$83)+1,LEN('F1 IAA info'!K$83))</f>
        <v>513</v>
      </c>
      <c r="J46" t="str">
        <f>MID(LEFT('F1 IAA info'!K$83,FIND("]",'F1 IAA info'!K$83)-1),FIND(",",'F1 IAA info'!K$83)+1,LEN('F1 IAA info'!K$83))</f>
        <v xml:space="preserve"> 183</v>
      </c>
      <c r="L46" t="str">
        <f>MID(LEFT('F1 IAA info'!N$83,FIND(",",'F1 IAA info'!N$83)-1),FIND("[",'F1 IAA info'!N$83)+1,LEN('F1 IAA info'!N$83))</f>
        <v>58</v>
      </c>
      <c r="M46" t="str">
        <f>MID(LEFT('F1 IAA info'!N$83,FIND("]",'F1 IAA info'!N$83)-1),FIND(",",'F1 IAA info'!N$83)+1,LEN('F1 IAA info'!N$83))</f>
        <v xml:space="preserve"> 33</v>
      </c>
    </row>
    <row r="47" spans="1:13" x14ac:dyDescent="0.2">
      <c r="A47">
        <v>11</v>
      </c>
      <c r="C47" t="str">
        <f>MID(LEFT('F1 IAA info'!E$91,FIND(",",'F1 IAA info'!E$91)-1),FIND("[",'F1 IAA info'!E$91)+1,LEN('F1 IAA info'!E$91))</f>
        <v>256</v>
      </c>
      <c r="D47" t="str">
        <f>MID(LEFT('F1 IAA info'!E$91,FIND("]",'F1 IAA info'!E$91)-1),FIND(",",'F1 IAA info'!E$91)+1,LEN('F1 IAA info'!E$91))</f>
        <v xml:space="preserve"> 76</v>
      </c>
      <c r="F47" t="str">
        <f>MID(LEFT('F1 IAA info'!H$91,FIND(",",'F1 IAA info'!H$91)-1),FIND("[",'F1 IAA info'!H$91)+1,LEN('F1 IAA info'!H$91))</f>
        <v>61</v>
      </c>
      <c r="G47" t="str">
        <f>MID(LEFT('F1 IAA info'!H$91,FIND("]",'F1 IAA info'!H$91)-1),FIND(",",'F1 IAA info'!H$91)+1,LEN('F1 IAA info'!H$91))</f>
        <v xml:space="preserve"> 19</v>
      </c>
      <c r="I47" t="str">
        <f>MID(LEFT('F1 IAA info'!K$91,FIND(",",'F1 IAA info'!K$91)-1),FIND("[",'F1 IAA info'!K$91)+1,LEN('F1 IAA info'!K$91))</f>
        <v>251</v>
      </c>
      <c r="J47" t="str">
        <f>MID(LEFT('F1 IAA info'!K$91,FIND("]",'F1 IAA info'!K$91)-1),FIND(",",'F1 IAA info'!K$91)+1,LEN('F1 IAA info'!K$91))</f>
        <v xml:space="preserve"> 71</v>
      </c>
      <c r="L47" t="str">
        <f>MID(LEFT('F1 IAA info'!N$91,FIND(",",'F1 IAA info'!N$91)-1),FIND("[",'F1 IAA info'!N$91)+1,LEN('F1 IAA info'!N$91))</f>
        <v>50</v>
      </c>
      <c r="M47" t="str">
        <f>MID(LEFT('F1 IAA info'!N$91,FIND("]",'F1 IAA info'!N$91)-1),FIND(",",'F1 IAA info'!N$91)+1,LEN('F1 IAA info'!N$91))</f>
        <v xml:space="preserve"> 6</v>
      </c>
    </row>
    <row r="48" spans="1:13" x14ac:dyDescent="0.2">
      <c r="A48">
        <v>12</v>
      </c>
      <c r="C48" t="str">
        <f>MID(LEFT('F1 IAA info'!E$98,FIND(",",'F1 IAA info'!E$98)-1),FIND("[",'F1 IAA info'!E$98)+1,LEN('F1 IAA info'!E$98))</f>
        <v>466</v>
      </c>
      <c r="D48" t="str">
        <f>MID(LEFT('F1 IAA info'!E$98,FIND("]",'F1 IAA info'!E$98)-1),FIND(",",'F1 IAA info'!E$98)+1,LEN('F1 IAA info'!E$98))</f>
        <v xml:space="preserve"> 336</v>
      </c>
      <c r="F48" t="str">
        <f>MID(LEFT('F1 IAA info'!H$98,FIND(",",'F1 IAA info'!H$98)-1),FIND("[",'F1 IAA info'!H$98)+1,LEN('F1 IAA info'!H$98))</f>
        <v>56</v>
      </c>
      <c r="G48" t="str">
        <f>MID(LEFT('F1 IAA info'!H$98,FIND("]",'F1 IAA info'!H$98)-1),FIND(",",'F1 IAA info'!H$98)+1,LEN('F1 IAA info'!H$98))</f>
        <v xml:space="preserve"> 60</v>
      </c>
      <c r="I48" t="str">
        <f>MID(LEFT('F1 IAA info'!K$98,FIND(",",'F1 IAA info'!K$98)-1),FIND("[",'F1 IAA info'!K$98)+1,LEN('F1 IAA info'!K$98))</f>
        <v>444</v>
      </c>
      <c r="J48" t="str">
        <f>MID(LEFT('F1 IAA info'!K$98,FIND("]",'F1 IAA info'!K$98)-1),FIND(",",'F1 IAA info'!K$98)+1,LEN('F1 IAA info'!K$98))</f>
        <v xml:space="preserve"> 314</v>
      </c>
      <c r="L48" t="str">
        <f>MID(LEFT('F1 IAA info'!N$98,FIND(",",'F1 IAA info'!N$98)-1),FIND("[",'F1 IAA info'!N$98)+1,LEN('F1 IAA info'!N$98))</f>
        <v>41</v>
      </c>
      <c r="M48" t="str">
        <f>MID(LEFT('F1 IAA info'!N$98,FIND("]",'F1 IAA info'!N$98)-1),FIND(",",'F1 IAA info'!N$98)+1,LEN('F1 IAA info'!N$98))</f>
        <v xml:space="preserve"> 45</v>
      </c>
    </row>
    <row r="49" spans="1:13" x14ac:dyDescent="0.2">
      <c r="A49">
        <v>13</v>
      </c>
      <c r="C49" t="str">
        <f>MID(LEFT('F1 IAA info'!E$104,FIND(",",'F1 IAA info'!E$104)-1),FIND("[",'F1 IAA info'!E$104)+1,LEN('F1 IAA info'!E$104))</f>
        <v>282</v>
      </c>
      <c r="D49" t="str">
        <f>MID(LEFT('F1 IAA info'!E$104,FIND("]",'F1 IAA info'!E$104)-1),FIND(",",'F1 IAA info'!E$104)+1,LEN('F1 IAA info'!E$104))</f>
        <v xml:space="preserve"> 140</v>
      </c>
      <c r="F49" t="str">
        <f>MID(LEFT('F1 IAA info'!H$104,FIND(",",'F1 IAA info'!H$104)-1),FIND("[",'F1 IAA info'!H$104)+1,LEN('F1 IAA info'!H$104))</f>
        <v>68</v>
      </c>
      <c r="G49" t="str">
        <f>MID(LEFT('F1 IAA info'!H$104,FIND("]",'F1 IAA info'!H$104)-1),FIND(",",'F1 IAA info'!H$104)+1,LEN('F1 IAA info'!H$104))</f>
        <v xml:space="preserve"> 12</v>
      </c>
      <c r="I49" t="str">
        <f>MID(LEFT('F1 IAA info'!K$104,FIND(",",'F1 IAA info'!K$104)-1),FIND("[",'F1 IAA info'!K$104)+1,LEN('F1 IAA info'!K$104))</f>
        <v>267</v>
      </c>
      <c r="J49" t="str">
        <f>MID(LEFT('F1 IAA info'!K$104,FIND("]",'F1 IAA info'!K$104)-1),FIND(",",'F1 IAA info'!K$104)+1,LEN('F1 IAA info'!K$104))</f>
        <v xml:space="preserve"> 125</v>
      </c>
      <c r="L49" t="str">
        <f>MID(LEFT('F1 IAA info'!N$104,FIND(",",'F1 IAA info'!N$104)-1),FIND("[",'F1 IAA info'!N$104)+1,LEN('F1 IAA info'!N$104))</f>
        <v>60</v>
      </c>
      <c r="M49" t="str">
        <f>MID(LEFT('F1 IAA info'!N$104,FIND("]",'F1 IAA info'!N$104)-1),FIND(",",'F1 IAA info'!N$104)+1,LEN('F1 IAA info'!N$104))</f>
        <v xml:space="preserve"> 4</v>
      </c>
    </row>
    <row r="52" spans="1:13" x14ac:dyDescent="0.2">
      <c r="A52" t="s">
        <v>161</v>
      </c>
      <c r="B52">
        <f>B37+B38+B39+B40+B41+B42+B43+B44+B45+B46+B47+B48+B49</f>
        <v>7916</v>
      </c>
      <c r="C52">
        <f t="shared" ref="C52:M52" si="0">C37+C38+C39+C40+C41+C42+C43+C44+C45+C46+C47+C48+C49</f>
        <v>2908</v>
      </c>
      <c r="D52">
        <f t="shared" si="0"/>
        <v>1533</v>
      </c>
      <c r="E52">
        <f t="shared" si="0"/>
        <v>4975</v>
      </c>
      <c r="F52">
        <f t="shared" si="0"/>
        <v>879</v>
      </c>
      <c r="G52">
        <f t="shared" si="0"/>
        <v>651</v>
      </c>
      <c r="H52">
        <f t="shared" si="0"/>
        <v>8043</v>
      </c>
      <c r="I52">
        <f t="shared" si="0"/>
        <v>2756</v>
      </c>
      <c r="J52">
        <f t="shared" si="0"/>
        <v>1398</v>
      </c>
      <c r="K52">
        <f t="shared" si="0"/>
        <v>3462</v>
      </c>
      <c r="L52">
        <f t="shared" si="0"/>
        <v>502</v>
      </c>
      <c r="M52">
        <f t="shared" si="0"/>
        <v>284</v>
      </c>
    </row>
    <row r="53" spans="1:13" x14ac:dyDescent="0.2">
      <c r="A53" t="s">
        <v>162</v>
      </c>
    </row>
    <row r="54" spans="1:13" x14ac:dyDescent="0.2">
      <c r="B54" t="s">
        <v>153</v>
      </c>
      <c r="C54" s="7">
        <f>B52/(B52+C52)</f>
        <v>0.73133776792313376</v>
      </c>
      <c r="D54" s="7">
        <f>B52/(B52+D52)</f>
        <v>0.83776060958831622</v>
      </c>
      <c r="E54" t="s">
        <v>155</v>
      </c>
      <c r="F54" s="7">
        <f>E52/(E52+F52)</f>
        <v>0.84984625896822685</v>
      </c>
      <c r="G54" s="7">
        <f>E52/(E52+G52)</f>
        <v>0.88428723782438678</v>
      </c>
      <c r="H54" t="s">
        <v>157</v>
      </c>
      <c r="I54" s="7">
        <f>H52/(H52+I52)</f>
        <v>0.744791184368923</v>
      </c>
      <c r="J54" s="7">
        <f>H52/(H52+J52)</f>
        <v>0.85192246584048303</v>
      </c>
      <c r="K54" t="s">
        <v>159</v>
      </c>
      <c r="L54" s="7">
        <f>K52/(K52+L52)</f>
        <v>0.8733602421796165</v>
      </c>
      <c r="M54" s="7">
        <f>K52/(K52+M52)</f>
        <v>0.92418579818473034</v>
      </c>
    </row>
    <row r="56" spans="1:13" ht="17" thickBot="1" x14ac:dyDescent="0.25"/>
    <row r="57" spans="1:13" ht="17" thickBot="1" x14ac:dyDescent="0.25">
      <c r="B57" s="9" t="s">
        <v>154</v>
      </c>
      <c r="C57" s="10">
        <f>(2*C54*D54)/(C54+D54)</f>
        <v>0.7809401667242144</v>
      </c>
      <c r="D57" s="5"/>
      <c r="E57" s="11" t="s">
        <v>156</v>
      </c>
      <c r="F57" s="10">
        <f>(2*F54*G54)/(F54+G54)</f>
        <v>0.86672473867595823</v>
      </c>
      <c r="G57" s="5"/>
      <c r="H57" s="11" t="s">
        <v>158</v>
      </c>
      <c r="I57" s="14">
        <f>(2*I54*J54)/(I54+J54)</f>
        <v>0.79476284584980228</v>
      </c>
      <c r="J57" s="5"/>
      <c r="K57" s="11" t="s">
        <v>160</v>
      </c>
      <c r="L57" s="12">
        <f>(2*L54*M54)/(L54+M54)</f>
        <v>0.89805447470817124</v>
      </c>
    </row>
    <row r="61" spans="1:13" x14ac:dyDescent="0.2">
      <c r="A61" t="s">
        <v>148</v>
      </c>
      <c r="B61" t="s">
        <v>326</v>
      </c>
      <c r="C61" t="s">
        <v>327</v>
      </c>
      <c r="D61" t="s">
        <v>328</v>
      </c>
      <c r="E61" t="s">
        <v>329</v>
      </c>
    </row>
    <row r="62" spans="1:13" x14ac:dyDescent="0.2">
      <c r="A62" t="s">
        <v>2</v>
      </c>
      <c r="B62">
        <v>1</v>
      </c>
      <c r="C62">
        <v>1</v>
      </c>
      <c r="D62">
        <v>1</v>
      </c>
      <c r="E62">
        <v>1</v>
      </c>
    </row>
    <row r="63" spans="1:13" x14ac:dyDescent="0.2">
      <c r="A63" t="s">
        <v>10</v>
      </c>
      <c r="B63">
        <v>0.44</v>
      </c>
      <c r="C63">
        <v>0.16</v>
      </c>
      <c r="D63">
        <v>0.47</v>
      </c>
      <c r="E63">
        <v>0.62</v>
      </c>
    </row>
    <row r="64" spans="1:13" x14ac:dyDescent="0.2">
      <c r="A64" t="s">
        <v>1</v>
      </c>
      <c r="B64">
        <v>0.72</v>
      </c>
      <c r="C64">
        <v>0.42</v>
      </c>
      <c r="D64">
        <v>0.72</v>
      </c>
      <c r="E64">
        <v>0.82</v>
      </c>
    </row>
    <row r="65" spans="1:5" x14ac:dyDescent="0.2">
      <c r="A65" t="s">
        <v>5</v>
      </c>
      <c r="B65">
        <v>0.75</v>
      </c>
      <c r="C65">
        <v>0.86</v>
      </c>
      <c r="D65">
        <v>0.75</v>
      </c>
      <c r="E65">
        <v>0.86</v>
      </c>
    </row>
    <row r="66" spans="1:5" x14ac:dyDescent="0.2">
      <c r="A66" t="s">
        <v>7</v>
      </c>
      <c r="B66">
        <v>0.7</v>
      </c>
      <c r="C66">
        <v>0</v>
      </c>
      <c r="D66">
        <v>0.7</v>
      </c>
      <c r="E66">
        <v>0.82</v>
      </c>
    </row>
    <row r="67" spans="1:5" x14ac:dyDescent="0.2">
      <c r="A67" t="s">
        <v>17</v>
      </c>
      <c r="B67">
        <v>0.33</v>
      </c>
      <c r="C67">
        <v>0</v>
      </c>
      <c r="D67">
        <v>0.33</v>
      </c>
      <c r="E67">
        <v>0.25</v>
      </c>
    </row>
    <row r="68" spans="1:5" x14ac:dyDescent="0.2">
      <c r="A68" t="s">
        <v>29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19</v>
      </c>
      <c r="B69">
        <v>0.49</v>
      </c>
      <c r="C69">
        <v>0.44</v>
      </c>
      <c r="D69">
        <v>0.59</v>
      </c>
      <c r="E69">
        <v>0.69</v>
      </c>
    </row>
    <row r="70" spans="1:5" x14ac:dyDescent="0.2">
      <c r="A70" t="s">
        <v>23</v>
      </c>
      <c r="B70">
        <v>0.57999999999999996</v>
      </c>
      <c r="C70">
        <v>0.71</v>
      </c>
      <c r="D70">
        <v>0.57999999999999996</v>
      </c>
      <c r="E70">
        <v>0.86</v>
      </c>
    </row>
    <row r="71" spans="1:5" x14ac:dyDescent="0.2">
      <c r="A71" t="s">
        <v>24</v>
      </c>
      <c r="B71">
        <v>0.67</v>
      </c>
      <c r="C71">
        <v>0.27</v>
      </c>
      <c r="D71">
        <v>0.67</v>
      </c>
      <c r="E71">
        <v>0.8</v>
      </c>
    </row>
    <row r="72" spans="1:5" x14ac:dyDescent="0.2">
      <c r="A72" t="s">
        <v>25</v>
      </c>
      <c r="B72">
        <v>0.71</v>
      </c>
      <c r="C72">
        <v>0.67</v>
      </c>
      <c r="D72">
        <v>0.77</v>
      </c>
      <c r="E72">
        <v>0.93</v>
      </c>
    </row>
    <row r="73" spans="1:5" x14ac:dyDescent="0.2">
      <c r="A73" t="s">
        <v>26</v>
      </c>
      <c r="B73">
        <v>0.67</v>
      </c>
      <c r="C73">
        <v>0.36</v>
      </c>
      <c r="D73">
        <v>0.83</v>
      </c>
      <c r="E73">
        <v>1</v>
      </c>
    </row>
    <row r="74" spans="1:5" x14ac:dyDescent="0.2">
      <c r="A74" t="s">
        <v>27</v>
      </c>
      <c r="B74">
        <v>0.42</v>
      </c>
      <c r="C74">
        <v>0.62</v>
      </c>
      <c r="D74">
        <v>0.53</v>
      </c>
      <c r="E74">
        <v>0.92</v>
      </c>
    </row>
    <row r="75" spans="1:5" x14ac:dyDescent="0.2">
      <c r="A75" t="s">
        <v>20</v>
      </c>
      <c r="B75">
        <v>0.69</v>
      </c>
      <c r="C75">
        <v>0.4</v>
      </c>
      <c r="D75">
        <v>0.69</v>
      </c>
      <c r="E75">
        <v>0.67</v>
      </c>
    </row>
    <row r="76" spans="1:5" x14ac:dyDescent="0.2">
      <c r="A76" t="s">
        <v>15</v>
      </c>
      <c r="B76">
        <v>0.88</v>
      </c>
      <c r="C76">
        <v>0.75</v>
      </c>
      <c r="D76">
        <v>0.88</v>
      </c>
      <c r="E76">
        <v>0.92</v>
      </c>
    </row>
    <row r="77" spans="1:5" x14ac:dyDescent="0.2">
      <c r="A77" t="s">
        <v>14</v>
      </c>
      <c r="B77">
        <v>0.76</v>
      </c>
      <c r="C77">
        <v>0.4</v>
      </c>
      <c r="D77">
        <v>0.76</v>
      </c>
      <c r="E77">
        <v>0.8</v>
      </c>
    </row>
    <row r="78" spans="1:5" x14ac:dyDescent="0.2">
      <c r="A78" t="s">
        <v>12</v>
      </c>
      <c r="B78">
        <v>0.8</v>
      </c>
      <c r="C78">
        <v>0.88</v>
      </c>
      <c r="D78">
        <v>0.88</v>
      </c>
      <c r="E78">
        <v>0.88</v>
      </c>
    </row>
    <row r="79" spans="1:5" x14ac:dyDescent="0.2">
      <c r="A79" t="s">
        <v>8</v>
      </c>
      <c r="B79">
        <v>0.73</v>
      </c>
      <c r="C79">
        <v>0.7</v>
      </c>
      <c r="D79">
        <v>0.73</v>
      </c>
      <c r="E79">
        <v>0.95</v>
      </c>
    </row>
    <row r="80" spans="1:5" x14ac:dyDescent="0.2">
      <c r="A80" t="s">
        <v>3</v>
      </c>
      <c r="B80">
        <v>0.84</v>
      </c>
      <c r="C80">
        <v>0.25</v>
      </c>
      <c r="D80">
        <v>0.89</v>
      </c>
      <c r="E80">
        <v>0.75</v>
      </c>
    </row>
    <row r="81" spans="1:5" x14ac:dyDescent="0.2">
      <c r="A81" t="s">
        <v>32</v>
      </c>
      <c r="B81">
        <v>0.73</v>
      </c>
      <c r="C81">
        <v>0.46</v>
      </c>
      <c r="D81">
        <v>0.77</v>
      </c>
      <c r="E81">
        <v>0.88</v>
      </c>
    </row>
    <row r="82" spans="1:5" x14ac:dyDescent="0.2">
      <c r="A82" t="s">
        <v>31</v>
      </c>
      <c r="B82">
        <v>0.79</v>
      </c>
      <c r="C82">
        <v>0.54</v>
      </c>
      <c r="D82">
        <v>0.86</v>
      </c>
      <c r="E82">
        <v>0.95</v>
      </c>
    </row>
    <row r="83" spans="1:5" x14ac:dyDescent="0.2">
      <c r="A83" t="s">
        <v>9</v>
      </c>
      <c r="B83">
        <v>0.78</v>
      </c>
      <c r="C83">
        <v>0.76</v>
      </c>
      <c r="D83">
        <v>0.79</v>
      </c>
      <c r="E83">
        <v>0.9</v>
      </c>
    </row>
    <row r="84" spans="1:5" x14ac:dyDescent="0.2">
      <c r="A84" t="s">
        <v>11</v>
      </c>
      <c r="B84">
        <v>0.75</v>
      </c>
      <c r="C84">
        <v>0.55000000000000004</v>
      </c>
      <c r="D84">
        <v>0.75</v>
      </c>
      <c r="E84">
        <v>0.82</v>
      </c>
    </row>
    <row r="85" spans="1:5" x14ac:dyDescent="0.2">
      <c r="A85" t="s">
        <v>13</v>
      </c>
      <c r="B85">
        <v>0.67</v>
      </c>
      <c r="C85">
        <v>0.43</v>
      </c>
      <c r="D85">
        <v>0.71</v>
      </c>
      <c r="E85">
        <v>0.75</v>
      </c>
    </row>
    <row r="86" spans="1:5" x14ac:dyDescent="0.2">
      <c r="A86" t="s">
        <v>21</v>
      </c>
      <c r="B86">
        <v>0.79</v>
      </c>
      <c r="C86">
        <v>0.66</v>
      </c>
      <c r="D86">
        <v>0.81</v>
      </c>
      <c r="E86">
        <v>0.9</v>
      </c>
    </row>
    <row r="87" spans="1:5" x14ac:dyDescent="0.2">
      <c r="A87" t="s">
        <v>4</v>
      </c>
      <c r="B87">
        <v>0.76</v>
      </c>
      <c r="C87">
        <v>0.75</v>
      </c>
      <c r="D87">
        <v>0.76</v>
      </c>
      <c r="E87">
        <v>0.75</v>
      </c>
    </row>
    <row r="88" spans="1:5" x14ac:dyDescent="0.2">
      <c r="A88" t="s">
        <v>6</v>
      </c>
      <c r="B88">
        <v>0.8</v>
      </c>
      <c r="C88">
        <v>0.81</v>
      </c>
      <c r="D88">
        <v>0.8</v>
      </c>
      <c r="E88">
        <v>0.89</v>
      </c>
    </row>
    <row r="89" spans="1:5" x14ac:dyDescent="0.2">
      <c r="A89" t="s">
        <v>16</v>
      </c>
      <c r="B89">
        <v>0.56999999999999995</v>
      </c>
      <c r="C89">
        <v>0.61</v>
      </c>
      <c r="D89">
        <v>0.56999999999999995</v>
      </c>
      <c r="E89">
        <v>0.61</v>
      </c>
    </row>
    <row r="90" spans="1:5" x14ac:dyDescent="0.2">
      <c r="A90" t="s">
        <v>18</v>
      </c>
      <c r="B90">
        <v>0.62</v>
      </c>
      <c r="C90">
        <v>0.78</v>
      </c>
      <c r="D90">
        <v>0.62</v>
      </c>
      <c r="E90">
        <v>0.78</v>
      </c>
    </row>
    <row r="91" spans="1:5" x14ac:dyDescent="0.2">
      <c r="A91" t="s">
        <v>22</v>
      </c>
      <c r="B91">
        <v>0.79</v>
      </c>
      <c r="C91">
        <v>0.73</v>
      </c>
      <c r="D91">
        <v>0.82</v>
      </c>
      <c r="E91">
        <v>0.91</v>
      </c>
    </row>
    <row r="92" spans="1:5" x14ac:dyDescent="0.2">
      <c r="A92" t="s">
        <v>28</v>
      </c>
      <c r="B92">
        <v>0.79</v>
      </c>
      <c r="C92">
        <v>0.75</v>
      </c>
      <c r="D92">
        <v>0.79</v>
      </c>
      <c r="E92">
        <v>0.88</v>
      </c>
    </row>
    <row r="93" spans="1:5" x14ac:dyDescent="0.2">
      <c r="A93" t="s">
        <v>30</v>
      </c>
      <c r="B93">
        <v>0.63</v>
      </c>
      <c r="C93">
        <v>0.78</v>
      </c>
      <c r="D93">
        <v>0.68</v>
      </c>
      <c r="E93">
        <v>0.89</v>
      </c>
    </row>
    <row r="94" spans="1:5" x14ac:dyDescent="0.2">
      <c r="A94" t="s">
        <v>164</v>
      </c>
      <c r="B94">
        <v>0.82</v>
      </c>
      <c r="C94">
        <v>0.84</v>
      </c>
      <c r="D94">
        <v>0.82</v>
      </c>
      <c r="E94">
        <v>0.93</v>
      </c>
    </row>
    <row r="95" spans="1:5" x14ac:dyDescent="0.2">
      <c r="A95" t="s">
        <v>168</v>
      </c>
      <c r="B95">
        <v>0.8</v>
      </c>
      <c r="C95">
        <v>0.86</v>
      </c>
      <c r="D95">
        <v>0.82</v>
      </c>
      <c r="E95">
        <v>0.91</v>
      </c>
    </row>
    <row r="96" spans="1:5" x14ac:dyDescent="0.2">
      <c r="A96" t="s">
        <v>172</v>
      </c>
      <c r="B96">
        <v>0.85</v>
      </c>
      <c r="C96">
        <v>0.84</v>
      </c>
      <c r="D96">
        <v>0.85</v>
      </c>
      <c r="E96">
        <v>0.93</v>
      </c>
    </row>
    <row r="97" spans="1:5" x14ac:dyDescent="0.2">
      <c r="A97" t="s">
        <v>176</v>
      </c>
      <c r="B97">
        <v>0.74</v>
      </c>
      <c r="C97">
        <v>0.79</v>
      </c>
      <c r="D97">
        <v>0.75</v>
      </c>
      <c r="E97">
        <v>0.83</v>
      </c>
    </row>
    <row r="98" spans="1:5" x14ac:dyDescent="0.2">
      <c r="A98" t="s">
        <v>180</v>
      </c>
      <c r="B98">
        <v>0.75</v>
      </c>
      <c r="C98">
        <v>0.85</v>
      </c>
      <c r="D98">
        <v>0.76</v>
      </c>
      <c r="E98">
        <v>0.91</v>
      </c>
    </row>
    <row r="99" spans="1:5" x14ac:dyDescent="0.2">
      <c r="A99" t="s">
        <v>190</v>
      </c>
      <c r="B99">
        <v>0.76</v>
      </c>
      <c r="C99">
        <v>0.83</v>
      </c>
      <c r="D99">
        <v>0.77</v>
      </c>
      <c r="E99">
        <v>0.93</v>
      </c>
    </row>
    <row r="100" spans="1:5" x14ac:dyDescent="0.2">
      <c r="A100" t="s">
        <v>195</v>
      </c>
      <c r="B100">
        <v>0.79</v>
      </c>
      <c r="C100">
        <v>0.85</v>
      </c>
      <c r="D100">
        <v>0.82</v>
      </c>
      <c r="E100">
        <v>0.92</v>
      </c>
    </row>
    <row r="101" spans="1:5" x14ac:dyDescent="0.2">
      <c r="A101" t="s">
        <v>200</v>
      </c>
      <c r="B101">
        <v>0.69</v>
      </c>
      <c r="C101">
        <v>0.85</v>
      </c>
      <c r="D101">
        <v>0.71</v>
      </c>
      <c r="E101">
        <v>0.87</v>
      </c>
    </row>
    <row r="102" spans="1:5" x14ac:dyDescent="0.2">
      <c r="A102" t="s">
        <v>205</v>
      </c>
      <c r="B102">
        <v>0.86</v>
      </c>
      <c r="C102">
        <v>0.91</v>
      </c>
      <c r="D102">
        <v>0.86</v>
      </c>
      <c r="E102">
        <v>0.94</v>
      </c>
    </row>
    <row r="103" spans="1:5" x14ac:dyDescent="0.2">
      <c r="A103" t="s">
        <v>217</v>
      </c>
      <c r="B103">
        <v>0.81</v>
      </c>
      <c r="C103">
        <v>0.9</v>
      </c>
      <c r="D103">
        <v>0.82</v>
      </c>
      <c r="E103">
        <v>0.94</v>
      </c>
    </row>
    <row r="104" spans="1:5" x14ac:dyDescent="0.2">
      <c r="A104" t="s">
        <v>222</v>
      </c>
      <c r="B104">
        <v>0.81</v>
      </c>
      <c r="C104">
        <v>0.84</v>
      </c>
      <c r="D104">
        <v>0.83</v>
      </c>
      <c r="E104">
        <v>0.88</v>
      </c>
    </row>
    <row r="105" spans="1:5" x14ac:dyDescent="0.2">
      <c r="A105" t="s">
        <v>227</v>
      </c>
      <c r="B105">
        <v>0.76</v>
      </c>
      <c r="C105">
        <v>0.82</v>
      </c>
      <c r="D105">
        <v>0.77</v>
      </c>
      <c r="E105">
        <v>0.89</v>
      </c>
    </row>
    <row r="106" spans="1:5" x14ac:dyDescent="0.2">
      <c r="A106" t="s">
        <v>232</v>
      </c>
      <c r="B106">
        <v>0.85</v>
      </c>
      <c r="C106">
        <v>0.84</v>
      </c>
      <c r="D106">
        <v>0.85</v>
      </c>
      <c r="E106">
        <v>0.92</v>
      </c>
    </row>
    <row r="107" spans="1:5" x14ac:dyDescent="0.2">
      <c r="A107" t="s">
        <v>240</v>
      </c>
      <c r="B107">
        <v>0.76</v>
      </c>
      <c r="C107">
        <v>0.89</v>
      </c>
      <c r="D107">
        <v>0.78</v>
      </c>
      <c r="E107">
        <v>0.94</v>
      </c>
    </row>
    <row r="108" spans="1:5" x14ac:dyDescent="0.2">
      <c r="A108" t="s">
        <v>245</v>
      </c>
      <c r="B108">
        <v>0.8</v>
      </c>
      <c r="C108">
        <v>0.92</v>
      </c>
      <c r="D108">
        <v>0.81</v>
      </c>
      <c r="E108">
        <v>0.95</v>
      </c>
    </row>
    <row r="109" spans="1:5" x14ac:dyDescent="0.2">
      <c r="A109" t="s">
        <v>250</v>
      </c>
      <c r="B109">
        <v>0.84</v>
      </c>
      <c r="C109">
        <v>0.93</v>
      </c>
      <c r="D109">
        <v>0.86</v>
      </c>
      <c r="E109">
        <v>0.96</v>
      </c>
    </row>
    <row r="110" spans="1:5" x14ac:dyDescent="0.2">
      <c r="A110" t="s">
        <v>255</v>
      </c>
      <c r="B110">
        <v>0.81</v>
      </c>
      <c r="C110">
        <v>0.87</v>
      </c>
      <c r="D110">
        <v>0.82</v>
      </c>
      <c r="E110">
        <v>0.9</v>
      </c>
    </row>
    <row r="111" spans="1:5" x14ac:dyDescent="0.2">
      <c r="A111" t="s">
        <v>266</v>
      </c>
      <c r="B111">
        <v>0.8</v>
      </c>
      <c r="C111">
        <v>0.88</v>
      </c>
      <c r="D111">
        <v>0.8</v>
      </c>
      <c r="E111">
        <v>0.88</v>
      </c>
    </row>
    <row r="112" spans="1:5" x14ac:dyDescent="0.2">
      <c r="A112" t="s">
        <v>269</v>
      </c>
      <c r="B112">
        <v>0.73</v>
      </c>
      <c r="C112">
        <v>0.73</v>
      </c>
      <c r="D112">
        <v>0.73</v>
      </c>
      <c r="E112">
        <v>0.86</v>
      </c>
    </row>
    <row r="113" spans="1:5" x14ac:dyDescent="0.2">
      <c r="A113" t="s">
        <v>273</v>
      </c>
      <c r="B113">
        <v>0.83</v>
      </c>
      <c r="C113">
        <v>0.9</v>
      </c>
      <c r="D113">
        <v>0.85</v>
      </c>
      <c r="E113">
        <v>0.92</v>
      </c>
    </row>
    <row r="114" spans="1:5" x14ac:dyDescent="0.2">
      <c r="A114" t="s">
        <v>277</v>
      </c>
      <c r="B114">
        <v>0.83</v>
      </c>
      <c r="C114">
        <v>0.9</v>
      </c>
      <c r="D114">
        <v>0.84</v>
      </c>
      <c r="E114">
        <v>0.95</v>
      </c>
    </row>
    <row r="115" spans="1:5" x14ac:dyDescent="0.2">
      <c r="A115" t="s">
        <v>285</v>
      </c>
      <c r="B115">
        <v>0.87</v>
      </c>
      <c r="C115">
        <v>0.95</v>
      </c>
      <c r="D115">
        <v>0.88</v>
      </c>
      <c r="E115">
        <v>0.96</v>
      </c>
    </row>
    <row r="116" spans="1:5" x14ac:dyDescent="0.2">
      <c r="A116" t="s">
        <v>290</v>
      </c>
      <c r="B116">
        <v>0.8</v>
      </c>
      <c r="C116">
        <v>0.96</v>
      </c>
      <c r="D116">
        <v>0.8</v>
      </c>
      <c r="E116">
        <v>0.97</v>
      </c>
    </row>
    <row r="117" spans="1:5" x14ac:dyDescent="0.2">
      <c r="A117" t="s">
        <v>294</v>
      </c>
      <c r="B117">
        <v>0.75</v>
      </c>
      <c r="C117">
        <v>0.87</v>
      </c>
      <c r="D117">
        <v>0.76</v>
      </c>
      <c r="E117">
        <v>0.89</v>
      </c>
    </row>
    <row r="118" spans="1:5" x14ac:dyDescent="0.2">
      <c r="A118" t="s">
        <v>299</v>
      </c>
      <c r="B118">
        <v>0.78</v>
      </c>
      <c r="C118">
        <v>0.88</v>
      </c>
      <c r="D118">
        <v>0.79</v>
      </c>
      <c r="E118">
        <v>0.92</v>
      </c>
    </row>
    <row r="119" spans="1:5" x14ac:dyDescent="0.2">
      <c r="A119" t="s">
        <v>307</v>
      </c>
      <c r="B119">
        <v>0.73</v>
      </c>
      <c r="C119">
        <v>0.83</v>
      </c>
      <c r="D119">
        <v>0.74</v>
      </c>
      <c r="E119">
        <v>0.86</v>
      </c>
    </row>
    <row r="120" spans="1:5" x14ac:dyDescent="0.2">
      <c r="A120" t="s">
        <v>312</v>
      </c>
      <c r="B120">
        <v>0.83</v>
      </c>
      <c r="C120">
        <v>0.91</v>
      </c>
      <c r="D120">
        <v>0.84</v>
      </c>
      <c r="E120">
        <v>0.94</v>
      </c>
    </row>
    <row r="121" spans="1:5" ht="17" thickBot="1" x14ac:dyDescent="0.25">
      <c r="A121" t="s">
        <v>317</v>
      </c>
      <c r="B121">
        <v>0.7</v>
      </c>
      <c r="C121">
        <v>0.86</v>
      </c>
      <c r="D121">
        <v>0.73</v>
      </c>
      <c r="E121">
        <v>0.88</v>
      </c>
    </row>
    <row r="122" spans="1:5" ht="17" thickBot="1" x14ac:dyDescent="0.25">
      <c r="A122" s="9" t="s">
        <v>149</v>
      </c>
      <c r="B122" s="10">
        <f>AVERAGE(B62:B121)</f>
        <v>0.72999999999999987</v>
      </c>
      <c r="C122" s="10">
        <f>AVERAGE(C62:C121)</f>
        <v>0.69666666666666666</v>
      </c>
      <c r="D122" s="10">
        <f>AVERAGE(D62:D121)</f>
        <v>0.74933333333333352</v>
      </c>
      <c r="E122" s="10">
        <f>AVERAGE(E62:E121)</f>
        <v>0.85050000000000014</v>
      </c>
    </row>
    <row r="126" spans="1:5" x14ac:dyDescent="0.2">
      <c r="A126" t="s">
        <v>148</v>
      </c>
      <c r="B126" t="s">
        <v>326</v>
      </c>
      <c r="C126" t="s">
        <v>328</v>
      </c>
      <c r="D126" t="s">
        <v>464</v>
      </c>
      <c r="E126" t="s">
        <v>465</v>
      </c>
    </row>
    <row r="127" spans="1:5" x14ac:dyDescent="0.2">
      <c r="A127" t="s">
        <v>2</v>
      </c>
      <c r="B127">
        <v>1</v>
      </c>
      <c r="C127">
        <v>1</v>
      </c>
      <c r="D127">
        <v>1</v>
      </c>
      <c r="E127">
        <v>1</v>
      </c>
    </row>
    <row r="128" spans="1:5" x14ac:dyDescent="0.2">
      <c r="A128" t="s">
        <v>10</v>
      </c>
      <c r="B128">
        <v>0.44</v>
      </c>
      <c r="C128">
        <v>0.47</v>
      </c>
      <c r="D128">
        <v>0.16</v>
      </c>
      <c r="E128">
        <v>0.62</v>
      </c>
    </row>
    <row r="129" spans="1:5" x14ac:dyDescent="0.2">
      <c r="A129" t="s">
        <v>1</v>
      </c>
      <c r="B129">
        <v>0.72</v>
      </c>
      <c r="C129">
        <v>0.72</v>
      </c>
      <c r="D129">
        <v>0.42</v>
      </c>
      <c r="E129">
        <v>0.82</v>
      </c>
    </row>
    <row r="130" spans="1:5" x14ac:dyDescent="0.2">
      <c r="A130" t="s">
        <v>5</v>
      </c>
      <c r="B130">
        <v>0.75</v>
      </c>
      <c r="C130">
        <v>0.75</v>
      </c>
      <c r="D130">
        <v>0.86</v>
      </c>
      <c r="E130">
        <v>0.86</v>
      </c>
    </row>
    <row r="131" spans="1:5" x14ac:dyDescent="0.2">
      <c r="A131" t="s">
        <v>7</v>
      </c>
      <c r="B131">
        <v>0.7</v>
      </c>
      <c r="C131">
        <v>0.7</v>
      </c>
      <c r="D131">
        <v>0</v>
      </c>
      <c r="E131">
        <v>0.82</v>
      </c>
    </row>
    <row r="132" spans="1:5" x14ac:dyDescent="0.2">
      <c r="A132" t="s">
        <v>17</v>
      </c>
      <c r="B132">
        <v>0.33</v>
      </c>
      <c r="C132">
        <v>0.33</v>
      </c>
      <c r="D132">
        <v>0</v>
      </c>
      <c r="E132">
        <v>0.25</v>
      </c>
    </row>
    <row r="133" spans="1:5" x14ac:dyDescent="0.2">
      <c r="A133" t="s">
        <v>29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t="s">
        <v>19</v>
      </c>
      <c r="B134">
        <v>0.49</v>
      </c>
      <c r="C134">
        <v>0.59</v>
      </c>
      <c r="D134">
        <v>0.44</v>
      </c>
      <c r="E134">
        <v>0.69</v>
      </c>
    </row>
    <row r="135" spans="1:5" x14ac:dyDescent="0.2">
      <c r="A135" t="s">
        <v>23</v>
      </c>
      <c r="B135">
        <v>0.57999999999999996</v>
      </c>
      <c r="C135">
        <v>0.57999999999999996</v>
      </c>
      <c r="D135">
        <v>0.71</v>
      </c>
      <c r="E135">
        <v>0.86</v>
      </c>
    </row>
    <row r="136" spans="1:5" x14ac:dyDescent="0.2">
      <c r="A136" t="s">
        <v>24</v>
      </c>
      <c r="B136">
        <v>0.67</v>
      </c>
      <c r="C136">
        <v>0.67</v>
      </c>
      <c r="D136">
        <v>0.27</v>
      </c>
      <c r="E136">
        <v>0.8</v>
      </c>
    </row>
    <row r="137" spans="1:5" x14ac:dyDescent="0.2">
      <c r="A137" t="s">
        <v>25</v>
      </c>
      <c r="B137">
        <v>0.71</v>
      </c>
      <c r="C137">
        <v>0.77</v>
      </c>
      <c r="D137">
        <v>0.67</v>
      </c>
      <c r="E137">
        <v>0.93</v>
      </c>
    </row>
    <row r="138" spans="1:5" x14ac:dyDescent="0.2">
      <c r="A138" t="s">
        <v>26</v>
      </c>
      <c r="B138">
        <v>0.67</v>
      </c>
      <c r="C138">
        <v>0.83</v>
      </c>
      <c r="D138">
        <v>0.36</v>
      </c>
      <c r="E138">
        <v>1</v>
      </c>
    </row>
    <row r="139" spans="1:5" x14ac:dyDescent="0.2">
      <c r="A139" t="s">
        <v>27</v>
      </c>
      <c r="B139">
        <v>0.42</v>
      </c>
      <c r="C139">
        <v>0.53</v>
      </c>
      <c r="D139">
        <v>0.62</v>
      </c>
      <c r="E139">
        <v>0.92</v>
      </c>
    </row>
    <row r="140" spans="1:5" x14ac:dyDescent="0.2">
      <c r="A140" t="s">
        <v>20</v>
      </c>
      <c r="B140">
        <v>0.69</v>
      </c>
      <c r="C140">
        <v>0.69</v>
      </c>
      <c r="D140">
        <v>0.4</v>
      </c>
      <c r="E140">
        <v>0.67</v>
      </c>
    </row>
    <row r="141" spans="1:5" x14ac:dyDescent="0.2">
      <c r="A141" t="s">
        <v>15</v>
      </c>
      <c r="B141">
        <v>0.88</v>
      </c>
      <c r="C141">
        <v>0.88</v>
      </c>
      <c r="D141">
        <v>0.75</v>
      </c>
      <c r="E141">
        <v>0.92</v>
      </c>
    </row>
    <row r="142" spans="1:5" x14ac:dyDescent="0.2">
      <c r="A142" t="s">
        <v>14</v>
      </c>
      <c r="B142">
        <v>0.76</v>
      </c>
      <c r="C142">
        <v>0.76</v>
      </c>
      <c r="D142">
        <v>0.4</v>
      </c>
      <c r="E142">
        <v>0.8</v>
      </c>
    </row>
    <row r="143" spans="1:5" x14ac:dyDescent="0.2">
      <c r="A143" t="s">
        <v>12</v>
      </c>
      <c r="B143">
        <v>0.8</v>
      </c>
      <c r="C143">
        <v>0.88</v>
      </c>
      <c r="D143">
        <v>0.88</v>
      </c>
      <c r="E143">
        <v>0.88</v>
      </c>
    </row>
    <row r="144" spans="1:5" x14ac:dyDescent="0.2">
      <c r="A144" t="s">
        <v>8</v>
      </c>
      <c r="B144">
        <v>0.73</v>
      </c>
      <c r="C144">
        <v>0.73</v>
      </c>
      <c r="D144">
        <v>0.7</v>
      </c>
      <c r="E144">
        <v>0.95</v>
      </c>
    </row>
    <row r="145" spans="1:5" x14ac:dyDescent="0.2">
      <c r="A145" t="s">
        <v>3</v>
      </c>
      <c r="B145">
        <v>0.84</v>
      </c>
      <c r="C145">
        <v>0.89</v>
      </c>
      <c r="D145">
        <v>0.25</v>
      </c>
      <c r="E145">
        <v>0.75</v>
      </c>
    </row>
    <row r="146" spans="1:5" x14ac:dyDescent="0.2">
      <c r="A146" t="s">
        <v>32</v>
      </c>
      <c r="B146">
        <v>0.73</v>
      </c>
      <c r="C146">
        <v>0.77</v>
      </c>
      <c r="D146">
        <v>0.46</v>
      </c>
      <c r="E146">
        <v>0.88</v>
      </c>
    </row>
    <row r="147" spans="1:5" x14ac:dyDescent="0.2">
      <c r="A147" t="s">
        <v>31</v>
      </c>
      <c r="B147">
        <v>0.79</v>
      </c>
      <c r="C147">
        <v>0.86</v>
      </c>
      <c r="D147">
        <v>0.54</v>
      </c>
      <c r="E147">
        <v>0.95</v>
      </c>
    </row>
    <row r="148" spans="1:5" x14ac:dyDescent="0.2">
      <c r="A148" t="s">
        <v>9</v>
      </c>
      <c r="B148">
        <v>0.78</v>
      </c>
      <c r="C148">
        <v>0.79</v>
      </c>
      <c r="D148">
        <v>0.76</v>
      </c>
      <c r="E148">
        <v>0.9</v>
      </c>
    </row>
    <row r="149" spans="1:5" x14ac:dyDescent="0.2">
      <c r="A149" t="s">
        <v>11</v>
      </c>
      <c r="B149">
        <v>0.75</v>
      </c>
      <c r="C149">
        <v>0.75</v>
      </c>
      <c r="D149">
        <v>0.55000000000000004</v>
      </c>
      <c r="E149">
        <v>0.82</v>
      </c>
    </row>
    <row r="150" spans="1:5" x14ac:dyDescent="0.2">
      <c r="A150" t="s">
        <v>13</v>
      </c>
      <c r="B150">
        <v>0.67</v>
      </c>
      <c r="C150">
        <v>0.71</v>
      </c>
      <c r="D150">
        <v>0.43</v>
      </c>
      <c r="E150">
        <v>0.75</v>
      </c>
    </row>
    <row r="151" spans="1:5" x14ac:dyDescent="0.2">
      <c r="A151" t="s">
        <v>21</v>
      </c>
      <c r="B151">
        <v>0.79</v>
      </c>
      <c r="C151">
        <v>0.81</v>
      </c>
      <c r="D151">
        <v>0.66</v>
      </c>
      <c r="E151">
        <v>0.9</v>
      </c>
    </row>
    <row r="152" spans="1:5" x14ac:dyDescent="0.2">
      <c r="A152" t="s">
        <v>4</v>
      </c>
      <c r="B152">
        <v>0.76</v>
      </c>
      <c r="C152">
        <v>0.76</v>
      </c>
      <c r="D152">
        <v>0.75</v>
      </c>
      <c r="E152">
        <v>0.75</v>
      </c>
    </row>
    <row r="153" spans="1:5" x14ac:dyDescent="0.2">
      <c r="A153" t="s">
        <v>6</v>
      </c>
      <c r="B153">
        <v>0.8</v>
      </c>
      <c r="C153">
        <v>0.8</v>
      </c>
      <c r="D153">
        <v>0.81</v>
      </c>
      <c r="E153">
        <v>0.89</v>
      </c>
    </row>
    <row r="154" spans="1:5" x14ac:dyDescent="0.2">
      <c r="A154" t="s">
        <v>16</v>
      </c>
      <c r="B154">
        <v>0.56999999999999995</v>
      </c>
      <c r="C154">
        <v>0.56999999999999995</v>
      </c>
      <c r="D154">
        <v>0.61</v>
      </c>
      <c r="E154">
        <v>0.61</v>
      </c>
    </row>
    <row r="155" spans="1:5" x14ac:dyDescent="0.2">
      <c r="A155" t="s">
        <v>18</v>
      </c>
      <c r="B155">
        <v>0.62</v>
      </c>
      <c r="C155">
        <v>0.62</v>
      </c>
      <c r="D155">
        <v>0.78</v>
      </c>
      <c r="E155">
        <v>0.78</v>
      </c>
    </row>
    <row r="156" spans="1:5" x14ac:dyDescent="0.2">
      <c r="A156" t="s">
        <v>22</v>
      </c>
      <c r="B156">
        <v>0.79</v>
      </c>
      <c r="C156">
        <v>0.82</v>
      </c>
      <c r="D156">
        <v>0.73</v>
      </c>
      <c r="E156">
        <v>0.91</v>
      </c>
    </row>
    <row r="157" spans="1:5" x14ac:dyDescent="0.2">
      <c r="A157" t="s">
        <v>28</v>
      </c>
      <c r="B157">
        <v>0.79</v>
      </c>
      <c r="C157">
        <v>0.79</v>
      </c>
      <c r="D157">
        <v>0.75</v>
      </c>
      <c r="E157">
        <v>0.88</v>
      </c>
    </row>
    <row r="158" spans="1:5" x14ac:dyDescent="0.2">
      <c r="A158" t="s">
        <v>30</v>
      </c>
      <c r="B158">
        <v>0.63</v>
      </c>
      <c r="C158">
        <v>0.68</v>
      </c>
      <c r="D158">
        <v>0.78</v>
      </c>
      <c r="E158">
        <v>0.89</v>
      </c>
    </row>
    <row r="159" spans="1:5" x14ac:dyDescent="0.2">
      <c r="A159" t="s">
        <v>164</v>
      </c>
      <c r="B159">
        <v>0.82</v>
      </c>
      <c r="C159">
        <v>0.82</v>
      </c>
      <c r="D159">
        <v>0.84</v>
      </c>
      <c r="E159">
        <v>0.93</v>
      </c>
    </row>
    <row r="160" spans="1:5" x14ac:dyDescent="0.2">
      <c r="A160" t="s">
        <v>168</v>
      </c>
      <c r="B160">
        <v>0.8</v>
      </c>
      <c r="C160">
        <v>0.82</v>
      </c>
      <c r="D160">
        <v>0.86</v>
      </c>
      <c r="E160">
        <v>0.91</v>
      </c>
    </row>
    <row r="161" spans="1:5" x14ac:dyDescent="0.2">
      <c r="A161" t="s">
        <v>172</v>
      </c>
      <c r="B161">
        <v>0.85</v>
      </c>
      <c r="C161">
        <v>0.85</v>
      </c>
      <c r="D161">
        <v>0.84</v>
      </c>
      <c r="E161">
        <v>0.93</v>
      </c>
    </row>
    <row r="162" spans="1:5" x14ac:dyDescent="0.2">
      <c r="A162" t="s">
        <v>176</v>
      </c>
      <c r="B162">
        <v>0.74</v>
      </c>
      <c r="C162">
        <v>0.75</v>
      </c>
      <c r="D162">
        <v>0.79</v>
      </c>
      <c r="E162">
        <v>0.83</v>
      </c>
    </row>
    <row r="163" spans="1:5" x14ac:dyDescent="0.2">
      <c r="A163" t="s">
        <v>180</v>
      </c>
      <c r="B163">
        <v>0.75</v>
      </c>
      <c r="C163">
        <v>0.76</v>
      </c>
      <c r="D163">
        <v>0.85</v>
      </c>
      <c r="E163">
        <v>0.91</v>
      </c>
    </row>
    <row r="164" spans="1:5" x14ac:dyDescent="0.2">
      <c r="A164" t="s">
        <v>190</v>
      </c>
      <c r="B164">
        <v>0.76</v>
      </c>
      <c r="C164">
        <v>0.77</v>
      </c>
      <c r="D164">
        <v>0.83</v>
      </c>
      <c r="E164">
        <v>0.93</v>
      </c>
    </row>
    <row r="165" spans="1:5" x14ac:dyDescent="0.2">
      <c r="A165" t="s">
        <v>195</v>
      </c>
      <c r="B165">
        <v>0.79</v>
      </c>
      <c r="C165">
        <v>0.82</v>
      </c>
      <c r="D165">
        <v>0.85</v>
      </c>
      <c r="E165">
        <v>0.92</v>
      </c>
    </row>
    <row r="166" spans="1:5" x14ac:dyDescent="0.2">
      <c r="A166" t="s">
        <v>200</v>
      </c>
      <c r="B166">
        <v>0.69</v>
      </c>
      <c r="C166">
        <v>0.71</v>
      </c>
      <c r="D166">
        <v>0.85</v>
      </c>
      <c r="E166">
        <v>0.87</v>
      </c>
    </row>
    <row r="167" spans="1:5" x14ac:dyDescent="0.2">
      <c r="A167" t="s">
        <v>205</v>
      </c>
      <c r="B167">
        <v>0.86</v>
      </c>
      <c r="C167">
        <v>0.86</v>
      </c>
      <c r="D167">
        <v>0.91</v>
      </c>
      <c r="E167">
        <v>0.94</v>
      </c>
    </row>
    <row r="168" spans="1:5" x14ac:dyDescent="0.2">
      <c r="A168" t="s">
        <v>217</v>
      </c>
      <c r="B168">
        <v>0.81</v>
      </c>
      <c r="C168">
        <v>0.82</v>
      </c>
      <c r="D168">
        <v>0.9</v>
      </c>
      <c r="E168">
        <v>0.94</v>
      </c>
    </row>
    <row r="169" spans="1:5" x14ac:dyDescent="0.2">
      <c r="A169" t="s">
        <v>222</v>
      </c>
      <c r="B169">
        <v>0.81</v>
      </c>
      <c r="C169">
        <v>0.83</v>
      </c>
      <c r="D169">
        <v>0.84</v>
      </c>
      <c r="E169">
        <v>0.88</v>
      </c>
    </row>
    <row r="170" spans="1:5" x14ac:dyDescent="0.2">
      <c r="A170" t="s">
        <v>227</v>
      </c>
      <c r="B170">
        <v>0.76</v>
      </c>
      <c r="C170">
        <v>0.77</v>
      </c>
      <c r="D170">
        <v>0.82</v>
      </c>
      <c r="E170">
        <v>0.89</v>
      </c>
    </row>
    <row r="171" spans="1:5" x14ac:dyDescent="0.2">
      <c r="A171" t="s">
        <v>232</v>
      </c>
      <c r="B171">
        <v>0.85</v>
      </c>
      <c r="C171">
        <v>0.85</v>
      </c>
      <c r="D171">
        <v>0.84</v>
      </c>
      <c r="E171">
        <v>0.92</v>
      </c>
    </row>
    <row r="172" spans="1:5" x14ac:dyDescent="0.2">
      <c r="A172" t="s">
        <v>240</v>
      </c>
      <c r="B172">
        <v>0.76</v>
      </c>
      <c r="C172">
        <v>0.78</v>
      </c>
      <c r="D172">
        <v>0.89</v>
      </c>
      <c r="E172">
        <v>0.94</v>
      </c>
    </row>
    <row r="173" spans="1:5" x14ac:dyDescent="0.2">
      <c r="A173" t="s">
        <v>245</v>
      </c>
      <c r="B173">
        <v>0.8</v>
      </c>
      <c r="C173">
        <v>0.81</v>
      </c>
      <c r="D173">
        <v>0.92</v>
      </c>
      <c r="E173">
        <v>0.95</v>
      </c>
    </row>
    <row r="174" spans="1:5" x14ac:dyDescent="0.2">
      <c r="A174" t="s">
        <v>250</v>
      </c>
      <c r="B174">
        <v>0.84</v>
      </c>
      <c r="C174">
        <v>0.86</v>
      </c>
      <c r="D174">
        <v>0.93</v>
      </c>
      <c r="E174">
        <v>0.96</v>
      </c>
    </row>
    <row r="175" spans="1:5" x14ac:dyDescent="0.2">
      <c r="A175" t="s">
        <v>255</v>
      </c>
      <c r="B175">
        <v>0.81</v>
      </c>
      <c r="C175">
        <v>0.82</v>
      </c>
      <c r="D175">
        <v>0.87</v>
      </c>
      <c r="E175">
        <v>0.9</v>
      </c>
    </row>
    <row r="176" spans="1:5" x14ac:dyDescent="0.2">
      <c r="A176" t="s">
        <v>266</v>
      </c>
      <c r="B176">
        <v>0.8</v>
      </c>
      <c r="C176">
        <v>0.8</v>
      </c>
      <c r="D176">
        <v>0.88</v>
      </c>
      <c r="E176">
        <v>0.88</v>
      </c>
    </row>
    <row r="177" spans="1:5" x14ac:dyDescent="0.2">
      <c r="A177" t="s">
        <v>269</v>
      </c>
      <c r="B177">
        <v>0.73</v>
      </c>
      <c r="C177">
        <v>0.73</v>
      </c>
      <c r="D177">
        <v>0.73</v>
      </c>
      <c r="E177">
        <v>0.86</v>
      </c>
    </row>
    <row r="178" spans="1:5" x14ac:dyDescent="0.2">
      <c r="A178" t="s">
        <v>273</v>
      </c>
      <c r="B178">
        <v>0.83</v>
      </c>
      <c r="C178">
        <v>0.85</v>
      </c>
      <c r="D178">
        <v>0.9</v>
      </c>
      <c r="E178">
        <v>0.92</v>
      </c>
    </row>
    <row r="179" spans="1:5" x14ac:dyDescent="0.2">
      <c r="A179" t="s">
        <v>277</v>
      </c>
      <c r="B179">
        <v>0.83</v>
      </c>
      <c r="C179">
        <v>0.84</v>
      </c>
      <c r="D179">
        <v>0.9</v>
      </c>
      <c r="E179">
        <v>0.95</v>
      </c>
    </row>
    <row r="180" spans="1:5" x14ac:dyDescent="0.2">
      <c r="A180" t="s">
        <v>285</v>
      </c>
      <c r="B180">
        <v>0.87</v>
      </c>
      <c r="C180">
        <v>0.88</v>
      </c>
      <c r="D180">
        <v>0.95</v>
      </c>
      <c r="E180">
        <v>0.96</v>
      </c>
    </row>
    <row r="181" spans="1:5" x14ac:dyDescent="0.2">
      <c r="A181" t="s">
        <v>290</v>
      </c>
      <c r="B181">
        <v>0.8</v>
      </c>
      <c r="C181">
        <v>0.8</v>
      </c>
      <c r="D181">
        <v>0.96</v>
      </c>
      <c r="E181">
        <v>0.97</v>
      </c>
    </row>
    <row r="182" spans="1:5" x14ac:dyDescent="0.2">
      <c r="A182" t="s">
        <v>294</v>
      </c>
      <c r="B182">
        <v>0.75</v>
      </c>
      <c r="C182">
        <v>0.76</v>
      </c>
      <c r="D182">
        <v>0.87</v>
      </c>
      <c r="E182">
        <v>0.89</v>
      </c>
    </row>
    <row r="183" spans="1:5" x14ac:dyDescent="0.2">
      <c r="A183" t="s">
        <v>299</v>
      </c>
      <c r="B183">
        <v>0.78</v>
      </c>
      <c r="C183">
        <v>0.79</v>
      </c>
      <c r="D183">
        <v>0.88</v>
      </c>
      <c r="E183">
        <v>0.92</v>
      </c>
    </row>
    <row r="184" spans="1:5" x14ac:dyDescent="0.2">
      <c r="A184" t="s">
        <v>307</v>
      </c>
      <c r="B184">
        <v>0.73</v>
      </c>
      <c r="C184">
        <v>0.74</v>
      </c>
      <c r="D184">
        <v>0.83</v>
      </c>
      <c r="E184">
        <v>0.86</v>
      </c>
    </row>
    <row r="185" spans="1:5" x14ac:dyDescent="0.2">
      <c r="A185" t="s">
        <v>312</v>
      </c>
      <c r="B185">
        <v>0.83</v>
      </c>
      <c r="C185">
        <v>0.84</v>
      </c>
      <c r="D185">
        <v>0.91</v>
      </c>
      <c r="E185">
        <v>0.94</v>
      </c>
    </row>
    <row r="186" spans="1:5" ht="17" thickBot="1" x14ac:dyDescent="0.25">
      <c r="A186" t="s">
        <v>317</v>
      </c>
      <c r="B186">
        <v>0.7</v>
      </c>
      <c r="C186">
        <v>0.73</v>
      </c>
      <c r="D186">
        <v>0.86</v>
      </c>
      <c r="E186">
        <v>0.88</v>
      </c>
    </row>
    <row r="187" spans="1:5" ht="17" thickBot="1" x14ac:dyDescent="0.25">
      <c r="A187" s="9" t="s">
        <v>149</v>
      </c>
      <c r="B187" s="10">
        <f>AVERAGE(B127:B186)</f>
        <v>0.72999999999999987</v>
      </c>
      <c r="C187" s="10">
        <f>AVERAGE(C127:C186)</f>
        <v>0.74933333333333352</v>
      </c>
      <c r="D187" s="10">
        <f>AVERAGE(D127:D186)</f>
        <v>0.69666666666666666</v>
      </c>
      <c r="E187" s="10">
        <f>AVERAGE(E127:E186)</f>
        <v>0.85050000000000014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D5E2-E4C7-0840-8A3D-8EA160A75FFA}">
  <dimension ref="A1:O104"/>
  <sheetViews>
    <sheetView zoomScale="110" zoomScaleNormal="110" workbookViewId="0">
      <selection activeCell="A101" sqref="A101"/>
    </sheetView>
  </sheetViews>
  <sheetFormatPr baseColWidth="10" defaultRowHeight="16" x14ac:dyDescent="0.2"/>
  <cols>
    <col min="1" max="1" width="27.5" bestFit="1" customWidth="1"/>
    <col min="2" max="2" width="17.5" bestFit="1" customWidth="1"/>
    <col min="3" max="3" width="16.5" bestFit="1" customWidth="1"/>
    <col min="6" max="6" width="13.33203125" bestFit="1" customWidth="1"/>
    <col min="9" max="9" width="15.5" bestFit="1" customWidth="1"/>
    <col min="12" max="12" width="19.33203125" bestFit="1" customWidth="1"/>
    <col min="15" max="15" width="21.6640625" bestFit="1" customWidth="1"/>
  </cols>
  <sheetData>
    <row r="1" spans="1:15" x14ac:dyDescent="0.2">
      <c r="A1" t="s">
        <v>33</v>
      </c>
    </row>
    <row r="3" spans="1:15" x14ac:dyDescent="0.2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</row>
    <row r="4" spans="1:15" x14ac:dyDescent="0.2">
      <c r="A4" s="3">
        <v>43817</v>
      </c>
      <c r="B4" t="s">
        <v>49</v>
      </c>
      <c r="C4" t="s">
        <v>2</v>
      </c>
      <c r="D4">
        <v>1</v>
      </c>
      <c r="E4" t="s">
        <v>50</v>
      </c>
      <c r="F4">
        <v>1</v>
      </c>
      <c r="G4">
        <v>1</v>
      </c>
      <c r="H4" t="s">
        <v>50</v>
      </c>
      <c r="I4">
        <v>1</v>
      </c>
      <c r="J4">
        <v>1</v>
      </c>
      <c r="K4" t="s">
        <v>50</v>
      </c>
      <c r="L4">
        <v>1</v>
      </c>
      <c r="M4">
        <v>1</v>
      </c>
      <c r="N4" t="s">
        <v>50</v>
      </c>
      <c r="O4">
        <v>1</v>
      </c>
    </row>
    <row r="5" spans="1:15" ht="17" thickBot="1" x14ac:dyDescent="0.25">
      <c r="A5" t="s">
        <v>188</v>
      </c>
      <c r="C5" t="s">
        <v>10</v>
      </c>
      <c r="D5">
        <v>94</v>
      </c>
      <c r="E5" t="s">
        <v>51</v>
      </c>
      <c r="F5">
        <v>0.44</v>
      </c>
      <c r="G5">
        <v>17</v>
      </c>
      <c r="H5" t="s">
        <v>52</v>
      </c>
      <c r="I5">
        <v>0.16</v>
      </c>
      <c r="J5">
        <v>100</v>
      </c>
      <c r="K5" t="s">
        <v>53</v>
      </c>
      <c r="L5">
        <v>0.47</v>
      </c>
      <c r="M5">
        <v>55</v>
      </c>
      <c r="N5" t="s">
        <v>54</v>
      </c>
      <c r="O5">
        <v>0.62</v>
      </c>
    </row>
    <row r="6" spans="1:15" ht="17" thickBot="1" x14ac:dyDescent="0.25">
      <c r="C6" s="4" t="s">
        <v>55</v>
      </c>
      <c r="D6" s="5">
        <v>95</v>
      </c>
      <c r="E6" s="5" t="s">
        <v>51</v>
      </c>
      <c r="F6" s="5">
        <v>0.44</v>
      </c>
      <c r="G6" s="5">
        <v>18</v>
      </c>
      <c r="H6" s="5" t="s">
        <v>52</v>
      </c>
      <c r="I6" s="5">
        <v>0.17</v>
      </c>
      <c r="J6" s="5">
        <v>101</v>
      </c>
      <c r="K6" s="5" t="s">
        <v>53</v>
      </c>
      <c r="L6" s="5">
        <v>0.47</v>
      </c>
      <c r="M6" s="5">
        <v>56</v>
      </c>
      <c r="N6" s="5" t="s">
        <v>54</v>
      </c>
      <c r="O6" s="6">
        <v>0.63</v>
      </c>
    </row>
    <row r="9" spans="1:15" x14ac:dyDescent="0.2">
      <c r="A9" s="3">
        <v>43857</v>
      </c>
      <c r="B9" t="s">
        <v>49</v>
      </c>
      <c r="C9" t="s">
        <v>1</v>
      </c>
      <c r="D9">
        <v>14</v>
      </c>
      <c r="E9" t="s">
        <v>56</v>
      </c>
      <c r="F9">
        <v>0.72</v>
      </c>
      <c r="G9">
        <v>4</v>
      </c>
      <c r="H9" t="s">
        <v>57</v>
      </c>
      <c r="I9">
        <v>0.42</v>
      </c>
      <c r="J9">
        <v>14</v>
      </c>
      <c r="K9" t="s">
        <v>56</v>
      </c>
      <c r="L9">
        <v>0.72</v>
      </c>
      <c r="M9">
        <v>7</v>
      </c>
      <c r="N9" t="s">
        <v>58</v>
      </c>
      <c r="O9">
        <v>0.82</v>
      </c>
    </row>
    <row r="10" spans="1:15" x14ac:dyDescent="0.2">
      <c r="A10" t="s">
        <v>189</v>
      </c>
      <c r="C10" t="s">
        <v>5</v>
      </c>
      <c r="D10">
        <v>6</v>
      </c>
      <c r="E10" t="s">
        <v>59</v>
      </c>
      <c r="F10">
        <v>0.75</v>
      </c>
      <c r="G10">
        <v>3</v>
      </c>
      <c r="H10" t="s">
        <v>60</v>
      </c>
      <c r="I10">
        <v>0.86</v>
      </c>
      <c r="J10">
        <v>6</v>
      </c>
      <c r="K10" t="s">
        <v>59</v>
      </c>
      <c r="L10">
        <v>0.75</v>
      </c>
      <c r="M10">
        <v>3</v>
      </c>
      <c r="N10" t="s">
        <v>60</v>
      </c>
      <c r="O10">
        <v>0.86</v>
      </c>
    </row>
    <row r="11" spans="1:15" x14ac:dyDescent="0.2">
      <c r="C11" t="s">
        <v>7</v>
      </c>
      <c r="D11">
        <v>15</v>
      </c>
      <c r="E11" t="s">
        <v>61</v>
      </c>
      <c r="F11">
        <v>0.7</v>
      </c>
      <c r="G11">
        <v>0</v>
      </c>
      <c r="H11" t="s">
        <v>62</v>
      </c>
      <c r="I11">
        <v>0</v>
      </c>
      <c r="J11">
        <v>15</v>
      </c>
      <c r="K11" t="s">
        <v>61</v>
      </c>
      <c r="L11">
        <v>0.7</v>
      </c>
      <c r="M11">
        <v>9</v>
      </c>
      <c r="N11" t="s">
        <v>63</v>
      </c>
      <c r="O11">
        <v>0.82</v>
      </c>
    </row>
    <row r="12" spans="1:15" x14ac:dyDescent="0.2">
      <c r="C12" t="s">
        <v>17</v>
      </c>
      <c r="D12">
        <v>2</v>
      </c>
      <c r="E12" t="s">
        <v>64</v>
      </c>
      <c r="F12">
        <v>0.33</v>
      </c>
      <c r="G12">
        <v>0</v>
      </c>
      <c r="H12" t="s">
        <v>65</v>
      </c>
      <c r="I12">
        <v>0</v>
      </c>
      <c r="J12">
        <v>2</v>
      </c>
      <c r="K12" t="s">
        <v>64</v>
      </c>
      <c r="L12">
        <v>0.33</v>
      </c>
      <c r="M12">
        <v>1</v>
      </c>
      <c r="N12" t="s">
        <v>66</v>
      </c>
      <c r="O12">
        <v>0.25</v>
      </c>
    </row>
    <row r="13" spans="1:15" ht="17" thickBot="1" x14ac:dyDescent="0.25">
      <c r="C13" t="s">
        <v>29</v>
      </c>
      <c r="D13">
        <v>0</v>
      </c>
      <c r="E13" t="s">
        <v>67</v>
      </c>
      <c r="F13">
        <v>0</v>
      </c>
      <c r="G13">
        <v>0</v>
      </c>
      <c r="H13" t="s">
        <v>68</v>
      </c>
      <c r="I13">
        <v>0</v>
      </c>
      <c r="J13">
        <v>0</v>
      </c>
      <c r="K13" t="s">
        <v>64</v>
      </c>
      <c r="L13">
        <v>0</v>
      </c>
      <c r="M13">
        <v>0</v>
      </c>
      <c r="N13" t="s">
        <v>69</v>
      </c>
      <c r="O13">
        <v>0</v>
      </c>
    </row>
    <row r="14" spans="1:15" ht="17" thickBot="1" x14ac:dyDescent="0.25">
      <c r="C14" s="4" t="s">
        <v>55</v>
      </c>
      <c r="D14" s="5">
        <v>37</v>
      </c>
      <c r="E14" s="5" t="s">
        <v>70</v>
      </c>
      <c r="F14" s="5">
        <v>0.62</v>
      </c>
      <c r="G14" s="5">
        <v>7</v>
      </c>
      <c r="H14" s="5" t="s">
        <v>71</v>
      </c>
      <c r="I14" s="5">
        <v>0.22</v>
      </c>
      <c r="J14" s="5">
        <v>37</v>
      </c>
      <c r="K14" s="5" t="s">
        <v>89</v>
      </c>
      <c r="L14" s="5">
        <v>0.63</v>
      </c>
      <c r="M14" s="5">
        <v>20</v>
      </c>
      <c r="N14" s="5" t="s">
        <v>90</v>
      </c>
      <c r="O14" s="6">
        <v>0.62</v>
      </c>
    </row>
    <row r="17" spans="1:15" x14ac:dyDescent="0.2">
      <c r="A17" s="3">
        <v>43868</v>
      </c>
      <c r="B17" t="s">
        <v>49</v>
      </c>
      <c r="C17" t="s">
        <v>19</v>
      </c>
      <c r="D17">
        <v>10</v>
      </c>
      <c r="E17" t="s">
        <v>72</v>
      </c>
      <c r="F17">
        <v>0.49</v>
      </c>
      <c r="G17">
        <v>6</v>
      </c>
      <c r="H17" t="s">
        <v>73</v>
      </c>
      <c r="I17">
        <v>0.44</v>
      </c>
      <c r="J17">
        <v>12</v>
      </c>
      <c r="K17" t="s">
        <v>74</v>
      </c>
      <c r="L17">
        <v>0.59</v>
      </c>
      <c r="M17">
        <v>9</v>
      </c>
      <c r="N17" t="s">
        <v>75</v>
      </c>
      <c r="O17">
        <v>0.69</v>
      </c>
    </row>
    <row r="18" spans="1:15" x14ac:dyDescent="0.2">
      <c r="A18" s="3">
        <v>43872</v>
      </c>
      <c r="C18" t="s">
        <v>23</v>
      </c>
      <c r="D18">
        <v>7</v>
      </c>
      <c r="E18" t="s">
        <v>76</v>
      </c>
      <c r="F18">
        <v>0.57999999999999996</v>
      </c>
      <c r="G18">
        <v>5</v>
      </c>
      <c r="H18" t="s">
        <v>59</v>
      </c>
      <c r="I18">
        <v>0.71</v>
      </c>
      <c r="J18">
        <v>7</v>
      </c>
      <c r="K18" t="s">
        <v>76</v>
      </c>
      <c r="L18">
        <v>0.57999999999999996</v>
      </c>
      <c r="M18">
        <v>6</v>
      </c>
      <c r="N18" t="s">
        <v>77</v>
      </c>
      <c r="O18">
        <v>0.86</v>
      </c>
    </row>
    <row r="19" spans="1:15" x14ac:dyDescent="0.2">
      <c r="A19" t="s">
        <v>189</v>
      </c>
      <c r="C19" t="s">
        <v>24</v>
      </c>
      <c r="D19">
        <v>7</v>
      </c>
      <c r="E19" t="s">
        <v>78</v>
      </c>
      <c r="F19">
        <v>0.67</v>
      </c>
      <c r="G19">
        <v>2</v>
      </c>
      <c r="H19" t="s">
        <v>57</v>
      </c>
      <c r="I19">
        <v>0.27</v>
      </c>
      <c r="J19">
        <v>7</v>
      </c>
      <c r="K19" t="s">
        <v>78</v>
      </c>
      <c r="L19">
        <v>0.67</v>
      </c>
      <c r="M19">
        <v>6</v>
      </c>
      <c r="N19" t="s">
        <v>79</v>
      </c>
      <c r="O19">
        <v>0.8</v>
      </c>
    </row>
    <row r="20" spans="1:15" x14ac:dyDescent="0.2">
      <c r="C20" t="s">
        <v>25</v>
      </c>
      <c r="D20">
        <v>11</v>
      </c>
      <c r="E20" t="s">
        <v>80</v>
      </c>
      <c r="F20">
        <v>0.71</v>
      </c>
      <c r="G20">
        <v>5</v>
      </c>
      <c r="H20" t="s">
        <v>81</v>
      </c>
      <c r="I20">
        <v>0.67</v>
      </c>
      <c r="J20">
        <v>12</v>
      </c>
      <c r="K20" t="s">
        <v>78</v>
      </c>
      <c r="L20">
        <v>0.77</v>
      </c>
      <c r="M20">
        <v>7</v>
      </c>
      <c r="N20" t="s">
        <v>60</v>
      </c>
      <c r="O20">
        <v>0.93</v>
      </c>
    </row>
    <row r="21" spans="1:15" x14ac:dyDescent="0.2">
      <c r="C21" t="s">
        <v>26</v>
      </c>
      <c r="D21">
        <v>4</v>
      </c>
      <c r="E21" t="s">
        <v>59</v>
      </c>
      <c r="F21">
        <v>0.67</v>
      </c>
      <c r="G21">
        <v>2</v>
      </c>
      <c r="H21" t="s">
        <v>82</v>
      </c>
      <c r="I21">
        <v>0.36</v>
      </c>
      <c r="J21">
        <v>5</v>
      </c>
      <c r="K21" t="s">
        <v>77</v>
      </c>
      <c r="L21">
        <v>0.83</v>
      </c>
      <c r="M21">
        <v>5</v>
      </c>
      <c r="N21" t="s">
        <v>50</v>
      </c>
      <c r="O21">
        <v>1</v>
      </c>
    </row>
    <row r="22" spans="1:15" ht="17" thickBot="1" x14ac:dyDescent="0.25">
      <c r="C22" t="s">
        <v>27</v>
      </c>
      <c r="D22">
        <v>4</v>
      </c>
      <c r="E22" t="s">
        <v>57</v>
      </c>
      <c r="F22">
        <v>0.42</v>
      </c>
      <c r="G22">
        <v>4</v>
      </c>
      <c r="H22" t="s">
        <v>83</v>
      </c>
      <c r="I22">
        <v>0.62</v>
      </c>
      <c r="J22">
        <v>5</v>
      </c>
      <c r="K22" t="s">
        <v>80</v>
      </c>
      <c r="L22">
        <v>0.53</v>
      </c>
      <c r="M22">
        <v>6</v>
      </c>
      <c r="N22" t="s">
        <v>84</v>
      </c>
      <c r="O22">
        <v>0.92</v>
      </c>
    </row>
    <row r="23" spans="1:15" ht="17" thickBot="1" x14ac:dyDescent="0.25">
      <c r="C23" s="4" t="s">
        <v>55</v>
      </c>
      <c r="D23" s="5">
        <v>43</v>
      </c>
      <c r="E23" s="5" t="s">
        <v>85</v>
      </c>
      <c r="F23" s="5">
        <v>0.57999999999999996</v>
      </c>
      <c r="G23" s="5">
        <v>24</v>
      </c>
      <c r="H23" s="5" t="s">
        <v>86</v>
      </c>
      <c r="I23" s="5">
        <v>0.51</v>
      </c>
      <c r="J23" s="5">
        <v>48</v>
      </c>
      <c r="K23" s="5" t="s">
        <v>87</v>
      </c>
      <c r="L23" s="5">
        <v>0.65</v>
      </c>
      <c r="M23" s="5">
        <v>39</v>
      </c>
      <c r="N23" s="5" t="s">
        <v>88</v>
      </c>
      <c r="O23" s="6">
        <v>0.84</v>
      </c>
    </row>
    <row r="26" spans="1:15" x14ac:dyDescent="0.2">
      <c r="A26" s="3">
        <v>43885</v>
      </c>
      <c r="B26" t="s">
        <v>49</v>
      </c>
      <c r="C26" t="s">
        <v>20</v>
      </c>
      <c r="D26">
        <v>9</v>
      </c>
      <c r="E26" t="s">
        <v>65</v>
      </c>
      <c r="F26">
        <v>0.69</v>
      </c>
      <c r="G26">
        <v>3</v>
      </c>
      <c r="H26" t="s">
        <v>91</v>
      </c>
      <c r="I26">
        <v>0.4</v>
      </c>
      <c r="J26">
        <v>9</v>
      </c>
      <c r="K26" t="s">
        <v>65</v>
      </c>
      <c r="L26">
        <v>0.69</v>
      </c>
      <c r="M26">
        <v>5</v>
      </c>
      <c r="N26" t="s">
        <v>68</v>
      </c>
      <c r="O26">
        <v>0.67</v>
      </c>
    </row>
    <row r="27" spans="1:15" x14ac:dyDescent="0.2">
      <c r="A27" t="s">
        <v>189</v>
      </c>
      <c r="C27" t="s">
        <v>15</v>
      </c>
      <c r="D27">
        <v>26</v>
      </c>
      <c r="E27" t="s">
        <v>92</v>
      </c>
      <c r="F27">
        <v>0.88</v>
      </c>
      <c r="G27">
        <v>9</v>
      </c>
      <c r="H27" t="s">
        <v>93</v>
      </c>
      <c r="I27">
        <v>0.75</v>
      </c>
      <c r="J27">
        <v>26</v>
      </c>
      <c r="K27" t="s">
        <v>92</v>
      </c>
      <c r="L27">
        <v>0.88</v>
      </c>
      <c r="M27">
        <v>11</v>
      </c>
      <c r="N27" t="s">
        <v>94</v>
      </c>
      <c r="O27">
        <v>0.92</v>
      </c>
    </row>
    <row r="28" spans="1:15" x14ac:dyDescent="0.2">
      <c r="C28" t="s">
        <v>14</v>
      </c>
      <c r="D28">
        <v>11</v>
      </c>
      <c r="E28" t="s">
        <v>82</v>
      </c>
      <c r="F28">
        <v>0.76</v>
      </c>
      <c r="G28">
        <v>3</v>
      </c>
      <c r="H28" t="s">
        <v>80</v>
      </c>
      <c r="I28">
        <v>0.4</v>
      </c>
      <c r="J28">
        <v>11</v>
      </c>
      <c r="K28" t="s">
        <v>82</v>
      </c>
      <c r="L28">
        <v>0.76</v>
      </c>
      <c r="M28">
        <v>6</v>
      </c>
      <c r="N28" t="s">
        <v>79</v>
      </c>
      <c r="O28">
        <v>0.8</v>
      </c>
    </row>
    <row r="29" spans="1:15" x14ac:dyDescent="0.2">
      <c r="C29" t="s">
        <v>12</v>
      </c>
      <c r="D29">
        <v>14</v>
      </c>
      <c r="E29" t="s">
        <v>82</v>
      </c>
      <c r="F29">
        <v>0.8</v>
      </c>
      <c r="G29">
        <v>11</v>
      </c>
      <c r="H29" t="s">
        <v>58</v>
      </c>
      <c r="I29">
        <v>0.88</v>
      </c>
      <c r="J29">
        <v>15</v>
      </c>
      <c r="K29" t="s">
        <v>95</v>
      </c>
      <c r="L29">
        <v>0.88</v>
      </c>
      <c r="M29">
        <v>11</v>
      </c>
      <c r="N29" t="s">
        <v>58</v>
      </c>
      <c r="O29">
        <v>0.88</v>
      </c>
    </row>
    <row r="30" spans="1:15" x14ac:dyDescent="0.2">
      <c r="C30" t="s">
        <v>8</v>
      </c>
      <c r="D30">
        <v>19</v>
      </c>
      <c r="E30" t="s">
        <v>96</v>
      </c>
      <c r="F30">
        <v>0.73</v>
      </c>
      <c r="G30">
        <v>7</v>
      </c>
      <c r="H30" t="s">
        <v>93</v>
      </c>
      <c r="I30">
        <v>0.7</v>
      </c>
      <c r="J30">
        <v>19</v>
      </c>
      <c r="K30" t="s">
        <v>96</v>
      </c>
      <c r="L30">
        <v>0.73</v>
      </c>
      <c r="M30">
        <v>9</v>
      </c>
      <c r="N30" t="s">
        <v>60</v>
      </c>
      <c r="O30">
        <v>0.95</v>
      </c>
    </row>
    <row r="31" spans="1:15" x14ac:dyDescent="0.2">
      <c r="C31" t="s">
        <v>3</v>
      </c>
      <c r="D31">
        <v>8</v>
      </c>
      <c r="E31" t="s">
        <v>97</v>
      </c>
      <c r="F31">
        <v>0.84</v>
      </c>
      <c r="G31">
        <v>1</v>
      </c>
      <c r="H31" t="s">
        <v>98</v>
      </c>
      <c r="I31">
        <v>0.25</v>
      </c>
      <c r="J31">
        <v>8</v>
      </c>
      <c r="K31" t="s">
        <v>99</v>
      </c>
      <c r="L31">
        <v>0.89</v>
      </c>
      <c r="M31">
        <v>3</v>
      </c>
      <c r="N31" t="s">
        <v>99</v>
      </c>
      <c r="O31">
        <v>0.75</v>
      </c>
    </row>
    <row r="32" spans="1:15" x14ac:dyDescent="0.2">
      <c r="C32" t="s">
        <v>32</v>
      </c>
      <c r="D32">
        <v>78</v>
      </c>
      <c r="E32" t="s">
        <v>100</v>
      </c>
      <c r="F32">
        <v>0.73</v>
      </c>
      <c r="G32">
        <v>22</v>
      </c>
      <c r="H32" t="s">
        <v>101</v>
      </c>
      <c r="I32">
        <v>0.46</v>
      </c>
      <c r="J32">
        <v>80</v>
      </c>
      <c r="K32" t="s">
        <v>102</v>
      </c>
      <c r="L32">
        <v>0.77</v>
      </c>
      <c r="M32">
        <v>42</v>
      </c>
      <c r="N32" t="s">
        <v>103</v>
      </c>
      <c r="O32">
        <v>0.88</v>
      </c>
    </row>
    <row r="33" spans="1:15" ht="17" thickBot="1" x14ac:dyDescent="0.25">
      <c r="C33" t="s">
        <v>31</v>
      </c>
      <c r="D33">
        <v>153</v>
      </c>
      <c r="E33" t="s">
        <v>104</v>
      </c>
      <c r="F33">
        <v>0.79</v>
      </c>
      <c r="G33">
        <v>48</v>
      </c>
      <c r="H33" t="s">
        <v>105</v>
      </c>
      <c r="I33">
        <v>0.54</v>
      </c>
      <c r="J33">
        <v>161</v>
      </c>
      <c r="K33" t="s">
        <v>106</v>
      </c>
      <c r="L33">
        <v>0.86</v>
      </c>
      <c r="M33">
        <v>83</v>
      </c>
      <c r="N33" t="s">
        <v>107</v>
      </c>
      <c r="O33">
        <v>0.95</v>
      </c>
    </row>
    <row r="34" spans="1:15" ht="17" thickBot="1" x14ac:dyDescent="0.25">
      <c r="C34" s="4" t="s">
        <v>55</v>
      </c>
      <c r="D34" s="5">
        <v>318</v>
      </c>
      <c r="E34" s="5" t="s">
        <v>108</v>
      </c>
      <c r="F34" s="5">
        <v>0.78</v>
      </c>
      <c r="G34" s="5">
        <v>104</v>
      </c>
      <c r="H34" s="5" t="s">
        <v>109</v>
      </c>
      <c r="I34" s="5">
        <v>0.55000000000000004</v>
      </c>
      <c r="J34" s="5">
        <v>329</v>
      </c>
      <c r="K34" s="5" t="s">
        <v>110</v>
      </c>
      <c r="L34" s="5">
        <v>0.82</v>
      </c>
      <c r="M34" s="5">
        <v>170</v>
      </c>
      <c r="N34" s="5" t="s">
        <v>111</v>
      </c>
      <c r="O34" s="6">
        <v>0.9</v>
      </c>
    </row>
    <row r="37" spans="1:15" x14ac:dyDescent="0.2">
      <c r="A37" s="3">
        <v>43907</v>
      </c>
      <c r="B37" t="s">
        <v>49</v>
      </c>
      <c r="C37" t="s">
        <v>9</v>
      </c>
      <c r="D37">
        <v>227</v>
      </c>
      <c r="E37" t="s">
        <v>112</v>
      </c>
      <c r="F37">
        <v>0.78</v>
      </c>
      <c r="G37">
        <v>93</v>
      </c>
      <c r="H37" t="s">
        <v>113</v>
      </c>
      <c r="I37">
        <v>0.76</v>
      </c>
      <c r="J37">
        <v>230</v>
      </c>
      <c r="K37" t="s">
        <v>114</v>
      </c>
      <c r="L37">
        <v>0.79</v>
      </c>
      <c r="M37">
        <v>110</v>
      </c>
      <c r="N37" t="s">
        <v>115</v>
      </c>
      <c r="O37">
        <v>0.9</v>
      </c>
    </row>
    <row r="38" spans="1:15" x14ac:dyDescent="0.2">
      <c r="A38" t="s">
        <v>189</v>
      </c>
      <c r="C38" t="s">
        <v>11</v>
      </c>
      <c r="D38">
        <v>175</v>
      </c>
      <c r="E38" t="s">
        <v>116</v>
      </c>
      <c r="F38">
        <v>0.75</v>
      </c>
      <c r="G38">
        <v>47</v>
      </c>
      <c r="H38" t="s">
        <v>117</v>
      </c>
      <c r="I38">
        <v>0.55000000000000004</v>
      </c>
      <c r="J38">
        <v>175</v>
      </c>
      <c r="K38" t="s">
        <v>116</v>
      </c>
      <c r="L38">
        <v>0.75</v>
      </c>
      <c r="M38">
        <v>70</v>
      </c>
      <c r="N38" t="s">
        <v>118</v>
      </c>
      <c r="O38">
        <v>0.82</v>
      </c>
    </row>
    <row r="39" spans="1:15" x14ac:dyDescent="0.2">
      <c r="C39" t="s">
        <v>13</v>
      </c>
      <c r="D39">
        <v>94</v>
      </c>
      <c r="E39" t="s">
        <v>119</v>
      </c>
      <c r="F39">
        <v>0.67</v>
      </c>
      <c r="G39">
        <v>37</v>
      </c>
      <c r="H39" t="s">
        <v>120</v>
      </c>
      <c r="I39">
        <v>0.43</v>
      </c>
      <c r="J39">
        <v>98</v>
      </c>
      <c r="K39" t="s">
        <v>121</v>
      </c>
      <c r="L39">
        <v>0.71</v>
      </c>
      <c r="M39">
        <v>64</v>
      </c>
      <c r="N39" t="s">
        <v>122</v>
      </c>
      <c r="O39">
        <v>0.75</v>
      </c>
    </row>
    <row r="40" spans="1:15" ht="17" thickBot="1" x14ac:dyDescent="0.25">
      <c r="C40" t="s">
        <v>21</v>
      </c>
      <c r="D40">
        <v>188</v>
      </c>
      <c r="E40" t="s">
        <v>123</v>
      </c>
      <c r="F40">
        <v>0.79</v>
      </c>
      <c r="G40">
        <v>75</v>
      </c>
      <c r="H40" t="s">
        <v>124</v>
      </c>
      <c r="I40">
        <v>0.66</v>
      </c>
      <c r="J40">
        <v>191</v>
      </c>
      <c r="K40" t="s">
        <v>125</v>
      </c>
      <c r="L40">
        <v>0.81</v>
      </c>
      <c r="M40">
        <v>102</v>
      </c>
      <c r="N40" t="s">
        <v>126</v>
      </c>
      <c r="O40">
        <v>0.9</v>
      </c>
    </row>
    <row r="41" spans="1:15" ht="17" thickBot="1" x14ac:dyDescent="0.25">
      <c r="C41" s="4" t="s">
        <v>55</v>
      </c>
      <c r="D41" s="5">
        <v>684</v>
      </c>
      <c r="E41" s="5" t="s">
        <v>127</v>
      </c>
      <c r="F41" s="5">
        <v>0.76</v>
      </c>
      <c r="G41" s="5">
        <v>252</v>
      </c>
      <c r="H41" s="5" t="s">
        <v>128</v>
      </c>
      <c r="I41" s="5">
        <v>0.62</v>
      </c>
      <c r="J41" s="5">
        <v>694</v>
      </c>
      <c r="K41" s="5" t="s">
        <v>129</v>
      </c>
      <c r="L41" s="5">
        <v>0.77</v>
      </c>
      <c r="M41" s="5">
        <v>346</v>
      </c>
      <c r="N41" s="5" t="s">
        <v>130</v>
      </c>
      <c r="O41" s="6">
        <v>0.85</v>
      </c>
    </row>
    <row r="44" spans="1:15" x14ac:dyDescent="0.2">
      <c r="A44" s="3">
        <v>43927</v>
      </c>
      <c r="B44" t="s">
        <v>49</v>
      </c>
      <c r="C44" t="s">
        <v>4</v>
      </c>
      <c r="D44">
        <v>11</v>
      </c>
      <c r="E44" t="s">
        <v>92</v>
      </c>
      <c r="F44">
        <v>0.76</v>
      </c>
      <c r="G44">
        <v>6</v>
      </c>
      <c r="H44" t="s">
        <v>131</v>
      </c>
      <c r="I44">
        <v>0.75</v>
      </c>
      <c r="J44">
        <v>11</v>
      </c>
      <c r="K44" t="s">
        <v>92</v>
      </c>
      <c r="L44">
        <v>0.76</v>
      </c>
      <c r="M44">
        <v>6</v>
      </c>
      <c r="N44" t="s">
        <v>131</v>
      </c>
      <c r="O44">
        <v>0.75</v>
      </c>
    </row>
    <row r="45" spans="1:15" x14ac:dyDescent="0.2">
      <c r="A45" t="s">
        <v>189</v>
      </c>
      <c r="C45" t="s">
        <v>6</v>
      </c>
      <c r="D45">
        <v>20</v>
      </c>
      <c r="E45" t="s">
        <v>76</v>
      </c>
      <c r="F45">
        <v>0.8</v>
      </c>
      <c r="G45">
        <v>11</v>
      </c>
      <c r="H45" t="s">
        <v>132</v>
      </c>
      <c r="I45">
        <v>0.81</v>
      </c>
      <c r="J45">
        <v>20</v>
      </c>
      <c r="K45" t="s">
        <v>76</v>
      </c>
      <c r="L45">
        <v>0.8</v>
      </c>
      <c r="M45">
        <v>12</v>
      </c>
      <c r="N45" t="s">
        <v>79</v>
      </c>
      <c r="O45">
        <v>0.89</v>
      </c>
    </row>
    <row r="46" spans="1:15" x14ac:dyDescent="0.2">
      <c r="C46" t="s">
        <v>16</v>
      </c>
      <c r="D46">
        <v>12</v>
      </c>
      <c r="E46" t="s">
        <v>133</v>
      </c>
      <c r="F46">
        <v>0.56999999999999995</v>
      </c>
      <c r="G46">
        <v>7</v>
      </c>
      <c r="H46" t="s">
        <v>134</v>
      </c>
      <c r="I46">
        <v>0.61</v>
      </c>
      <c r="J46">
        <v>12</v>
      </c>
      <c r="K46" t="s">
        <v>133</v>
      </c>
      <c r="L46">
        <v>0.56999999999999995</v>
      </c>
      <c r="M46">
        <v>7</v>
      </c>
      <c r="N46" t="s">
        <v>134</v>
      </c>
      <c r="O46">
        <v>0.61</v>
      </c>
    </row>
    <row r="47" spans="1:15" x14ac:dyDescent="0.2">
      <c r="C47" t="s">
        <v>18</v>
      </c>
      <c r="D47">
        <v>17</v>
      </c>
      <c r="E47" t="s">
        <v>135</v>
      </c>
      <c r="F47">
        <v>0.62</v>
      </c>
      <c r="G47">
        <v>14</v>
      </c>
      <c r="H47" t="s">
        <v>65</v>
      </c>
      <c r="I47">
        <v>0.78</v>
      </c>
      <c r="J47">
        <v>17</v>
      </c>
      <c r="K47" t="s">
        <v>135</v>
      </c>
      <c r="L47">
        <v>0.62</v>
      </c>
      <c r="M47">
        <v>14</v>
      </c>
      <c r="N47" t="s">
        <v>65</v>
      </c>
      <c r="O47">
        <v>0.78</v>
      </c>
    </row>
    <row r="48" spans="1:15" x14ac:dyDescent="0.2">
      <c r="C48" t="s">
        <v>22</v>
      </c>
      <c r="D48">
        <v>28</v>
      </c>
      <c r="E48" t="s">
        <v>136</v>
      </c>
      <c r="F48">
        <v>0.79</v>
      </c>
      <c r="G48">
        <v>12</v>
      </c>
      <c r="H48" t="s">
        <v>80</v>
      </c>
      <c r="I48">
        <v>0.73</v>
      </c>
      <c r="J48">
        <v>29</v>
      </c>
      <c r="K48" t="s">
        <v>137</v>
      </c>
      <c r="L48">
        <v>0.82</v>
      </c>
      <c r="M48">
        <v>15</v>
      </c>
      <c r="N48" t="s">
        <v>79</v>
      </c>
      <c r="O48">
        <v>0.91</v>
      </c>
    </row>
    <row r="49" spans="1:15" x14ac:dyDescent="0.2">
      <c r="C49" t="s">
        <v>28</v>
      </c>
      <c r="D49">
        <v>23</v>
      </c>
      <c r="E49" t="s">
        <v>138</v>
      </c>
      <c r="F49">
        <v>0.79</v>
      </c>
      <c r="G49">
        <v>12</v>
      </c>
      <c r="H49" t="s">
        <v>139</v>
      </c>
      <c r="I49">
        <v>0.75</v>
      </c>
      <c r="J49">
        <v>23</v>
      </c>
      <c r="K49" t="s">
        <v>138</v>
      </c>
      <c r="L49">
        <v>0.79</v>
      </c>
      <c r="M49">
        <v>14</v>
      </c>
      <c r="N49" t="s">
        <v>140</v>
      </c>
      <c r="O49">
        <v>0.88</v>
      </c>
    </row>
    <row r="50" spans="1:15" ht="17" thickBot="1" x14ac:dyDescent="0.25">
      <c r="C50" t="s">
        <v>30</v>
      </c>
      <c r="D50">
        <v>13</v>
      </c>
      <c r="E50" t="s">
        <v>141</v>
      </c>
      <c r="F50">
        <v>0.63</v>
      </c>
      <c r="G50">
        <v>7</v>
      </c>
      <c r="H50" t="s">
        <v>59</v>
      </c>
      <c r="I50">
        <v>0.78</v>
      </c>
      <c r="J50">
        <v>14</v>
      </c>
      <c r="K50" t="s">
        <v>142</v>
      </c>
      <c r="L50">
        <v>0.68</v>
      </c>
      <c r="M50">
        <v>8</v>
      </c>
      <c r="N50" t="s">
        <v>77</v>
      </c>
      <c r="O50">
        <v>0.89</v>
      </c>
    </row>
    <row r="51" spans="1:15" ht="17" thickBot="1" x14ac:dyDescent="0.25">
      <c r="C51" s="4" t="s">
        <v>55</v>
      </c>
      <c r="D51" s="5">
        <v>124</v>
      </c>
      <c r="E51" s="5" t="s">
        <v>143</v>
      </c>
      <c r="F51" s="5">
        <v>0.72</v>
      </c>
      <c r="G51" s="5">
        <v>69</v>
      </c>
      <c r="H51" s="5" t="s">
        <v>144</v>
      </c>
      <c r="I51" s="5">
        <v>0.75</v>
      </c>
      <c r="J51" s="5">
        <v>126</v>
      </c>
      <c r="K51" s="5" t="s">
        <v>145</v>
      </c>
      <c r="L51" s="5">
        <v>0.73</v>
      </c>
      <c r="M51" s="5">
        <v>76</v>
      </c>
      <c r="N51" s="5" t="s">
        <v>146</v>
      </c>
      <c r="O51" s="6">
        <v>0.82</v>
      </c>
    </row>
    <row r="54" spans="1:15" x14ac:dyDescent="0.2">
      <c r="A54" s="3">
        <v>43969</v>
      </c>
      <c r="B54" t="s">
        <v>163</v>
      </c>
      <c r="C54" t="s">
        <v>164</v>
      </c>
      <c r="D54">
        <v>109</v>
      </c>
      <c r="E54" t="s">
        <v>165</v>
      </c>
      <c r="F54">
        <v>0.82</v>
      </c>
      <c r="G54">
        <v>49</v>
      </c>
      <c r="H54" t="s">
        <v>166</v>
      </c>
      <c r="I54">
        <v>0.84</v>
      </c>
      <c r="J54">
        <v>109</v>
      </c>
      <c r="K54" t="s">
        <v>165</v>
      </c>
      <c r="L54">
        <v>0.82</v>
      </c>
      <c r="M54">
        <v>53</v>
      </c>
      <c r="N54" t="s">
        <v>167</v>
      </c>
      <c r="O54">
        <v>0.93</v>
      </c>
    </row>
    <row r="55" spans="1:15" x14ac:dyDescent="0.2">
      <c r="A55" t="s">
        <v>189</v>
      </c>
      <c r="C55" t="s">
        <v>168</v>
      </c>
      <c r="D55">
        <v>146</v>
      </c>
      <c r="E55" t="s">
        <v>169</v>
      </c>
      <c r="F55">
        <v>0.8</v>
      </c>
      <c r="G55">
        <v>59</v>
      </c>
      <c r="H55" t="s">
        <v>170</v>
      </c>
      <c r="I55">
        <v>0.86</v>
      </c>
      <c r="J55">
        <v>150</v>
      </c>
      <c r="K55" t="s">
        <v>171</v>
      </c>
      <c r="L55">
        <v>0.82</v>
      </c>
      <c r="M55">
        <v>62</v>
      </c>
      <c r="N55" t="s">
        <v>137</v>
      </c>
      <c r="O55">
        <v>0.91</v>
      </c>
    </row>
    <row r="56" spans="1:15" x14ac:dyDescent="0.2">
      <c r="C56" t="s">
        <v>172</v>
      </c>
      <c r="D56">
        <v>112</v>
      </c>
      <c r="E56" t="s">
        <v>173</v>
      </c>
      <c r="F56">
        <v>0.85</v>
      </c>
      <c r="G56">
        <v>55</v>
      </c>
      <c r="H56" t="s">
        <v>174</v>
      </c>
      <c r="I56">
        <v>0.84</v>
      </c>
      <c r="J56">
        <v>112</v>
      </c>
      <c r="K56" t="s">
        <v>173</v>
      </c>
      <c r="L56">
        <v>0.85</v>
      </c>
      <c r="M56">
        <v>61</v>
      </c>
      <c r="N56" t="s">
        <v>175</v>
      </c>
      <c r="O56">
        <v>0.93</v>
      </c>
    </row>
    <row r="57" spans="1:15" x14ac:dyDescent="0.2">
      <c r="C57" t="s">
        <v>176</v>
      </c>
      <c r="D57">
        <v>86</v>
      </c>
      <c r="E57" t="s">
        <v>177</v>
      </c>
      <c r="F57">
        <v>0.74</v>
      </c>
      <c r="G57">
        <v>41</v>
      </c>
      <c r="H57" t="s">
        <v>178</v>
      </c>
      <c r="I57">
        <v>0.79</v>
      </c>
      <c r="J57">
        <v>87</v>
      </c>
      <c r="K57" t="s">
        <v>179</v>
      </c>
      <c r="L57">
        <v>0.75</v>
      </c>
      <c r="M57">
        <v>43</v>
      </c>
      <c r="N57" t="s">
        <v>166</v>
      </c>
      <c r="O57">
        <v>0.83</v>
      </c>
    </row>
    <row r="58" spans="1:15" ht="17" thickBot="1" x14ac:dyDescent="0.25">
      <c r="C58" t="s">
        <v>180</v>
      </c>
      <c r="D58">
        <v>81</v>
      </c>
      <c r="E58" t="s">
        <v>181</v>
      </c>
      <c r="F58">
        <v>0.75</v>
      </c>
      <c r="G58">
        <v>42</v>
      </c>
      <c r="H58" t="s">
        <v>88</v>
      </c>
      <c r="I58">
        <v>0.85</v>
      </c>
      <c r="J58">
        <v>82</v>
      </c>
      <c r="K58" t="s">
        <v>182</v>
      </c>
      <c r="L58">
        <v>0.76</v>
      </c>
      <c r="M58">
        <v>45</v>
      </c>
      <c r="N58" t="s">
        <v>183</v>
      </c>
      <c r="O58">
        <v>0.91</v>
      </c>
    </row>
    <row r="59" spans="1:15" ht="17" thickBot="1" x14ac:dyDescent="0.25">
      <c r="C59" s="4" t="s">
        <v>55</v>
      </c>
      <c r="D59" s="5">
        <v>534</v>
      </c>
      <c r="E59" s="5" t="s">
        <v>184</v>
      </c>
      <c r="F59" s="5">
        <v>0.79</v>
      </c>
      <c r="G59" s="5">
        <v>246</v>
      </c>
      <c r="H59" s="5" t="s">
        <v>185</v>
      </c>
      <c r="I59" s="5">
        <v>0.84</v>
      </c>
      <c r="J59" s="5">
        <v>540</v>
      </c>
      <c r="K59" s="5" t="s">
        <v>186</v>
      </c>
      <c r="L59" s="5">
        <v>0.8</v>
      </c>
      <c r="M59" s="5">
        <v>264</v>
      </c>
      <c r="N59" s="5" t="s">
        <v>187</v>
      </c>
      <c r="O59" s="6">
        <v>0.9</v>
      </c>
    </row>
    <row r="63" spans="1:15" x14ac:dyDescent="0.2">
      <c r="A63" s="3">
        <v>43983</v>
      </c>
      <c r="B63" t="s">
        <v>163</v>
      </c>
      <c r="C63" t="s">
        <v>190</v>
      </c>
      <c r="D63">
        <v>112</v>
      </c>
      <c r="E63" t="s">
        <v>191</v>
      </c>
      <c r="F63">
        <v>0.76</v>
      </c>
      <c r="G63">
        <v>51</v>
      </c>
      <c r="H63" t="s">
        <v>192</v>
      </c>
      <c r="I63">
        <v>0.83</v>
      </c>
      <c r="J63">
        <v>113</v>
      </c>
      <c r="K63" t="s">
        <v>193</v>
      </c>
      <c r="L63">
        <v>0.77</v>
      </c>
      <c r="M63">
        <v>57</v>
      </c>
      <c r="N63" t="s">
        <v>194</v>
      </c>
      <c r="O63">
        <v>0.93</v>
      </c>
    </row>
    <row r="64" spans="1:15" x14ac:dyDescent="0.2">
      <c r="A64" t="s">
        <v>213</v>
      </c>
      <c r="C64" t="s">
        <v>195</v>
      </c>
      <c r="D64">
        <v>122</v>
      </c>
      <c r="E64" t="s">
        <v>196</v>
      </c>
      <c r="F64">
        <v>0.79</v>
      </c>
      <c r="G64">
        <v>52</v>
      </c>
      <c r="H64" t="s">
        <v>197</v>
      </c>
      <c r="I64">
        <v>0.85</v>
      </c>
      <c r="J64">
        <v>126</v>
      </c>
      <c r="K64" t="s">
        <v>198</v>
      </c>
      <c r="L64">
        <v>0.82</v>
      </c>
      <c r="M64">
        <v>56</v>
      </c>
      <c r="N64" t="s">
        <v>199</v>
      </c>
      <c r="O64">
        <v>0.92</v>
      </c>
    </row>
    <row r="65" spans="1:15" ht="34" x14ac:dyDescent="0.2">
      <c r="A65" s="13" t="s">
        <v>214</v>
      </c>
      <c r="C65" t="s">
        <v>200</v>
      </c>
      <c r="D65">
        <v>83</v>
      </c>
      <c r="E65" t="s">
        <v>201</v>
      </c>
      <c r="F65">
        <v>0.69</v>
      </c>
      <c r="G65">
        <v>56</v>
      </c>
      <c r="H65" t="s">
        <v>202</v>
      </c>
      <c r="I65">
        <v>0.85</v>
      </c>
      <c r="J65">
        <v>85</v>
      </c>
      <c r="K65" t="s">
        <v>203</v>
      </c>
      <c r="L65">
        <v>0.71</v>
      </c>
      <c r="M65">
        <v>57</v>
      </c>
      <c r="N65" t="s">
        <v>204</v>
      </c>
      <c r="O65">
        <v>0.87</v>
      </c>
    </row>
    <row r="66" spans="1:15" ht="17" thickBot="1" x14ac:dyDescent="0.25">
      <c r="C66" t="s">
        <v>205</v>
      </c>
      <c r="D66">
        <v>310</v>
      </c>
      <c r="E66" t="s">
        <v>206</v>
      </c>
      <c r="F66">
        <v>0.86</v>
      </c>
      <c r="G66">
        <v>184</v>
      </c>
      <c r="H66" t="s">
        <v>207</v>
      </c>
      <c r="I66">
        <v>0.91</v>
      </c>
      <c r="J66">
        <v>310</v>
      </c>
      <c r="K66" t="s">
        <v>206</v>
      </c>
      <c r="L66">
        <v>0.86</v>
      </c>
      <c r="M66">
        <v>190</v>
      </c>
      <c r="N66" t="s">
        <v>208</v>
      </c>
      <c r="O66">
        <v>0.94</v>
      </c>
    </row>
    <row r="67" spans="1:15" ht="17" thickBot="1" x14ac:dyDescent="0.25">
      <c r="C67" s="4" t="s">
        <v>55</v>
      </c>
      <c r="D67" s="5">
        <v>627</v>
      </c>
      <c r="E67" s="5" t="s">
        <v>209</v>
      </c>
      <c r="F67" s="5">
        <v>0.8</v>
      </c>
      <c r="G67" s="5">
        <v>343</v>
      </c>
      <c r="H67" s="5" t="s">
        <v>210</v>
      </c>
      <c r="I67" s="5">
        <v>0.88</v>
      </c>
      <c r="J67" s="5">
        <v>634</v>
      </c>
      <c r="K67" s="5" t="s">
        <v>211</v>
      </c>
      <c r="L67" s="5">
        <v>0.81</v>
      </c>
      <c r="M67" s="5">
        <v>360</v>
      </c>
      <c r="N67" s="5" t="s">
        <v>212</v>
      </c>
      <c r="O67" s="6">
        <v>0.92</v>
      </c>
    </row>
    <row r="72" spans="1:15" x14ac:dyDescent="0.2">
      <c r="A72" s="3">
        <v>43997</v>
      </c>
      <c r="B72" t="s">
        <v>163</v>
      </c>
      <c r="C72" t="s">
        <v>217</v>
      </c>
      <c r="D72">
        <v>442</v>
      </c>
      <c r="E72" t="s">
        <v>218</v>
      </c>
      <c r="F72">
        <v>0.81</v>
      </c>
      <c r="G72">
        <v>202</v>
      </c>
      <c r="H72" t="s">
        <v>219</v>
      </c>
      <c r="I72">
        <v>0.9</v>
      </c>
      <c r="J72">
        <v>449</v>
      </c>
      <c r="K72" t="s">
        <v>220</v>
      </c>
      <c r="L72">
        <v>0.82</v>
      </c>
      <c r="M72">
        <v>209</v>
      </c>
      <c r="N72" t="s">
        <v>221</v>
      </c>
      <c r="O72">
        <v>0.94</v>
      </c>
    </row>
    <row r="73" spans="1:15" ht="34" x14ac:dyDescent="0.2">
      <c r="A73" s="13" t="s">
        <v>216</v>
      </c>
      <c r="C73" t="s">
        <v>222</v>
      </c>
      <c r="D73">
        <v>164</v>
      </c>
      <c r="E73" t="s">
        <v>223</v>
      </c>
      <c r="F73">
        <v>0.81</v>
      </c>
      <c r="G73">
        <v>57</v>
      </c>
      <c r="H73" t="s">
        <v>224</v>
      </c>
      <c r="I73">
        <v>0.84</v>
      </c>
      <c r="J73">
        <v>168</v>
      </c>
      <c r="K73" t="s">
        <v>225</v>
      </c>
      <c r="L73">
        <v>0.83</v>
      </c>
      <c r="M73">
        <v>60</v>
      </c>
      <c r="N73" t="s">
        <v>226</v>
      </c>
      <c r="O73">
        <v>0.88</v>
      </c>
    </row>
    <row r="74" spans="1:15" ht="34" x14ac:dyDescent="0.2">
      <c r="A74" s="13" t="s">
        <v>215</v>
      </c>
      <c r="C74" t="s">
        <v>227</v>
      </c>
      <c r="D74">
        <v>180</v>
      </c>
      <c r="E74" t="s">
        <v>228</v>
      </c>
      <c r="F74">
        <v>0.76</v>
      </c>
      <c r="G74">
        <v>77</v>
      </c>
      <c r="H74" t="s">
        <v>229</v>
      </c>
      <c r="I74">
        <v>0.82</v>
      </c>
      <c r="J74">
        <v>182</v>
      </c>
      <c r="K74" t="s">
        <v>230</v>
      </c>
      <c r="L74">
        <v>0.77</v>
      </c>
      <c r="M74">
        <v>82</v>
      </c>
      <c r="N74" t="s">
        <v>231</v>
      </c>
      <c r="O74">
        <v>0.89</v>
      </c>
    </row>
    <row r="75" spans="1:15" ht="17" thickBot="1" x14ac:dyDescent="0.25">
      <c r="C75" t="s">
        <v>232</v>
      </c>
      <c r="D75">
        <v>222</v>
      </c>
      <c r="E75" t="s">
        <v>233</v>
      </c>
      <c r="F75">
        <v>0.85</v>
      </c>
      <c r="G75">
        <v>59</v>
      </c>
      <c r="H75" t="s">
        <v>234</v>
      </c>
      <c r="I75">
        <v>0.84</v>
      </c>
      <c r="J75">
        <v>223</v>
      </c>
      <c r="K75" t="s">
        <v>235</v>
      </c>
      <c r="L75">
        <v>0.85</v>
      </c>
      <c r="M75">
        <v>65</v>
      </c>
      <c r="N75" t="s">
        <v>236</v>
      </c>
      <c r="O75">
        <v>0.92</v>
      </c>
    </row>
    <row r="76" spans="1:15" ht="17" thickBot="1" x14ac:dyDescent="0.25">
      <c r="C76" s="4" t="s">
        <v>55</v>
      </c>
      <c r="D76" s="5">
        <v>1008</v>
      </c>
      <c r="E76" s="5" t="s">
        <v>237</v>
      </c>
      <c r="F76" s="5">
        <v>0.81</v>
      </c>
      <c r="G76" s="5">
        <v>395</v>
      </c>
      <c r="H76" s="5" t="s">
        <v>238</v>
      </c>
      <c r="I76" s="5">
        <v>0.87</v>
      </c>
      <c r="J76" s="5">
        <v>1022</v>
      </c>
      <c r="K76" s="5" t="s">
        <v>239</v>
      </c>
      <c r="L76" s="5">
        <v>0.82</v>
      </c>
      <c r="M76" s="5">
        <v>416</v>
      </c>
      <c r="N76" s="5" t="s">
        <v>124</v>
      </c>
      <c r="O76" s="6">
        <v>0.92</v>
      </c>
    </row>
    <row r="79" spans="1:15" x14ac:dyDescent="0.2">
      <c r="A79" s="3">
        <v>44012</v>
      </c>
      <c r="B79" t="s">
        <v>163</v>
      </c>
      <c r="C79" t="s">
        <v>240</v>
      </c>
      <c r="D79">
        <v>364</v>
      </c>
      <c r="E79" t="s">
        <v>241</v>
      </c>
      <c r="F79">
        <v>0.76</v>
      </c>
      <c r="G79">
        <v>163</v>
      </c>
      <c r="H79" t="s">
        <v>242</v>
      </c>
      <c r="I79">
        <v>0.89</v>
      </c>
      <c r="J79">
        <v>371</v>
      </c>
      <c r="K79" t="s">
        <v>243</v>
      </c>
      <c r="L79">
        <v>0.78</v>
      </c>
      <c r="M79">
        <v>172</v>
      </c>
      <c r="N79" t="s">
        <v>244</v>
      </c>
      <c r="O79">
        <v>0.94</v>
      </c>
    </row>
    <row r="80" spans="1:15" ht="34" x14ac:dyDescent="0.2">
      <c r="A80" s="13" t="s">
        <v>216</v>
      </c>
      <c r="C80" t="s">
        <v>245</v>
      </c>
      <c r="D80">
        <v>277</v>
      </c>
      <c r="E80" t="s">
        <v>246</v>
      </c>
      <c r="F80">
        <v>0.8</v>
      </c>
      <c r="G80">
        <v>103</v>
      </c>
      <c r="H80" t="s">
        <v>247</v>
      </c>
      <c r="I80">
        <v>0.92</v>
      </c>
      <c r="J80">
        <v>282</v>
      </c>
      <c r="K80" t="s">
        <v>248</v>
      </c>
      <c r="L80">
        <v>0.81</v>
      </c>
      <c r="M80">
        <v>106</v>
      </c>
      <c r="N80" t="s">
        <v>249</v>
      </c>
      <c r="O80">
        <v>0.95</v>
      </c>
    </row>
    <row r="81" spans="1:15" ht="34" x14ac:dyDescent="0.2">
      <c r="A81" s="13" t="s">
        <v>264</v>
      </c>
      <c r="C81" t="s">
        <v>250</v>
      </c>
      <c r="D81">
        <v>521</v>
      </c>
      <c r="E81" t="s">
        <v>251</v>
      </c>
      <c r="F81">
        <v>0.84</v>
      </c>
      <c r="G81">
        <v>183</v>
      </c>
      <c r="H81" t="s">
        <v>252</v>
      </c>
      <c r="I81">
        <v>0.93</v>
      </c>
      <c r="J81">
        <v>531</v>
      </c>
      <c r="K81" t="s">
        <v>253</v>
      </c>
      <c r="L81">
        <v>0.86</v>
      </c>
      <c r="M81">
        <v>188</v>
      </c>
      <c r="N81" t="s">
        <v>254</v>
      </c>
      <c r="O81">
        <v>0.96</v>
      </c>
    </row>
    <row r="82" spans="1:15" ht="17" thickBot="1" x14ac:dyDescent="0.25">
      <c r="C82" t="s">
        <v>255</v>
      </c>
      <c r="D82">
        <v>417</v>
      </c>
      <c r="E82" t="s">
        <v>256</v>
      </c>
      <c r="F82">
        <v>0.81</v>
      </c>
      <c r="G82">
        <v>170</v>
      </c>
      <c r="H82" t="s">
        <v>257</v>
      </c>
      <c r="I82">
        <v>0.87</v>
      </c>
      <c r="J82">
        <v>420</v>
      </c>
      <c r="K82" t="s">
        <v>258</v>
      </c>
      <c r="L82">
        <v>0.82</v>
      </c>
      <c r="M82">
        <v>175</v>
      </c>
      <c r="N82" t="s">
        <v>259</v>
      </c>
      <c r="O82">
        <v>0.9</v>
      </c>
    </row>
    <row r="83" spans="1:15" ht="17" thickBot="1" x14ac:dyDescent="0.25">
      <c r="C83" s="4" t="s">
        <v>55</v>
      </c>
      <c r="D83" s="5">
        <v>1579</v>
      </c>
      <c r="E83" s="5" t="s">
        <v>260</v>
      </c>
      <c r="F83" s="5">
        <v>0.81</v>
      </c>
      <c r="G83" s="5">
        <v>619</v>
      </c>
      <c r="H83" s="5" t="s">
        <v>261</v>
      </c>
      <c r="I83" s="5">
        <v>0.9</v>
      </c>
      <c r="J83" s="5">
        <v>1604</v>
      </c>
      <c r="K83" s="5" t="s">
        <v>262</v>
      </c>
      <c r="L83" s="5">
        <v>0.82</v>
      </c>
      <c r="M83" s="5">
        <v>641</v>
      </c>
      <c r="N83" s="5" t="s">
        <v>263</v>
      </c>
      <c r="O83" s="6">
        <v>0.93</v>
      </c>
    </row>
    <row r="87" spans="1:15" x14ac:dyDescent="0.2">
      <c r="A87" s="3">
        <v>44039</v>
      </c>
      <c r="B87" t="s">
        <v>163</v>
      </c>
      <c r="C87" t="s">
        <v>266</v>
      </c>
      <c r="D87">
        <v>226</v>
      </c>
      <c r="E87" t="s">
        <v>267</v>
      </c>
      <c r="F87">
        <v>0.8</v>
      </c>
      <c r="G87">
        <v>80</v>
      </c>
      <c r="H87" t="s">
        <v>268</v>
      </c>
      <c r="I87">
        <v>0.88</v>
      </c>
      <c r="J87">
        <v>226</v>
      </c>
      <c r="K87" t="s">
        <v>267</v>
      </c>
      <c r="L87">
        <v>0.8</v>
      </c>
      <c r="M87">
        <v>80</v>
      </c>
      <c r="N87" t="s">
        <v>268</v>
      </c>
      <c r="O87">
        <v>0.88</v>
      </c>
    </row>
    <row r="88" spans="1:15" ht="51" x14ac:dyDescent="0.2">
      <c r="A88" s="13" t="s">
        <v>265</v>
      </c>
      <c r="C88" t="s">
        <v>269</v>
      </c>
      <c r="D88">
        <v>94</v>
      </c>
      <c r="E88" t="s">
        <v>270</v>
      </c>
      <c r="F88">
        <v>0.73</v>
      </c>
      <c r="G88">
        <v>38</v>
      </c>
      <c r="H88" t="s">
        <v>271</v>
      </c>
      <c r="I88">
        <v>0.73</v>
      </c>
      <c r="J88">
        <v>94</v>
      </c>
      <c r="K88" t="s">
        <v>270</v>
      </c>
      <c r="L88">
        <v>0.73</v>
      </c>
      <c r="M88">
        <v>44</v>
      </c>
      <c r="N88" t="s">
        <v>272</v>
      </c>
      <c r="O88">
        <v>0.86</v>
      </c>
    </row>
    <row r="89" spans="1:15" x14ac:dyDescent="0.2">
      <c r="C89" t="s">
        <v>273</v>
      </c>
      <c r="D89">
        <v>159</v>
      </c>
      <c r="E89" t="s">
        <v>274</v>
      </c>
      <c r="F89">
        <v>0.83</v>
      </c>
      <c r="G89">
        <v>59</v>
      </c>
      <c r="H89" t="s">
        <v>61</v>
      </c>
      <c r="I89">
        <v>0.9</v>
      </c>
      <c r="J89">
        <v>162</v>
      </c>
      <c r="K89" t="s">
        <v>275</v>
      </c>
      <c r="L89">
        <v>0.85</v>
      </c>
      <c r="M89">
        <v>60</v>
      </c>
      <c r="N89" t="s">
        <v>276</v>
      </c>
      <c r="O89">
        <v>0.92</v>
      </c>
    </row>
    <row r="90" spans="1:15" ht="17" thickBot="1" x14ac:dyDescent="0.25">
      <c r="C90" t="s">
        <v>277</v>
      </c>
      <c r="D90">
        <v>213</v>
      </c>
      <c r="E90" t="s">
        <v>278</v>
      </c>
      <c r="F90">
        <v>0.83</v>
      </c>
      <c r="G90">
        <v>77</v>
      </c>
      <c r="H90" t="s">
        <v>279</v>
      </c>
      <c r="I90">
        <v>0.9</v>
      </c>
      <c r="J90">
        <v>215</v>
      </c>
      <c r="K90" t="s">
        <v>280</v>
      </c>
      <c r="L90">
        <v>0.84</v>
      </c>
      <c r="M90">
        <v>81</v>
      </c>
      <c r="N90" t="s">
        <v>175</v>
      </c>
      <c r="O90">
        <v>0.95</v>
      </c>
    </row>
    <row r="91" spans="1:15" ht="17" thickBot="1" x14ac:dyDescent="0.25">
      <c r="C91" s="4" t="s">
        <v>55</v>
      </c>
      <c r="D91" s="5">
        <v>692</v>
      </c>
      <c r="E91" s="5" t="s">
        <v>281</v>
      </c>
      <c r="F91" s="5">
        <v>0.81</v>
      </c>
      <c r="G91" s="5">
        <v>254</v>
      </c>
      <c r="H91" s="5" t="s">
        <v>282</v>
      </c>
      <c r="I91" s="5">
        <v>0.86</v>
      </c>
      <c r="J91" s="5">
        <v>697</v>
      </c>
      <c r="K91" s="5" t="s">
        <v>283</v>
      </c>
      <c r="L91" s="5">
        <v>0.81</v>
      </c>
      <c r="M91" s="5">
        <v>265</v>
      </c>
      <c r="N91" s="5" t="s">
        <v>284</v>
      </c>
      <c r="O91" s="6">
        <v>0.9</v>
      </c>
    </row>
    <row r="94" spans="1:15" x14ac:dyDescent="0.2">
      <c r="A94" s="3">
        <v>44053</v>
      </c>
      <c r="B94" t="s">
        <v>163</v>
      </c>
      <c r="C94" t="s">
        <v>285</v>
      </c>
      <c r="D94">
        <v>356</v>
      </c>
      <c r="E94" t="s">
        <v>286</v>
      </c>
      <c r="F94">
        <v>0.87</v>
      </c>
      <c r="G94">
        <v>112</v>
      </c>
      <c r="H94" t="s">
        <v>287</v>
      </c>
      <c r="I94">
        <v>0.95</v>
      </c>
      <c r="J94">
        <v>360</v>
      </c>
      <c r="K94" t="s">
        <v>288</v>
      </c>
      <c r="L94">
        <v>0.88</v>
      </c>
      <c r="M94">
        <v>113</v>
      </c>
      <c r="N94" t="s">
        <v>289</v>
      </c>
      <c r="O94">
        <v>0.96</v>
      </c>
    </row>
    <row r="95" spans="1:15" x14ac:dyDescent="0.2">
      <c r="C95" t="s">
        <v>290</v>
      </c>
      <c r="D95">
        <v>229</v>
      </c>
      <c r="E95" t="s">
        <v>291</v>
      </c>
      <c r="F95">
        <v>0.8</v>
      </c>
      <c r="G95">
        <v>99</v>
      </c>
      <c r="H95" t="s">
        <v>167</v>
      </c>
      <c r="I95">
        <v>0.96</v>
      </c>
      <c r="J95">
        <v>230</v>
      </c>
      <c r="K95" t="s">
        <v>292</v>
      </c>
      <c r="L95">
        <v>0.8</v>
      </c>
      <c r="M95">
        <v>100</v>
      </c>
      <c r="N95" t="s">
        <v>293</v>
      </c>
      <c r="O95">
        <v>0.97</v>
      </c>
    </row>
    <row r="96" spans="1:15" x14ac:dyDescent="0.2">
      <c r="C96" t="s">
        <v>294</v>
      </c>
      <c r="D96">
        <v>217</v>
      </c>
      <c r="E96" t="s">
        <v>295</v>
      </c>
      <c r="F96">
        <v>0.75</v>
      </c>
      <c r="G96">
        <v>115</v>
      </c>
      <c r="H96" t="s">
        <v>296</v>
      </c>
      <c r="I96">
        <v>0.87</v>
      </c>
      <c r="J96">
        <v>221</v>
      </c>
      <c r="K96" t="s">
        <v>297</v>
      </c>
      <c r="L96">
        <v>0.76</v>
      </c>
      <c r="M96">
        <v>117</v>
      </c>
      <c r="N96" t="s">
        <v>298</v>
      </c>
      <c r="O96">
        <v>0.89</v>
      </c>
    </row>
    <row r="97" spans="1:15" ht="17" thickBot="1" x14ac:dyDescent="0.25">
      <c r="C97" t="s">
        <v>299</v>
      </c>
      <c r="D97">
        <v>746</v>
      </c>
      <c r="E97" t="s">
        <v>300</v>
      </c>
      <c r="F97">
        <v>0.78</v>
      </c>
      <c r="G97">
        <v>226</v>
      </c>
      <c r="H97" t="s">
        <v>301</v>
      </c>
      <c r="I97">
        <v>0.88</v>
      </c>
      <c r="J97">
        <v>758</v>
      </c>
      <c r="K97" t="s">
        <v>302</v>
      </c>
      <c r="L97">
        <v>0.79</v>
      </c>
      <c r="M97">
        <v>237</v>
      </c>
      <c r="N97" t="s">
        <v>303</v>
      </c>
      <c r="O97">
        <v>0.92</v>
      </c>
    </row>
    <row r="98" spans="1:15" ht="17" thickBot="1" x14ac:dyDescent="0.25">
      <c r="C98" s="4" t="s">
        <v>55</v>
      </c>
      <c r="D98" s="5">
        <v>1548</v>
      </c>
      <c r="E98" s="5" t="s">
        <v>304</v>
      </c>
      <c r="F98" s="5">
        <v>0.79</v>
      </c>
      <c r="G98" s="5">
        <v>552</v>
      </c>
      <c r="H98" s="5" t="s">
        <v>291</v>
      </c>
      <c r="I98" s="5">
        <v>0.9</v>
      </c>
      <c r="J98" s="5">
        <v>1569</v>
      </c>
      <c r="K98" s="5" t="s">
        <v>305</v>
      </c>
      <c r="L98" s="5">
        <v>0.81</v>
      </c>
      <c r="M98" s="5">
        <v>567</v>
      </c>
      <c r="N98" s="5" t="s">
        <v>306</v>
      </c>
      <c r="O98" s="6">
        <v>0.93</v>
      </c>
    </row>
    <row r="101" spans="1:15" x14ac:dyDescent="0.2">
      <c r="A101" s="3">
        <v>44066</v>
      </c>
      <c r="B101" t="s">
        <v>163</v>
      </c>
      <c r="C101" t="s">
        <v>307</v>
      </c>
      <c r="D101">
        <v>363</v>
      </c>
      <c r="E101" t="s">
        <v>308</v>
      </c>
      <c r="F101">
        <v>0.73</v>
      </c>
      <c r="G101">
        <v>131</v>
      </c>
      <c r="H101" t="s">
        <v>309</v>
      </c>
      <c r="I101">
        <v>0.83</v>
      </c>
      <c r="J101">
        <v>371</v>
      </c>
      <c r="K101" t="s">
        <v>310</v>
      </c>
      <c r="L101">
        <v>0.74</v>
      </c>
      <c r="M101">
        <v>135</v>
      </c>
      <c r="N101" t="s">
        <v>311</v>
      </c>
      <c r="O101">
        <v>0.86</v>
      </c>
    </row>
    <row r="102" spans="1:15" x14ac:dyDescent="0.2">
      <c r="C102" t="s">
        <v>312</v>
      </c>
      <c r="D102">
        <v>184</v>
      </c>
      <c r="E102" t="s">
        <v>313</v>
      </c>
      <c r="F102">
        <v>0.83</v>
      </c>
      <c r="G102">
        <v>58</v>
      </c>
      <c r="H102" t="s">
        <v>314</v>
      </c>
      <c r="I102">
        <v>0.91</v>
      </c>
      <c r="J102">
        <v>187</v>
      </c>
      <c r="K102" t="s">
        <v>315</v>
      </c>
      <c r="L102">
        <v>0.84</v>
      </c>
      <c r="M102">
        <v>60</v>
      </c>
      <c r="N102" t="s">
        <v>316</v>
      </c>
      <c r="O102">
        <v>0.94</v>
      </c>
    </row>
    <row r="103" spans="1:15" ht="17" thickBot="1" x14ac:dyDescent="0.25">
      <c r="C103" t="s">
        <v>317</v>
      </c>
      <c r="D103">
        <v>80</v>
      </c>
      <c r="E103" t="s">
        <v>318</v>
      </c>
      <c r="F103">
        <v>0.7</v>
      </c>
      <c r="G103">
        <v>46</v>
      </c>
      <c r="H103" t="s">
        <v>319</v>
      </c>
      <c r="I103">
        <v>0.86</v>
      </c>
      <c r="J103">
        <v>84</v>
      </c>
      <c r="K103" t="s">
        <v>320</v>
      </c>
      <c r="L103">
        <v>0.73</v>
      </c>
      <c r="M103">
        <v>47</v>
      </c>
      <c r="N103" t="s">
        <v>321</v>
      </c>
      <c r="O103">
        <v>0.88</v>
      </c>
    </row>
    <row r="104" spans="1:15" ht="17" thickBot="1" x14ac:dyDescent="0.25">
      <c r="C104" s="4" t="s">
        <v>55</v>
      </c>
      <c r="D104" s="5">
        <v>627</v>
      </c>
      <c r="E104" s="5" t="s">
        <v>322</v>
      </c>
      <c r="F104" s="5">
        <v>0.75</v>
      </c>
      <c r="G104" s="5">
        <v>235</v>
      </c>
      <c r="H104" s="5" t="s">
        <v>323</v>
      </c>
      <c r="I104" s="5">
        <v>0.85</v>
      </c>
      <c r="J104" s="5">
        <v>642</v>
      </c>
      <c r="K104" s="5" t="s">
        <v>324</v>
      </c>
      <c r="L104" s="5">
        <v>0.77</v>
      </c>
      <c r="M104" s="5">
        <v>242</v>
      </c>
      <c r="N104" s="5" t="s">
        <v>325</v>
      </c>
      <c r="O104" s="6">
        <v>0.88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3103-E4FE-6249-9478-98F4D1059BC1}">
  <dimension ref="A1:B61"/>
  <sheetViews>
    <sheetView workbookViewId="0">
      <selection sqref="A1:A1048576"/>
    </sheetView>
  </sheetViews>
  <sheetFormatPr baseColWidth="10" defaultRowHeight="16" x14ac:dyDescent="0.2"/>
  <cols>
    <col min="1" max="1" width="17.1640625" bestFit="1" customWidth="1"/>
    <col min="2" max="2" width="18" bestFit="1" customWidth="1"/>
  </cols>
  <sheetData>
    <row r="1" spans="1:2" x14ac:dyDescent="0.2">
      <c r="A1" s="1" t="s">
        <v>0</v>
      </c>
      <c r="B1" s="16" t="s">
        <v>378</v>
      </c>
    </row>
    <row r="2" spans="1:2" x14ac:dyDescent="0.2">
      <c r="A2" s="2" t="s">
        <v>1</v>
      </c>
      <c r="B2" t="s">
        <v>379</v>
      </c>
    </row>
    <row r="3" spans="1:2" x14ac:dyDescent="0.2">
      <c r="A3" s="2" t="s">
        <v>2</v>
      </c>
      <c r="B3" t="s">
        <v>379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  <c r="B6" t="s">
        <v>379</v>
      </c>
    </row>
    <row r="7" spans="1:2" x14ac:dyDescent="0.2">
      <c r="A7" s="2" t="s">
        <v>6</v>
      </c>
    </row>
    <row r="8" spans="1:2" x14ac:dyDescent="0.2">
      <c r="A8" t="s">
        <v>190</v>
      </c>
    </row>
    <row r="9" spans="1:2" x14ac:dyDescent="0.2">
      <c r="A9" s="2" t="s">
        <v>7</v>
      </c>
    </row>
    <row r="10" spans="1:2" x14ac:dyDescent="0.2">
      <c r="A10" t="s">
        <v>240</v>
      </c>
    </row>
    <row r="11" spans="1:2" x14ac:dyDescent="0.2">
      <c r="A11" s="2" t="s">
        <v>8</v>
      </c>
    </row>
    <row r="12" spans="1:2" x14ac:dyDescent="0.2">
      <c r="A12" t="s">
        <v>266</v>
      </c>
    </row>
    <row r="13" spans="1:2" x14ac:dyDescent="0.2">
      <c r="A13" t="s">
        <v>285</v>
      </c>
    </row>
    <row r="14" spans="1:2" x14ac:dyDescent="0.2">
      <c r="A14" s="2" t="s">
        <v>9</v>
      </c>
    </row>
    <row r="15" spans="1:2" x14ac:dyDescent="0.2">
      <c r="A15" t="s">
        <v>217</v>
      </c>
    </row>
    <row r="16" spans="1:2" x14ac:dyDescent="0.2">
      <c r="A16" s="2" t="s">
        <v>10</v>
      </c>
    </row>
    <row r="17" spans="1:2" x14ac:dyDescent="0.2">
      <c r="A17" t="s">
        <v>307</v>
      </c>
    </row>
    <row r="18" spans="1:2" x14ac:dyDescent="0.2">
      <c r="A18" s="2" t="s">
        <v>11</v>
      </c>
    </row>
    <row r="19" spans="1:2" x14ac:dyDescent="0.2">
      <c r="A19" s="2" t="s">
        <v>12</v>
      </c>
    </row>
    <row r="20" spans="1:2" x14ac:dyDescent="0.2">
      <c r="A20" s="2" t="s">
        <v>13</v>
      </c>
    </row>
    <row r="21" spans="1:2" x14ac:dyDescent="0.2">
      <c r="A21" t="s">
        <v>222</v>
      </c>
    </row>
    <row r="22" spans="1:2" x14ac:dyDescent="0.2">
      <c r="A22" s="2" t="s">
        <v>14</v>
      </c>
    </row>
    <row r="23" spans="1:2" x14ac:dyDescent="0.2">
      <c r="A23" t="s">
        <v>290</v>
      </c>
    </row>
    <row r="24" spans="1:2" x14ac:dyDescent="0.2">
      <c r="A24" t="s">
        <v>195</v>
      </c>
    </row>
    <row r="25" spans="1:2" x14ac:dyDescent="0.2">
      <c r="A25" s="2" t="s">
        <v>15</v>
      </c>
    </row>
    <row r="26" spans="1:2" x14ac:dyDescent="0.2">
      <c r="A26" s="2" t="s">
        <v>16</v>
      </c>
    </row>
    <row r="27" spans="1:2" x14ac:dyDescent="0.2">
      <c r="A27" s="2" t="s">
        <v>17</v>
      </c>
      <c r="B27" t="s">
        <v>379</v>
      </c>
    </row>
    <row r="28" spans="1:2" x14ac:dyDescent="0.2">
      <c r="A28" s="2" t="s">
        <v>18</v>
      </c>
    </row>
    <row r="29" spans="1:2" x14ac:dyDescent="0.2">
      <c r="A29" t="s">
        <v>269</v>
      </c>
    </row>
    <row r="30" spans="1:2" x14ac:dyDescent="0.2">
      <c r="A30" t="s">
        <v>245</v>
      </c>
    </row>
    <row r="31" spans="1:2" x14ac:dyDescent="0.2">
      <c r="A31" s="2" t="s">
        <v>19</v>
      </c>
    </row>
    <row r="32" spans="1:2" x14ac:dyDescent="0.2">
      <c r="A32" s="2" t="s">
        <v>20</v>
      </c>
    </row>
    <row r="33" spans="1:2" x14ac:dyDescent="0.2">
      <c r="A33" s="2" t="s">
        <v>21</v>
      </c>
    </row>
    <row r="34" spans="1:2" x14ac:dyDescent="0.2">
      <c r="A34" s="2" t="s">
        <v>22</v>
      </c>
    </row>
    <row r="35" spans="1:2" x14ac:dyDescent="0.2">
      <c r="A35" t="s">
        <v>227</v>
      </c>
    </row>
    <row r="36" spans="1:2" x14ac:dyDescent="0.2">
      <c r="A36" s="2" t="s">
        <v>23</v>
      </c>
      <c r="B36" t="s">
        <v>379</v>
      </c>
    </row>
    <row r="37" spans="1:2" x14ac:dyDescent="0.2">
      <c r="A37" s="2" t="s">
        <v>24</v>
      </c>
    </row>
    <row r="38" spans="1:2" x14ac:dyDescent="0.2">
      <c r="A38" t="s">
        <v>200</v>
      </c>
    </row>
    <row r="39" spans="1:2" x14ac:dyDescent="0.2">
      <c r="A39" s="2" t="s">
        <v>25</v>
      </c>
    </row>
    <row r="40" spans="1:2" x14ac:dyDescent="0.2">
      <c r="A40" s="2" t="s">
        <v>26</v>
      </c>
    </row>
    <row r="41" spans="1:2" x14ac:dyDescent="0.2">
      <c r="A41" s="2" t="s">
        <v>27</v>
      </c>
    </row>
    <row r="42" spans="1:2" x14ac:dyDescent="0.2">
      <c r="A42" t="s">
        <v>273</v>
      </c>
    </row>
    <row r="43" spans="1:2" x14ac:dyDescent="0.2">
      <c r="A43" t="s">
        <v>250</v>
      </c>
    </row>
    <row r="44" spans="1:2" x14ac:dyDescent="0.2">
      <c r="A44" t="s">
        <v>312</v>
      </c>
    </row>
    <row r="45" spans="1:2" x14ac:dyDescent="0.2">
      <c r="A45" t="s">
        <v>294</v>
      </c>
    </row>
    <row r="46" spans="1:2" x14ac:dyDescent="0.2">
      <c r="A46" t="s">
        <v>299</v>
      </c>
    </row>
    <row r="47" spans="1:2" x14ac:dyDescent="0.2">
      <c r="A47" s="2" t="s">
        <v>28</v>
      </c>
    </row>
    <row r="48" spans="1:2" x14ac:dyDescent="0.2">
      <c r="A48" t="s">
        <v>255</v>
      </c>
    </row>
    <row r="49" spans="1:2" x14ac:dyDescent="0.2">
      <c r="A49" t="s">
        <v>317</v>
      </c>
    </row>
    <row r="50" spans="1:2" x14ac:dyDescent="0.2">
      <c r="A50" s="2" t="s">
        <v>29</v>
      </c>
      <c r="B50" t="s">
        <v>379</v>
      </c>
    </row>
    <row r="51" spans="1:2" x14ac:dyDescent="0.2">
      <c r="A51" t="s">
        <v>232</v>
      </c>
    </row>
    <row r="52" spans="1:2" x14ac:dyDescent="0.2">
      <c r="A52" s="2" t="s">
        <v>30</v>
      </c>
    </row>
    <row r="53" spans="1:2" x14ac:dyDescent="0.2">
      <c r="A53" t="s">
        <v>277</v>
      </c>
    </row>
    <row r="54" spans="1:2" x14ac:dyDescent="0.2">
      <c r="A54" t="s">
        <v>164</v>
      </c>
      <c r="B54" t="s">
        <v>379</v>
      </c>
    </row>
    <row r="55" spans="1:2" x14ac:dyDescent="0.2">
      <c r="A55" t="s">
        <v>168</v>
      </c>
    </row>
    <row r="56" spans="1:2" x14ac:dyDescent="0.2">
      <c r="A56" t="s">
        <v>172</v>
      </c>
      <c r="B56" t="s">
        <v>379</v>
      </c>
    </row>
    <row r="57" spans="1:2" x14ac:dyDescent="0.2">
      <c r="A57" t="s">
        <v>176</v>
      </c>
    </row>
    <row r="58" spans="1:2" x14ac:dyDescent="0.2">
      <c r="A58" s="2" t="s">
        <v>31</v>
      </c>
    </row>
    <row r="59" spans="1:2" x14ac:dyDescent="0.2">
      <c r="A59" t="s">
        <v>205</v>
      </c>
    </row>
    <row r="60" spans="1:2" x14ac:dyDescent="0.2">
      <c r="A60" s="2" t="s">
        <v>32</v>
      </c>
    </row>
    <row r="61" spans="1:2" x14ac:dyDescent="0.2">
      <c r="A61" t="s">
        <v>180</v>
      </c>
    </row>
  </sheetData>
  <autoFilter ref="A1:B61" xr:uid="{108E5BAD-E584-E94F-95C3-D9DC61E33910}">
    <sortState xmlns:xlrd2="http://schemas.microsoft.com/office/spreadsheetml/2017/richdata2" ref="A2:B61">
      <sortCondition ref="A1:A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PUBLICATION TYPES</vt:lpstr>
      <vt:lpstr>F1 IAA info v2</vt:lpstr>
      <vt:lpstr>Training F1 IAA Info</vt:lpstr>
      <vt:lpstr>Done Articles v2</vt:lpstr>
      <vt:lpstr>Annotation information</vt:lpstr>
      <vt:lpstr>Summary F1</vt:lpstr>
      <vt:lpstr>F1 IAA info</vt:lpstr>
      <vt:lpstr>Done articles</vt:lpstr>
      <vt:lpstr>'Done Articles v2'!Extract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2020-04-30T17:14:08Z</dcterms:created>
  <dcterms:modified xsi:type="dcterms:W3CDTF">2021-07-30T20:59:34Z</dcterms:modified>
</cp:coreProperties>
</file>