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0_Gold_Standard_Annotation/Concept-Recognition-as-Translation-master/Models/SPAN_DETECTION/"/>
    </mc:Choice>
  </mc:AlternateContent>
  <xr:revisionPtr revIDLastSave="0" documentId="13_ncr:1_{0F0565BC-F352-074A-90B3-5024CBAF41F9}" xr6:coauthVersionLast="45" xr6:coauthVersionMax="45" xr10:uidLastSave="{00000000-0000-0000-0000-000000000000}"/>
  <bookViews>
    <workbookView xWindow="0" yWindow="500" windowWidth="28800" windowHeight="16420" activeTab="1" xr2:uid="{B5389014-238E-FF47-B7B0-15964FF065AF}"/>
  </bookViews>
  <sheets>
    <sheet name="CRF_full_summary" sheetId="14" r:id="rId1"/>
    <sheet name="CRF binary summary" sheetId="18" r:id="rId2"/>
    <sheet name="CRF binary" sheetId="17" r:id="rId3"/>
    <sheet name="CRF all combined summary" sheetId="16" r:id="rId4"/>
    <sheet name="CRF all combined" sheetId="15" r:id="rId5"/>
    <sheet name="alternative_options_controversy" sheetId="1" r:id="rId6"/>
    <sheet name="anomaly_curious_finding" sheetId="2" r:id="rId7"/>
    <sheet name="difficult_task" sheetId="3" r:id="rId8"/>
    <sheet name="explicit_question" sheetId="4" r:id="rId9"/>
    <sheet name="full_unknown" sheetId="5" r:id="rId10"/>
    <sheet name="future_prediction" sheetId="6" r:id="rId11"/>
    <sheet name="future_work" sheetId="7" r:id="rId12"/>
    <sheet name="important_consideration" sheetId="8" r:id="rId13"/>
    <sheet name="incomplete_evidence" sheetId="9" r:id="rId14"/>
    <sheet name="probable_understanding" sheetId="10" r:id="rId15"/>
    <sheet name="problem_complication" sheetId="11" r:id="rId16"/>
    <sheet name="question_answered_by_this_work" sheetId="12" r:id="rId17"/>
    <sheet name="superficial_relationship" sheetId="13" r:id="rId18"/>
  </sheets>
  <definedNames>
    <definedName name="_xlnm._FilterDatabase" localSheetId="0" hidden="1">CRF_full_summary!$A$1:$C$14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6" l="1"/>
  <c r="D26" i="16"/>
  <c r="E26" i="16"/>
  <c r="F26" i="16"/>
  <c r="C24" i="16"/>
  <c r="D24" i="16"/>
  <c r="E24" i="16"/>
  <c r="F24" i="16"/>
  <c r="D9" i="18"/>
  <c r="E9" i="18"/>
  <c r="D7" i="18"/>
  <c r="E7" i="18"/>
  <c r="B9" i="18"/>
  <c r="C9" i="18"/>
  <c r="B7" i="18"/>
  <c r="C7" i="18"/>
  <c r="E8" i="18"/>
  <c r="D8" i="18"/>
  <c r="C8" i="18"/>
  <c r="B8" i="18"/>
  <c r="E3" i="18"/>
  <c r="E4" i="18"/>
  <c r="E2" i="18"/>
  <c r="D3" i="18"/>
  <c r="D4" i="18"/>
  <c r="D2" i="18"/>
  <c r="C3" i="18"/>
  <c r="C4" i="18"/>
  <c r="C2" i="18"/>
  <c r="B3" i="18"/>
  <c r="B4" i="18"/>
  <c r="B2" i="18"/>
  <c r="F25" i="16"/>
  <c r="E25" i="16"/>
  <c r="D25" i="16"/>
  <c r="C25" i="16"/>
  <c r="F3" i="16"/>
  <c r="F4" i="16"/>
  <c r="F5" i="16"/>
  <c r="F6" i="16"/>
  <c r="F11" i="16"/>
  <c r="F12" i="16"/>
  <c r="F13" i="16"/>
  <c r="F14" i="16"/>
  <c r="E4" i="16"/>
  <c r="E6" i="16"/>
  <c r="E7" i="16"/>
  <c r="E9" i="16"/>
  <c r="E12" i="16"/>
  <c r="E14" i="16"/>
  <c r="E15" i="16"/>
  <c r="E16" i="16"/>
  <c r="E17" i="16"/>
  <c r="C3" i="16"/>
  <c r="D3" i="16"/>
  <c r="C4" i="16"/>
  <c r="D4" i="16"/>
  <c r="C5" i="16"/>
  <c r="D5" i="16"/>
  <c r="C6" i="16"/>
  <c r="D6" i="16"/>
  <c r="C7" i="16"/>
  <c r="D7" i="16"/>
  <c r="C8" i="16"/>
  <c r="D8" i="16"/>
  <c r="C9" i="16"/>
  <c r="D9" i="16"/>
  <c r="C10" i="16"/>
  <c r="D10" i="16"/>
  <c r="C11" i="16"/>
  <c r="D11" i="16"/>
  <c r="C12" i="16"/>
  <c r="D12" i="16"/>
  <c r="C13" i="16"/>
  <c r="D13" i="16"/>
  <c r="C14" i="16"/>
  <c r="D14" i="16"/>
  <c r="C15" i="16"/>
  <c r="D15" i="16"/>
  <c r="C16" i="16"/>
  <c r="D16" i="16"/>
  <c r="C17" i="16"/>
  <c r="D17" i="16"/>
  <c r="C18" i="16"/>
  <c r="D18" i="16"/>
  <c r="C19" i="16"/>
  <c r="D19" i="16"/>
  <c r="C20" i="16"/>
  <c r="D20" i="16"/>
  <c r="C21" i="16"/>
  <c r="D21" i="16"/>
  <c r="C22" i="16"/>
  <c r="D22" i="16"/>
  <c r="D2" i="16"/>
  <c r="C2" i="16"/>
  <c r="B15" i="16"/>
  <c r="F15" i="16" s="1"/>
  <c r="B16" i="16"/>
  <c r="F16" i="16" s="1"/>
  <c r="B17" i="16"/>
  <c r="F17" i="16" s="1"/>
  <c r="B18" i="16"/>
  <c r="E18" i="16" s="1"/>
  <c r="B19" i="16"/>
  <c r="E19" i="16" s="1"/>
  <c r="B20" i="16"/>
  <c r="E20" i="16" s="1"/>
  <c r="B21" i="16"/>
  <c r="F21" i="16" s="1"/>
  <c r="B22" i="16"/>
  <c r="F22" i="16" s="1"/>
  <c r="B3" i="16"/>
  <c r="E3" i="16" s="1"/>
  <c r="B4" i="16"/>
  <c r="B5" i="16"/>
  <c r="E5" i="16" s="1"/>
  <c r="B6" i="16"/>
  <c r="B7" i="16"/>
  <c r="F7" i="16" s="1"/>
  <c r="B8" i="16"/>
  <c r="F8" i="16" s="1"/>
  <c r="B9" i="16"/>
  <c r="F9" i="16" s="1"/>
  <c r="B10" i="16"/>
  <c r="E10" i="16" s="1"/>
  <c r="B11" i="16"/>
  <c r="E11" i="16" s="1"/>
  <c r="B12" i="16"/>
  <c r="B13" i="16"/>
  <c r="E13" i="16" s="1"/>
  <c r="B14" i="16"/>
  <c r="B2" i="16"/>
  <c r="F2" i="16" s="1"/>
  <c r="F20" i="16" l="1"/>
  <c r="E22" i="16"/>
  <c r="E8" i="16"/>
  <c r="F19" i="16"/>
  <c r="E21" i="16"/>
  <c r="F18" i="16"/>
  <c r="F10" i="16"/>
  <c r="E2" i="16"/>
  <c r="E2" i="14" l="1"/>
  <c r="E3" i="14"/>
  <c r="E4" i="14"/>
  <c r="E5" i="14"/>
  <c r="E6" i="14"/>
  <c r="E7" i="14"/>
  <c r="E8" i="14"/>
  <c r="E9" i="14"/>
  <c r="E10" i="14"/>
  <c r="E11" i="14"/>
  <c r="E12" i="14"/>
  <c r="E13" i="14"/>
  <c r="E14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</calcChain>
</file>

<file path=xl/sharedStrings.xml><?xml version="1.0" encoding="utf-8"?>
<sst xmlns="http://schemas.openxmlformats.org/spreadsheetml/2006/main" count="617" uniqueCount="88">
  <si>
    <t>precision</t>
  </si>
  <si>
    <t>recall</t>
  </si>
  <si>
    <t>f1-score</t>
  </si>
  <si>
    <t>support</t>
  </si>
  <si>
    <t>micro</t>
  </si>
  <si>
    <t>avg</t>
  </si>
  <si>
    <t>macro</t>
  </si>
  <si>
    <t>ontology</t>
  </si>
  <si>
    <t>alternative_options</t>
  </si>
  <si>
    <t>anomaly_curious_finding</t>
  </si>
  <si>
    <t>difficult_task</t>
  </si>
  <si>
    <t>explicit_question</t>
  </si>
  <si>
    <t>full_unknonwn</t>
  </si>
  <si>
    <t>future_prediction</t>
  </si>
  <si>
    <t>future_work</t>
  </si>
  <si>
    <t>important_consideration</t>
  </si>
  <si>
    <t>incomplete_evidence</t>
  </si>
  <si>
    <t>probable_understanding</t>
  </si>
  <si>
    <t>problem_complication</t>
  </si>
  <si>
    <t>question_answered_by_this_work</t>
  </si>
  <si>
    <t>superficial_relationship</t>
  </si>
  <si>
    <t>TRAINING</t>
  </si>
  <si>
    <t>REPORT</t>
  </si>
  <si>
    <t>FOR</t>
  </si>
  <si>
    <t>CLASSIFICATION</t>
  </si>
  <si>
    <t>(TRAINING</t>
  </si>
  <si>
    <t>DATA</t>
  </si>
  <si>
    <t>ONLY)</t>
  </si>
  <si>
    <t>BEG</t>
  </si>
  <si>
    <t>DISC</t>
  </si>
  <si>
    <t>IN</t>
  </si>
  <si>
    <t>weighted</t>
  </si>
  <si>
    <t>TEST</t>
  </si>
  <si>
    <t>Training macro avg f1 score</t>
  </si>
  <si>
    <t>Validation macro  avg f1 score</t>
  </si>
  <si>
    <t>ORT FOR CLA</t>
  </si>
  <si>
    <t>SSIFICATION</t>
  </si>
  <si>
    <t>DATA ONLY)</t>
  </si>
  <si>
    <t>ACF</t>
  </si>
  <si>
    <t>ACF-AOC</t>
  </si>
  <si>
    <t>AOC</t>
  </si>
  <si>
    <t>AOC-DT</t>
  </si>
  <si>
    <t>DT</t>
  </si>
  <si>
    <t>EQ</t>
  </si>
  <si>
    <t>FP</t>
  </si>
  <si>
    <t>FP-AOC</t>
  </si>
  <si>
    <t>FU</t>
  </si>
  <si>
    <t>FU-IE</t>
  </si>
  <si>
    <t>FW</t>
  </si>
  <si>
    <t>FW-IC</t>
  </si>
  <si>
    <t>IC</t>
  </si>
  <si>
    <t>IE</t>
  </si>
  <si>
    <t>IE-QABTW</t>
  </si>
  <si>
    <t>PC</t>
  </si>
  <si>
    <t>PU</t>
  </si>
  <si>
    <t>PU-PC</t>
  </si>
  <si>
    <t>QABTW</t>
  </si>
  <si>
    <t>SR</t>
  </si>
  <si>
    <t>SR-PC</t>
  </si>
  <si>
    <t>micro avg</t>
  </si>
  <si>
    <t>macro avg</t>
  </si>
  <si>
    <t>weighted avg</t>
  </si>
  <si>
    <t>ORT</t>
  </si>
  <si>
    <t>FOR CLASSIF</t>
  </si>
  <si>
    <t>ICATION</t>
  </si>
  <si>
    <t>TRAINING REPORT</t>
  </si>
  <si>
    <t>TEST REPORT</t>
  </si>
  <si>
    <t>full_unknonwn and incomplete_evidence</t>
  </si>
  <si>
    <t>future_work and important_consideration</t>
  </si>
  <si>
    <t>incomplete_evidence and question_answered_by_this_work</t>
  </si>
  <si>
    <t>probable_understanding and problem_complication</t>
  </si>
  <si>
    <t>superficial_relationship and problem_complication</t>
  </si>
  <si>
    <t>NOTE: no double/overlapping classes in the validation set</t>
  </si>
  <si>
    <t>FOR CLA</t>
  </si>
  <si>
    <t>CLASSIF</t>
  </si>
  <si>
    <t>BIOTAG</t>
  </si>
  <si>
    <t>TRAINING F1 SCORE</t>
  </si>
  <si>
    <t>VALIDATION F1 SCORE</t>
  </si>
  <si>
    <t>MACRO AVG F1 SCORE</t>
  </si>
  <si>
    <t>MICRO AVG F1 SCORE</t>
  </si>
  <si>
    <t>WEIGHTED F1 SCORE</t>
  </si>
  <si>
    <t>total micro avg f1 score</t>
  </si>
  <si>
    <t>total macro avg f1 score</t>
  </si>
  <si>
    <t>total weighted f1 score</t>
  </si>
  <si>
    <t>alternative_options_controversy</t>
  </si>
  <si>
    <t>anomaly_curious_finding and alternative_options_controversy</t>
  </si>
  <si>
    <t>alternative_options_controversy and difficult_task</t>
  </si>
  <si>
    <t>future_prediction and alternative_options_controversy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</si>
</sst>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2" xfId="0" applyFill="1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2" fillId="0" borderId="0" xfId="0" applyFont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136F-BCE4-9F4F-9712-AB681B952782}">
  <dimension ref="A1:E14"/>
  <sheetViews>
    <sheetView zoomScale="150" zoomScaleNormal="150" workbookViewId="0">
      <selection activeCell="E2" sqref="E2:E14"/>
    </sheetView>
  </sheetViews>
  <sheetFormatPr baseColWidth="10" defaultRowHeight="16" x14ac:dyDescent="0.2"/>
  <cols>
    <col min="1" max="1" width="29.5" bestFit="1" customWidth="1"/>
    <col min="2" max="2" width="26.83203125" bestFit="1" customWidth="1"/>
    <col min="3" max="3" width="12.1640625" customWidth="1"/>
    <col min="4" max="4" width="26.6640625" bestFit="1" customWidth="1"/>
  </cols>
  <sheetData>
    <row r="1" spans="1:5" x14ac:dyDescent="0.2">
      <c r="A1" s="2" t="s">
        <v>7</v>
      </c>
      <c r="B1" s="2" t="s">
        <v>33</v>
      </c>
      <c r="C1" s="2" t="s">
        <v>3</v>
      </c>
      <c r="D1" s="4" t="s">
        <v>34</v>
      </c>
      <c r="E1" s="4" t="s">
        <v>3</v>
      </c>
    </row>
    <row r="2" spans="1:5" x14ac:dyDescent="0.2">
      <c r="A2" s="3" t="s">
        <v>8</v>
      </c>
      <c r="B2" s="3">
        <f>alternative_options_controversy!E$9</f>
        <v>0.91</v>
      </c>
      <c r="C2" s="3">
        <f>alternative_options_controversy!F$9</f>
        <v>1039</v>
      </c>
      <c r="D2" s="3">
        <f>alternative_options_controversy!N$8</f>
        <v>0.4</v>
      </c>
      <c r="E2" s="3">
        <f>alternative_options_controversy!O$8</f>
        <v>39</v>
      </c>
    </row>
    <row r="3" spans="1:5" x14ac:dyDescent="0.2">
      <c r="A3" s="3" t="s">
        <v>9</v>
      </c>
      <c r="B3" s="3">
        <f>anomaly_curious_finding!E$9</f>
        <v>0.86</v>
      </c>
      <c r="C3" s="3">
        <f>anomaly_curious_finding!F$9</f>
        <v>557</v>
      </c>
      <c r="D3" s="3">
        <f>anomaly_curious_finding!N$8</f>
        <v>0.3</v>
      </c>
      <c r="E3" s="3">
        <f>anomaly_curious_finding!O$8</f>
        <v>26</v>
      </c>
    </row>
    <row r="4" spans="1:5" x14ac:dyDescent="0.2">
      <c r="A4" s="3" t="s">
        <v>10</v>
      </c>
      <c r="B4" s="3">
        <f>difficult_task!E$9</f>
        <v>0.98</v>
      </c>
      <c r="C4" s="3">
        <f>difficult_task!F$9</f>
        <v>210</v>
      </c>
      <c r="D4" s="3">
        <f>difficult_task!N$8</f>
        <v>0.53</v>
      </c>
      <c r="E4" s="3">
        <f>difficult_task!O$8</f>
        <v>8</v>
      </c>
    </row>
    <row r="5" spans="1:5" x14ac:dyDescent="0.2">
      <c r="A5" s="3" t="s">
        <v>11</v>
      </c>
      <c r="B5" s="3">
        <f>explicit_question!E$7</f>
        <v>0.98</v>
      </c>
      <c r="C5" s="3">
        <f>explicit_question!F$7</f>
        <v>81</v>
      </c>
      <c r="D5" s="3">
        <f>explicit_question!N$7</f>
        <v>0.67</v>
      </c>
      <c r="E5" s="3">
        <f>explicit_question!O$7</f>
        <v>2</v>
      </c>
    </row>
    <row r="6" spans="1:5" x14ac:dyDescent="0.2">
      <c r="A6" s="3" t="s">
        <v>12</v>
      </c>
      <c r="B6" s="3">
        <f>full_unknown!E$9</f>
        <v>0.99</v>
      </c>
      <c r="C6" s="3">
        <f>full_unknown!F$9</f>
        <v>315</v>
      </c>
      <c r="D6" s="3">
        <f>full_unknown!N$8</f>
        <v>0.56999999999999995</v>
      </c>
      <c r="E6" s="3">
        <f>full_unknown!O$8</f>
        <v>12</v>
      </c>
    </row>
    <row r="7" spans="1:5" x14ac:dyDescent="0.2">
      <c r="A7" s="3" t="s">
        <v>13</v>
      </c>
      <c r="B7" s="3">
        <f>future_prediction!E$8</f>
        <v>0.94</v>
      </c>
      <c r="C7" s="3">
        <f>future_prediction!F$8</f>
        <v>183</v>
      </c>
      <c r="D7" s="3">
        <f>future_prediction!N$8</f>
        <v>0.12</v>
      </c>
      <c r="E7" s="3">
        <f>future_prediction!O$8</f>
        <v>15</v>
      </c>
    </row>
    <row r="8" spans="1:5" x14ac:dyDescent="0.2">
      <c r="A8" s="3" t="s">
        <v>14</v>
      </c>
      <c r="B8" s="3">
        <f>future_work!E$9</f>
        <v>0.87</v>
      </c>
      <c r="C8" s="3">
        <f>future_work!F$9</f>
        <v>751</v>
      </c>
      <c r="D8" s="3">
        <f>future_work!N$8</f>
        <v>0.56000000000000005</v>
      </c>
      <c r="E8" s="3">
        <f>future_work!O$8</f>
        <v>49</v>
      </c>
    </row>
    <row r="9" spans="1:5" x14ac:dyDescent="0.2">
      <c r="A9" s="3" t="s">
        <v>15</v>
      </c>
      <c r="B9" s="3">
        <f>important_consideration!E$9</f>
        <v>0.94</v>
      </c>
      <c r="C9" s="3">
        <f>important_consideration!F$9</f>
        <v>784</v>
      </c>
      <c r="D9" s="3">
        <f>important_consideration!N$8</f>
        <v>0.48</v>
      </c>
      <c r="E9" s="3">
        <f>important_consideration!O$8</f>
        <v>38</v>
      </c>
    </row>
    <row r="10" spans="1:5" x14ac:dyDescent="0.2">
      <c r="A10" s="3" t="s">
        <v>16</v>
      </c>
      <c r="B10" s="3">
        <f>incomplete_evidence!E$9</f>
        <v>0.85</v>
      </c>
      <c r="C10" s="3">
        <f>incomplete_evidence!F$9</f>
        <v>4589</v>
      </c>
      <c r="D10" s="3">
        <f>incomplete_evidence!N$9</f>
        <v>0.56999999999999995</v>
      </c>
      <c r="E10" s="3">
        <f>incomplete_evidence!O$9</f>
        <v>273</v>
      </c>
    </row>
    <row r="11" spans="1:5" x14ac:dyDescent="0.2">
      <c r="A11" s="3" t="s">
        <v>17</v>
      </c>
      <c r="B11" s="3">
        <f>probable_understanding!E$9</f>
        <v>0.92</v>
      </c>
      <c r="C11" s="3">
        <f>probable_understanding!F$9</f>
        <v>777</v>
      </c>
      <c r="D11" s="3">
        <f>probable_understanding!N$8</f>
        <v>0.64</v>
      </c>
      <c r="E11" s="3">
        <f>probable_understanding!O$8</f>
        <v>49</v>
      </c>
    </row>
    <row r="12" spans="1:5" x14ac:dyDescent="0.2">
      <c r="A12" s="3" t="s">
        <v>18</v>
      </c>
      <c r="B12" s="3">
        <f>problem_complication!E$9</f>
        <v>0.89</v>
      </c>
      <c r="C12" s="3">
        <f>problem_complication!F$9</f>
        <v>435</v>
      </c>
      <c r="D12" s="3">
        <f>problem_complication!N$9</f>
        <v>0.22</v>
      </c>
      <c r="E12" s="3">
        <f>problem_complication!O$9</f>
        <v>16</v>
      </c>
    </row>
    <row r="13" spans="1:5" x14ac:dyDescent="0.2">
      <c r="A13" s="3" t="s">
        <v>19</v>
      </c>
      <c r="B13" s="3">
        <f>question_answered_by_this_work!E$9</f>
        <v>0.9</v>
      </c>
      <c r="C13" s="3">
        <f>question_answered_by_this_work!F$9</f>
        <v>491</v>
      </c>
      <c r="D13" s="3">
        <f>question_answered_by_this_work!N$8</f>
        <v>0.18</v>
      </c>
      <c r="E13" s="3">
        <f>question_answered_by_this_work!O$8</f>
        <v>34</v>
      </c>
    </row>
    <row r="14" spans="1:5" x14ac:dyDescent="0.2">
      <c r="A14" s="3" t="s">
        <v>20</v>
      </c>
      <c r="B14" s="3">
        <f>superficial_relationship!E$9</f>
        <v>0.86</v>
      </c>
      <c r="C14" s="3">
        <f>superficial_relationship!F$9</f>
        <v>1900</v>
      </c>
      <c r="D14" s="3">
        <f>superficial_relationship!N$7</f>
        <v>0.84</v>
      </c>
      <c r="E14" s="3">
        <f>superficial_relationship!O$7</f>
        <v>111</v>
      </c>
    </row>
  </sheetData>
  <autoFilter ref="A1:C14" xr:uid="{D5E3443A-EE20-8048-8031-F9BD7B1BB708}">
    <sortState xmlns:xlrd2="http://schemas.microsoft.com/office/spreadsheetml/2017/richdata2" ref="A2:C14">
      <sortCondition ref="A1:A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EF65-F824-C449-B630-116CDBBF2AE9}">
  <dimension ref="A1:E9"/>
  <sheetViews>
    <sheetView tabSelected="1" zoomScale="140" zoomScaleNormal="140" workbookViewId="0">
      <selection activeCell="F3" sqref="F3"/>
    </sheetView>
  </sheetViews>
  <sheetFormatPr baseColWidth="10" defaultRowHeight="16" x14ac:dyDescent="0.2"/>
  <cols>
    <col min="1" max="1" width="20.33203125" bestFit="1" customWidth="1"/>
    <col min="2" max="2" width="24.33203125" bestFit="1" customWidth="1"/>
    <col min="3" max="3" width="7.33203125" bestFit="1" customWidth="1"/>
    <col min="4" max="4" width="26.6640625" bestFit="1" customWidth="1"/>
  </cols>
  <sheetData>
    <row r="1" spans="1:5" x14ac:dyDescent="0.2">
      <c r="A1" s="2" t="s">
        <v>75</v>
      </c>
      <c r="B1" s="2" t="s">
        <v>76</v>
      </c>
      <c r="C1" s="2" t="s">
        <v>3</v>
      </c>
      <c r="D1" s="4" t="s">
        <v>77</v>
      </c>
      <c r="E1" s="4" t="s">
        <v>3</v>
      </c>
    </row>
    <row r="2" spans="1:5" x14ac:dyDescent="0.2">
      <c r="A2" s="14" t="s">
        <v>28</v>
      </c>
      <c r="B2" s="7">
        <f>'CRF binary'!F4</f>
        <v>0.83</v>
      </c>
      <c r="C2" s="7">
        <f>'CRF binary'!G4</f>
        <v>9747</v>
      </c>
      <c r="D2" s="7">
        <f>'CRF binary'!N4</f>
        <v>0.68</v>
      </c>
      <c r="E2" s="7">
        <f>'CRF binary'!O4</f>
        <v>548</v>
      </c>
    </row>
    <row r="3" spans="1:5" x14ac:dyDescent="0.2">
      <c r="A3" s="15" t="s">
        <v>29</v>
      </c>
      <c r="B3" s="8">
        <f>'CRF binary'!F5</f>
        <v>0.76</v>
      </c>
      <c r="C3" s="8">
        <f>'CRF binary'!G5</f>
        <v>180</v>
      </c>
      <c r="D3" s="8">
        <f>'CRF binary'!N5</f>
        <v>0.18</v>
      </c>
      <c r="E3" s="8">
        <f>'CRF binary'!O5</f>
        <v>6</v>
      </c>
    </row>
    <row r="4" spans="1:5" x14ac:dyDescent="0.2">
      <c r="A4" s="14" t="s">
        <v>30</v>
      </c>
      <c r="B4" s="7">
        <f>'CRF binary'!F6</f>
        <v>0.74</v>
      </c>
      <c r="C4" s="7">
        <f>'CRF binary'!G6</f>
        <v>2162</v>
      </c>
      <c r="D4" s="7">
        <f>'CRF binary'!N6</f>
        <v>0.46</v>
      </c>
      <c r="E4" s="7">
        <f>'CRF binary'!O6</f>
        <v>119</v>
      </c>
    </row>
    <row r="5" spans="1:5" x14ac:dyDescent="0.2">
      <c r="A5" s="12"/>
      <c r="B5" s="13"/>
      <c r="C5" s="13"/>
      <c r="D5" s="13"/>
      <c r="E5" s="13"/>
    </row>
    <row r="6" spans="1:5" x14ac:dyDescent="0.2">
      <c r="A6" s="13"/>
      <c r="B6" s="13"/>
      <c r="C6" s="13"/>
      <c r="D6" s="13"/>
      <c r="E6" s="13"/>
    </row>
    <row r="7" spans="1:5" x14ac:dyDescent="0.2">
      <c r="A7" s="10" t="s">
        <v>79</v>
      </c>
      <c r="B7" s="3">
        <f>'CRF binary'!F8</f>
        <v>0.82</v>
      </c>
      <c r="C7" s="3">
        <f>'CRF binary'!G8</f>
        <v>12089</v>
      </c>
      <c r="D7" s="3">
        <f>'CRF binary'!N8</f>
        <v>0.64</v>
      </c>
      <c r="E7" s="3">
        <f>'CRF binary'!O8</f>
        <v>673</v>
      </c>
    </row>
    <row r="8" spans="1:5" x14ac:dyDescent="0.2">
      <c r="A8" s="9" t="s">
        <v>78</v>
      </c>
      <c r="B8" s="3">
        <f>'CRF binary'!F9</f>
        <v>0.78</v>
      </c>
      <c r="C8" s="3">
        <f>'CRF binary'!G9</f>
        <v>12089</v>
      </c>
      <c r="D8" s="3">
        <f>'CRF binary'!N9</f>
        <v>0.44</v>
      </c>
      <c r="E8" s="3">
        <f>'CRF binary'!O9</f>
        <v>673</v>
      </c>
    </row>
    <row r="9" spans="1:5" x14ac:dyDescent="0.2">
      <c r="A9" s="11" t="s">
        <v>80</v>
      </c>
      <c r="B9" s="2">
        <f>'CRF binary'!F10</f>
        <v>0.82</v>
      </c>
      <c r="C9" s="2">
        <f>'CRF binary'!G10</f>
        <v>12089</v>
      </c>
      <c r="D9" s="2">
        <f>'CRF binary'!N10</f>
        <v>0.64</v>
      </c>
      <c r="E9" s="2">
        <f>'CRF binary'!O10</f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9E74-D221-2845-8166-946D222EDEEE}">
  <dimension ref="A1:O10"/>
  <sheetViews>
    <sheetView zoomScale="110" zoomScaleNormal="110" workbookViewId="0">
      <selection activeCell="D4" sqref="D4:D6"/>
    </sheetView>
  </sheetViews>
  <sheetFormatPr baseColWidth="10" defaultRowHeight="16" x14ac:dyDescent="0.2"/>
  <cols>
    <col min="10" max="10" width="12.33203125" bestFit="1" customWidth="1"/>
  </cols>
  <sheetData>
    <row r="1" spans="1:15" x14ac:dyDescent="0.2">
      <c r="A1" t="s">
        <v>21</v>
      </c>
      <c r="B1" t="s">
        <v>22</v>
      </c>
      <c r="C1" t="s">
        <v>62</v>
      </c>
      <c r="D1" t="s">
        <v>73</v>
      </c>
      <c r="E1" t="s">
        <v>36</v>
      </c>
      <c r="F1" t="s">
        <v>25</v>
      </c>
      <c r="G1" t="s">
        <v>37</v>
      </c>
      <c r="J1" t="s">
        <v>66</v>
      </c>
      <c r="K1" t="s">
        <v>23</v>
      </c>
      <c r="L1" t="s">
        <v>74</v>
      </c>
      <c r="M1" t="s">
        <v>64</v>
      </c>
    </row>
    <row r="2" spans="1:15" x14ac:dyDescent="0.2">
      <c r="D2" t="s">
        <v>0</v>
      </c>
      <c r="E2" t="s">
        <v>1</v>
      </c>
      <c r="F2" t="s">
        <v>2</v>
      </c>
      <c r="G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D4">
        <v>0.87</v>
      </c>
      <c r="E4">
        <v>0.8</v>
      </c>
      <c r="F4">
        <v>0.83</v>
      </c>
      <c r="G4">
        <v>9747</v>
      </c>
      <c r="J4" t="s">
        <v>28</v>
      </c>
      <c r="L4">
        <v>0.63</v>
      </c>
      <c r="M4">
        <v>0.73</v>
      </c>
      <c r="N4">
        <v>0.68</v>
      </c>
      <c r="O4">
        <v>548</v>
      </c>
    </row>
    <row r="5" spans="1:15" x14ac:dyDescent="0.2">
      <c r="B5" t="s">
        <v>29</v>
      </c>
      <c r="D5">
        <v>0.82</v>
      </c>
      <c r="E5">
        <v>0.71</v>
      </c>
      <c r="F5">
        <v>0.76</v>
      </c>
      <c r="G5">
        <v>180</v>
      </c>
      <c r="J5" t="s">
        <v>29</v>
      </c>
      <c r="L5">
        <v>0.2</v>
      </c>
      <c r="M5">
        <v>0.17</v>
      </c>
      <c r="N5">
        <v>0.18</v>
      </c>
      <c r="O5">
        <v>6</v>
      </c>
    </row>
    <row r="6" spans="1:15" x14ac:dyDescent="0.2">
      <c r="B6" t="s">
        <v>30</v>
      </c>
      <c r="D6">
        <v>0.8</v>
      </c>
      <c r="E6">
        <v>0.69</v>
      </c>
      <c r="F6">
        <v>0.74</v>
      </c>
      <c r="G6">
        <v>2162</v>
      </c>
      <c r="J6" t="s">
        <v>30</v>
      </c>
      <c r="L6">
        <v>0.46</v>
      </c>
      <c r="M6">
        <v>0.46</v>
      </c>
      <c r="N6">
        <v>0.46</v>
      </c>
      <c r="O6">
        <v>119</v>
      </c>
    </row>
    <row r="8" spans="1:15" x14ac:dyDescent="0.2">
      <c r="A8" t="s">
        <v>4</v>
      </c>
      <c r="B8" t="s">
        <v>5</v>
      </c>
      <c r="D8">
        <v>0.86</v>
      </c>
      <c r="E8">
        <v>0.78</v>
      </c>
      <c r="F8">
        <v>0.82</v>
      </c>
      <c r="G8">
        <v>12089</v>
      </c>
      <c r="J8" t="s">
        <v>59</v>
      </c>
      <c r="L8">
        <v>0.6</v>
      </c>
      <c r="M8">
        <v>0.68</v>
      </c>
      <c r="N8">
        <v>0.64</v>
      </c>
      <c r="O8">
        <v>673</v>
      </c>
    </row>
    <row r="9" spans="1:15" x14ac:dyDescent="0.2">
      <c r="A9" t="s">
        <v>6</v>
      </c>
      <c r="B9" t="s">
        <v>5</v>
      </c>
      <c r="D9">
        <v>0.83</v>
      </c>
      <c r="E9">
        <v>0.73</v>
      </c>
      <c r="F9">
        <v>0.78</v>
      </c>
      <c r="G9">
        <v>12089</v>
      </c>
      <c r="J9" t="s">
        <v>60</v>
      </c>
      <c r="L9">
        <v>0.43</v>
      </c>
      <c r="M9">
        <v>0.45</v>
      </c>
      <c r="N9">
        <v>0.44</v>
      </c>
      <c r="O9">
        <v>673</v>
      </c>
    </row>
    <row r="10" spans="1:15" x14ac:dyDescent="0.2">
      <c r="A10" t="s">
        <v>31</v>
      </c>
      <c r="B10" t="s">
        <v>5</v>
      </c>
      <c r="D10">
        <v>0.86</v>
      </c>
      <c r="E10">
        <v>0.78</v>
      </c>
      <c r="F10">
        <v>0.82</v>
      </c>
      <c r="G10">
        <v>12089</v>
      </c>
      <c r="J10" t="s">
        <v>61</v>
      </c>
      <c r="L10">
        <v>0.6</v>
      </c>
      <c r="M10">
        <v>0.68</v>
      </c>
      <c r="N10">
        <v>0.64</v>
      </c>
      <c r="O10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EC04-5F38-2143-BDE1-F94A13602F98}">
  <dimension ref="A1:H26"/>
  <sheetViews>
    <sheetView zoomScale="130" zoomScaleNormal="130" workbookViewId="0">
      <selection activeCell="E14" sqref="E14"/>
    </sheetView>
  </sheetViews>
  <sheetFormatPr baseColWidth="10" defaultRowHeight="16" x14ac:dyDescent="0.2"/>
  <cols>
    <col min="1" max="1" width="51.5" bestFit="1" customWidth="1"/>
    <col min="2" max="2" width="29.5" customWidth="1"/>
    <col min="3" max="3" width="24.33203125" bestFit="1" customWidth="1"/>
    <col min="4" max="4" width="7.33203125" bestFit="1" customWidth="1"/>
    <col min="5" max="5" width="26.6640625" bestFit="1" customWidth="1"/>
    <col min="6" max="6" width="7.33203125" bestFit="1" customWidth="1"/>
    <col min="8" max="8" width="49.33203125" bestFit="1" customWidth="1"/>
  </cols>
  <sheetData>
    <row r="1" spans="1:8" x14ac:dyDescent="0.2">
      <c r="A1" s="2" t="s">
        <v>7</v>
      </c>
      <c r="B1" s="2"/>
      <c r="C1" s="2" t="s">
        <v>76</v>
      </c>
      <c r="D1" s="2" t="s">
        <v>3</v>
      </c>
      <c r="E1" s="4" t="s">
        <v>77</v>
      </c>
      <c r="F1" s="4" t="s">
        <v>3</v>
      </c>
      <c r="H1" s="6" t="s">
        <v>72</v>
      </c>
    </row>
    <row r="2" spans="1:8" x14ac:dyDescent="0.2">
      <c r="A2" s="3" t="s">
        <v>9</v>
      </c>
      <c r="B2" s="3" t="str">
        <f>'CRF all combined'!A4</f>
        <v>ACF</v>
      </c>
      <c r="C2" s="3">
        <f>'CRF all combined'!D4</f>
        <v>0.88</v>
      </c>
      <c r="D2" s="3">
        <f>'CRF all combined'!E4</f>
        <v>483</v>
      </c>
      <c r="E2" s="3">
        <f>VLOOKUP(B2,'CRF all combined'!$I$3:$L$16, 4, FALSE)</f>
        <v>0.55000000000000004</v>
      </c>
      <c r="F2" s="3">
        <f>VLOOKUP(B2,'CRF all combined'!$I$4:$M$16, 5, FALSE)</f>
        <v>25</v>
      </c>
    </row>
    <row r="3" spans="1:8" x14ac:dyDescent="0.2">
      <c r="A3" s="3" t="s">
        <v>85</v>
      </c>
      <c r="B3" s="3" t="str">
        <f>'CRF all combined'!A5</f>
        <v>ACF-AOC</v>
      </c>
      <c r="C3" s="3">
        <f>'CRF all combined'!D5</f>
        <v>0.67</v>
      </c>
      <c r="D3" s="3">
        <f>'CRF all combined'!E5</f>
        <v>2</v>
      </c>
      <c r="E3" s="3" t="e">
        <f>VLOOKUP(B3,'CRF all combined'!$I$3:$L$16, 4, FALSE)</f>
        <v>#N/A</v>
      </c>
      <c r="F3" s="3" t="e">
        <f>VLOOKUP(B3,'CRF all combined'!$I$4:$M$16, 5, FALSE)</f>
        <v>#N/A</v>
      </c>
    </row>
    <row r="4" spans="1:8" x14ac:dyDescent="0.2">
      <c r="A4" s="8" t="s">
        <v>84</v>
      </c>
      <c r="B4" s="8" t="str">
        <f>'CRF all combined'!A6</f>
        <v>AOC</v>
      </c>
      <c r="C4" s="8">
        <f>'CRF all combined'!D6</f>
        <v>0.81</v>
      </c>
      <c r="D4" s="8">
        <f>'CRF all combined'!E6</f>
        <v>909</v>
      </c>
      <c r="E4" s="8">
        <f>VLOOKUP(B4,'CRF all combined'!$I$3:$L$16, 4, FALSE)</f>
        <v>0.47</v>
      </c>
      <c r="F4" s="8">
        <f>VLOOKUP(B4,'CRF all combined'!$I$4:$M$16, 5, FALSE)</f>
        <v>34</v>
      </c>
    </row>
    <row r="5" spans="1:8" x14ac:dyDescent="0.2">
      <c r="A5" s="3" t="s">
        <v>86</v>
      </c>
      <c r="B5" s="3" t="str">
        <f>'CRF all combined'!A7</f>
        <v>AOC-DT</v>
      </c>
      <c r="C5" s="3">
        <f>'CRF all combined'!D7</f>
        <v>0</v>
      </c>
      <c r="D5" s="3">
        <f>'CRF all combined'!E7</f>
        <v>1</v>
      </c>
      <c r="E5" s="3" t="e">
        <f>VLOOKUP(B5,'CRF all combined'!$I$3:$L$16, 4, FALSE)</f>
        <v>#N/A</v>
      </c>
      <c r="F5" s="3" t="e">
        <f>VLOOKUP(B5,'CRF all combined'!$I$4:$M$16, 5, FALSE)</f>
        <v>#N/A</v>
      </c>
    </row>
    <row r="6" spans="1:8" x14ac:dyDescent="0.2">
      <c r="A6" s="8" t="s">
        <v>10</v>
      </c>
      <c r="B6" s="8" t="str">
        <f>'CRF all combined'!A8</f>
        <v>DT</v>
      </c>
      <c r="C6" s="8">
        <f>'CRF all combined'!D8</f>
        <v>0.85</v>
      </c>
      <c r="D6" s="8">
        <f>'CRF all combined'!E8</f>
        <v>164</v>
      </c>
      <c r="E6" s="8">
        <f>VLOOKUP(B6,'CRF all combined'!$I$3:$L$16, 4, FALSE)</f>
        <v>0.18</v>
      </c>
      <c r="F6" s="8">
        <f>VLOOKUP(B6,'CRF all combined'!$I$4:$M$16, 5, FALSE)</f>
        <v>7</v>
      </c>
    </row>
    <row r="7" spans="1:8" x14ac:dyDescent="0.2">
      <c r="A7" s="3" t="s">
        <v>11</v>
      </c>
      <c r="B7" s="3" t="str">
        <f>'CRF all combined'!A9</f>
        <v>EQ</v>
      </c>
      <c r="C7" s="3">
        <f>'CRF all combined'!D9</f>
        <v>0.9</v>
      </c>
      <c r="D7" s="3">
        <f>'CRF all combined'!E9</f>
        <v>81</v>
      </c>
      <c r="E7" s="3">
        <f>VLOOKUP(B7,'CRF all combined'!$I$3:$L$16, 4, FALSE)</f>
        <v>0.56999999999999995</v>
      </c>
      <c r="F7" s="3">
        <f>VLOOKUP(B7,'CRF all combined'!$I$4:$M$16, 5, FALSE)</f>
        <v>2</v>
      </c>
    </row>
    <row r="8" spans="1:8" x14ac:dyDescent="0.2">
      <c r="A8" s="8" t="s">
        <v>13</v>
      </c>
      <c r="B8" s="8" t="str">
        <f>'CRF all combined'!A10</f>
        <v>FP</v>
      </c>
      <c r="C8" s="8">
        <f>'CRF all combined'!D10</f>
        <v>0.92</v>
      </c>
      <c r="D8" s="8">
        <f>'CRF all combined'!E10</f>
        <v>158</v>
      </c>
      <c r="E8" s="8">
        <f>VLOOKUP(B8,'CRF all combined'!$I$3:$L$16, 4, FALSE)</f>
        <v>0.08</v>
      </c>
      <c r="F8" s="8">
        <f>VLOOKUP(B8,'CRF all combined'!$I$4:$M$16, 5, FALSE)</f>
        <v>14</v>
      </c>
    </row>
    <row r="9" spans="1:8" x14ac:dyDescent="0.2">
      <c r="A9" s="3" t="s">
        <v>87</v>
      </c>
      <c r="B9" s="3" t="str">
        <f>'CRF all combined'!A11</f>
        <v>FP-AOC</v>
      </c>
      <c r="C9" s="3">
        <f>'CRF all combined'!D11</f>
        <v>0</v>
      </c>
      <c r="D9" s="3">
        <f>'CRF all combined'!E11</f>
        <v>1</v>
      </c>
      <c r="E9" s="3" t="e">
        <f>VLOOKUP(B9,'CRF all combined'!$I$3:$L$16, 4, FALSE)</f>
        <v>#N/A</v>
      </c>
      <c r="F9" s="3" t="e">
        <f>VLOOKUP(B9,'CRF all combined'!$I$4:$M$16, 5, FALSE)</f>
        <v>#N/A</v>
      </c>
    </row>
    <row r="10" spans="1:8" x14ac:dyDescent="0.2">
      <c r="A10" s="8" t="s">
        <v>12</v>
      </c>
      <c r="B10" s="8" t="str">
        <f>'CRF all combined'!A12</f>
        <v>FU</v>
      </c>
      <c r="C10" s="8">
        <f>'CRF all combined'!D12</f>
        <v>0.91</v>
      </c>
      <c r="D10" s="8">
        <f>'CRF all combined'!E12</f>
        <v>206</v>
      </c>
      <c r="E10" s="8">
        <f>VLOOKUP(B10,'CRF all combined'!$I$3:$L$16, 4, FALSE)</f>
        <v>0.4</v>
      </c>
      <c r="F10" s="8">
        <f>VLOOKUP(B10,'CRF all combined'!$I$4:$M$16, 5, FALSE)</f>
        <v>7</v>
      </c>
    </row>
    <row r="11" spans="1:8" x14ac:dyDescent="0.2">
      <c r="A11" s="3" t="s">
        <v>67</v>
      </c>
      <c r="B11" s="3" t="str">
        <f>'CRF all combined'!A13</f>
        <v>FU-IE</v>
      </c>
      <c r="C11" s="3">
        <f>'CRF all combined'!D13</f>
        <v>1</v>
      </c>
      <c r="D11" s="3">
        <f>'CRF all combined'!E13</f>
        <v>1</v>
      </c>
      <c r="E11" s="3" t="e">
        <f>VLOOKUP(B11,'CRF all combined'!$I$3:$L$16, 4, FALSE)</f>
        <v>#N/A</v>
      </c>
      <c r="F11" s="3" t="e">
        <f>VLOOKUP(B11,'CRF all combined'!$I$4:$M$16, 5, FALSE)</f>
        <v>#N/A</v>
      </c>
    </row>
    <row r="12" spans="1:8" x14ac:dyDescent="0.2">
      <c r="A12" s="3" t="s">
        <v>14</v>
      </c>
      <c r="B12" s="3" t="str">
        <f>'CRF all combined'!A14</f>
        <v>FW</v>
      </c>
      <c r="C12" s="3">
        <f>'CRF all combined'!D14</f>
        <v>0.86</v>
      </c>
      <c r="D12" s="3">
        <f>'CRF all combined'!E14</f>
        <v>523</v>
      </c>
      <c r="E12" s="3">
        <f>VLOOKUP(B12,'CRF all combined'!$I$3:$L$16, 4, FALSE)</f>
        <v>0.55000000000000004</v>
      </c>
      <c r="F12" s="3">
        <f>VLOOKUP(B12,'CRF all combined'!$I$4:$M$16, 5, FALSE)</f>
        <v>34</v>
      </c>
    </row>
    <row r="13" spans="1:8" x14ac:dyDescent="0.2">
      <c r="A13" s="5" t="s">
        <v>68</v>
      </c>
      <c r="B13" s="3" t="str">
        <f>'CRF all combined'!A15</f>
        <v>FW-IC</v>
      </c>
      <c r="C13" s="3">
        <f>'CRF all combined'!D15</f>
        <v>0</v>
      </c>
      <c r="D13" s="3">
        <f>'CRF all combined'!E15</f>
        <v>1</v>
      </c>
      <c r="E13" s="3" t="e">
        <f>VLOOKUP(B13,'CRF all combined'!$I$3:$L$16, 4, FALSE)</f>
        <v>#N/A</v>
      </c>
      <c r="F13" s="3" t="e">
        <f>VLOOKUP(B13,'CRF all combined'!$I$4:$M$16, 5, FALSE)</f>
        <v>#N/A</v>
      </c>
    </row>
    <row r="14" spans="1:8" x14ac:dyDescent="0.2">
      <c r="A14" s="3" t="s">
        <v>15</v>
      </c>
      <c r="B14" s="3" t="str">
        <f>'CRF all combined'!A16</f>
        <v>IC</v>
      </c>
      <c r="C14" s="3">
        <f>'CRF all combined'!D16</f>
        <v>0.86</v>
      </c>
      <c r="D14" s="3">
        <f>'CRF all combined'!E16</f>
        <v>669</v>
      </c>
      <c r="E14" s="3">
        <f>VLOOKUP(B14,'CRF all combined'!$I$3:$L$16, 4, FALSE)</f>
        <v>0.57999999999999996</v>
      </c>
      <c r="F14" s="3">
        <f>VLOOKUP(B14,'CRF all combined'!$I$4:$M$16, 5, FALSE)</f>
        <v>32</v>
      </c>
    </row>
    <row r="15" spans="1:8" x14ac:dyDescent="0.2">
      <c r="A15" s="7" t="s">
        <v>16</v>
      </c>
      <c r="B15" s="7" t="str">
        <f>'CRF all combined'!A17</f>
        <v>IE</v>
      </c>
      <c r="C15" s="7">
        <f>'CRF all combined'!D17</f>
        <v>0.84</v>
      </c>
      <c r="D15" s="7">
        <f>'CRF all combined'!E17</f>
        <v>3543</v>
      </c>
      <c r="E15" s="7">
        <f>VLOOKUP(B15,'CRF all combined'!$I$3:$L$16, 4, FALSE)</f>
        <v>0.69</v>
      </c>
      <c r="F15" s="7">
        <f>VLOOKUP(B15,'CRF all combined'!$I$4:$M$16, 5, FALSE)</f>
        <v>211</v>
      </c>
    </row>
    <row r="16" spans="1:8" x14ac:dyDescent="0.2">
      <c r="A16" s="5" t="s">
        <v>69</v>
      </c>
      <c r="B16" s="3" t="str">
        <f>'CRF all combined'!A18</f>
        <v>IE-QABTW</v>
      </c>
      <c r="C16" s="3">
        <f>'CRF all combined'!D18</f>
        <v>0</v>
      </c>
      <c r="D16" s="3">
        <f>'CRF all combined'!E18</f>
        <v>2</v>
      </c>
      <c r="E16" s="3" t="e">
        <f>VLOOKUP(B16,'CRF all combined'!$I$3:$L$16, 4, FALSE)</f>
        <v>#N/A</v>
      </c>
      <c r="F16" s="3" t="e">
        <f>VLOOKUP(B16,'CRF all combined'!$I$4:$M$16, 5, FALSE)</f>
        <v>#N/A</v>
      </c>
    </row>
    <row r="17" spans="1:6" x14ac:dyDescent="0.2">
      <c r="A17" s="8" t="s">
        <v>18</v>
      </c>
      <c r="B17" s="8" t="str">
        <f>'CRF all combined'!A19</f>
        <v>PC</v>
      </c>
      <c r="C17" s="8">
        <f>'CRF all combined'!D19</f>
        <v>0.82</v>
      </c>
      <c r="D17" s="8">
        <f>'CRF all combined'!E19</f>
        <v>343</v>
      </c>
      <c r="E17" s="8">
        <f>VLOOKUP(B17,'CRF all combined'!$I$3:$L$16, 4, FALSE)</f>
        <v>0.18</v>
      </c>
      <c r="F17" s="8">
        <f>VLOOKUP(B17,'CRF all combined'!$I$4:$M$16, 5, FALSE)</f>
        <v>12</v>
      </c>
    </row>
    <row r="18" spans="1:6" x14ac:dyDescent="0.2">
      <c r="A18" s="7" t="s">
        <v>17</v>
      </c>
      <c r="B18" s="7" t="str">
        <f>'CRF all combined'!A20</f>
        <v>PU</v>
      </c>
      <c r="C18" s="7">
        <f>'CRF all combined'!D20</f>
        <v>0.81</v>
      </c>
      <c r="D18" s="7">
        <f>'CRF all combined'!E20</f>
        <v>705</v>
      </c>
      <c r="E18" s="7">
        <f>VLOOKUP(B18,'CRF all combined'!$I$3:$L$16, 4, FALSE)</f>
        <v>0.69</v>
      </c>
      <c r="F18" s="7">
        <f>VLOOKUP(B18,'CRF all combined'!$I$4:$M$16, 5, FALSE)</f>
        <v>45</v>
      </c>
    </row>
    <row r="19" spans="1:6" x14ac:dyDescent="0.2">
      <c r="A19" s="3" t="s">
        <v>70</v>
      </c>
      <c r="B19" s="3" t="str">
        <f>'CRF all combined'!A21</f>
        <v>PU-PC</v>
      </c>
      <c r="C19" s="3">
        <f>'CRF all combined'!D21</f>
        <v>1</v>
      </c>
      <c r="D19" s="3">
        <f>'CRF all combined'!E21</f>
        <v>1</v>
      </c>
      <c r="E19" s="3" t="e">
        <f>VLOOKUP(B19,'CRF all combined'!$I$3:$L$16, 4, FALSE)</f>
        <v>#N/A</v>
      </c>
      <c r="F19" s="3" t="e">
        <f>VLOOKUP(B19,'CRF all combined'!$I$4:$M$16, 5, FALSE)</f>
        <v>#N/A</v>
      </c>
    </row>
    <row r="20" spans="1:6" x14ac:dyDescent="0.2">
      <c r="A20" s="8" t="s">
        <v>19</v>
      </c>
      <c r="B20" s="8" t="str">
        <f>'CRF all combined'!A22</f>
        <v>QABTW</v>
      </c>
      <c r="C20" s="8">
        <f>'CRF all combined'!D22</f>
        <v>0.78</v>
      </c>
      <c r="D20" s="8">
        <f>'CRF all combined'!E22</f>
        <v>301</v>
      </c>
      <c r="E20" s="8">
        <f>VLOOKUP(B20,'CRF all combined'!$I$3:$L$16, 4, FALSE)</f>
        <v>0.28000000000000003</v>
      </c>
      <c r="F20" s="8">
        <f>VLOOKUP(B20,'CRF all combined'!$I$4:$M$16, 5, FALSE)</f>
        <v>19</v>
      </c>
    </row>
    <row r="21" spans="1:6" x14ac:dyDescent="0.2">
      <c r="A21" s="7" t="s">
        <v>20</v>
      </c>
      <c r="B21" s="7" t="str">
        <f>'CRF all combined'!A23</f>
        <v>SR</v>
      </c>
      <c r="C21" s="7">
        <f>'CRF all combined'!D23</f>
        <v>0.89</v>
      </c>
      <c r="D21" s="7">
        <f>'CRF all combined'!E23</f>
        <v>1845</v>
      </c>
      <c r="E21" s="7">
        <f>VLOOKUP(B21,'CRF all combined'!$I$3:$L$16, 4, FALSE)</f>
        <v>0.83</v>
      </c>
      <c r="F21" s="7">
        <f>VLOOKUP(B21,'CRF all combined'!$I$4:$M$16, 5, FALSE)</f>
        <v>111</v>
      </c>
    </row>
    <row r="22" spans="1:6" x14ac:dyDescent="0.2">
      <c r="A22" s="5" t="s">
        <v>71</v>
      </c>
      <c r="B22" s="3" t="str">
        <f>'CRF all combined'!A24</f>
        <v>SR-PC</v>
      </c>
      <c r="C22" s="3">
        <f>'CRF all combined'!D24</f>
        <v>0</v>
      </c>
      <c r="D22" s="3">
        <f>'CRF all combined'!E24</f>
        <v>1</v>
      </c>
      <c r="E22" s="3" t="e">
        <f>VLOOKUP(B22,'CRF all combined'!$I$3:$L$16, 4, FALSE)</f>
        <v>#N/A</v>
      </c>
      <c r="F22" s="3" t="e">
        <f>VLOOKUP(B22,'CRF all combined'!$I$4:$M$16, 5, FALSE)</f>
        <v>#N/A</v>
      </c>
    </row>
    <row r="24" spans="1:6" x14ac:dyDescent="0.2">
      <c r="B24" s="3" t="s">
        <v>81</v>
      </c>
      <c r="C24" s="3">
        <f>'CRF all combined'!D26</f>
        <v>0.85</v>
      </c>
      <c r="D24" s="3">
        <f>'CRF all combined'!E26</f>
        <v>9940</v>
      </c>
      <c r="E24" s="3">
        <f>'CRF all combined'!L18</f>
        <v>0.64</v>
      </c>
      <c r="F24" s="3">
        <f>'CRF all combined'!M18</f>
        <v>553</v>
      </c>
    </row>
    <row r="25" spans="1:6" x14ac:dyDescent="0.2">
      <c r="B25" s="3" t="s">
        <v>82</v>
      </c>
      <c r="C25" s="3">
        <f>'CRF all combined'!D27</f>
        <v>0.66</v>
      </c>
      <c r="D25" s="3">
        <f>'CRF all combined'!E27</f>
        <v>9940</v>
      </c>
      <c r="E25" s="3">
        <f>'CRF all combined'!L19</f>
        <v>0.46</v>
      </c>
      <c r="F25" s="3">
        <f>'CRF all combined'!M19</f>
        <v>553</v>
      </c>
    </row>
    <row r="26" spans="1:6" x14ac:dyDescent="0.2">
      <c r="B26" s="2" t="s">
        <v>83</v>
      </c>
      <c r="C26" s="2">
        <f>'CRF all combined'!D28</f>
        <v>0.85</v>
      </c>
      <c r="D26" s="2">
        <f>'CRF all combined'!E28</f>
        <v>9940</v>
      </c>
      <c r="E26" s="2">
        <f>'CRF all combined'!L20</f>
        <v>0.63</v>
      </c>
      <c r="F26" s="2">
        <f>'CRF all combined'!M20</f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DE47-2D1A-9244-BD99-042EF2606E58}">
  <dimension ref="A1:M28"/>
  <sheetViews>
    <sheetView workbookViewId="0">
      <selection activeCell="M4" sqref="M4"/>
    </sheetView>
  </sheetViews>
  <sheetFormatPr baseColWidth="10" defaultRowHeight="16" x14ac:dyDescent="0.2"/>
  <cols>
    <col min="1" max="1" width="13.1640625" bestFit="1" customWidth="1"/>
    <col min="8" max="8" width="12.33203125" bestFit="1" customWidth="1"/>
  </cols>
  <sheetData>
    <row r="1" spans="1:13" x14ac:dyDescent="0.2">
      <c r="A1" s="1" t="s">
        <v>65</v>
      </c>
      <c r="B1" t="s">
        <v>35</v>
      </c>
      <c r="C1" t="s">
        <v>36</v>
      </c>
      <c r="D1" t="s">
        <v>25</v>
      </c>
      <c r="E1" t="s">
        <v>37</v>
      </c>
      <c r="H1" s="1" t="s">
        <v>66</v>
      </c>
      <c r="J1" t="s">
        <v>63</v>
      </c>
      <c r="K1" t="s">
        <v>64</v>
      </c>
    </row>
    <row r="2" spans="1:13" x14ac:dyDescent="0.2">
      <c r="B2" t="s">
        <v>0</v>
      </c>
      <c r="C2" t="s">
        <v>1</v>
      </c>
      <c r="D2" t="s">
        <v>2</v>
      </c>
      <c r="E2" t="s">
        <v>3</v>
      </c>
      <c r="J2" t="s">
        <v>0</v>
      </c>
      <c r="K2" t="s">
        <v>1</v>
      </c>
      <c r="L2" t="s">
        <v>2</v>
      </c>
      <c r="M2" t="s">
        <v>3</v>
      </c>
    </row>
    <row r="4" spans="1:13" x14ac:dyDescent="0.2">
      <c r="A4" t="s">
        <v>38</v>
      </c>
      <c r="B4">
        <v>0.93</v>
      </c>
      <c r="C4">
        <v>0.83</v>
      </c>
      <c r="D4">
        <v>0.88</v>
      </c>
      <c r="E4">
        <v>483</v>
      </c>
      <c r="I4" t="s">
        <v>38</v>
      </c>
      <c r="J4">
        <v>0.63</v>
      </c>
      <c r="K4">
        <v>0.48</v>
      </c>
      <c r="L4">
        <v>0.55000000000000004</v>
      </c>
      <c r="M4">
        <v>25</v>
      </c>
    </row>
    <row r="5" spans="1:13" x14ac:dyDescent="0.2">
      <c r="A5" t="s">
        <v>39</v>
      </c>
      <c r="B5">
        <v>1</v>
      </c>
      <c r="C5">
        <v>0.5</v>
      </c>
      <c r="D5">
        <v>0.67</v>
      </c>
      <c r="E5">
        <v>2</v>
      </c>
      <c r="I5" t="s">
        <v>40</v>
      </c>
      <c r="J5">
        <v>0.38</v>
      </c>
      <c r="K5">
        <v>0.59</v>
      </c>
      <c r="L5">
        <v>0.47</v>
      </c>
      <c r="M5">
        <v>34</v>
      </c>
    </row>
    <row r="6" spans="1:13" x14ac:dyDescent="0.2">
      <c r="A6" t="s">
        <v>40</v>
      </c>
      <c r="B6">
        <v>0.84</v>
      </c>
      <c r="C6">
        <v>0.78</v>
      </c>
      <c r="D6">
        <v>0.81</v>
      </c>
      <c r="E6">
        <v>909</v>
      </c>
      <c r="I6" t="s">
        <v>42</v>
      </c>
      <c r="J6">
        <v>0.25</v>
      </c>
      <c r="K6">
        <v>0.14000000000000001</v>
      </c>
      <c r="L6">
        <v>0.18</v>
      </c>
      <c r="M6">
        <v>7</v>
      </c>
    </row>
    <row r="7" spans="1:13" x14ac:dyDescent="0.2">
      <c r="A7" t="s">
        <v>41</v>
      </c>
      <c r="B7">
        <v>0</v>
      </c>
      <c r="C7">
        <v>0</v>
      </c>
      <c r="D7">
        <v>0</v>
      </c>
      <c r="E7">
        <v>1</v>
      </c>
      <c r="I7" t="s">
        <v>43</v>
      </c>
      <c r="J7">
        <v>0.4</v>
      </c>
      <c r="K7">
        <v>1</v>
      </c>
      <c r="L7">
        <v>0.56999999999999995</v>
      </c>
      <c r="M7">
        <v>2</v>
      </c>
    </row>
    <row r="8" spans="1:13" x14ac:dyDescent="0.2">
      <c r="A8" t="s">
        <v>42</v>
      </c>
      <c r="B8">
        <v>0.9</v>
      </c>
      <c r="C8">
        <v>0.8</v>
      </c>
      <c r="D8">
        <v>0.85</v>
      </c>
      <c r="E8">
        <v>164</v>
      </c>
      <c r="I8" t="s">
        <v>44</v>
      </c>
      <c r="J8">
        <v>0.1</v>
      </c>
      <c r="K8">
        <v>7.0000000000000007E-2</v>
      </c>
      <c r="L8">
        <v>0.08</v>
      </c>
      <c r="M8">
        <v>14</v>
      </c>
    </row>
    <row r="9" spans="1:13" x14ac:dyDescent="0.2">
      <c r="A9" t="s">
        <v>43</v>
      </c>
      <c r="B9">
        <v>0.93</v>
      </c>
      <c r="C9">
        <v>0.86</v>
      </c>
      <c r="D9">
        <v>0.9</v>
      </c>
      <c r="E9">
        <v>81</v>
      </c>
      <c r="I9" t="s">
        <v>46</v>
      </c>
      <c r="J9">
        <v>0.38</v>
      </c>
      <c r="K9">
        <v>0.43</v>
      </c>
      <c r="L9">
        <v>0.4</v>
      </c>
      <c r="M9">
        <v>7</v>
      </c>
    </row>
    <row r="10" spans="1:13" x14ac:dyDescent="0.2">
      <c r="A10" t="s">
        <v>44</v>
      </c>
      <c r="B10">
        <v>0.94</v>
      </c>
      <c r="C10">
        <v>0.89</v>
      </c>
      <c r="D10">
        <v>0.92</v>
      </c>
      <c r="E10">
        <v>158</v>
      </c>
      <c r="I10" t="s">
        <v>48</v>
      </c>
      <c r="J10">
        <v>0.61</v>
      </c>
      <c r="K10">
        <v>0.5</v>
      </c>
      <c r="L10">
        <v>0.55000000000000004</v>
      </c>
      <c r="M10">
        <v>34</v>
      </c>
    </row>
    <row r="11" spans="1:13" x14ac:dyDescent="0.2">
      <c r="A11" t="s">
        <v>45</v>
      </c>
      <c r="B11">
        <v>0</v>
      </c>
      <c r="C11">
        <v>0</v>
      </c>
      <c r="D11">
        <v>0</v>
      </c>
      <c r="E11">
        <v>1</v>
      </c>
      <c r="I11" t="s">
        <v>50</v>
      </c>
      <c r="J11">
        <v>0.49</v>
      </c>
      <c r="K11">
        <v>0.72</v>
      </c>
      <c r="L11">
        <v>0.57999999999999996</v>
      </c>
      <c r="M11">
        <v>32</v>
      </c>
    </row>
    <row r="12" spans="1:13" x14ac:dyDescent="0.2">
      <c r="A12" t="s">
        <v>46</v>
      </c>
      <c r="B12">
        <v>0.96</v>
      </c>
      <c r="C12">
        <v>0.86</v>
      </c>
      <c r="D12">
        <v>0.91</v>
      </c>
      <c r="E12">
        <v>206</v>
      </c>
      <c r="I12" t="s">
        <v>51</v>
      </c>
      <c r="J12">
        <v>0.64</v>
      </c>
      <c r="K12">
        <v>0.75</v>
      </c>
      <c r="L12">
        <v>0.69</v>
      </c>
      <c r="M12">
        <v>211</v>
      </c>
    </row>
    <row r="13" spans="1:13" x14ac:dyDescent="0.2">
      <c r="A13" t="s">
        <v>47</v>
      </c>
      <c r="B13">
        <v>1</v>
      </c>
      <c r="C13">
        <v>1</v>
      </c>
      <c r="D13">
        <v>1</v>
      </c>
      <c r="E13">
        <v>1</v>
      </c>
      <c r="I13" t="s">
        <v>53</v>
      </c>
      <c r="J13">
        <v>0.2</v>
      </c>
      <c r="K13">
        <v>0.17</v>
      </c>
      <c r="L13">
        <v>0.18</v>
      </c>
      <c r="M13">
        <v>12</v>
      </c>
    </row>
    <row r="14" spans="1:13" x14ac:dyDescent="0.2">
      <c r="A14" t="s">
        <v>48</v>
      </c>
      <c r="B14">
        <v>0.9</v>
      </c>
      <c r="C14">
        <v>0.84</v>
      </c>
      <c r="D14">
        <v>0.86</v>
      </c>
      <c r="E14">
        <v>523</v>
      </c>
      <c r="I14" t="s">
        <v>54</v>
      </c>
      <c r="J14">
        <v>0.71</v>
      </c>
      <c r="K14">
        <v>0.67</v>
      </c>
      <c r="L14">
        <v>0.69</v>
      </c>
      <c r="M14">
        <v>45</v>
      </c>
    </row>
    <row r="15" spans="1:13" x14ac:dyDescent="0.2">
      <c r="A15" t="s">
        <v>49</v>
      </c>
      <c r="B15">
        <v>0</v>
      </c>
      <c r="C15">
        <v>0</v>
      </c>
      <c r="D15">
        <v>0</v>
      </c>
      <c r="E15">
        <v>1</v>
      </c>
      <c r="I15" t="s">
        <v>56</v>
      </c>
      <c r="J15">
        <v>0.4</v>
      </c>
      <c r="K15">
        <v>0.21</v>
      </c>
      <c r="L15">
        <v>0.28000000000000003</v>
      </c>
      <c r="M15">
        <v>19</v>
      </c>
    </row>
    <row r="16" spans="1:13" x14ac:dyDescent="0.2">
      <c r="A16" t="s">
        <v>50</v>
      </c>
      <c r="B16">
        <v>0.91</v>
      </c>
      <c r="C16">
        <v>0.81</v>
      </c>
      <c r="D16">
        <v>0.86</v>
      </c>
      <c r="E16">
        <v>669</v>
      </c>
      <c r="I16" t="s">
        <v>57</v>
      </c>
      <c r="J16">
        <v>0.79</v>
      </c>
      <c r="K16">
        <v>0.86</v>
      </c>
      <c r="L16">
        <v>0.83</v>
      </c>
      <c r="M16">
        <v>111</v>
      </c>
    </row>
    <row r="17" spans="1:13" x14ac:dyDescent="0.2">
      <c r="A17" t="s">
        <v>51</v>
      </c>
      <c r="B17">
        <v>0.87</v>
      </c>
      <c r="C17">
        <v>0.81</v>
      </c>
      <c r="D17">
        <v>0.84</v>
      </c>
      <c r="E17">
        <v>3543</v>
      </c>
    </row>
    <row r="18" spans="1:13" x14ac:dyDescent="0.2">
      <c r="A18" t="s">
        <v>52</v>
      </c>
      <c r="B18">
        <v>0</v>
      </c>
      <c r="C18">
        <v>0</v>
      </c>
      <c r="D18">
        <v>0</v>
      </c>
      <c r="E18">
        <v>2</v>
      </c>
      <c r="H18" t="s">
        <v>4</v>
      </c>
      <c r="I18" t="s">
        <v>5</v>
      </c>
      <c r="J18">
        <v>0.61</v>
      </c>
      <c r="K18">
        <v>0.67</v>
      </c>
      <c r="L18">
        <v>0.64</v>
      </c>
      <c r="M18">
        <v>553</v>
      </c>
    </row>
    <row r="19" spans="1:13" x14ac:dyDescent="0.2">
      <c r="A19" t="s">
        <v>53</v>
      </c>
      <c r="B19">
        <v>0.87</v>
      </c>
      <c r="C19">
        <v>0.77</v>
      </c>
      <c r="D19">
        <v>0.82</v>
      </c>
      <c r="E19">
        <v>343</v>
      </c>
      <c r="H19" t="s">
        <v>6</v>
      </c>
      <c r="I19" t="s">
        <v>5</v>
      </c>
      <c r="J19">
        <v>0.46</v>
      </c>
      <c r="K19">
        <v>0.51</v>
      </c>
      <c r="L19">
        <v>0.46</v>
      </c>
      <c r="M19">
        <v>553</v>
      </c>
    </row>
    <row r="20" spans="1:13" x14ac:dyDescent="0.2">
      <c r="A20" t="s">
        <v>54</v>
      </c>
      <c r="B20">
        <v>0.87</v>
      </c>
      <c r="C20">
        <v>0.76</v>
      </c>
      <c r="D20">
        <v>0.81</v>
      </c>
      <c r="E20">
        <v>705</v>
      </c>
      <c r="H20" t="s">
        <v>31</v>
      </c>
      <c r="I20" t="s">
        <v>5</v>
      </c>
      <c r="J20">
        <v>0.61</v>
      </c>
      <c r="K20">
        <v>0.67</v>
      </c>
      <c r="L20">
        <v>0.63</v>
      </c>
      <c r="M20">
        <v>553</v>
      </c>
    </row>
    <row r="21" spans="1:13" x14ac:dyDescent="0.2">
      <c r="A21" t="s">
        <v>55</v>
      </c>
      <c r="B21">
        <v>1</v>
      </c>
      <c r="C21">
        <v>1</v>
      </c>
      <c r="D21">
        <v>1</v>
      </c>
      <c r="E21">
        <v>1</v>
      </c>
    </row>
    <row r="22" spans="1:13" x14ac:dyDescent="0.2">
      <c r="A22" t="s">
        <v>56</v>
      </c>
      <c r="B22">
        <v>0.89</v>
      </c>
      <c r="C22">
        <v>0.7</v>
      </c>
      <c r="D22">
        <v>0.78</v>
      </c>
      <c r="E22">
        <v>301</v>
      </c>
    </row>
    <row r="23" spans="1:13" x14ac:dyDescent="0.2">
      <c r="A23" t="s">
        <v>57</v>
      </c>
      <c r="B23">
        <v>0.89</v>
      </c>
      <c r="C23">
        <v>0.89</v>
      </c>
      <c r="D23">
        <v>0.89</v>
      </c>
      <c r="E23">
        <v>1845</v>
      </c>
    </row>
    <row r="24" spans="1:13" x14ac:dyDescent="0.2">
      <c r="A24" t="s">
        <v>58</v>
      </c>
      <c r="B24">
        <v>0</v>
      </c>
      <c r="C24">
        <v>0</v>
      </c>
      <c r="D24">
        <v>0</v>
      </c>
      <c r="E24">
        <v>1</v>
      </c>
    </row>
    <row r="26" spans="1:13" x14ac:dyDescent="0.2">
      <c r="A26" t="s">
        <v>59</v>
      </c>
      <c r="B26">
        <v>0.88</v>
      </c>
      <c r="C26">
        <v>0.82</v>
      </c>
      <c r="D26">
        <v>0.85</v>
      </c>
      <c r="E26">
        <v>9940</v>
      </c>
    </row>
    <row r="27" spans="1:13" x14ac:dyDescent="0.2">
      <c r="A27" t="s">
        <v>60</v>
      </c>
      <c r="B27">
        <v>0.7</v>
      </c>
      <c r="C27">
        <v>0.62</v>
      </c>
      <c r="D27">
        <v>0.66</v>
      </c>
      <c r="E27">
        <v>9940</v>
      </c>
    </row>
    <row r="28" spans="1:13" x14ac:dyDescent="0.2">
      <c r="A28" t="s">
        <v>61</v>
      </c>
      <c r="B28">
        <v>0.88</v>
      </c>
      <c r="C28">
        <v>0.82</v>
      </c>
      <c r="D28">
        <v>0.85</v>
      </c>
      <c r="E28">
        <v>9940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5E3C-2253-1F4B-BF85-D54DA235171A}">
  <dimension ref="A1:O10"/>
  <sheetViews>
    <sheetView workbookViewId="0">
      <selection activeCell="N8" sqref="N8"/>
    </sheetView>
  </sheetViews>
  <sheetFormatPr baseColWidth="10" defaultRowHeight="16" x14ac:dyDescent="0.2"/>
  <cols>
    <col min="1" max="1" width="23.5" customWidth="1"/>
  </cols>
  <sheetData>
    <row r="1" spans="1:15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/>
      <c r="I1" s="1"/>
      <c r="J1" s="1" t="s">
        <v>32</v>
      </c>
      <c r="K1" s="1" t="s">
        <v>22</v>
      </c>
      <c r="L1" s="1" t="s">
        <v>23</v>
      </c>
      <c r="M1" s="1" t="s">
        <v>24</v>
      </c>
      <c r="N1" s="1"/>
      <c r="O1" s="1"/>
    </row>
    <row r="2" spans="1:15" x14ac:dyDescent="0.2">
      <c r="B2" s="1"/>
      <c r="C2" s="1" t="s">
        <v>0</v>
      </c>
      <c r="D2" s="1" t="s">
        <v>1</v>
      </c>
      <c r="E2" s="1" t="s">
        <v>2</v>
      </c>
      <c r="F2" s="1" t="s">
        <v>3</v>
      </c>
      <c r="G2" s="1"/>
      <c r="H2" s="1"/>
      <c r="I2" s="1"/>
      <c r="J2" s="1"/>
      <c r="K2" s="1"/>
      <c r="L2" s="1" t="s">
        <v>0</v>
      </c>
      <c r="M2" s="1" t="s">
        <v>1</v>
      </c>
      <c r="N2" s="1" t="s">
        <v>2</v>
      </c>
      <c r="O2" s="1" t="s">
        <v>3</v>
      </c>
    </row>
    <row r="4" spans="1:15" x14ac:dyDescent="0.2">
      <c r="B4" t="s">
        <v>28</v>
      </c>
      <c r="C4">
        <v>0.87</v>
      </c>
      <c r="D4">
        <v>0.87</v>
      </c>
      <c r="E4">
        <v>0.87</v>
      </c>
      <c r="F4">
        <v>886</v>
      </c>
      <c r="K4" t="s">
        <v>28</v>
      </c>
      <c r="L4">
        <v>0.34</v>
      </c>
      <c r="M4">
        <v>0.62</v>
      </c>
      <c r="N4">
        <v>0.44</v>
      </c>
      <c r="O4">
        <v>34</v>
      </c>
    </row>
    <row r="5" spans="1:15" x14ac:dyDescent="0.2">
      <c r="B5" t="s">
        <v>29</v>
      </c>
      <c r="C5">
        <v>1</v>
      </c>
      <c r="D5">
        <v>0.96</v>
      </c>
      <c r="E5">
        <v>0.98</v>
      </c>
      <c r="F5">
        <v>25</v>
      </c>
      <c r="K5" t="s">
        <v>30</v>
      </c>
      <c r="L5">
        <v>0.33</v>
      </c>
      <c r="M5">
        <v>0.4</v>
      </c>
      <c r="N5">
        <v>0.36</v>
      </c>
      <c r="O5">
        <v>5</v>
      </c>
    </row>
    <row r="6" spans="1:15" x14ac:dyDescent="0.2">
      <c r="B6" t="s">
        <v>30</v>
      </c>
      <c r="C6">
        <v>0.91</v>
      </c>
      <c r="D6">
        <v>0.88</v>
      </c>
      <c r="E6">
        <v>0.89</v>
      </c>
      <c r="F6">
        <v>128</v>
      </c>
    </row>
    <row r="7" spans="1:15" x14ac:dyDescent="0.2">
      <c r="J7" t="s">
        <v>4</v>
      </c>
      <c r="K7" t="s">
        <v>5</v>
      </c>
      <c r="L7">
        <v>0.33</v>
      </c>
      <c r="M7">
        <v>0.59</v>
      </c>
      <c r="N7">
        <v>0.43</v>
      </c>
      <c r="O7">
        <v>39</v>
      </c>
    </row>
    <row r="8" spans="1:15" x14ac:dyDescent="0.2">
      <c r="A8" t="s">
        <v>4</v>
      </c>
      <c r="B8" t="s">
        <v>5</v>
      </c>
      <c r="C8">
        <v>0.88</v>
      </c>
      <c r="D8">
        <v>0.87</v>
      </c>
      <c r="E8">
        <v>0.88</v>
      </c>
      <c r="F8">
        <v>1039</v>
      </c>
      <c r="J8" t="s">
        <v>6</v>
      </c>
      <c r="K8" t="s">
        <v>5</v>
      </c>
      <c r="L8">
        <v>0.34</v>
      </c>
      <c r="M8">
        <v>0.51</v>
      </c>
      <c r="N8">
        <v>0.4</v>
      </c>
      <c r="O8">
        <v>39</v>
      </c>
    </row>
    <row r="9" spans="1:15" x14ac:dyDescent="0.2">
      <c r="A9" t="s">
        <v>6</v>
      </c>
      <c r="B9" t="s">
        <v>5</v>
      </c>
      <c r="C9">
        <v>0.93</v>
      </c>
      <c r="D9">
        <v>0.9</v>
      </c>
      <c r="E9">
        <v>0.91</v>
      </c>
      <c r="F9">
        <v>1039</v>
      </c>
      <c r="J9" t="s">
        <v>31</v>
      </c>
      <c r="K9" t="s">
        <v>5</v>
      </c>
      <c r="L9">
        <v>0.34</v>
      </c>
      <c r="M9">
        <v>0.59</v>
      </c>
      <c r="N9">
        <v>0.43</v>
      </c>
      <c r="O9">
        <v>39</v>
      </c>
    </row>
    <row r="10" spans="1:15" x14ac:dyDescent="0.2">
      <c r="A10" t="s">
        <v>31</v>
      </c>
      <c r="B10" t="s">
        <v>5</v>
      </c>
      <c r="C10">
        <v>0.88</v>
      </c>
      <c r="D10">
        <v>0.87</v>
      </c>
      <c r="E10">
        <v>0.88</v>
      </c>
      <c r="F10">
        <v>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91BD-12E1-3542-A471-1D78F6F8634C}">
  <dimension ref="A1:O10"/>
  <sheetViews>
    <sheetView workbookViewId="0">
      <selection activeCell="L11" sqref="L11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0.95</v>
      </c>
      <c r="D4">
        <v>0.78</v>
      </c>
      <c r="E4">
        <v>0.86</v>
      </c>
      <c r="F4">
        <v>476</v>
      </c>
      <c r="K4" t="s">
        <v>28</v>
      </c>
      <c r="L4">
        <v>0.68</v>
      </c>
      <c r="M4">
        <v>0.52</v>
      </c>
      <c r="N4">
        <v>0.59</v>
      </c>
      <c r="O4">
        <v>25</v>
      </c>
    </row>
    <row r="5" spans="1:15" x14ac:dyDescent="0.2">
      <c r="B5" t="s">
        <v>29</v>
      </c>
      <c r="C5">
        <v>1</v>
      </c>
      <c r="D5">
        <v>0.78</v>
      </c>
      <c r="E5">
        <v>0.88</v>
      </c>
      <c r="F5">
        <v>9</v>
      </c>
      <c r="K5" t="s">
        <v>30</v>
      </c>
      <c r="L5">
        <v>0</v>
      </c>
      <c r="M5">
        <v>0</v>
      </c>
      <c r="N5">
        <v>0</v>
      </c>
      <c r="O5">
        <v>1</v>
      </c>
    </row>
    <row r="6" spans="1:15" x14ac:dyDescent="0.2">
      <c r="B6" t="s">
        <v>30</v>
      </c>
      <c r="C6">
        <v>0.98</v>
      </c>
      <c r="D6">
        <v>0.72</v>
      </c>
      <c r="E6">
        <v>0.83</v>
      </c>
      <c r="F6">
        <v>72</v>
      </c>
    </row>
    <row r="7" spans="1:15" x14ac:dyDescent="0.2">
      <c r="J7" t="s">
        <v>4</v>
      </c>
      <c r="K7" t="s">
        <v>5</v>
      </c>
      <c r="L7">
        <v>0.68</v>
      </c>
      <c r="M7">
        <v>0.5</v>
      </c>
      <c r="N7">
        <v>0.57999999999999996</v>
      </c>
      <c r="O7">
        <v>26</v>
      </c>
    </row>
    <row r="8" spans="1:15" x14ac:dyDescent="0.2">
      <c r="A8" t="s">
        <v>4</v>
      </c>
      <c r="B8" t="s">
        <v>5</v>
      </c>
      <c r="C8">
        <v>0.96</v>
      </c>
      <c r="D8">
        <v>0.78</v>
      </c>
      <c r="E8">
        <v>0.86</v>
      </c>
      <c r="F8">
        <v>557</v>
      </c>
      <c r="J8" t="s">
        <v>6</v>
      </c>
      <c r="K8" t="s">
        <v>5</v>
      </c>
      <c r="L8">
        <v>0.34</v>
      </c>
      <c r="M8">
        <v>0.26</v>
      </c>
      <c r="N8">
        <v>0.3</v>
      </c>
      <c r="O8">
        <v>26</v>
      </c>
    </row>
    <row r="9" spans="1:15" x14ac:dyDescent="0.2">
      <c r="A9" t="s">
        <v>6</v>
      </c>
      <c r="B9" t="s">
        <v>5</v>
      </c>
      <c r="C9">
        <v>0.98</v>
      </c>
      <c r="D9">
        <v>0.76</v>
      </c>
      <c r="E9">
        <v>0.86</v>
      </c>
      <c r="F9">
        <v>557</v>
      </c>
      <c r="J9" t="s">
        <v>31</v>
      </c>
      <c r="K9" t="s">
        <v>5</v>
      </c>
      <c r="L9">
        <v>0.66</v>
      </c>
      <c r="M9">
        <v>0.5</v>
      </c>
      <c r="N9">
        <v>0.56999999999999995</v>
      </c>
      <c r="O9">
        <v>26</v>
      </c>
    </row>
    <row r="10" spans="1:15" x14ac:dyDescent="0.2">
      <c r="A10" t="s">
        <v>31</v>
      </c>
      <c r="B10" t="s">
        <v>5</v>
      </c>
      <c r="C10">
        <v>0.96</v>
      </c>
      <c r="D10">
        <v>0.78</v>
      </c>
      <c r="E10">
        <v>0.86</v>
      </c>
      <c r="F10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5853-2E0F-CA48-97C2-D956AABFC636}">
  <dimension ref="A1:O10"/>
  <sheetViews>
    <sheetView workbookViewId="0">
      <selection activeCell="J7" sqref="J7:O8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0.99</v>
      </c>
      <c r="D4">
        <v>0.91</v>
      </c>
      <c r="E4">
        <v>0.95</v>
      </c>
      <c r="F4">
        <v>157</v>
      </c>
      <c r="K4" t="s">
        <v>28</v>
      </c>
      <c r="L4">
        <v>0.67</v>
      </c>
      <c r="M4">
        <v>0.28999999999999998</v>
      </c>
      <c r="N4">
        <v>0.4</v>
      </c>
      <c r="O4">
        <v>7</v>
      </c>
    </row>
    <row r="5" spans="1:15" x14ac:dyDescent="0.2">
      <c r="B5" t="s">
        <v>29</v>
      </c>
      <c r="C5">
        <v>1</v>
      </c>
      <c r="D5">
        <v>1</v>
      </c>
      <c r="E5">
        <v>1</v>
      </c>
      <c r="F5">
        <v>8</v>
      </c>
      <c r="K5" t="s">
        <v>30</v>
      </c>
      <c r="L5">
        <v>0.5</v>
      </c>
      <c r="M5">
        <v>1</v>
      </c>
      <c r="N5">
        <v>0.67</v>
      </c>
      <c r="O5">
        <v>1</v>
      </c>
    </row>
    <row r="6" spans="1:15" x14ac:dyDescent="0.2">
      <c r="B6" t="s">
        <v>30</v>
      </c>
      <c r="C6">
        <v>1</v>
      </c>
      <c r="D6">
        <v>1</v>
      </c>
      <c r="E6">
        <v>1</v>
      </c>
      <c r="F6">
        <v>45</v>
      </c>
    </row>
    <row r="7" spans="1:15" x14ac:dyDescent="0.2">
      <c r="J7" t="s">
        <v>4</v>
      </c>
      <c r="K7" t="s">
        <v>5</v>
      </c>
      <c r="L7">
        <v>0.6</v>
      </c>
      <c r="M7">
        <v>0.38</v>
      </c>
      <c r="N7">
        <v>0.46</v>
      </c>
      <c r="O7">
        <v>8</v>
      </c>
    </row>
    <row r="8" spans="1:15" x14ac:dyDescent="0.2">
      <c r="A8" t="s">
        <v>4</v>
      </c>
      <c r="B8" t="s">
        <v>5</v>
      </c>
      <c r="C8">
        <v>0.99</v>
      </c>
      <c r="D8">
        <v>0.93</v>
      </c>
      <c r="E8">
        <v>0.96</v>
      </c>
      <c r="F8">
        <v>210</v>
      </c>
      <c r="J8" t="s">
        <v>6</v>
      </c>
      <c r="K8" t="s">
        <v>5</v>
      </c>
      <c r="L8">
        <v>0.57999999999999996</v>
      </c>
      <c r="M8">
        <v>0.64</v>
      </c>
      <c r="N8">
        <v>0.53</v>
      </c>
      <c r="O8">
        <v>8</v>
      </c>
    </row>
    <row r="9" spans="1:15" x14ac:dyDescent="0.2">
      <c r="A9" t="s">
        <v>6</v>
      </c>
      <c r="B9" t="s">
        <v>5</v>
      </c>
      <c r="C9">
        <v>1</v>
      </c>
      <c r="D9">
        <v>0.97</v>
      </c>
      <c r="E9">
        <v>0.98</v>
      </c>
      <c r="F9">
        <v>210</v>
      </c>
      <c r="J9" t="s">
        <v>31</v>
      </c>
      <c r="K9" t="s">
        <v>5</v>
      </c>
      <c r="L9">
        <v>0.65</v>
      </c>
      <c r="M9">
        <v>0.38</v>
      </c>
      <c r="N9">
        <v>0.43</v>
      </c>
      <c r="O9">
        <v>8</v>
      </c>
    </row>
    <row r="10" spans="1:15" x14ac:dyDescent="0.2">
      <c r="A10" t="s">
        <v>31</v>
      </c>
      <c r="B10" t="s">
        <v>5</v>
      </c>
      <c r="C10">
        <v>0.99</v>
      </c>
      <c r="D10">
        <v>0.93</v>
      </c>
      <c r="E10">
        <v>0.96</v>
      </c>
      <c r="F10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0F15-E82D-BA44-BF90-E2A3AB493386}">
  <dimension ref="A1:O8"/>
  <sheetViews>
    <sheetView workbookViewId="0">
      <selection activeCell="F7" sqref="F7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0.99</v>
      </c>
      <c r="D4">
        <v>0.98</v>
      </c>
      <c r="E4">
        <v>0.98</v>
      </c>
      <c r="F4">
        <v>81</v>
      </c>
      <c r="K4" t="s">
        <v>28</v>
      </c>
      <c r="L4">
        <v>0.5</v>
      </c>
      <c r="M4">
        <v>1</v>
      </c>
      <c r="N4">
        <v>0.67</v>
      </c>
      <c r="O4">
        <v>2</v>
      </c>
    </row>
    <row r="6" spans="1:15" x14ac:dyDescent="0.2">
      <c r="A6" t="s">
        <v>4</v>
      </c>
      <c r="B6" t="s">
        <v>5</v>
      </c>
      <c r="C6">
        <v>0.99</v>
      </c>
      <c r="D6">
        <v>0.98</v>
      </c>
      <c r="E6">
        <v>0.98</v>
      </c>
      <c r="F6">
        <v>81</v>
      </c>
      <c r="J6" t="s">
        <v>4</v>
      </c>
      <c r="K6" t="s">
        <v>5</v>
      </c>
      <c r="L6">
        <v>0.5</v>
      </c>
      <c r="M6">
        <v>1</v>
      </c>
      <c r="N6">
        <v>0.67</v>
      </c>
      <c r="O6">
        <v>2</v>
      </c>
    </row>
    <row r="7" spans="1:15" x14ac:dyDescent="0.2">
      <c r="A7" t="s">
        <v>6</v>
      </c>
      <c r="B7" t="s">
        <v>5</v>
      </c>
      <c r="C7">
        <v>0.99</v>
      </c>
      <c r="D7">
        <v>0.98</v>
      </c>
      <c r="E7">
        <v>0.98</v>
      </c>
      <c r="F7">
        <v>81</v>
      </c>
      <c r="J7" t="s">
        <v>6</v>
      </c>
      <c r="K7" t="s">
        <v>5</v>
      </c>
      <c r="L7">
        <v>0.5</v>
      </c>
      <c r="M7">
        <v>1</v>
      </c>
      <c r="N7">
        <v>0.67</v>
      </c>
      <c r="O7">
        <v>2</v>
      </c>
    </row>
    <row r="8" spans="1:15" x14ac:dyDescent="0.2">
      <c r="A8" t="s">
        <v>31</v>
      </c>
      <c r="B8" t="s">
        <v>5</v>
      </c>
      <c r="C8">
        <v>0.99</v>
      </c>
      <c r="D8">
        <v>0.98</v>
      </c>
      <c r="E8">
        <v>0.98</v>
      </c>
      <c r="F8">
        <v>81</v>
      </c>
      <c r="J8" t="s">
        <v>31</v>
      </c>
      <c r="K8" t="s">
        <v>5</v>
      </c>
      <c r="L8">
        <v>0.5</v>
      </c>
      <c r="M8">
        <v>1</v>
      </c>
      <c r="N8">
        <v>0.67</v>
      </c>
      <c r="O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EE85-2466-354A-9CEB-A2EDE66D6F59}">
  <dimension ref="A1:O10"/>
  <sheetViews>
    <sheetView workbookViewId="0">
      <selection activeCell="J7" sqref="J7:O8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0.99</v>
      </c>
      <c r="D4">
        <v>0.97</v>
      </c>
      <c r="E4">
        <v>0.98</v>
      </c>
      <c r="F4">
        <v>183</v>
      </c>
      <c r="K4" t="s">
        <v>28</v>
      </c>
      <c r="L4">
        <v>0.4</v>
      </c>
      <c r="M4">
        <v>0.56999999999999995</v>
      </c>
      <c r="N4">
        <v>0.47</v>
      </c>
      <c r="O4">
        <v>7</v>
      </c>
    </row>
    <row r="5" spans="1:15" x14ac:dyDescent="0.2">
      <c r="B5" t="s">
        <v>29</v>
      </c>
      <c r="C5">
        <v>1</v>
      </c>
      <c r="D5">
        <v>1</v>
      </c>
      <c r="E5">
        <v>1</v>
      </c>
      <c r="F5">
        <v>23</v>
      </c>
      <c r="K5" t="s">
        <v>30</v>
      </c>
      <c r="L5">
        <v>0.75</v>
      </c>
      <c r="M5">
        <v>0.6</v>
      </c>
      <c r="N5">
        <v>0.67</v>
      </c>
      <c r="O5">
        <v>5</v>
      </c>
    </row>
    <row r="6" spans="1:15" x14ac:dyDescent="0.2">
      <c r="B6" t="s">
        <v>30</v>
      </c>
      <c r="C6">
        <v>0.99</v>
      </c>
      <c r="D6">
        <v>0.95</v>
      </c>
      <c r="E6">
        <v>0.97</v>
      </c>
      <c r="F6">
        <v>109</v>
      </c>
    </row>
    <row r="7" spans="1:15" x14ac:dyDescent="0.2">
      <c r="J7" t="s">
        <v>4</v>
      </c>
      <c r="K7" t="s">
        <v>5</v>
      </c>
      <c r="L7">
        <v>0.5</v>
      </c>
      <c r="M7">
        <v>0.57999999999999996</v>
      </c>
      <c r="N7">
        <v>0.54</v>
      </c>
      <c r="O7">
        <v>12</v>
      </c>
    </row>
    <row r="8" spans="1:15" x14ac:dyDescent="0.2">
      <c r="A8" t="s">
        <v>4</v>
      </c>
      <c r="B8" t="s">
        <v>5</v>
      </c>
      <c r="C8">
        <v>0.99</v>
      </c>
      <c r="D8">
        <v>0.97</v>
      </c>
      <c r="E8">
        <v>0.98</v>
      </c>
      <c r="F8">
        <v>315</v>
      </c>
      <c r="J8" t="s">
        <v>6</v>
      </c>
      <c r="K8" t="s">
        <v>5</v>
      </c>
      <c r="L8">
        <v>0.56999999999999995</v>
      </c>
      <c r="M8">
        <v>0.59</v>
      </c>
      <c r="N8">
        <v>0.56999999999999995</v>
      </c>
      <c r="O8">
        <v>12</v>
      </c>
    </row>
    <row r="9" spans="1:15" x14ac:dyDescent="0.2">
      <c r="A9" t="s">
        <v>6</v>
      </c>
      <c r="B9" t="s">
        <v>5</v>
      </c>
      <c r="C9">
        <v>0.99</v>
      </c>
      <c r="D9">
        <v>0.98</v>
      </c>
      <c r="E9">
        <v>0.99</v>
      </c>
      <c r="F9">
        <v>315</v>
      </c>
      <c r="J9" t="s">
        <v>31</v>
      </c>
      <c r="K9" t="s">
        <v>5</v>
      </c>
      <c r="L9">
        <v>0.55000000000000004</v>
      </c>
      <c r="M9">
        <v>0.57999999999999996</v>
      </c>
      <c r="N9">
        <v>0.55000000000000004</v>
      </c>
      <c r="O9">
        <v>12</v>
      </c>
    </row>
    <row r="10" spans="1:15" x14ac:dyDescent="0.2">
      <c r="A10" t="s">
        <v>31</v>
      </c>
      <c r="B10" t="s">
        <v>5</v>
      </c>
      <c r="C10">
        <v>0.99</v>
      </c>
      <c r="D10">
        <v>0.97</v>
      </c>
      <c r="E10">
        <v>0.98</v>
      </c>
      <c r="F10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2EAA-1C74-324E-87DD-36C63E60E3CD}">
  <dimension ref="A1:O9"/>
  <sheetViews>
    <sheetView workbookViewId="0">
      <selection activeCell="A7" sqref="A7:O8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0.95</v>
      </c>
      <c r="D4">
        <v>0.89</v>
      </c>
      <c r="E4">
        <v>0.92</v>
      </c>
      <c r="F4">
        <v>159</v>
      </c>
      <c r="K4" t="s">
        <v>28</v>
      </c>
      <c r="L4">
        <v>0.3</v>
      </c>
      <c r="M4">
        <v>0.21</v>
      </c>
      <c r="N4">
        <v>0.25</v>
      </c>
      <c r="O4">
        <v>14</v>
      </c>
    </row>
    <row r="5" spans="1:15" x14ac:dyDescent="0.2">
      <c r="B5" t="s">
        <v>30</v>
      </c>
      <c r="C5">
        <v>1</v>
      </c>
      <c r="D5">
        <v>0.92</v>
      </c>
      <c r="E5">
        <v>0.96</v>
      </c>
      <c r="F5">
        <v>24</v>
      </c>
      <c r="K5" t="s">
        <v>30</v>
      </c>
      <c r="L5">
        <v>0</v>
      </c>
      <c r="M5">
        <v>0</v>
      </c>
      <c r="N5">
        <v>0</v>
      </c>
      <c r="O5">
        <v>1</v>
      </c>
    </row>
    <row r="7" spans="1:15" x14ac:dyDescent="0.2">
      <c r="A7" t="s">
        <v>4</v>
      </c>
      <c r="B7" t="s">
        <v>5</v>
      </c>
      <c r="C7">
        <v>0.96</v>
      </c>
      <c r="D7">
        <v>0.89</v>
      </c>
      <c r="E7">
        <v>0.92</v>
      </c>
      <c r="F7">
        <v>183</v>
      </c>
      <c r="J7" t="s">
        <v>4</v>
      </c>
      <c r="K7" t="s">
        <v>5</v>
      </c>
      <c r="L7">
        <v>0.3</v>
      </c>
      <c r="M7">
        <v>0.2</v>
      </c>
      <c r="N7">
        <v>0.24</v>
      </c>
      <c r="O7">
        <v>15</v>
      </c>
    </row>
    <row r="8" spans="1:15" x14ac:dyDescent="0.2">
      <c r="A8" t="s">
        <v>6</v>
      </c>
      <c r="B8" t="s">
        <v>5</v>
      </c>
      <c r="C8">
        <v>0.98</v>
      </c>
      <c r="D8">
        <v>0.9</v>
      </c>
      <c r="E8">
        <v>0.94</v>
      </c>
      <c r="F8">
        <v>183</v>
      </c>
      <c r="J8" t="s">
        <v>6</v>
      </c>
      <c r="K8" t="s">
        <v>5</v>
      </c>
      <c r="L8">
        <v>0.15</v>
      </c>
      <c r="M8">
        <v>0.11</v>
      </c>
      <c r="N8">
        <v>0.12</v>
      </c>
      <c r="O8">
        <v>15</v>
      </c>
    </row>
    <row r="9" spans="1:15" x14ac:dyDescent="0.2">
      <c r="A9" t="s">
        <v>31</v>
      </c>
      <c r="B9" t="s">
        <v>5</v>
      </c>
      <c r="C9">
        <v>0.96</v>
      </c>
      <c r="D9">
        <v>0.89</v>
      </c>
      <c r="E9">
        <v>0.92</v>
      </c>
      <c r="F9">
        <v>183</v>
      </c>
      <c r="J9" t="s">
        <v>31</v>
      </c>
      <c r="K9" t="s">
        <v>5</v>
      </c>
      <c r="L9">
        <v>0.28000000000000003</v>
      </c>
      <c r="M9">
        <v>0.2</v>
      </c>
      <c r="N9">
        <v>0.23</v>
      </c>
      <c r="O9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7A72-E3AE-034A-8980-570A5B1FB1C4}">
  <dimension ref="A1:O10"/>
  <sheetViews>
    <sheetView workbookViewId="0">
      <selection activeCell="J7" sqref="J7:O8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0.94</v>
      </c>
      <c r="D4">
        <v>0.79</v>
      </c>
      <c r="E4">
        <v>0.86</v>
      </c>
      <c r="F4">
        <v>501</v>
      </c>
      <c r="K4" t="s">
        <v>28</v>
      </c>
      <c r="L4">
        <v>0.85</v>
      </c>
      <c r="M4">
        <v>0.65</v>
      </c>
      <c r="N4">
        <v>0.73</v>
      </c>
      <c r="O4">
        <v>34</v>
      </c>
    </row>
    <row r="5" spans="1:15" x14ac:dyDescent="0.2">
      <c r="B5" t="s">
        <v>29</v>
      </c>
      <c r="C5">
        <v>0.9</v>
      </c>
      <c r="D5">
        <v>0.9</v>
      </c>
      <c r="E5">
        <v>0.9</v>
      </c>
      <c r="F5">
        <v>20</v>
      </c>
      <c r="K5" t="s">
        <v>30</v>
      </c>
      <c r="L5">
        <v>0.45</v>
      </c>
      <c r="M5">
        <v>0.33</v>
      </c>
      <c r="N5">
        <v>0.38</v>
      </c>
      <c r="O5">
        <v>15</v>
      </c>
    </row>
    <row r="6" spans="1:15" x14ac:dyDescent="0.2">
      <c r="B6" t="s">
        <v>30</v>
      </c>
      <c r="C6">
        <v>0.92</v>
      </c>
      <c r="D6">
        <v>0.81</v>
      </c>
      <c r="E6">
        <v>0.86</v>
      </c>
      <c r="F6">
        <v>230</v>
      </c>
    </row>
    <row r="7" spans="1:15" x14ac:dyDescent="0.2">
      <c r="J7" t="s">
        <v>4</v>
      </c>
      <c r="K7" t="s">
        <v>5</v>
      </c>
      <c r="L7">
        <v>0.73</v>
      </c>
      <c r="M7">
        <v>0.55000000000000004</v>
      </c>
      <c r="N7">
        <v>0.63</v>
      </c>
      <c r="O7">
        <v>49</v>
      </c>
    </row>
    <row r="8" spans="1:15" x14ac:dyDescent="0.2">
      <c r="A8" t="s">
        <v>4</v>
      </c>
      <c r="B8" t="s">
        <v>5</v>
      </c>
      <c r="C8">
        <v>0.93</v>
      </c>
      <c r="D8">
        <v>0.8</v>
      </c>
      <c r="E8">
        <v>0.86</v>
      </c>
      <c r="F8">
        <v>751</v>
      </c>
      <c r="J8" t="s">
        <v>6</v>
      </c>
      <c r="K8" t="s">
        <v>5</v>
      </c>
      <c r="L8">
        <v>0.65</v>
      </c>
      <c r="M8">
        <v>0.49</v>
      </c>
      <c r="N8">
        <v>0.56000000000000005</v>
      </c>
      <c r="O8">
        <v>49</v>
      </c>
    </row>
    <row r="9" spans="1:15" x14ac:dyDescent="0.2">
      <c r="A9" t="s">
        <v>6</v>
      </c>
      <c r="B9" t="s">
        <v>5</v>
      </c>
      <c r="C9">
        <v>0.92</v>
      </c>
      <c r="D9">
        <v>0.83</v>
      </c>
      <c r="E9">
        <v>0.87</v>
      </c>
      <c r="F9">
        <v>751</v>
      </c>
      <c r="J9" t="s">
        <v>31</v>
      </c>
      <c r="K9" t="s">
        <v>5</v>
      </c>
      <c r="L9">
        <v>0.73</v>
      </c>
      <c r="M9">
        <v>0.55000000000000004</v>
      </c>
      <c r="N9">
        <v>0.63</v>
      </c>
      <c r="O9">
        <v>49</v>
      </c>
    </row>
    <row r="10" spans="1:15" x14ac:dyDescent="0.2">
      <c r="A10" t="s">
        <v>31</v>
      </c>
      <c r="B10" t="s">
        <v>5</v>
      </c>
      <c r="C10">
        <v>0.93</v>
      </c>
      <c r="D10">
        <v>0.8</v>
      </c>
      <c r="E10">
        <v>0.86</v>
      </c>
      <c r="F10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A74B-73BE-834C-8CA6-571E46B9F655}">
  <dimension ref="A1:O10"/>
  <sheetViews>
    <sheetView workbookViewId="0">
      <selection activeCell="J7" sqref="J7:O8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0.93</v>
      </c>
      <c r="D4">
        <v>0.81</v>
      </c>
      <c r="E4">
        <v>0.86</v>
      </c>
      <c r="F4">
        <v>667</v>
      </c>
      <c r="K4" t="s">
        <v>28</v>
      </c>
      <c r="L4">
        <v>0.54</v>
      </c>
      <c r="M4">
        <v>0.69</v>
      </c>
      <c r="N4">
        <v>0.6</v>
      </c>
      <c r="O4">
        <v>32</v>
      </c>
    </row>
    <row r="5" spans="1:15" x14ac:dyDescent="0.2">
      <c r="B5" t="s">
        <v>29</v>
      </c>
      <c r="C5">
        <v>1</v>
      </c>
      <c r="D5">
        <v>1</v>
      </c>
      <c r="E5">
        <v>1</v>
      </c>
      <c r="F5">
        <v>1</v>
      </c>
      <c r="K5" t="s">
        <v>30</v>
      </c>
      <c r="L5">
        <v>0.4</v>
      </c>
      <c r="M5">
        <v>0.33</v>
      </c>
      <c r="N5">
        <v>0.36</v>
      </c>
      <c r="O5">
        <v>6</v>
      </c>
    </row>
    <row r="6" spans="1:15" x14ac:dyDescent="0.2">
      <c r="B6" t="s">
        <v>30</v>
      </c>
      <c r="C6">
        <v>0.98</v>
      </c>
      <c r="D6">
        <v>0.91</v>
      </c>
      <c r="E6">
        <v>0.95</v>
      </c>
      <c r="F6">
        <v>116</v>
      </c>
    </row>
    <row r="7" spans="1:15" x14ac:dyDescent="0.2">
      <c r="J7" t="s">
        <v>4</v>
      </c>
      <c r="K7" t="s">
        <v>5</v>
      </c>
      <c r="L7">
        <v>0.52</v>
      </c>
      <c r="M7">
        <v>0.63</v>
      </c>
      <c r="N7">
        <v>0.56999999999999995</v>
      </c>
      <c r="O7">
        <v>38</v>
      </c>
    </row>
    <row r="8" spans="1:15" x14ac:dyDescent="0.2">
      <c r="A8" t="s">
        <v>4</v>
      </c>
      <c r="B8" t="s">
        <v>5</v>
      </c>
      <c r="C8">
        <v>0.94</v>
      </c>
      <c r="D8">
        <v>0.82</v>
      </c>
      <c r="E8">
        <v>0.88</v>
      </c>
      <c r="F8">
        <v>784</v>
      </c>
      <c r="J8" t="s">
        <v>6</v>
      </c>
      <c r="K8" t="s">
        <v>5</v>
      </c>
      <c r="L8">
        <v>0.47</v>
      </c>
      <c r="M8">
        <v>0.51</v>
      </c>
      <c r="N8">
        <v>0.48</v>
      </c>
      <c r="O8">
        <v>38</v>
      </c>
    </row>
    <row r="9" spans="1:15" x14ac:dyDescent="0.2">
      <c r="A9" t="s">
        <v>6</v>
      </c>
      <c r="B9" t="s">
        <v>5</v>
      </c>
      <c r="C9">
        <v>0.97</v>
      </c>
      <c r="D9">
        <v>0.91</v>
      </c>
      <c r="E9">
        <v>0.94</v>
      </c>
      <c r="F9">
        <v>784</v>
      </c>
      <c r="J9" t="s">
        <v>31</v>
      </c>
      <c r="K9" t="s">
        <v>5</v>
      </c>
      <c r="L9">
        <v>0.52</v>
      </c>
      <c r="M9">
        <v>0.63</v>
      </c>
      <c r="N9">
        <v>0.56000000000000005</v>
      </c>
      <c r="O9">
        <v>38</v>
      </c>
    </row>
    <row r="10" spans="1:15" x14ac:dyDescent="0.2">
      <c r="A10" t="s">
        <v>31</v>
      </c>
      <c r="B10" t="s">
        <v>5</v>
      </c>
      <c r="C10">
        <v>0.94</v>
      </c>
      <c r="D10">
        <v>0.82</v>
      </c>
      <c r="E10">
        <v>0.88</v>
      </c>
      <c r="F10">
        <v>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16DC-613E-7B40-AC42-A1E87710F529}">
  <dimension ref="A1:O10"/>
  <sheetViews>
    <sheetView zoomScale="120" zoomScaleNormal="120" workbookViewId="0">
      <selection activeCell="G13" sqref="G13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0.9</v>
      </c>
      <c r="D4">
        <v>0.83</v>
      </c>
      <c r="E4">
        <v>0.86</v>
      </c>
      <c r="F4">
        <v>3468</v>
      </c>
      <c r="K4" t="s">
        <v>28</v>
      </c>
      <c r="L4">
        <v>0.66</v>
      </c>
      <c r="M4">
        <v>0.77</v>
      </c>
      <c r="N4">
        <v>0.71</v>
      </c>
      <c r="O4">
        <v>207</v>
      </c>
    </row>
    <row r="5" spans="1:15" x14ac:dyDescent="0.2">
      <c r="B5" t="s">
        <v>29</v>
      </c>
      <c r="C5">
        <v>0.91</v>
      </c>
      <c r="D5">
        <v>0.85</v>
      </c>
      <c r="E5">
        <v>0.88</v>
      </c>
      <c r="F5">
        <v>74</v>
      </c>
      <c r="K5" t="s">
        <v>29</v>
      </c>
      <c r="L5">
        <v>0.5</v>
      </c>
      <c r="M5">
        <v>0.25</v>
      </c>
      <c r="N5">
        <v>0.33</v>
      </c>
      <c r="O5">
        <v>4</v>
      </c>
    </row>
    <row r="6" spans="1:15" x14ac:dyDescent="0.2">
      <c r="B6" t="s">
        <v>30</v>
      </c>
      <c r="C6">
        <v>0.86</v>
      </c>
      <c r="D6">
        <v>0.77</v>
      </c>
      <c r="E6">
        <v>0.81</v>
      </c>
      <c r="F6">
        <v>1047</v>
      </c>
      <c r="K6" t="s">
        <v>30</v>
      </c>
      <c r="L6">
        <v>0.64</v>
      </c>
      <c r="M6">
        <v>0.69</v>
      </c>
      <c r="N6">
        <v>0.67</v>
      </c>
      <c r="O6">
        <v>62</v>
      </c>
    </row>
    <row r="8" spans="1:15" x14ac:dyDescent="0.2">
      <c r="A8" t="s">
        <v>4</v>
      </c>
      <c r="B8" t="s">
        <v>5</v>
      </c>
      <c r="C8">
        <v>0.89</v>
      </c>
      <c r="D8">
        <v>0.81</v>
      </c>
      <c r="E8">
        <v>0.85</v>
      </c>
      <c r="F8">
        <v>4589</v>
      </c>
      <c r="J8" t="s">
        <v>4</v>
      </c>
      <c r="K8" t="s">
        <v>5</v>
      </c>
      <c r="L8">
        <v>0.65</v>
      </c>
      <c r="M8">
        <v>0.75</v>
      </c>
      <c r="N8">
        <v>0.7</v>
      </c>
      <c r="O8">
        <v>273</v>
      </c>
    </row>
    <row r="9" spans="1:15" x14ac:dyDescent="0.2">
      <c r="A9" t="s">
        <v>6</v>
      </c>
      <c r="B9" t="s">
        <v>5</v>
      </c>
      <c r="C9">
        <v>0.89</v>
      </c>
      <c r="D9">
        <v>0.81</v>
      </c>
      <c r="E9">
        <v>0.85</v>
      </c>
      <c r="F9">
        <v>4589</v>
      </c>
      <c r="J9" t="s">
        <v>6</v>
      </c>
      <c r="K9" t="s">
        <v>5</v>
      </c>
      <c r="L9">
        <v>0.6</v>
      </c>
      <c r="M9">
        <v>0.56999999999999995</v>
      </c>
      <c r="N9">
        <v>0.56999999999999995</v>
      </c>
      <c r="O9">
        <v>273</v>
      </c>
    </row>
    <row r="10" spans="1:15" x14ac:dyDescent="0.2">
      <c r="A10" t="s">
        <v>31</v>
      </c>
      <c r="B10" t="s">
        <v>5</v>
      </c>
      <c r="C10">
        <v>0.89</v>
      </c>
      <c r="D10">
        <v>0.81</v>
      </c>
      <c r="E10">
        <v>0.85</v>
      </c>
      <c r="F10">
        <v>4589</v>
      </c>
      <c r="J10" t="s">
        <v>31</v>
      </c>
      <c r="K10" t="s">
        <v>5</v>
      </c>
      <c r="L10">
        <v>0.65</v>
      </c>
      <c r="M10">
        <v>0.75</v>
      </c>
      <c r="N10">
        <v>0.69</v>
      </c>
      <c r="O10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ED2A-C08C-0044-AD66-6873E5E55618}">
  <dimension ref="A1:O10"/>
  <sheetViews>
    <sheetView workbookViewId="0">
      <selection activeCell="J7" sqref="J7:O8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0.89</v>
      </c>
      <c r="D4">
        <v>0.83</v>
      </c>
      <c r="E4">
        <v>0.86</v>
      </c>
      <c r="F4">
        <v>704</v>
      </c>
      <c r="K4" t="s">
        <v>28</v>
      </c>
      <c r="L4">
        <v>0.62</v>
      </c>
      <c r="M4">
        <v>0.73</v>
      </c>
      <c r="N4">
        <v>0.67</v>
      </c>
      <c r="O4">
        <v>45</v>
      </c>
    </row>
    <row r="5" spans="1:15" x14ac:dyDescent="0.2">
      <c r="B5" t="s">
        <v>29</v>
      </c>
      <c r="C5">
        <v>1</v>
      </c>
      <c r="D5">
        <v>1</v>
      </c>
      <c r="E5">
        <v>1</v>
      </c>
      <c r="F5">
        <v>2</v>
      </c>
      <c r="K5" t="s">
        <v>30</v>
      </c>
      <c r="L5">
        <v>0.5</v>
      </c>
      <c r="M5">
        <v>0.75</v>
      </c>
      <c r="N5">
        <v>0.6</v>
      </c>
      <c r="O5">
        <v>4</v>
      </c>
    </row>
    <row r="6" spans="1:15" x14ac:dyDescent="0.2">
      <c r="B6" t="s">
        <v>30</v>
      </c>
      <c r="C6">
        <v>0.98</v>
      </c>
      <c r="D6">
        <v>0.82</v>
      </c>
      <c r="E6">
        <v>0.89</v>
      </c>
      <c r="F6">
        <v>71</v>
      </c>
    </row>
    <row r="7" spans="1:15" x14ac:dyDescent="0.2">
      <c r="J7" t="s">
        <v>4</v>
      </c>
      <c r="K7" t="s">
        <v>5</v>
      </c>
      <c r="L7">
        <v>0.61</v>
      </c>
      <c r="M7">
        <v>0.73</v>
      </c>
      <c r="N7">
        <v>0.67</v>
      </c>
      <c r="O7">
        <v>49</v>
      </c>
    </row>
    <row r="8" spans="1:15" x14ac:dyDescent="0.2">
      <c r="A8" t="s">
        <v>4</v>
      </c>
      <c r="B8" t="s">
        <v>5</v>
      </c>
      <c r="C8">
        <v>0.9</v>
      </c>
      <c r="D8">
        <v>0.83</v>
      </c>
      <c r="E8">
        <v>0.86</v>
      </c>
      <c r="F8">
        <v>777</v>
      </c>
      <c r="J8" t="s">
        <v>6</v>
      </c>
      <c r="K8" t="s">
        <v>5</v>
      </c>
      <c r="L8">
        <v>0.56000000000000005</v>
      </c>
      <c r="M8">
        <v>0.74</v>
      </c>
      <c r="N8">
        <v>0.64</v>
      </c>
      <c r="O8">
        <v>49</v>
      </c>
    </row>
    <row r="9" spans="1:15" x14ac:dyDescent="0.2">
      <c r="A9" t="s">
        <v>6</v>
      </c>
      <c r="B9" t="s">
        <v>5</v>
      </c>
      <c r="C9">
        <v>0.96</v>
      </c>
      <c r="D9">
        <v>0.88</v>
      </c>
      <c r="E9">
        <v>0.92</v>
      </c>
      <c r="F9">
        <v>777</v>
      </c>
      <c r="J9" t="s">
        <v>31</v>
      </c>
      <c r="K9" t="s">
        <v>5</v>
      </c>
      <c r="L9">
        <v>0.61</v>
      </c>
      <c r="M9">
        <v>0.73</v>
      </c>
      <c r="N9">
        <v>0.67</v>
      </c>
      <c r="O9">
        <v>49</v>
      </c>
    </row>
    <row r="10" spans="1:15" x14ac:dyDescent="0.2">
      <c r="A10" t="s">
        <v>31</v>
      </c>
      <c r="B10" t="s">
        <v>5</v>
      </c>
      <c r="C10">
        <v>0.9</v>
      </c>
      <c r="D10">
        <v>0.83</v>
      </c>
      <c r="E10">
        <v>0.86</v>
      </c>
      <c r="F10">
        <v>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9978-51D7-0E4C-BD45-8BBB96A6CA7E}">
  <dimension ref="A1:O10"/>
  <sheetViews>
    <sheetView zoomScale="120" zoomScaleNormal="120" workbookViewId="0">
      <selection activeCell="L4" sqref="L4:N6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0.88</v>
      </c>
      <c r="D4">
        <v>0.74</v>
      </c>
      <c r="E4">
        <v>0.81</v>
      </c>
      <c r="F4">
        <v>341</v>
      </c>
      <c r="K4" t="s">
        <v>28</v>
      </c>
      <c r="L4">
        <v>0.38</v>
      </c>
      <c r="M4">
        <v>0.27</v>
      </c>
      <c r="N4">
        <v>0.32</v>
      </c>
      <c r="O4">
        <v>11</v>
      </c>
    </row>
    <row r="5" spans="1:15" x14ac:dyDescent="0.2">
      <c r="B5" t="s">
        <v>29</v>
      </c>
      <c r="C5">
        <v>1</v>
      </c>
      <c r="D5">
        <v>1</v>
      </c>
      <c r="E5">
        <v>1</v>
      </c>
      <c r="F5">
        <v>3</v>
      </c>
      <c r="K5" t="s">
        <v>29</v>
      </c>
      <c r="L5">
        <v>0</v>
      </c>
      <c r="M5">
        <v>0</v>
      </c>
      <c r="N5">
        <v>0</v>
      </c>
      <c r="O5">
        <v>1</v>
      </c>
    </row>
    <row r="6" spans="1:15" x14ac:dyDescent="0.2">
      <c r="B6" t="s">
        <v>30</v>
      </c>
      <c r="C6">
        <v>0.87</v>
      </c>
      <c r="D6">
        <v>0.84</v>
      </c>
      <c r="E6">
        <v>0.85</v>
      </c>
      <c r="F6">
        <v>91</v>
      </c>
      <c r="K6" t="s">
        <v>30</v>
      </c>
      <c r="L6">
        <v>0.5</v>
      </c>
      <c r="M6">
        <v>0.25</v>
      </c>
      <c r="N6">
        <v>0.33</v>
      </c>
      <c r="O6">
        <v>4</v>
      </c>
    </row>
    <row r="8" spans="1:15" x14ac:dyDescent="0.2">
      <c r="A8" t="s">
        <v>4</v>
      </c>
      <c r="B8" t="s">
        <v>5</v>
      </c>
      <c r="C8">
        <v>0.88</v>
      </c>
      <c r="D8">
        <v>0.76</v>
      </c>
      <c r="E8">
        <v>0.82</v>
      </c>
      <c r="F8">
        <v>435</v>
      </c>
      <c r="J8" t="s">
        <v>4</v>
      </c>
      <c r="K8" t="s">
        <v>5</v>
      </c>
      <c r="L8">
        <v>0.4</v>
      </c>
      <c r="M8">
        <v>0.25</v>
      </c>
      <c r="N8">
        <v>0.31</v>
      </c>
      <c r="O8">
        <v>16</v>
      </c>
    </row>
    <row r="9" spans="1:15" x14ac:dyDescent="0.2">
      <c r="A9" t="s">
        <v>6</v>
      </c>
      <c r="B9" t="s">
        <v>5</v>
      </c>
      <c r="C9">
        <v>0.92</v>
      </c>
      <c r="D9">
        <v>0.86</v>
      </c>
      <c r="E9">
        <v>0.89</v>
      </c>
      <c r="F9">
        <v>435</v>
      </c>
      <c r="J9" t="s">
        <v>6</v>
      </c>
      <c r="K9" t="s">
        <v>5</v>
      </c>
      <c r="L9">
        <v>0.28999999999999998</v>
      </c>
      <c r="M9">
        <v>0.17</v>
      </c>
      <c r="N9">
        <v>0.22</v>
      </c>
      <c r="O9">
        <v>16</v>
      </c>
    </row>
    <row r="10" spans="1:15" x14ac:dyDescent="0.2">
      <c r="A10" t="s">
        <v>31</v>
      </c>
      <c r="B10" t="s">
        <v>5</v>
      </c>
      <c r="C10">
        <v>0.88</v>
      </c>
      <c r="D10">
        <v>0.76</v>
      </c>
      <c r="E10">
        <v>0.82</v>
      </c>
      <c r="F10">
        <v>435</v>
      </c>
      <c r="J10" t="s">
        <v>31</v>
      </c>
      <c r="K10" t="s">
        <v>5</v>
      </c>
      <c r="L10">
        <v>0.38</v>
      </c>
      <c r="M10">
        <v>0.25</v>
      </c>
      <c r="N10">
        <v>0.3</v>
      </c>
      <c r="O10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5CAC-0A86-E04B-AB5C-FD117DEA7918}">
  <dimension ref="A1:O10"/>
  <sheetViews>
    <sheetView workbookViewId="0">
      <selection activeCell="J7" sqref="J7:O8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0.89</v>
      </c>
      <c r="D4">
        <v>0.85</v>
      </c>
      <c r="E4">
        <v>0.87</v>
      </c>
      <c r="F4">
        <v>291</v>
      </c>
      <c r="K4" t="s">
        <v>28</v>
      </c>
      <c r="L4">
        <v>0.31</v>
      </c>
      <c r="M4">
        <v>0.21</v>
      </c>
      <c r="N4">
        <v>0.25</v>
      </c>
      <c r="O4">
        <v>19</v>
      </c>
    </row>
    <row r="5" spans="1:15" x14ac:dyDescent="0.2">
      <c r="B5" t="s">
        <v>29</v>
      </c>
      <c r="C5">
        <v>1</v>
      </c>
      <c r="D5">
        <v>1</v>
      </c>
      <c r="E5">
        <v>1</v>
      </c>
      <c r="F5">
        <v>12</v>
      </c>
      <c r="K5" t="s">
        <v>30</v>
      </c>
      <c r="L5">
        <v>0.25</v>
      </c>
      <c r="M5">
        <v>7.0000000000000007E-2</v>
      </c>
      <c r="N5">
        <v>0.11</v>
      </c>
      <c r="O5">
        <v>15</v>
      </c>
    </row>
    <row r="6" spans="1:15" x14ac:dyDescent="0.2">
      <c r="B6" t="s">
        <v>30</v>
      </c>
      <c r="C6">
        <v>0.88</v>
      </c>
      <c r="D6">
        <v>0.81</v>
      </c>
      <c r="E6">
        <v>0.85</v>
      </c>
      <c r="F6">
        <v>188</v>
      </c>
    </row>
    <row r="7" spans="1:15" x14ac:dyDescent="0.2">
      <c r="J7" t="s">
        <v>4</v>
      </c>
      <c r="K7" t="s">
        <v>5</v>
      </c>
      <c r="L7">
        <v>0.28999999999999998</v>
      </c>
      <c r="M7">
        <v>0.15</v>
      </c>
      <c r="N7">
        <v>0.2</v>
      </c>
      <c r="O7">
        <v>34</v>
      </c>
    </row>
    <row r="8" spans="1:15" x14ac:dyDescent="0.2">
      <c r="A8" t="s">
        <v>4</v>
      </c>
      <c r="B8" t="s">
        <v>5</v>
      </c>
      <c r="C8">
        <v>0.89</v>
      </c>
      <c r="D8">
        <v>0.84</v>
      </c>
      <c r="E8">
        <v>0.86</v>
      </c>
      <c r="F8">
        <v>491</v>
      </c>
      <c r="J8" t="s">
        <v>6</v>
      </c>
      <c r="K8" t="s">
        <v>5</v>
      </c>
      <c r="L8">
        <v>0.28000000000000003</v>
      </c>
      <c r="M8">
        <v>0.14000000000000001</v>
      </c>
      <c r="N8">
        <v>0.18</v>
      </c>
      <c r="O8">
        <v>34</v>
      </c>
    </row>
    <row r="9" spans="1:15" x14ac:dyDescent="0.2">
      <c r="A9" t="s">
        <v>6</v>
      </c>
      <c r="B9" t="s">
        <v>5</v>
      </c>
      <c r="C9">
        <v>0.92</v>
      </c>
      <c r="D9">
        <v>0.89</v>
      </c>
      <c r="E9">
        <v>0.9</v>
      </c>
      <c r="F9">
        <v>491</v>
      </c>
      <c r="J9" t="s">
        <v>31</v>
      </c>
      <c r="K9" t="s">
        <v>5</v>
      </c>
      <c r="L9">
        <v>0.28000000000000003</v>
      </c>
      <c r="M9">
        <v>0.15</v>
      </c>
      <c r="N9">
        <v>0.19</v>
      </c>
      <c r="O9">
        <v>34</v>
      </c>
    </row>
    <row r="10" spans="1:15" x14ac:dyDescent="0.2">
      <c r="A10" t="s">
        <v>31</v>
      </c>
      <c r="B10" t="s">
        <v>5</v>
      </c>
      <c r="C10">
        <v>0.89</v>
      </c>
      <c r="D10">
        <v>0.84</v>
      </c>
      <c r="E10">
        <v>0.86</v>
      </c>
      <c r="F10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611D-A50B-4040-881B-93DACA225C49}">
  <dimension ref="A1:O10"/>
  <sheetViews>
    <sheetView zoomScale="120" zoomScaleNormal="120" workbookViewId="0">
      <selection activeCell="O4" sqref="O4"/>
    </sheetView>
  </sheetViews>
  <sheetFormatPr baseColWidth="10" defaultRowHeight="16" x14ac:dyDescent="0.2"/>
  <sheetData>
    <row r="1" spans="1:1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J1" t="s">
        <v>32</v>
      </c>
      <c r="K1" t="s">
        <v>22</v>
      </c>
      <c r="L1" t="s">
        <v>23</v>
      </c>
      <c r="M1" t="s">
        <v>24</v>
      </c>
    </row>
    <row r="2" spans="1:15" x14ac:dyDescent="0.2">
      <c r="C2" t="s">
        <v>0</v>
      </c>
      <c r="D2" t="s">
        <v>1</v>
      </c>
      <c r="E2" t="s">
        <v>2</v>
      </c>
      <c r="F2" t="s">
        <v>3</v>
      </c>
      <c r="L2" t="s">
        <v>0</v>
      </c>
      <c r="M2" t="s">
        <v>1</v>
      </c>
      <c r="N2" t="s">
        <v>2</v>
      </c>
      <c r="O2" t="s">
        <v>3</v>
      </c>
    </row>
    <row r="4" spans="1:15" x14ac:dyDescent="0.2">
      <c r="B4" t="s">
        <v>28</v>
      </c>
      <c r="C4">
        <v>0.89</v>
      </c>
      <c r="D4">
        <v>0.9</v>
      </c>
      <c r="E4">
        <v>0.9</v>
      </c>
      <c r="F4">
        <v>1839</v>
      </c>
      <c r="K4" t="s">
        <v>28</v>
      </c>
      <c r="L4">
        <v>0.79</v>
      </c>
      <c r="M4">
        <v>0.9</v>
      </c>
      <c r="N4">
        <v>0.84</v>
      </c>
      <c r="O4">
        <v>111</v>
      </c>
    </row>
    <row r="5" spans="1:15" x14ac:dyDescent="0.2">
      <c r="B5" t="s">
        <v>29</v>
      </c>
      <c r="C5">
        <v>1</v>
      </c>
      <c r="D5">
        <v>1</v>
      </c>
      <c r="E5">
        <v>1</v>
      </c>
      <c r="F5">
        <v>4</v>
      </c>
    </row>
    <row r="6" spans="1:15" x14ac:dyDescent="0.2">
      <c r="B6" t="s">
        <v>30</v>
      </c>
      <c r="C6">
        <v>0.91</v>
      </c>
      <c r="D6">
        <v>0.54</v>
      </c>
      <c r="E6">
        <v>0.68</v>
      </c>
      <c r="F6">
        <v>57</v>
      </c>
      <c r="J6" t="s">
        <v>4</v>
      </c>
      <c r="K6" t="s">
        <v>5</v>
      </c>
      <c r="L6">
        <v>0.78</v>
      </c>
      <c r="M6">
        <v>0.9</v>
      </c>
      <c r="N6">
        <v>0.84</v>
      </c>
      <c r="O6">
        <v>111</v>
      </c>
    </row>
    <row r="7" spans="1:15" x14ac:dyDescent="0.2">
      <c r="J7" t="s">
        <v>6</v>
      </c>
      <c r="K7" t="s">
        <v>5</v>
      </c>
      <c r="L7">
        <v>0.79</v>
      </c>
      <c r="M7">
        <v>0.9</v>
      </c>
      <c r="N7">
        <v>0.84</v>
      </c>
      <c r="O7">
        <v>111</v>
      </c>
    </row>
    <row r="8" spans="1:15" x14ac:dyDescent="0.2">
      <c r="A8" t="s">
        <v>4</v>
      </c>
      <c r="B8" t="s">
        <v>5</v>
      </c>
      <c r="C8">
        <v>0.89</v>
      </c>
      <c r="D8">
        <v>0.89</v>
      </c>
      <c r="E8">
        <v>0.89</v>
      </c>
      <c r="F8">
        <v>1900</v>
      </c>
      <c r="J8" t="s">
        <v>31</v>
      </c>
      <c r="K8" t="s">
        <v>5</v>
      </c>
      <c r="L8">
        <v>0.79</v>
      </c>
      <c r="M8">
        <v>0.9</v>
      </c>
      <c r="N8">
        <v>0.84</v>
      </c>
      <c r="O8">
        <v>111</v>
      </c>
    </row>
    <row r="9" spans="1:15" x14ac:dyDescent="0.2">
      <c r="A9" t="s">
        <v>6</v>
      </c>
      <c r="B9" t="s">
        <v>5</v>
      </c>
      <c r="C9">
        <v>0.94</v>
      </c>
      <c r="D9">
        <v>0.81</v>
      </c>
      <c r="E9">
        <v>0.86</v>
      </c>
      <c r="F9">
        <v>1900</v>
      </c>
    </row>
    <row r="10" spans="1:15" x14ac:dyDescent="0.2">
      <c r="A10" t="s">
        <v>31</v>
      </c>
      <c r="B10" t="s">
        <v>5</v>
      </c>
      <c r="C10">
        <v>0.89</v>
      </c>
      <c r="D10">
        <v>0.89</v>
      </c>
      <c r="E10">
        <v>0.89</v>
      </c>
      <c r="F10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CRF_full_summary</vt:lpstr>
      <vt:lpstr>CRF binary summary</vt:lpstr>
      <vt:lpstr>CRF binary</vt:lpstr>
      <vt:lpstr>CRF all combined summary</vt:lpstr>
      <vt:lpstr>CRF all combined</vt:lpstr>
      <vt:lpstr>alternative_options_controversy</vt:lpstr>
      <vt:lpstr>anomaly_curious_finding</vt:lpstr>
      <vt:lpstr>difficult_task</vt:lpstr>
      <vt:lpstr>explicit_question</vt:lpstr>
      <vt:lpstr>full_unknown</vt:lpstr>
      <vt:lpstr>future_prediction</vt:lpstr>
      <vt:lpstr>future_work</vt:lpstr>
      <vt:lpstr>important_consideration</vt:lpstr>
      <vt:lpstr>incomplete_evidence</vt:lpstr>
      <vt:lpstr>probable_understanding</vt:lpstr>
      <vt:lpstr>problem_complication</vt:lpstr>
      <vt:lpstr>question_answered_by_this_work</vt:lpstr>
      <vt:lpstr>superficial_relationship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2020-10-13T19:45:15Z</dcterms:created>
  <dcterms:modified xsi:type="dcterms:W3CDTF">2021-01-07T17:24:28Z</dcterms:modified>
</cp:coreProperties>
</file>