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bertcristiantanase/Documents/4th Year Telemetry Project/Testing Data/"/>
    </mc:Choice>
  </mc:AlternateContent>
  <xr:revisionPtr revIDLastSave="0" documentId="8_{490DC273-E76D-E145-8594-2FAEA5893E75}" xr6:coauthVersionLast="47" xr6:coauthVersionMax="47" xr10:uidLastSave="{00000000-0000-0000-0000-000000000000}"/>
  <bookViews>
    <workbookView xWindow="15120" yWindow="760" windowWidth="15120" windowHeight="17200" xr2:uid="{47969A43-7C17-0A45-9216-B00B9517E6E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I3" i="1" s="1"/>
  <c r="I4" i="1" s="1"/>
  <c r="H2" i="1"/>
  <c r="D8" i="1"/>
  <c r="B8" i="1"/>
  <c r="C8" i="1"/>
  <c r="C9" i="1"/>
  <c r="D9" i="1"/>
  <c r="J3" i="1"/>
  <c r="J2" i="1"/>
  <c r="I2" i="1"/>
  <c r="B7" i="1"/>
  <c r="C7" i="1"/>
  <c r="D7" i="1"/>
  <c r="E6" i="1"/>
  <c r="D6" i="1"/>
  <c r="C6" i="1"/>
  <c r="B6" i="1"/>
  <c r="B4" i="1"/>
  <c r="C4" i="1"/>
  <c r="D4" i="1"/>
  <c r="D3" i="1"/>
  <c r="D2" i="1"/>
  <c r="B2" i="1" l="1"/>
  <c r="H3" i="1" s="1"/>
  <c r="K3" i="1"/>
  <c r="K2" i="1"/>
  <c r="H4" i="1" l="1"/>
  <c r="K4" i="1" s="1"/>
</calcChain>
</file>

<file path=xl/sharedStrings.xml><?xml version="1.0" encoding="utf-8"?>
<sst xmlns="http://schemas.openxmlformats.org/spreadsheetml/2006/main" count="19" uniqueCount="18">
  <si>
    <t>August</t>
  </si>
  <si>
    <t>Albert</t>
  </si>
  <si>
    <t>Mattias</t>
  </si>
  <si>
    <t>Total</t>
  </si>
  <si>
    <t>Airport Breakfast</t>
  </si>
  <si>
    <t>Nearys Lunch</t>
  </si>
  <si>
    <t>Uber to Little Dublin</t>
  </si>
  <si>
    <t>Total August</t>
  </si>
  <si>
    <t>Total Mattias</t>
  </si>
  <si>
    <t>Total Albert</t>
  </si>
  <si>
    <t>Laragh Inn</t>
  </si>
  <si>
    <t>Kish Fish</t>
  </si>
  <si>
    <t>Uber from Howth</t>
  </si>
  <si>
    <t xml:space="preserve">Airport Gifts </t>
  </si>
  <si>
    <t>Euro</t>
  </si>
  <si>
    <t>Pounds</t>
  </si>
  <si>
    <t>Total in Pounds</t>
  </si>
  <si>
    <t>Trainline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</si>
</sst>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£&quot;* #,##0.00_);_(&quot;£&quot;* \(#,##0.00\);_(&quot;£&quot;* &quot;-&quot;??_);_(@_)"/>
    <numFmt numFmtId="164" formatCode="_-[$£-809]* #,##0.00_-;\-[$£-809]* #,##0.00_-;_-[$£-809]* &quot;-&quot;??_-;_-@_-"/>
    <numFmt numFmtId="166" formatCode="_([$€-2]\ * #,##0.00_);_([$€-2]\ * \(#,##0.00\);_([$€-2]\ * &quot;-&quot;??_);_(@_)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44" fontId="0" fillId="0" borderId="0" xfId="1" applyFont="1"/>
    <xf numFmtId="166" fontId="0" fillId="0" borderId="0" xfId="0" applyNumberFormat="1"/>
    <xf numFmtId="166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B8E7E-E690-564A-A393-86D133A11012}">
  <dimension ref="A1:K9"/>
  <sheetViews>
    <sheetView tabSelected="1" zoomScale="75" workbookViewId="0">
      <selection activeCell="C16" sqref="C16"/>
    </sheetView>
  </sheetViews>
  <sheetFormatPr baseColWidth="10" defaultRowHeight="16" x14ac:dyDescent="0.2"/>
  <cols>
    <col min="1" max="1" width="17.33203125" bestFit="1" customWidth="1"/>
    <col min="9" max="9" width="11.6640625" bestFit="1" customWidth="1"/>
  </cols>
  <sheetData>
    <row r="1" spans="1:11" x14ac:dyDescent="0.2">
      <c r="B1" t="s">
        <v>0</v>
      </c>
      <c r="C1" t="s">
        <v>2</v>
      </c>
      <c r="D1" t="s">
        <v>1</v>
      </c>
      <c r="E1" t="s">
        <v>3</v>
      </c>
      <c r="H1" t="s">
        <v>7</v>
      </c>
      <c r="I1" t="s">
        <v>8</v>
      </c>
      <c r="J1" t="s">
        <v>9</v>
      </c>
      <c r="K1" t="s">
        <v>3</v>
      </c>
    </row>
    <row r="2" spans="1:11" x14ac:dyDescent="0.2">
      <c r="A2" t="s">
        <v>4</v>
      </c>
      <c r="B2" s="1">
        <f>E2-D2-C2</f>
        <v>8.75</v>
      </c>
      <c r="C2" s="2">
        <f xml:space="preserve"> 3.75 + 11.25</f>
        <v>15</v>
      </c>
      <c r="D2" s="1">
        <f>17 + 4</f>
        <v>21</v>
      </c>
      <c r="E2" s="1">
        <v>44.75</v>
      </c>
      <c r="G2" t="s">
        <v>14</v>
      </c>
      <c r="H2" s="3">
        <f>SUM(B5:B8,B3)</f>
        <v>50.283333333333324</v>
      </c>
      <c r="I2" s="3">
        <f>SUM(C5:C8,C3)</f>
        <v>69.458333333333329</v>
      </c>
      <c r="J2" s="3">
        <f>SUM(D3,D5:D8)</f>
        <v>85.108333333333334</v>
      </c>
      <c r="K2" s="3">
        <f>SUM(H2:J2)</f>
        <v>204.84999999999997</v>
      </c>
    </row>
    <row r="3" spans="1:11" x14ac:dyDescent="0.2">
      <c r="A3" t="s">
        <v>5</v>
      </c>
      <c r="B3" s="3">
        <v>6.8</v>
      </c>
      <c r="C3" s="3">
        <v>6.8</v>
      </c>
      <c r="D3" s="3">
        <f>12</f>
        <v>12</v>
      </c>
      <c r="E3" s="3">
        <v>25.6</v>
      </c>
      <c r="F3" s="1"/>
      <c r="G3" t="s">
        <v>15</v>
      </c>
      <c r="H3" s="1">
        <f>SUM(B2,B4)</f>
        <v>13.600000000000001</v>
      </c>
      <c r="I3" s="1">
        <f>SUM(C2,C4,C9)</f>
        <v>41.1</v>
      </c>
      <c r="J3" s="1">
        <f t="shared" ref="I3:J3" si="0">SUM(D2,D4)</f>
        <v>25.85</v>
      </c>
      <c r="K3" s="3">
        <f>SUM(H3:J3)</f>
        <v>80.550000000000011</v>
      </c>
    </row>
    <row r="4" spans="1:11" x14ac:dyDescent="0.2">
      <c r="A4" t="s">
        <v>6</v>
      </c>
      <c r="B4" s="1">
        <f>$E$4/3</f>
        <v>4.8500000000000005</v>
      </c>
      <c r="C4" s="1">
        <f>$E$4/3</f>
        <v>4.8500000000000005</v>
      </c>
      <c r="D4" s="1">
        <f>$E$4/3</f>
        <v>4.8500000000000005</v>
      </c>
      <c r="E4" s="1">
        <v>14.55</v>
      </c>
      <c r="G4" t="s">
        <v>16</v>
      </c>
      <c r="H4" s="1">
        <f>H3+42.46</f>
        <v>56.06</v>
      </c>
      <c r="I4" s="1">
        <f>I3+58.66</f>
        <v>99.759999999999991</v>
      </c>
      <c r="K4" s="1">
        <f>SUM(H4:J4)</f>
        <v>155.82</v>
      </c>
    </row>
    <row r="5" spans="1:11" x14ac:dyDescent="0.2">
      <c r="A5" t="s">
        <v>10</v>
      </c>
      <c r="B5" s="3">
        <v>18.75</v>
      </c>
      <c r="C5" s="3">
        <v>10.5</v>
      </c>
      <c r="D5" s="3">
        <v>21.95</v>
      </c>
      <c r="E5" s="4">
        <v>51.2</v>
      </c>
    </row>
    <row r="6" spans="1:11" x14ac:dyDescent="0.2">
      <c r="A6" t="s">
        <v>11</v>
      </c>
      <c r="B6" s="3">
        <f>0</f>
        <v>0</v>
      </c>
      <c r="C6" s="3">
        <f>9.95 + 18.95/2</f>
        <v>19.424999999999997</v>
      </c>
      <c r="D6" s="3">
        <f>13.95 + 18.95/2</f>
        <v>23.424999999999997</v>
      </c>
      <c r="E6" s="3">
        <f>SUM(C6:D6)</f>
        <v>42.849999999999994</v>
      </c>
    </row>
    <row r="7" spans="1:11" x14ac:dyDescent="0.2">
      <c r="A7" t="s">
        <v>12</v>
      </c>
      <c r="B7" s="3">
        <f t="shared" ref="B7:C7" si="1">$E$7/3</f>
        <v>22.066666666666666</v>
      </c>
      <c r="C7" s="3">
        <f t="shared" si="1"/>
        <v>22.066666666666666</v>
      </c>
      <c r="D7" s="3">
        <f>$E$7/3</f>
        <v>22.066666666666666</v>
      </c>
      <c r="E7" s="3">
        <v>66.2</v>
      </c>
    </row>
    <row r="8" spans="1:11" x14ac:dyDescent="0.2">
      <c r="A8" t="s">
        <v>13</v>
      </c>
      <c r="B8" s="3">
        <f>8/3</f>
        <v>2.6666666666666665</v>
      </c>
      <c r="C8" s="3">
        <f>8 + 8/3</f>
        <v>10.666666666666666</v>
      </c>
      <c r="D8" s="3">
        <f>E8-C8-B8</f>
        <v>5.6666666666666679</v>
      </c>
      <c r="E8" s="3">
        <v>19</v>
      </c>
    </row>
    <row r="9" spans="1:11" x14ac:dyDescent="0.2">
      <c r="A9" t="s">
        <v>17</v>
      </c>
      <c r="C9" s="1">
        <f>$E$9/2</f>
        <v>21.25</v>
      </c>
      <c r="D9" s="1">
        <f>$E$9/2</f>
        <v>21.25</v>
      </c>
      <c r="E9" s="1">
        <v>42.5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Cristian Tanase</dc:creator>
  <cp:lastModifiedBy>Albert Cristian Tanase</cp:lastModifiedBy>
  <dcterms:created xsi:type="dcterms:W3CDTF">2024-06-26T11:21:47Z</dcterms:created>
  <dcterms:modified xsi:type="dcterms:W3CDTF">2024-06-27T16:17:16Z</dcterms:modified>
</cp:coreProperties>
</file>