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cobradata1/Datafiles/"/>
    </mc:Choice>
  </mc:AlternateContent>
  <xr:revisionPtr revIDLastSave="0" documentId="13_ncr:1_{F4933709-1AB5-9747-A694-DDCA86C3AE07}" xr6:coauthVersionLast="47" xr6:coauthVersionMax="47" xr10:uidLastSave="{00000000-0000-0000-0000-000000000000}"/>
  <bookViews>
    <workbookView xWindow="10240" yWindow="2520" windowWidth="27240" windowHeight="16440" xr2:uid="{EBEA9934-3473-FA42-BB8E-F75A981855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0" i="1" l="1"/>
  <c r="C165" i="1"/>
  <c r="C161" i="1"/>
  <c r="C156" i="1"/>
  <c r="C155" i="1"/>
  <c r="C145" i="1"/>
  <c r="C144" i="1"/>
  <c r="C116" i="1"/>
  <c r="C72" i="1"/>
  <c r="C66" i="1"/>
  <c r="C37" i="1" l="1"/>
  <c r="C34" i="1"/>
  <c r="C23" i="1"/>
  <c r="C21" i="1"/>
  <c r="C14" i="1"/>
  <c r="C13" i="1"/>
  <c r="C4" i="1"/>
</calcChain>
</file>

<file path=xl/sharedStrings.xml><?xml version="1.0" encoding="utf-8"?>
<sst xmlns="http://schemas.openxmlformats.org/spreadsheetml/2006/main" count="586" uniqueCount="482">
  <si>
    <t>10FTHF5GLUtl</t>
  </si>
  <si>
    <t>3MOBt2im</t>
  </si>
  <si>
    <t>ACONTm</t>
  </si>
  <si>
    <t>ACt2r</t>
  </si>
  <si>
    <t>ACTLMO</t>
  </si>
  <si>
    <t>AKGDm</t>
  </si>
  <si>
    <t>AKGMALtm</t>
  </si>
  <si>
    <t>ALAGLNexR</t>
  </si>
  <si>
    <t>ALATA_L</t>
  </si>
  <si>
    <t>ALDD2y</t>
  </si>
  <si>
    <t>ALR2</t>
  </si>
  <si>
    <t>ATPtm</t>
  </si>
  <si>
    <t>CAt7r</t>
  </si>
  <si>
    <t>CATm</t>
  </si>
  <si>
    <t>CITt4_2</t>
  </si>
  <si>
    <t>CITtam</t>
  </si>
  <si>
    <t>CO2tm</t>
  </si>
  <si>
    <t>CSm</t>
  </si>
  <si>
    <t>DGULND</t>
  </si>
  <si>
    <t>DRPA</t>
  </si>
  <si>
    <t>EX_inost[e]</t>
  </si>
  <si>
    <t>FUMm</t>
  </si>
  <si>
    <t>FUMSO3tm</t>
  </si>
  <si>
    <t>FUMtm</t>
  </si>
  <si>
    <t>FUMTSULtm</t>
  </si>
  <si>
    <t>GGNG</t>
  </si>
  <si>
    <t>GLBRAN</t>
  </si>
  <si>
    <t>GLCt1r</t>
  </si>
  <si>
    <t>GLDBRAN</t>
  </si>
  <si>
    <t>GLGNS1</t>
  </si>
  <si>
    <t>GLNtm</t>
  </si>
  <si>
    <t>GLNtN1</t>
  </si>
  <si>
    <t>GLPASE1</t>
  </si>
  <si>
    <t>GLPASE2</t>
  </si>
  <si>
    <t>GLUDxm</t>
  </si>
  <si>
    <t>GLUDym</t>
  </si>
  <si>
    <t>GLUNm</t>
  </si>
  <si>
    <t>GLUt2m</t>
  </si>
  <si>
    <t>GULN3D</t>
  </si>
  <si>
    <t>H2CO3Dm</t>
  </si>
  <si>
    <t>H2Otm</t>
  </si>
  <si>
    <t>ICDHy</t>
  </si>
  <si>
    <t>ICDHyrm</t>
  </si>
  <si>
    <t>INOSTO</t>
  </si>
  <si>
    <t>INSTt2r</t>
  </si>
  <si>
    <t>INSTt4</t>
  </si>
  <si>
    <t>L_LACDcm</t>
  </si>
  <si>
    <t>MALSO3tm</t>
  </si>
  <si>
    <t>MALSO4tm</t>
  </si>
  <si>
    <t>MALtm</t>
  </si>
  <si>
    <t>MALTSULtm</t>
  </si>
  <si>
    <t>MDHm</t>
  </si>
  <si>
    <t>ME1m</t>
  </si>
  <si>
    <t>ME2</t>
  </si>
  <si>
    <t>MELATNOX</t>
  </si>
  <si>
    <t>NCNt</t>
  </si>
  <si>
    <t>NKCC2t</t>
  </si>
  <si>
    <t>O2tm</t>
  </si>
  <si>
    <t>PCm</t>
  </si>
  <si>
    <t>PDHm</t>
  </si>
  <si>
    <t>PHEt4</t>
  </si>
  <si>
    <t>PHETA1m</t>
  </si>
  <si>
    <t>PHEtec</t>
  </si>
  <si>
    <t>PPAm</t>
  </si>
  <si>
    <t>PYNP2r</t>
  </si>
  <si>
    <t>PYRt2m</t>
  </si>
  <si>
    <t>PYRt2p</t>
  </si>
  <si>
    <t>SERGLNexR</t>
  </si>
  <si>
    <t>SPODMm</t>
  </si>
  <si>
    <t>SUCCt2m</t>
  </si>
  <si>
    <t>SUCOASm</t>
  </si>
  <si>
    <t>THD1m</t>
  </si>
  <si>
    <t>TRDR</t>
  </si>
  <si>
    <t>UMPK7</t>
  </si>
  <si>
    <t>VALt5m</t>
  </si>
  <si>
    <t>VALTAm</t>
  </si>
  <si>
    <t>XYLK</t>
  </si>
  <si>
    <t>XYLTD_Dr</t>
  </si>
  <si>
    <t>XYLUR</t>
  </si>
  <si>
    <t>r0509</t>
  </si>
  <si>
    <t>r0615</t>
  </si>
  <si>
    <t>r0616</t>
  </si>
  <si>
    <t>r0784</t>
  </si>
  <si>
    <t>r0821</t>
  </si>
  <si>
    <t>r0822</t>
  </si>
  <si>
    <t>r0829</t>
  </si>
  <si>
    <t>r0834</t>
  </si>
  <si>
    <t>r0835</t>
  </si>
  <si>
    <t>r0838</t>
  </si>
  <si>
    <t>r0885</t>
  </si>
  <si>
    <t>r0913</t>
  </si>
  <si>
    <t>r1088</t>
  </si>
  <si>
    <t>r1156</t>
  </si>
  <si>
    <t>r1456</t>
  </si>
  <si>
    <t>r1559</t>
  </si>
  <si>
    <t>r1580</t>
  </si>
  <si>
    <t>r1583</t>
  </si>
  <si>
    <t>r2373</t>
  </si>
  <si>
    <t>r2374</t>
  </si>
  <si>
    <t>r2375</t>
  </si>
  <si>
    <t>r2376</t>
  </si>
  <si>
    <t>r2420</t>
  </si>
  <si>
    <t>r2520</t>
  </si>
  <si>
    <t>r2525</t>
  </si>
  <si>
    <t>r2526</t>
  </si>
  <si>
    <t>r2532</t>
  </si>
  <si>
    <t>r2535</t>
  </si>
  <si>
    <t>RE0383C</t>
  </si>
  <si>
    <t>RE1530C</t>
  </si>
  <si>
    <t>RE2078M</t>
  </si>
  <si>
    <t>RE2426C</t>
  </si>
  <si>
    <t>CITt4_4</t>
  </si>
  <si>
    <t>INSTt4_2</t>
  </si>
  <si>
    <t>PPItm</t>
  </si>
  <si>
    <t>RPEc</t>
  </si>
  <si>
    <t>FUMtr</t>
  </si>
  <si>
    <t>ICITtr</t>
  </si>
  <si>
    <t>EX_icit[e]</t>
  </si>
  <si>
    <t>ALAPAT4te</t>
  </si>
  <si>
    <t>GLNB0AT3tc</t>
  </si>
  <si>
    <t>GLCt4</t>
  </si>
  <si>
    <t>C05953tm</t>
  </si>
  <si>
    <t>C05957t</t>
  </si>
  <si>
    <t>C05957td</t>
  </si>
  <si>
    <t>OAAt</t>
  </si>
  <si>
    <t>EX_oaa[e]</t>
  </si>
  <si>
    <t>MALOAtm</t>
  </si>
  <si>
    <t>CA2t</t>
  </si>
  <si>
    <t>The</t>
  </si>
  <si>
    <t>PROSTGE2t2m</t>
  </si>
  <si>
    <t>ADK1</t>
  </si>
  <si>
    <t>CO2t</t>
  </si>
  <si>
    <t>DM_atp_c_</t>
  </si>
  <si>
    <t>DURIPP</t>
  </si>
  <si>
    <t>ENO</t>
  </si>
  <si>
    <t>EX_co2[e]</t>
  </si>
  <si>
    <t>EX_fum[e]</t>
  </si>
  <si>
    <t>EX_h[e]</t>
  </si>
  <si>
    <t>EX_h2o[e]</t>
  </si>
  <si>
    <t>EX_lac_L[e]</t>
  </si>
  <si>
    <t>EX_o2[e]</t>
  </si>
  <si>
    <t>FBA</t>
  </si>
  <si>
    <t>FUM</t>
  </si>
  <si>
    <t>GALU</t>
  </si>
  <si>
    <t>GAPD</t>
  </si>
  <si>
    <t>H2Ot</t>
  </si>
  <si>
    <t>HEX1</t>
  </si>
  <si>
    <t>L_LACt2r</t>
  </si>
  <si>
    <t>NDPK2</t>
  </si>
  <si>
    <t>NDPK6</t>
  </si>
  <si>
    <t>O2t</t>
  </si>
  <si>
    <t>PGI</t>
  </si>
  <si>
    <t>PGK</t>
  </si>
  <si>
    <t>PGM</t>
  </si>
  <si>
    <t>PGMT</t>
  </si>
  <si>
    <t>PIt6b</t>
  </si>
  <si>
    <t>PPM</t>
  </si>
  <si>
    <t>PRPPS</t>
  </si>
  <si>
    <t>RNDR4</t>
  </si>
  <si>
    <t>RPI</t>
  </si>
  <si>
    <t>TALA</t>
  </si>
  <si>
    <t>TKT1</t>
  </si>
  <si>
    <t>TKT2</t>
  </si>
  <si>
    <t>TPI</t>
  </si>
  <si>
    <t>URIDK3</t>
  </si>
  <si>
    <t>VALTA</t>
  </si>
  <si>
    <t>r0570</t>
  </si>
  <si>
    <t>EX_ala_L[e]</t>
  </si>
  <si>
    <t>ALAt2r</t>
  </si>
  <si>
    <t>EX_gln_L[e]</t>
  </si>
  <si>
    <t>EX_phe_L[e]</t>
  </si>
  <si>
    <t>EX_nh4[e]</t>
  </si>
  <si>
    <t>NH4tb</t>
  </si>
  <si>
    <t>EX_ac[e]</t>
  </si>
  <si>
    <t>CITL</t>
  </si>
  <si>
    <t>EX_cit[e]</t>
  </si>
  <si>
    <t>LDH_L</t>
  </si>
  <si>
    <t>MDH</t>
  </si>
  <si>
    <t>PFK</t>
  </si>
  <si>
    <t>PHETA1</t>
  </si>
  <si>
    <t>PIt7</t>
  </si>
  <si>
    <t>PYK</t>
  </si>
  <si>
    <t>r0392</t>
  </si>
  <si>
    <t>GLNt4</t>
  </si>
  <si>
    <t>EX_phpyr[e]</t>
  </si>
  <si>
    <t>PHPYRte</t>
  </si>
  <si>
    <t>PHPYRtm</t>
  </si>
  <si>
    <t>HMR_1321</t>
  </si>
  <si>
    <t>HMR_4343</t>
  </si>
  <si>
    <t>HMR_4782</t>
  </si>
  <si>
    <t>HMR_4783</t>
  </si>
  <si>
    <t>HMR_4964</t>
  </si>
  <si>
    <t>HMR_5101</t>
  </si>
  <si>
    <t>EX_glc_D[e]</t>
  </si>
  <si>
    <t>ATPS4mi</t>
  </si>
  <si>
    <t>CYOR_u10mi</t>
  </si>
  <si>
    <t>NADH2_u10mi</t>
  </si>
  <si>
    <t>CYOOm3i</t>
  </si>
  <si>
    <t>'5-Glutamyl-10Fthf Transport, Lysosomal'</t>
  </si>
  <si>
    <t>'3-Methyl-2-Oxobutanoate Mitochondrial Transport via Proton Symport'</t>
  </si>
  <si>
    <t>'Aconitate Hydratase'</t>
  </si>
  <si>
    <t>'Acetate Reversible Transport via Proton Symport'</t>
  </si>
  <si>
    <t>'Acetol Monooxygenase'</t>
  </si>
  <si>
    <t>'2-Oxoglutarate Dehydrogenase'</t>
  </si>
  <si>
    <t>'Alpha-Ketoglutarate/Malate Transporter'</t>
  </si>
  <si>
    <t>'L-Alanine/Glutamine Reversible Antiport'</t>
  </si>
  <si>
    <t>'L-Alanine Transaminase'</t>
  </si>
  <si>
    <t>'Aldehyde Dehydrogenase (Acetaldehyde, NADP)'</t>
  </si>
  <si>
    <t>'Aldose Reductase (Methylglyoxal)'</t>
  </si>
  <si>
    <t>'ADP/ATP Transporter, Mitochondrial'</t>
  </si>
  <si>
    <t>'Calcium / Sodium Antiporter (1:3), Reversible'</t>
  </si>
  <si>
    <t>'Catalase'</t>
  </si>
  <si>
    <t>'Citrate Transport via Sodium Symport'</t>
  </si>
  <si>
    <t>'Citrate Transport, Mitochondrial'</t>
  </si>
  <si>
    <t>'CO2 Transport (Diffusion), Mitochondrial'</t>
  </si>
  <si>
    <t>'Citrate Synthase'</t>
  </si>
  <si>
    <t>'Dehydro-L-Gulonate Decarboxylase'</t>
  </si>
  <si>
    <t>'Deoxyribose-Phosphate Aldolase'</t>
  </si>
  <si>
    <t>'Exchange of Myo-Inositol '</t>
  </si>
  <si>
    <t>'Fumarase, Mitochondrial'</t>
  </si>
  <si>
    <t>'Fumarate:Sulfite Antiport, Mitochondrial'</t>
  </si>
  <si>
    <t>'Fumarate Transport, Mitochondrial'</t>
  </si>
  <si>
    <t>'Fumarate:Thiosulfate Antiport, Mitochondrial'</t>
  </si>
  <si>
    <t>'Glycogenin Self-Glucosylation'</t>
  </si>
  <si>
    <t>'1, 4-Alpha-Glucan Branching Enzyme (Glygn1 -&gt; Glygn2)'</t>
  </si>
  <si>
    <t>'Glucose Transport (Uniport)'</t>
  </si>
  <si>
    <t>'Glycogen Debranching Enzyme'</t>
  </si>
  <si>
    <t>'Glycogen Synthase (Ggn -&gt; Glygn1)'</t>
  </si>
  <si>
    <t>'L-Glutamine Transport via Electroneutral Transporter'</t>
  </si>
  <si>
    <t>'Glutamine Transport (Na, H Coupled)'</t>
  </si>
  <si>
    <t>'Glycogen Phosphorylase (Glygn2 -&gt; Dxtrn)'</t>
  </si>
  <si>
    <t>'Glycogen Phosphorylase (Amyls -&gt; Glc-D)'</t>
  </si>
  <si>
    <t>'Glutamate Dehydrogenase (NAD), Mitochondrial'</t>
  </si>
  <si>
    <t>'Glutamate Dehydrogenase (NADP), Mitochondrial'</t>
  </si>
  <si>
    <t>'Glutaminase, Mitochondrial'</t>
  </si>
  <si>
    <t>'L-Glutamate Reversible Transport via Proton Symport, Mitochondrial'</t>
  </si>
  <si>
    <t>'L-Gulonate 3-Dehydrogenase'</t>
  </si>
  <si>
    <t>'Carboxylic Acid Dissociation'</t>
  </si>
  <si>
    <t>'H2O Transport, Mitochondrial'</t>
  </si>
  <si>
    <t>'Isocitrate Dehydrogenase (NADP)'</t>
  </si>
  <si>
    <t>'Isocitrate Dehydrogenase (NADP+)'</t>
  </si>
  <si>
    <t>'Inositol Oxygenase'</t>
  </si>
  <si>
    <t>'Transport of Inositol via Proton Symport'</t>
  </si>
  <si>
    <t>'Transport of Inositol via Sodium Symport'</t>
  </si>
  <si>
    <t>'L-Lactate Dehydrogenase, Cytosolic/Mitochondrial'</t>
  </si>
  <si>
    <t>'Malate:Sulfite Antiport, Mitochondrial'</t>
  </si>
  <si>
    <t>'Malate:Sulfate Antiport, Mitochondrial'</t>
  </si>
  <si>
    <t>'Malate Transport, Mitochondrial'</t>
  </si>
  <si>
    <t>'Malate:Thiosulfate Antiport, Mitochondrial'</t>
  </si>
  <si>
    <t>'Malate Dehydrogenase, Mitochondrial'</t>
  </si>
  <si>
    <t>'Malic Enzyme (NAD), Mitochondrial'</t>
  </si>
  <si>
    <t>'Malic Enzyme (NADP)'</t>
  </si>
  <si>
    <t>'Melatonin:NADP Oxidoreductase'</t>
  </si>
  <si>
    <t>'Na+/Ca2+-NH4+ Antiport'</t>
  </si>
  <si>
    <t>'Na+-K+-Cl- Symport (NH4+)'</t>
  </si>
  <si>
    <t>'Transport of Oxygen, (Diffusion)'</t>
  </si>
  <si>
    <t>'Pyruvate Carboxylase'</t>
  </si>
  <si>
    <t>'Pyruvate Dehydrogenase'</t>
  </si>
  <si>
    <t>'Transport of L-Phenylalanine  via Sodium Symport'</t>
  </si>
  <si>
    <t>'Phenylalanine Transaminase, Mitochondrial'</t>
  </si>
  <si>
    <t>'Transport of L-Phenylalanine  via Diffusion'</t>
  </si>
  <si>
    <t>'Inorganic Diphosphatase'</t>
  </si>
  <si>
    <t>'Pyrimidine-Nucleoside Phosphorylase (Uracil)'</t>
  </si>
  <si>
    <t>'Pyruvate Mitochondrial Transport via Proton Symport'</t>
  </si>
  <si>
    <t>'Pyruvate Peroxisomal Transport via Proton Symport'</t>
  </si>
  <si>
    <t>'L-Serine/Glutamine Reversible Antiport'</t>
  </si>
  <si>
    <t>'Superoxide Dismutase'</t>
  </si>
  <si>
    <t>'Succinate Transport, Mitochondrial'</t>
  </si>
  <si>
    <t>'Succinate- Coenzyme A Ligase (ADP-Forming)'</t>
  </si>
  <si>
    <t>'NAD (P) Transhydrogenase'</t>
  </si>
  <si>
    <t>'Thioredoxin Reductase (NADPH)'</t>
  </si>
  <si>
    <t>'UMP Kinase (dGTP)'</t>
  </si>
  <si>
    <t>'Valine Reversible Mitochondrial Transport'</t>
  </si>
  <si>
    <t>'Valine Transaminase, Mitochondiral'</t>
  </si>
  <si>
    <t>'Xylulokinase'</t>
  </si>
  <si>
    <t>'Xylitol Dehydrogenase (D-Xyulose-Forming)'</t>
  </si>
  <si>
    <t>'Xylulose Reductase'</t>
  </si>
  <si>
    <t>'Succinate:Ubiquinone Oxidoreductase'</t>
  </si>
  <si>
    <t>'Trans-4-Hydroxy-L-Proline:NAD+ 5-Oxidoreductase'</t>
  </si>
  <si>
    <t>'Xylitol:NAD Oxidoreductase Pentose And Glucuronate Interconversions'</t>
  </si>
  <si>
    <t>'Mitochondrial Carrier (Mc) Tcdb:2.A.29.2.2'</t>
  </si>
  <si>
    <t>'Free Diffusion'</t>
  </si>
  <si>
    <t>'Mitochondrial Carrier (Mc) Tcdb:2.A.29.2.7'</t>
  </si>
  <si>
    <t>'Mitochondrial Carrier (Mc) Tcdb:2.A.29.7.2'</t>
  </si>
  <si>
    <t>'Active Transport'</t>
  </si>
  <si>
    <t>'DUTP:Uridine 5-Phosphotransferase'</t>
  </si>
  <si>
    <t>'Transport Reaction'</t>
  </si>
  <si>
    <t>'Amino Acid-Polyamine-Organocation (Apc) Tcdb:2.A.3.8.1'</t>
  </si>
  <si>
    <t>'Mitochondrial Carrier (Mc) Tcdb:2.A.29.2.1'</t>
  </si>
  <si>
    <t>'Major Facilitator (Mfs) Tcdb:2.A.1.44.1'</t>
  </si>
  <si>
    <t>'Thymidine Kinase'</t>
  </si>
  <si>
    <t>'RE2078M'</t>
  </si>
  <si>
    <t>'RE2426C'</t>
  </si>
  <si>
    <t>'Inositol Transport via Sodium Symport'</t>
  </si>
  <si>
    <t>'Diphopshate Transporter, Mitochondrial'</t>
  </si>
  <si>
    <t>'Ribulose 5-Phosphate 3-Epimerase'</t>
  </si>
  <si>
    <t>'Transport of Fumarate'</t>
  </si>
  <si>
    <t>'Transport of Isocitrate'</t>
  </si>
  <si>
    <t>'Ex_icit[e]'</t>
  </si>
  <si>
    <t>'Transport of Alanine via Pat4'</t>
  </si>
  <si>
    <t>'Glutamine Transport by B0At3'</t>
  </si>
  <si>
    <t>'Glucose Transport via Sodium Symport'</t>
  </si>
  <si>
    <t>'Transport of Prostaglandin A2, Intracellular'</t>
  </si>
  <si>
    <t>'Transport of Prostaglandin J2, Lactate Antiport'</t>
  </si>
  <si>
    <t>'Transport of Prostaglandin J2, Diffusion'</t>
  </si>
  <si>
    <t>'Transport of Oxaloacetate, Proton Symport'</t>
  </si>
  <si>
    <t>'Exchange of Oxaloacetate'</t>
  </si>
  <si>
    <t>'Transport of Malate via Oxal Acetate Antiport, Mitochondrial'</t>
  </si>
  <si>
    <t>'Calcium (Ca+2) Transport via Diffusion (Extracellular to Cytosol)'</t>
  </si>
  <si>
    <t>'Proton Diffusion'</t>
  </si>
  <si>
    <t>'Transport of Prostaglandin E2, Mitochondrial'</t>
  </si>
  <si>
    <t>'Adenylate Kinase'</t>
  </si>
  <si>
    <t>'CO2 Transporter via Diffusion'</t>
  </si>
  <si>
    <t>'Demand for ATP, Cytosolic'</t>
  </si>
  <si>
    <t>'Deoxyuridine Phosphorylase'</t>
  </si>
  <si>
    <t>'Enolase'</t>
  </si>
  <si>
    <t>'Exchange of Carbon Dioxide '</t>
  </si>
  <si>
    <t>'Exchange of Fumarate'</t>
  </si>
  <si>
    <t>'Exchange of Proton'</t>
  </si>
  <si>
    <t>'Exchange of Water '</t>
  </si>
  <si>
    <t>'Exchange of L-Lactate '</t>
  </si>
  <si>
    <t>'Exchange of Oxugen'</t>
  </si>
  <si>
    <t>'Fructose-Bisphosphate Aldolase'</t>
  </si>
  <si>
    <t>'Fumarase'</t>
  </si>
  <si>
    <t>'UTP-Glucose-1-Phosphate Uridylyltransferase'</t>
  </si>
  <si>
    <t>'Glyceraldehyde-3-Phosphate Dehydrogenase'</t>
  </si>
  <si>
    <t>'H2O Transport via Diffusion'</t>
  </si>
  <si>
    <t>'Hexokinase (D-Glucose:ATP)'</t>
  </si>
  <si>
    <t>'L-Lactate Reversible Transport via Proton Symport'</t>
  </si>
  <si>
    <t>'Nucleoside-Diphosphate Kinase (ATP:UDP)'</t>
  </si>
  <si>
    <t>'Nucleoside-Diphosphate Kinase (ATP:dUDP)'</t>
  </si>
  <si>
    <t>'O2 Transport (Diffusion)'</t>
  </si>
  <si>
    <t>'Glucose-6-Phosphate Isomerase'</t>
  </si>
  <si>
    <t>'Phosphoglycerate Kinase'</t>
  </si>
  <si>
    <t>'Phosphoglycerate Mutase'</t>
  </si>
  <si>
    <t>'Phosphoglucomutase'</t>
  </si>
  <si>
    <t>'Transport of Orthophosphate'</t>
  </si>
  <si>
    <t>'Phosphopentomutase'</t>
  </si>
  <si>
    <t>'Phosphoribosylpyrophosphate Synthetase'</t>
  </si>
  <si>
    <t>'Ribonucleoside-Diphosphate Reductase (UDP)'</t>
  </si>
  <si>
    <t>'Ribose-5-Phosphate Isomerase'</t>
  </si>
  <si>
    <t>'Transaldolase'</t>
  </si>
  <si>
    <t>'Transketolase'</t>
  </si>
  <si>
    <t>'Triose-Phosphate Isomerase'</t>
  </si>
  <si>
    <t>'ATP:dUMP Phosphotransferase'</t>
  </si>
  <si>
    <t>'Valine Transaminase'</t>
  </si>
  <si>
    <t>'2-Deoxy-D-Ribose 1-Phosphate 1, 5-Phosphomutase Ec:5.4.2.7'</t>
  </si>
  <si>
    <t>'Exchange of L-Alanine'</t>
  </si>
  <si>
    <t>'L-Alanine Reversible Transport via Proton Symport'</t>
  </si>
  <si>
    <t>'Exchange of L-Glutamine'</t>
  </si>
  <si>
    <t>'Exchange of L-Phenylalanine'</t>
  </si>
  <si>
    <t>'Exchange of Ammonia '</t>
  </si>
  <si>
    <t>'Transport of Ammonium ion'</t>
  </si>
  <si>
    <t>'Exchange of Acetate '</t>
  </si>
  <si>
    <t>'Citrate Lyase'</t>
  </si>
  <si>
    <t>'Exchange of Citrate '</t>
  </si>
  <si>
    <t>'L-Lactate Dehydrogenase'</t>
  </si>
  <si>
    <t>'Malate Dehydrogenase'</t>
  </si>
  <si>
    <t>'Phosphofructokinase'</t>
  </si>
  <si>
    <t>'Phenylalanine Transaminase'</t>
  </si>
  <si>
    <t>'Phosphate Transport In/Out via Three Na+ Symporter'</t>
  </si>
  <si>
    <t>'Pyruvate Kinase'</t>
  </si>
  <si>
    <t>'D-Glyceraldehyde:NAD+ Oxidoreductase Ec:1.2.1.3'</t>
  </si>
  <si>
    <t>'Transport of L-Glutamine  via Sodium Symport, Reversible'</t>
  </si>
  <si>
    <t>'Exchange of Phenylpyruvate'</t>
  </si>
  <si>
    <t>'Transport of Phenylpyruvate via Proton Symport'</t>
  </si>
  <si>
    <t>'Transport of Phenylpyruvate via Proton Symport, Mitochondrial'</t>
  </si>
  <si>
    <t>'HMR_1321'</t>
  </si>
  <si>
    <t>'Uracil Phosphoribosyltransferase'</t>
  </si>
  <si>
    <t>'HMR_4782'</t>
  </si>
  <si>
    <t>'HMR_4783'</t>
  </si>
  <si>
    <t>'HMR_4964'</t>
  </si>
  <si>
    <t>'HMR_5101'</t>
  </si>
  <si>
    <t>'Exchange of D-Glucose '</t>
  </si>
  <si>
    <t>'ATP synthase (four protons for one ATP)'</t>
  </si>
  <si>
    <t>'CYOR_u10mi'</t>
  </si>
  <si>
    <t>'NADH2_u10mi'</t>
  </si>
  <si>
    <t>'CYOOm3i'</t>
  </si>
  <si>
    <t>RXN</t>
  </si>
  <si>
    <t>RXNNAME</t>
  </si>
  <si>
    <t>GENE?</t>
  </si>
  <si>
    <t>NaN</t>
  </si>
  <si>
    <t>4.2.1.3</t>
  </si>
  <si>
    <t>2.3.1.61</t>
  </si>
  <si>
    <t>4.1.1.21</t>
  </si>
  <si>
    <t>2.6.1.2</t>
  </si>
  <si>
    <t>1.2.1.4</t>
  </si>
  <si>
    <t>1.1.1.21</t>
  </si>
  <si>
    <t>3.6.3.14</t>
  </si>
  <si>
    <t>3.6.3.6</t>
  </si>
  <si>
    <t>1.11.1.6</t>
  </si>
  <si>
    <t>4.1.3.6</t>
  </si>
  <si>
    <t>4.2.1.56</t>
  </si>
  <si>
    <t>2.7.7.43</t>
  </si>
  <si>
    <t>4.1.3.7</t>
  </si>
  <si>
    <t>4.1.1.34</t>
  </si>
  <si>
    <t>4.1.2.4</t>
  </si>
  <si>
    <t>4.2.1.2</t>
  </si>
  <si>
    <t>2.4.1.18</t>
  </si>
  <si>
    <t>3.2.1.50</t>
  </si>
  <si>
    <t>3.2.1.33</t>
  </si>
  <si>
    <t>2.4.1.11</t>
  </si>
  <si>
    <t>2.4.1.1</t>
  </si>
  <si>
    <t>1.4.1.3</t>
  </si>
  <si>
    <t>1.4.1.4</t>
  </si>
  <si>
    <t>3.5.1.2</t>
  </si>
  <si>
    <t>1.1.1.45</t>
  </si>
  <si>
    <t>4.2.1.1</t>
  </si>
  <si>
    <t>1.1.1.42</t>
  </si>
  <si>
    <t>1.13.99.1</t>
  </si>
  <si>
    <t>2.6.1.42</t>
  </si>
  <si>
    <t>3.7.1.3</t>
  </si>
  <si>
    <t>2.4.1.155</t>
  </si>
  <si>
    <t>2.4.1.143</t>
  </si>
  <si>
    <t>1.1.1.37</t>
  </si>
  <si>
    <t>1.1.1.40</t>
  </si>
  <si>
    <t>1.14.14.1</t>
  </si>
  <si>
    <t>2.7.4.6</t>
  </si>
  <si>
    <t>3.1.3.5</t>
  </si>
  <si>
    <t>6.4.1.1</t>
  </si>
  <si>
    <t>2.3.1.12</t>
  </si>
  <si>
    <t>3.1.1.31</t>
  </si>
  <si>
    <t>2.6.1.58</t>
  </si>
  <si>
    <t>3.1.3.18</t>
  </si>
  <si>
    <t>3.6.1.1</t>
  </si>
  <si>
    <t>2.4.2.2</t>
  </si>
  <si>
    <t>1.4.3.5</t>
  </si>
  <si>
    <t>1.15.1.1</t>
  </si>
  <si>
    <t>2.4.99.8</t>
  </si>
  <si>
    <t>6.2.1.5</t>
  </si>
  <si>
    <t>1.6.1.2</t>
  </si>
  <si>
    <t>1.8.1.9</t>
  </si>
  <si>
    <t>2.7.4.14</t>
  </si>
  <si>
    <t>2.7.1.17</t>
  </si>
  <si>
    <t>1.1.1.9</t>
  </si>
  <si>
    <t>1.1.1.10</t>
  </si>
  <si>
    <t>1.3.5.1</t>
  </si>
  <si>
    <t>1.5.1.2</t>
  </si>
  <si>
    <t>1.1.1.15</t>
  </si>
  <si>
    <t>4.1.2.27</t>
  </si>
  <si>
    <t>3.1.3.4</t>
  </si>
  <si>
    <t>1.3.1.38</t>
  </si>
  <si>
    <t>1.5.1.20</t>
  </si>
  <si>
    <t>2.7.1.48</t>
  </si>
  <si>
    <t>1.1.1.2</t>
  </si>
  <si>
    <t>2.7.1.21</t>
  </si>
  <si>
    <t>3.4.21.59</t>
  </si>
  <si>
    <t>5.1.3.1</t>
  </si>
  <si>
    <t>3.2.1.18</t>
  </si>
  <si>
    <t>4.2.1.11</t>
  </si>
  <si>
    <t>4.1.2.13</t>
  </si>
  <si>
    <t>2.7.7.9</t>
  </si>
  <si>
    <t>1.2.1.12</t>
  </si>
  <si>
    <t>1.1.1.35</t>
  </si>
  <si>
    <t>3.6.1.6</t>
  </si>
  <si>
    <t>5.3.1.9</t>
  </si>
  <si>
    <t>5.4.2.1</t>
  </si>
  <si>
    <t>5.4.2.2</t>
  </si>
  <si>
    <t>5.4.2.7</t>
  </si>
  <si>
    <t>1.7.14.1</t>
  </si>
  <si>
    <t>5.3.1.6</t>
  </si>
  <si>
    <t>2.2.1.2</t>
  </si>
  <si>
    <t>2.2.1.1</t>
  </si>
  <si>
    <t>5.3.1.1</t>
  </si>
  <si>
    <t>1.1.1.27</t>
  </si>
  <si>
    <t>3.4.2.1</t>
  </si>
  <si>
    <t>1.2.1.3</t>
  </si>
  <si>
    <t>EC:4.2.1.-</t>
  </si>
  <si>
    <t>EC:2.4.2.9</t>
  </si>
  <si>
    <t>EC:1.5.99.-</t>
  </si>
  <si>
    <t>TCDB:2.A.29.7.2</t>
  </si>
  <si>
    <t>EC:2.3.1.26</t>
  </si>
  <si>
    <t>prokaryote</t>
  </si>
  <si>
    <t>rat but lower than many</t>
  </si>
  <si>
    <t>seems to be a different protein</t>
  </si>
  <si>
    <t>?</t>
  </si>
  <si>
    <t>drosophila</t>
  </si>
  <si>
    <t>hs but others much higher</t>
  </si>
  <si>
    <t>check alcohol rxn</t>
  </si>
  <si>
    <t>Alcohol Dehydrogenase (NADP+)'</t>
  </si>
  <si>
    <t>melatonin</t>
  </si>
  <si>
    <t>2.7.1.1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</si>
</sst>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09E6-4F4D-5048-8B23-90C747EE3396}">
  <dimension ref="A1:K199"/>
  <sheetViews>
    <sheetView tabSelected="1" topLeftCell="A178" workbookViewId="0">
      <selection activeCell="B213" sqref="B213"/>
    </sheetView>
  </sheetViews>
  <sheetFormatPr baseColWidth="10" defaultRowHeight="16" x14ac:dyDescent="0.2"/>
  <cols>
    <col min="1" max="3" width="18.5" customWidth="1"/>
  </cols>
  <sheetData>
    <row r="1" spans="1:11" x14ac:dyDescent="0.2">
      <c r="A1" t="s">
        <v>378</v>
      </c>
      <c r="D1" t="s">
        <v>380</v>
      </c>
      <c r="E1" t="s">
        <v>379</v>
      </c>
    </row>
    <row r="2" spans="1:11" x14ac:dyDescent="0.2">
      <c r="A2" t="s">
        <v>0</v>
      </c>
      <c r="D2" t="s">
        <v>381</v>
      </c>
      <c r="E2" t="s">
        <v>198</v>
      </c>
    </row>
    <row r="3" spans="1:11" x14ac:dyDescent="0.2">
      <c r="A3" t="s">
        <v>1</v>
      </c>
      <c r="D3" t="s">
        <v>381</v>
      </c>
      <c r="E3" t="s">
        <v>199</v>
      </c>
    </row>
    <row r="4" spans="1:11" x14ac:dyDescent="0.2">
      <c r="A4" t="s">
        <v>2</v>
      </c>
      <c r="B4" t="s">
        <v>382</v>
      </c>
      <c r="C4">
        <f>(3.3+5.2+5.3+1.1)/4</f>
        <v>3.7250000000000001</v>
      </c>
      <c r="D4">
        <v>1399969847.9288001</v>
      </c>
      <c r="E4" t="s">
        <v>200</v>
      </c>
    </row>
    <row r="5" spans="1:11" x14ac:dyDescent="0.2">
      <c r="A5" t="s">
        <v>3</v>
      </c>
      <c r="D5" t="s">
        <v>381</v>
      </c>
      <c r="E5" t="s">
        <v>201</v>
      </c>
    </row>
    <row r="6" spans="1:11" x14ac:dyDescent="0.2">
      <c r="A6" t="s">
        <v>4</v>
      </c>
      <c r="D6">
        <v>1206856.4569999999</v>
      </c>
      <c r="E6" t="s">
        <v>202</v>
      </c>
    </row>
    <row r="7" spans="1:11" x14ac:dyDescent="0.2">
      <c r="A7" t="s">
        <v>5</v>
      </c>
      <c r="B7" t="s">
        <v>383</v>
      </c>
      <c r="D7">
        <v>152787854.04100001</v>
      </c>
      <c r="E7" t="s">
        <v>203</v>
      </c>
    </row>
    <row r="8" spans="1:11" x14ac:dyDescent="0.2">
      <c r="A8" t="s">
        <v>6</v>
      </c>
      <c r="B8" t="s">
        <v>384</v>
      </c>
      <c r="C8">
        <v>40</v>
      </c>
      <c r="D8">
        <v>52938979.5233</v>
      </c>
      <c r="E8" t="s">
        <v>204</v>
      </c>
    </row>
    <row r="9" spans="1:11" x14ac:dyDescent="0.2">
      <c r="A9" t="s">
        <v>7</v>
      </c>
      <c r="D9">
        <v>112124612.9938</v>
      </c>
      <c r="E9" t="s">
        <v>205</v>
      </c>
    </row>
    <row r="10" spans="1:11" x14ac:dyDescent="0.2">
      <c r="A10" t="s">
        <v>8</v>
      </c>
      <c r="B10" t="s">
        <v>385</v>
      </c>
      <c r="C10">
        <v>17</v>
      </c>
      <c r="D10">
        <v>26639004.660799999</v>
      </c>
      <c r="E10" t="s">
        <v>206</v>
      </c>
    </row>
    <row r="11" spans="1:11" x14ac:dyDescent="0.2">
      <c r="A11" t="s">
        <v>9</v>
      </c>
      <c r="B11" t="s">
        <v>386</v>
      </c>
      <c r="C11">
        <v>0.75</v>
      </c>
      <c r="D11">
        <v>175063441.19710001</v>
      </c>
      <c r="E11" t="s">
        <v>207</v>
      </c>
      <c r="K11" t="s">
        <v>472</v>
      </c>
    </row>
    <row r="12" spans="1:11" x14ac:dyDescent="0.2">
      <c r="A12" t="s">
        <v>10</v>
      </c>
      <c r="B12" t="s">
        <v>387</v>
      </c>
      <c r="C12">
        <v>0.43</v>
      </c>
      <c r="D12">
        <v>1304832188.0359001</v>
      </c>
      <c r="E12" t="s">
        <v>208</v>
      </c>
      <c r="K12" t="s">
        <v>473</v>
      </c>
    </row>
    <row r="13" spans="1:11" x14ac:dyDescent="0.2">
      <c r="A13" t="s">
        <v>11</v>
      </c>
      <c r="B13" t="s">
        <v>388</v>
      </c>
      <c r="C13">
        <f>AVERAGE(17,16,5.34,390,285,217,16,20)</f>
        <v>120.7925</v>
      </c>
      <c r="D13">
        <v>2269237659.2653999</v>
      </c>
      <c r="E13" t="s">
        <v>209</v>
      </c>
    </row>
    <row r="14" spans="1:11" x14ac:dyDescent="0.2">
      <c r="A14" t="s">
        <v>12</v>
      </c>
      <c r="B14" t="s">
        <v>389</v>
      </c>
      <c r="C14">
        <f>AVERAGE(56.7,3)</f>
        <v>29.85</v>
      </c>
      <c r="D14">
        <v>16603169.9658</v>
      </c>
      <c r="E14" t="s">
        <v>210</v>
      </c>
    </row>
    <row r="15" spans="1:11" x14ac:dyDescent="0.2">
      <c r="A15" t="s">
        <v>13</v>
      </c>
      <c r="B15" t="s">
        <v>390</v>
      </c>
      <c r="C15">
        <v>125000</v>
      </c>
      <c r="D15">
        <v>111843590.5221</v>
      </c>
      <c r="E15" t="s">
        <v>211</v>
      </c>
    </row>
    <row r="16" spans="1:11" x14ac:dyDescent="0.2">
      <c r="A16" t="s">
        <v>14</v>
      </c>
      <c r="B16" t="s">
        <v>391</v>
      </c>
      <c r="D16">
        <v>2254553.4572000001</v>
      </c>
      <c r="E16" t="s">
        <v>212</v>
      </c>
    </row>
    <row r="17" spans="1:11" x14ac:dyDescent="0.2">
      <c r="A17" t="s">
        <v>15</v>
      </c>
      <c r="B17" t="s">
        <v>392</v>
      </c>
      <c r="D17">
        <v>56827160.079400003</v>
      </c>
      <c r="E17" t="s">
        <v>213</v>
      </c>
    </row>
    <row r="18" spans="1:11" x14ac:dyDescent="0.2">
      <c r="A18" t="s">
        <v>16</v>
      </c>
      <c r="B18" t="s">
        <v>393</v>
      </c>
      <c r="D18" t="s">
        <v>381</v>
      </c>
      <c r="E18" t="s">
        <v>214</v>
      </c>
    </row>
    <row r="19" spans="1:11" x14ac:dyDescent="0.2">
      <c r="A19" t="s">
        <v>17</v>
      </c>
      <c r="B19" t="s">
        <v>394</v>
      </c>
      <c r="D19">
        <v>2606430974.3505998</v>
      </c>
      <c r="E19" t="s">
        <v>215</v>
      </c>
    </row>
    <row r="20" spans="1:11" x14ac:dyDescent="0.2">
      <c r="A20" t="s">
        <v>18</v>
      </c>
      <c r="B20" t="s">
        <v>395</v>
      </c>
      <c r="D20" t="s">
        <v>381</v>
      </c>
      <c r="E20" t="s">
        <v>216</v>
      </c>
    </row>
    <row r="21" spans="1:11" x14ac:dyDescent="0.2">
      <c r="A21" t="s">
        <v>19</v>
      </c>
      <c r="B21" t="s">
        <v>396</v>
      </c>
      <c r="C21">
        <f>AVERAGE(521,320,18,116,11.4,1.23,0.107)</f>
        <v>141.10528571428571</v>
      </c>
      <c r="D21">
        <v>13691457.224400001</v>
      </c>
      <c r="E21" t="s">
        <v>217</v>
      </c>
    </row>
    <row r="22" spans="1:11" x14ac:dyDescent="0.2">
      <c r="A22" t="s">
        <v>20</v>
      </c>
      <c r="D22" t="s">
        <v>381</v>
      </c>
      <c r="E22" t="s">
        <v>218</v>
      </c>
    </row>
    <row r="23" spans="1:11" x14ac:dyDescent="0.2">
      <c r="A23" t="s">
        <v>21</v>
      </c>
      <c r="B23" t="s">
        <v>397</v>
      </c>
      <c r="C23">
        <f>AVERAGE(690,730,1150,204.2,219)</f>
        <v>598.64</v>
      </c>
      <c r="D23">
        <v>404986827.11979997</v>
      </c>
      <c r="E23" t="s">
        <v>219</v>
      </c>
    </row>
    <row r="24" spans="1:11" x14ac:dyDescent="0.2">
      <c r="A24" t="s">
        <v>22</v>
      </c>
      <c r="D24">
        <v>7048962.0603</v>
      </c>
      <c r="E24" t="s">
        <v>220</v>
      </c>
    </row>
    <row r="25" spans="1:11" x14ac:dyDescent="0.2">
      <c r="A25" t="s">
        <v>23</v>
      </c>
      <c r="D25">
        <v>7048962.0603</v>
      </c>
      <c r="E25" t="s">
        <v>221</v>
      </c>
    </row>
    <row r="26" spans="1:11" x14ac:dyDescent="0.2">
      <c r="A26" t="s">
        <v>24</v>
      </c>
      <c r="D26">
        <v>7048962.0603</v>
      </c>
      <c r="E26" t="s">
        <v>222</v>
      </c>
    </row>
    <row r="27" spans="1:11" x14ac:dyDescent="0.2">
      <c r="A27" t="s">
        <v>25</v>
      </c>
      <c r="D27">
        <v>46031834.071000002</v>
      </c>
      <c r="E27" t="s">
        <v>223</v>
      </c>
    </row>
    <row r="28" spans="1:11" x14ac:dyDescent="0.2">
      <c r="A28" t="s">
        <v>26</v>
      </c>
      <c r="B28" t="s">
        <v>398</v>
      </c>
      <c r="C28">
        <v>1000</v>
      </c>
      <c r="D28">
        <v>5098576.0614999998</v>
      </c>
      <c r="E28" t="s">
        <v>224</v>
      </c>
    </row>
    <row r="29" spans="1:11" x14ac:dyDescent="0.2">
      <c r="A29" t="s">
        <v>27</v>
      </c>
      <c r="B29" t="s">
        <v>399</v>
      </c>
      <c r="D29">
        <v>39046020.449600004</v>
      </c>
      <c r="E29" t="s">
        <v>225</v>
      </c>
      <c r="K29" t="s">
        <v>474</v>
      </c>
    </row>
    <row r="30" spans="1:11" x14ac:dyDescent="0.2">
      <c r="A30" t="s">
        <v>28</v>
      </c>
      <c r="B30" t="s">
        <v>400</v>
      </c>
      <c r="D30">
        <v>51542627.830200002</v>
      </c>
      <c r="E30" t="s">
        <v>226</v>
      </c>
      <c r="K30" t="s">
        <v>474</v>
      </c>
    </row>
    <row r="31" spans="1:11" x14ac:dyDescent="0.2">
      <c r="A31" t="s">
        <v>29</v>
      </c>
      <c r="B31" t="s">
        <v>401</v>
      </c>
      <c r="D31">
        <v>46031834.071000002</v>
      </c>
      <c r="E31" t="s">
        <v>227</v>
      </c>
    </row>
    <row r="32" spans="1:11" x14ac:dyDescent="0.2">
      <c r="A32" t="s">
        <v>30</v>
      </c>
      <c r="D32" t="s">
        <v>381</v>
      </c>
      <c r="E32" t="s">
        <v>228</v>
      </c>
    </row>
    <row r="33" spans="1:11" x14ac:dyDescent="0.2">
      <c r="A33" t="s">
        <v>31</v>
      </c>
      <c r="D33">
        <v>4060073.304</v>
      </c>
      <c r="E33" t="s">
        <v>229</v>
      </c>
    </row>
    <row r="34" spans="1:11" x14ac:dyDescent="0.2">
      <c r="A34" t="s">
        <v>32</v>
      </c>
      <c r="B34" t="s">
        <v>402</v>
      </c>
      <c r="C34">
        <f>AVERAGE(187,9.3,8.1,11,47.3)</f>
        <v>52.54</v>
      </c>
      <c r="D34">
        <v>258925756.4391</v>
      </c>
      <c r="E34" t="s">
        <v>230</v>
      </c>
    </row>
    <row r="35" spans="1:11" x14ac:dyDescent="0.2">
      <c r="A35" t="s">
        <v>33</v>
      </c>
      <c r="B35" t="s">
        <v>402</v>
      </c>
      <c r="D35">
        <v>258925756.4391</v>
      </c>
      <c r="E35" t="s">
        <v>231</v>
      </c>
      <c r="K35" t="s">
        <v>475</v>
      </c>
    </row>
    <row r="36" spans="1:11" x14ac:dyDescent="0.2">
      <c r="A36" t="s">
        <v>34</v>
      </c>
      <c r="B36" t="s">
        <v>403</v>
      </c>
      <c r="C36">
        <v>83</v>
      </c>
      <c r="D36">
        <v>1072884600.1803</v>
      </c>
      <c r="E36" t="s">
        <v>232</v>
      </c>
    </row>
    <row r="37" spans="1:11" x14ac:dyDescent="0.2">
      <c r="A37" t="s">
        <v>35</v>
      </c>
      <c r="B37" t="s">
        <v>404</v>
      </c>
      <c r="C37">
        <f>AVERAGE(78.33,13,141)</f>
        <v>77.443333333333328</v>
      </c>
      <c r="D37">
        <v>1072884600.1803</v>
      </c>
      <c r="E37" t="s">
        <v>233</v>
      </c>
    </row>
    <row r="38" spans="1:11" x14ac:dyDescent="0.2">
      <c r="A38" t="s">
        <v>36</v>
      </c>
      <c r="B38" t="s">
        <v>405</v>
      </c>
      <c r="C38">
        <v>22</v>
      </c>
      <c r="D38">
        <v>193678189.47839999</v>
      </c>
      <c r="E38" t="s">
        <v>234</v>
      </c>
    </row>
    <row r="39" spans="1:11" x14ac:dyDescent="0.2">
      <c r="A39" t="s">
        <v>37</v>
      </c>
      <c r="D39">
        <v>197016088.2457</v>
      </c>
      <c r="E39" t="s">
        <v>235</v>
      </c>
    </row>
    <row r="40" spans="1:11" x14ac:dyDescent="0.2">
      <c r="A40" t="s">
        <v>38</v>
      </c>
      <c r="B40" t="s">
        <v>406</v>
      </c>
      <c r="C40">
        <v>61</v>
      </c>
      <c r="D40" t="s">
        <v>381</v>
      </c>
      <c r="E40" t="s">
        <v>236</v>
      </c>
      <c r="K40" t="s">
        <v>476</v>
      </c>
    </row>
    <row r="41" spans="1:11" x14ac:dyDescent="0.2">
      <c r="A41" t="s">
        <v>39</v>
      </c>
      <c r="B41" t="s">
        <v>407</v>
      </c>
      <c r="C41">
        <v>29500</v>
      </c>
      <c r="D41">
        <v>6404043.6993000004</v>
      </c>
      <c r="E41" t="s">
        <v>237</v>
      </c>
      <c r="K41" t="s">
        <v>477</v>
      </c>
    </row>
    <row r="42" spans="1:11" x14ac:dyDescent="0.2">
      <c r="A42" t="s">
        <v>40</v>
      </c>
      <c r="B42" t="s">
        <v>407</v>
      </c>
      <c r="D42">
        <v>2043500.6357</v>
      </c>
      <c r="E42" t="s">
        <v>238</v>
      </c>
      <c r="K42" t="s">
        <v>475</v>
      </c>
    </row>
    <row r="43" spans="1:11" x14ac:dyDescent="0.2">
      <c r="A43" t="s">
        <v>41</v>
      </c>
      <c r="B43" t="s">
        <v>408</v>
      </c>
      <c r="C43">
        <v>58.3</v>
      </c>
      <c r="D43">
        <v>212289664.46419999</v>
      </c>
      <c r="E43" t="s">
        <v>239</v>
      </c>
    </row>
    <row r="44" spans="1:11" x14ac:dyDescent="0.2">
      <c r="A44" t="s">
        <v>42</v>
      </c>
      <c r="B44" t="s">
        <v>408</v>
      </c>
      <c r="C44">
        <v>32.200000000000003</v>
      </c>
      <c r="D44">
        <v>1202728919.0669999</v>
      </c>
      <c r="E44" t="s">
        <v>240</v>
      </c>
    </row>
    <row r="45" spans="1:11" x14ac:dyDescent="0.2">
      <c r="A45" t="s">
        <v>43</v>
      </c>
      <c r="B45" t="s">
        <v>409</v>
      </c>
      <c r="C45">
        <v>7.22</v>
      </c>
      <c r="D45">
        <v>883903.74609999999</v>
      </c>
      <c r="E45" t="s">
        <v>241</v>
      </c>
    </row>
    <row r="46" spans="1:11" x14ac:dyDescent="0.2">
      <c r="A46" t="s">
        <v>44</v>
      </c>
      <c r="B46" t="s">
        <v>410</v>
      </c>
      <c r="D46">
        <v>5707073.5274999999</v>
      </c>
      <c r="E46" t="s">
        <v>242</v>
      </c>
    </row>
    <row r="47" spans="1:11" x14ac:dyDescent="0.2">
      <c r="A47" t="s">
        <v>45</v>
      </c>
      <c r="B47" t="s">
        <v>410</v>
      </c>
      <c r="D47">
        <v>2868046.6197000002</v>
      </c>
      <c r="E47" t="s">
        <v>243</v>
      </c>
    </row>
    <row r="48" spans="1:11" x14ac:dyDescent="0.2">
      <c r="A48" t="s">
        <v>46</v>
      </c>
      <c r="B48" t="s">
        <v>411</v>
      </c>
      <c r="D48">
        <v>5379664.9737999998</v>
      </c>
      <c r="E48" t="s">
        <v>244</v>
      </c>
      <c r="K48" t="s">
        <v>475</v>
      </c>
    </row>
    <row r="49" spans="1:11" x14ac:dyDescent="0.2">
      <c r="A49" t="s">
        <v>47</v>
      </c>
      <c r="B49" t="s">
        <v>412</v>
      </c>
      <c r="D49">
        <v>7048962.0603</v>
      </c>
      <c r="E49" t="s">
        <v>245</v>
      </c>
    </row>
    <row r="50" spans="1:11" x14ac:dyDescent="0.2">
      <c r="A50" t="s">
        <v>48</v>
      </c>
      <c r="B50" t="s">
        <v>413</v>
      </c>
      <c r="D50">
        <v>7048962.0603</v>
      </c>
      <c r="E50" t="s">
        <v>246</v>
      </c>
    </row>
    <row r="51" spans="1:11" x14ac:dyDescent="0.2">
      <c r="A51" t="s">
        <v>49</v>
      </c>
      <c r="D51">
        <v>7048962.0603</v>
      </c>
      <c r="E51" t="s">
        <v>247</v>
      </c>
    </row>
    <row r="52" spans="1:11" x14ac:dyDescent="0.2">
      <c r="A52" t="s">
        <v>50</v>
      </c>
      <c r="D52">
        <v>7048962.0603</v>
      </c>
      <c r="E52" t="s">
        <v>248</v>
      </c>
    </row>
    <row r="53" spans="1:11" x14ac:dyDescent="0.2">
      <c r="A53" t="s">
        <v>51</v>
      </c>
      <c r="B53" t="s">
        <v>414</v>
      </c>
      <c r="C53">
        <v>76.7</v>
      </c>
      <c r="D53">
        <v>2993658987.6925998</v>
      </c>
      <c r="E53" t="s">
        <v>249</v>
      </c>
    </row>
    <row r="54" spans="1:11" x14ac:dyDescent="0.2">
      <c r="A54" t="s">
        <v>52</v>
      </c>
      <c r="B54" t="s">
        <v>415</v>
      </c>
      <c r="C54">
        <v>51</v>
      </c>
      <c r="D54">
        <v>26066313.618099999</v>
      </c>
      <c r="E54" t="s">
        <v>250</v>
      </c>
    </row>
    <row r="55" spans="1:11" x14ac:dyDescent="0.2">
      <c r="A55" t="s">
        <v>53</v>
      </c>
      <c r="B55" t="s">
        <v>415</v>
      </c>
      <c r="C55">
        <v>135.80000000000001</v>
      </c>
      <c r="D55">
        <v>97404414.959199995</v>
      </c>
      <c r="E55" t="s">
        <v>251</v>
      </c>
    </row>
    <row r="56" spans="1:11" x14ac:dyDescent="0.2">
      <c r="A56" t="s">
        <v>54</v>
      </c>
      <c r="B56" t="s">
        <v>416</v>
      </c>
      <c r="D56">
        <v>59263460.106299996</v>
      </c>
      <c r="E56" t="s">
        <v>252</v>
      </c>
      <c r="K56" t="s">
        <v>475</v>
      </c>
    </row>
    <row r="57" spans="1:11" x14ac:dyDescent="0.2">
      <c r="A57" t="s">
        <v>55</v>
      </c>
      <c r="D57">
        <v>2156230.7895</v>
      </c>
      <c r="E57" t="s">
        <v>253</v>
      </c>
    </row>
    <row r="58" spans="1:11" x14ac:dyDescent="0.2">
      <c r="A58" t="s">
        <v>56</v>
      </c>
      <c r="B58" t="s">
        <v>417</v>
      </c>
      <c r="D58">
        <v>13247888.7618</v>
      </c>
      <c r="E58" t="s">
        <v>254</v>
      </c>
      <c r="K58" t="s">
        <v>475</v>
      </c>
    </row>
    <row r="59" spans="1:11" x14ac:dyDescent="0.2">
      <c r="A59" t="s">
        <v>57</v>
      </c>
      <c r="B59" t="s">
        <v>418</v>
      </c>
      <c r="D59" t="s">
        <v>381</v>
      </c>
      <c r="E59" t="s">
        <v>255</v>
      </c>
    </row>
    <row r="60" spans="1:11" x14ac:dyDescent="0.2">
      <c r="A60" t="s">
        <v>58</v>
      </c>
      <c r="B60" t="s">
        <v>419</v>
      </c>
      <c r="C60">
        <v>60</v>
      </c>
      <c r="D60">
        <v>3940539.1189999999</v>
      </c>
      <c r="E60" t="s">
        <v>256</v>
      </c>
    </row>
    <row r="61" spans="1:11" x14ac:dyDescent="0.2">
      <c r="A61" t="s">
        <v>59</v>
      </c>
      <c r="B61" t="s">
        <v>420</v>
      </c>
      <c r="D61">
        <v>238377055.7773</v>
      </c>
      <c r="E61" t="s">
        <v>257</v>
      </c>
    </row>
    <row r="62" spans="1:11" x14ac:dyDescent="0.2">
      <c r="A62" t="s">
        <v>60</v>
      </c>
      <c r="B62" t="s">
        <v>421</v>
      </c>
      <c r="D62">
        <v>31744097.66</v>
      </c>
      <c r="E62" t="s">
        <v>258</v>
      </c>
    </row>
    <row r="63" spans="1:11" x14ac:dyDescent="0.2">
      <c r="A63" t="s">
        <v>61</v>
      </c>
      <c r="B63" t="s">
        <v>422</v>
      </c>
      <c r="D63">
        <v>2218568078.6219001</v>
      </c>
      <c r="E63" t="s">
        <v>259</v>
      </c>
    </row>
    <row r="64" spans="1:11" x14ac:dyDescent="0.2">
      <c r="A64" t="s">
        <v>62</v>
      </c>
      <c r="B64" t="s">
        <v>423</v>
      </c>
      <c r="D64">
        <v>10597782.569499999</v>
      </c>
      <c r="E64" t="s">
        <v>260</v>
      </c>
      <c r="K64" t="s">
        <v>475</v>
      </c>
    </row>
    <row r="65" spans="1:11" x14ac:dyDescent="0.2">
      <c r="A65" t="s">
        <v>63</v>
      </c>
      <c r="B65" t="s">
        <v>424</v>
      </c>
      <c r="D65">
        <v>90832872.010800004</v>
      </c>
      <c r="E65" t="s">
        <v>261</v>
      </c>
    </row>
    <row r="66" spans="1:11" x14ac:dyDescent="0.2">
      <c r="A66" t="s">
        <v>64</v>
      </c>
      <c r="B66" t="s">
        <v>425</v>
      </c>
      <c r="C66">
        <f>AVERAGE(277,15)</f>
        <v>146</v>
      </c>
      <c r="D66">
        <v>4285505.1832999997</v>
      </c>
      <c r="E66" t="s">
        <v>262</v>
      </c>
    </row>
    <row r="67" spans="1:11" x14ac:dyDescent="0.2">
      <c r="A67" t="s">
        <v>65</v>
      </c>
      <c r="B67" t="s">
        <v>426</v>
      </c>
      <c r="D67">
        <v>1343549.8684</v>
      </c>
      <c r="E67" t="s">
        <v>263</v>
      </c>
      <c r="K67" t="s">
        <v>475</v>
      </c>
    </row>
    <row r="68" spans="1:11" x14ac:dyDescent="0.2">
      <c r="A68" t="s">
        <v>66</v>
      </c>
      <c r="D68">
        <v>4366248.0351999998</v>
      </c>
      <c r="E68" t="s">
        <v>264</v>
      </c>
    </row>
    <row r="69" spans="1:11" x14ac:dyDescent="0.2">
      <c r="A69" t="s">
        <v>67</v>
      </c>
      <c r="D69">
        <v>112124612.9938</v>
      </c>
      <c r="E69" t="s">
        <v>265</v>
      </c>
    </row>
    <row r="70" spans="1:11" x14ac:dyDescent="0.2">
      <c r="A70" t="s">
        <v>68</v>
      </c>
      <c r="B70" t="s">
        <v>427</v>
      </c>
      <c r="C70">
        <v>40000</v>
      </c>
      <c r="D70">
        <v>90388021.897699997</v>
      </c>
      <c r="E70" t="s">
        <v>266</v>
      </c>
    </row>
    <row r="71" spans="1:11" x14ac:dyDescent="0.2">
      <c r="A71" t="s">
        <v>69</v>
      </c>
      <c r="B71" t="s">
        <v>428</v>
      </c>
      <c r="D71">
        <v>7048962.0603</v>
      </c>
      <c r="E71" t="s">
        <v>267</v>
      </c>
    </row>
    <row r="72" spans="1:11" x14ac:dyDescent="0.2">
      <c r="A72" t="s">
        <v>70</v>
      </c>
      <c r="B72" t="s">
        <v>429</v>
      </c>
      <c r="C72">
        <f>AVERAGE(70.9,31.1,2.7,14.3,44.73,29)</f>
        <v>32.121666666666663</v>
      </c>
      <c r="D72">
        <v>212381439.05559999</v>
      </c>
      <c r="E72" t="s">
        <v>268</v>
      </c>
    </row>
    <row r="73" spans="1:11" x14ac:dyDescent="0.2">
      <c r="A73" t="s">
        <v>71</v>
      </c>
      <c r="B73" t="s">
        <v>430</v>
      </c>
      <c r="D73">
        <v>359216457.2076</v>
      </c>
      <c r="E73" t="s">
        <v>269</v>
      </c>
    </row>
    <row r="74" spans="1:11" x14ac:dyDescent="0.2">
      <c r="A74" t="s">
        <v>72</v>
      </c>
      <c r="B74" t="s">
        <v>431</v>
      </c>
      <c r="C74">
        <v>46.57</v>
      </c>
      <c r="D74">
        <v>421581744.38080001</v>
      </c>
      <c r="E74" t="s">
        <v>270</v>
      </c>
    </row>
    <row r="75" spans="1:11" x14ac:dyDescent="0.2">
      <c r="A75" t="s">
        <v>73</v>
      </c>
      <c r="B75" t="s">
        <v>432</v>
      </c>
      <c r="C75">
        <v>188</v>
      </c>
      <c r="D75">
        <v>69499019.252499998</v>
      </c>
      <c r="E75" t="s">
        <v>271</v>
      </c>
    </row>
    <row r="76" spans="1:11" x14ac:dyDescent="0.2">
      <c r="A76" t="s">
        <v>74</v>
      </c>
      <c r="D76" t="s">
        <v>381</v>
      </c>
      <c r="E76" t="s">
        <v>272</v>
      </c>
    </row>
    <row r="77" spans="1:11" x14ac:dyDescent="0.2">
      <c r="A77" t="s">
        <v>75</v>
      </c>
      <c r="B77" t="s">
        <v>410</v>
      </c>
      <c r="C77">
        <v>1236</v>
      </c>
      <c r="D77">
        <v>40984529.544500001</v>
      </c>
      <c r="E77" t="s">
        <v>273</v>
      </c>
    </row>
    <row r="78" spans="1:11" x14ac:dyDescent="0.2">
      <c r="A78" t="s">
        <v>76</v>
      </c>
      <c r="B78" t="s">
        <v>433</v>
      </c>
      <c r="C78">
        <v>35</v>
      </c>
      <c r="D78">
        <v>1245074.3271999999</v>
      </c>
      <c r="E78" t="s">
        <v>274</v>
      </c>
    </row>
    <row r="79" spans="1:11" x14ac:dyDescent="0.2">
      <c r="A79" t="s">
        <v>77</v>
      </c>
      <c r="B79" t="s">
        <v>434</v>
      </c>
      <c r="C79">
        <v>170</v>
      </c>
      <c r="D79" t="s">
        <v>381</v>
      </c>
      <c r="E79" t="s">
        <v>275</v>
      </c>
    </row>
    <row r="80" spans="1:11" x14ac:dyDescent="0.2">
      <c r="A80" t="s">
        <v>78</v>
      </c>
      <c r="B80" t="s">
        <v>435</v>
      </c>
      <c r="C80">
        <v>0.1</v>
      </c>
      <c r="D80">
        <v>12111762.213</v>
      </c>
      <c r="E80" t="s">
        <v>276</v>
      </c>
    </row>
    <row r="81" spans="1:11" x14ac:dyDescent="0.2">
      <c r="A81" t="s">
        <v>79</v>
      </c>
      <c r="B81" t="s">
        <v>436</v>
      </c>
      <c r="C81">
        <v>167</v>
      </c>
      <c r="D81">
        <v>137458986.68290001</v>
      </c>
      <c r="E81" t="s">
        <v>277</v>
      </c>
    </row>
    <row r="82" spans="1:11" x14ac:dyDescent="0.2">
      <c r="A82" t="s">
        <v>80</v>
      </c>
      <c r="B82" t="s">
        <v>437</v>
      </c>
      <c r="C82">
        <v>218</v>
      </c>
      <c r="D82">
        <v>162778380.49039999</v>
      </c>
      <c r="E82" t="s">
        <v>278</v>
      </c>
    </row>
    <row r="83" spans="1:11" x14ac:dyDescent="0.2">
      <c r="A83" t="s">
        <v>81</v>
      </c>
      <c r="B83" t="s">
        <v>437</v>
      </c>
      <c r="C83">
        <v>218</v>
      </c>
      <c r="D83">
        <v>162778380.49039999</v>
      </c>
      <c r="E83" t="s">
        <v>278</v>
      </c>
    </row>
    <row r="84" spans="1:11" x14ac:dyDescent="0.2">
      <c r="A84" t="s">
        <v>82</v>
      </c>
      <c r="B84" t="s">
        <v>438</v>
      </c>
      <c r="D84" t="s">
        <v>381</v>
      </c>
      <c r="E84" t="s">
        <v>279</v>
      </c>
    </row>
    <row r="85" spans="1:11" x14ac:dyDescent="0.2">
      <c r="A85" t="s">
        <v>83</v>
      </c>
      <c r="B85" t="s">
        <v>439</v>
      </c>
      <c r="D85">
        <v>7048962.0603</v>
      </c>
      <c r="E85" t="s">
        <v>280</v>
      </c>
    </row>
    <row r="86" spans="1:11" x14ac:dyDescent="0.2">
      <c r="A86" t="s">
        <v>84</v>
      </c>
      <c r="B86" t="s">
        <v>440</v>
      </c>
      <c r="D86">
        <v>7048962.0603</v>
      </c>
      <c r="E86" t="s">
        <v>280</v>
      </c>
    </row>
    <row r="87" spans="1:11" x14ac:dyDescent="0.2">
      <c r="A87" t="s">
        <v>85</v>
      </c>
      <c r="B87" t="s">
        <v>441</v>
      </c>
      <c r="D87">
        <v>7048962.0603</v>
      </c>
      <c r="E87" t="s">
        <v>280</v>
      </c>
      <c r="K87" t="s">
        <v>475</v>
      </c>
    </row>
    <row r="88" spans="1:11" x14ac:dyDescent="0.2">
      <c r="A88" t="s">
        <v>86</v>
      </c>
      <c r="B88" t="s">
        <v>442</v>
      </c>
      <c r="D88">
        <v>7048962.0603</v>
      </c>
      <c r="E88" t="s">
        <v>280</v>
      </c>
      <c r="K88" t="s">
        <v>475</v>
      </c>
    </row>
    <row r="89" spans="1:11" x14ac:dyDescent="0.2">
      <c r="A89" t="s">
        <v>87</v>
      </c>
      <c r="D89">
        <v>7048962.0603</v>
      </c>
      <c r="E89" t="s">
        <v>280</v>
      </c>
    </row>
    <row r="90" spans="1:11" x14ac:dyDescent="0.2">
      <c r="A90" t="s">
        <v>88</v>
      </c>
      <c r="D90" t="s">
        <v>381</v>
      </c>
      <c r="E90" t="s">
        <v>281</v>
      </c>
    </row>
    <row r="91" spans="1:11" x14ac:dyDescent="0.2">
      <c r="A91" t="s">
        <v>89</v>
      </c>
      <c r="D91">
        <v>7048962.0603</v>
      </c>
      <c r="E91" t="s">
        <v>282</v>
      </c>
    </row>
    <row r="92" spans="1:11" x14ac:dyDescent="0.2">
      <c r="A92" t="s">
        <v>90</v>
      </c>
      <c r="D92">
        <v>56827160.079400003</v>
      </c>
      <c r="E92" t="s">
        <v>283</v>
      </c>
    </row>
    <row r="93" spans="1:11" x14ac:dyDescent="0.2">
      <c r="A93" t="s">
        <v>91</v>
      </c>
      <c r="D93" t="s">
        <v>381</v>
      </c>
      <c r="E93" t="s">
        <v>284</v>
      </c>
    </row>
    <row r="94" spans="1:11" x14ac:dyDescent="0.2">
      <c r="A94" t="s">
        <v>92</v>
      </c>
      <c r="B94" t="s">
        <v>443</v>
      </c>
      <c r="D94">
        <v>54355068.8719</v>
      </c>
      <c r="E94" t="s">
        <v>285</v>
      </c>
      <c r="K94" t="s">
        <v>475</v>
      </c>
    </row>
    <row r="95" spans="1:11" x14ac:dyDescent="0.2">
      <c r="A95" t="s">
        <v>93</v>
      </c>
      <c r="D95" t="s">
        <v>381</v>
      </c>
      <c r="E95" t="s">
        <v>286</v>
      </c>
    </row>
    <row r="96" spans="1:11" x14ac:dyDescent="0.2">
      <c r="A96" t="s">
        <v>94</v>
      </c>
      <c r="D96">
        <v>14111832.2194</v>
      </c>
      <c r="E96" t="s">
        <v>287</v>
      </c>
    </row>
    <row r="97" spans="1:11" x14ac:dyDescent="0.2">
      <c r="A97" t="s">
        <v>95</v>
      </c>
      <c r="D97">
        <v>14111832.2194</v>
      </c>
      <c r="E97" t="s">
        <v>287</v>
      </c>
    </row>
    <row r="98" spans="1:11" x14ac:dyDescent="0.2">
      <c r="A98" t="s">
        <v>96</v>
      </c>
      <c r="D98">
        <v>14111832.2194</v>
      </c>
      <c r="E98" t="s">
        <v>287</v>
      </c>
    </row>
    <row r="99" spans="1:11" x14ac:dyDescent="0.2">
      <c r="A99" t="s">
        <v>97</v>
      </c>
      <c r="D99">
        <v>56827160.079400003</v>
      </c>
      <c r="E99" t="s">
        <v>283</v>
      </c>
    </row>
    <row r="100" spans="1:11" x14ac:dyDescent="0.2">
      <c r="A100" t="s">
        <v>98</v>
      </c>
      <c r="D100">
        <v>56827160.079400003</v>
      </c>
      <c r="E100" t="s">
        <v>283</v>
      </c>
    </row>
    <row r="101" spans="1:11" x14ac:dyDescent="0.2">
      <c r="A101" t="s">
        <v>99</v>
      </c>
      <c r="D101">
        <v>56827160.079400003</v>
      </c>
      <c r="E101" t="s">
        <v>283</v>
      </c>
    </row>
    <row r="102" spans="1:11" x14ac:dyDescent="0.2">
      <c r="A102" t="s">
        <v>100</v>
      </c>
      <c r="D102">
        <v>56827160.079400003</v>
      </c>
      <c r="E102" t="s">
        <v>283</v>
      </c>
    </row>
    <row r="103" spans="1:11" x14ac:dyDescent="0.2">
      <c r="A103" t="s">
        <v>101</v>
      </c>
      <c r="D103">
        <v>7048962.0603</v>
      </c>
      <c r="E103" t="s">
        <v>282</v>
      </c>
    </row>
    <row r="104" spans="1:11" x14ac:dyDescent="0.2">
      <c r="A104" t="s">
        <v>102</v>
      </c>
      <c r="D104">
        <v>45890017.463</v>
      </c>
      <c r="E104" t="s">
        <v>288</v>
      </c>
    </row>
    <row r="105" spans="1:11" x14ac:dyDescent="0.2">
      <c r="A105" t="s">
        <v>103</v>
      </c>
      <c r="D105">
        <v>4314385.8587999996</v>
      </c>
      <c r="E105" t="s">
        <v>289</v>
      </c>
    </row>
    <row r="106" spans="1:11" x14ac:dyDescent="0.2">
      <c r="A106" t="s">
        <v>104</v>
      </c>
      <c r="D106">
        <v>4314385.8587999996</v>
      </c>
      <c r="E106" t="s">
        <v>289</v>
      </c>
    </row>
    <row r="107" spans="1:11" x14ac:dyDescent="0.2">
      <c r="A107" t="s">
        <v>105</v>
      </c>
      <c r="D107">
        <v>4314385.8587999996</v>
      </c>
      <c r="E107" t="s">
        <v>289</v>
      </c>
    </row>
    <row r="108" spans="1:11" x14ac:dyDescent="0.2">
      <c r="A108" t="s">
        <v>106</v>
      </c>
      <c r="D108">
        <v>4314385.8587999996</v>
      </c>
      <c r="E108" t="s">
        <v>289</v>
      </c>
    </row>
    <row r="109" spans="1:11" x14ac:dyDescent="0.2">
      <c r="A109" t="s">
        <v>107</v>
      </c>
      <c r="B109" t="s">
        <v>444</v>
      </c>
      <c r="D109">
        <v>321415441.8915</v>
      </c>
      <c r="E109" s="1" t="s">
        <v>479</v>
      </c>
      <c r="K109" t="s">
        <v>478</v>
      </c>
    </row>
    <row r="110" spans="1:11" x14ac:dyDescent="0.2">
      <c r="A110" t="s">
        <v>108</v>
      </c>
      <c r="B110" t="s">
        <v>445</v>
      </c>
      <c r="D110" t="s">
        <v>381</v>
      </c>
      <c r="E110" t="s">
        <v>290</v>
      </c>
    </row>
    <row r="111" spans="1:11" x14ac:dyDescent="0.2">
      <c r="A111" t="s">
        <v>109</v>
      </c>
      <c r="D111" t="s">
        <v>381</v>
      </c>
      <c r="E111" t="s">
        <v>291</v>
      </c>
    </row>
    <row r="112" spans="1:11" x14ac:dyDescent="0.2">
      <c r="A112" t="s">
        <v>110</v>
      </c>
      <c r="B112" t="s">
        <v>446</v>
      </c>
      <c r="D112" t="s">
        <v>381</v>
      </c>
      <c r="E112" t="s">
        <v>292</v>
      </c>
      <c r="K112" t="s">
        <v>480</v>
      </c>
    </row>
    <row r="113" spans="1:11" x14ac:dyDescent="0.2">
      <c r="A113" t="s">
        <v>111</v>
      </c>
      <c r="D113">
        <v>5021722.6161000002</v>
      </c>
      <c r="E113" t="s">
        <v>212</v>
      </c>
    </row>
    <row r="114" spans="1:11" x14ac:dyDescent="0.2">
      <c r="A114" t="s">
        <v>112</v>
      </c>
      <c r="D114">
        <v>3966658.9298999999</v>
      </c>
      <c r="E114" t="s">
        <v>293</v>
      </c>
    </row>
    <row r="115" spans="1:11" x14ac:dyDescent="0.2">
      <c r="A115" t="s">
        <v>113</v>
      </c>
      <c r="D115" t="s">
        <v>381</v>
      </c>
      <c r="E115" t="s">
        <v>294</v>
      </c>
    </row>
    <row r="116" spans="1:11" x14ac:dyDescent="0.2">
      <c r="A116" t="s">
        <v>114</v>
      </c>
      <c r="B116" t="s">
        <v>447</v>
      </c>
      <c r="C116">
        <f>AVERAGE(1300,7100,870,1300)</f>
        <v>2642.5</v>
      </c>
      <c r="D116" t="s">
        <v>381</v>
      </c>
      <c r="E116" t="s">
        <v>295</v>
      </c>
    </row>
    <row r="117" spans="1:11" x14ac:dyDescent="0.2">
      <c r="A117" t="s">
        <v>115</v>
      </c>
      <c r="D117" t="s">
        <v>381</v>
      </c>
      <c r="E117" t="s">
        <v>296</v>
      </c>
    </row>
    <row r="118" spans="1:11" x14ac:dyDescent="0.2">
      <c r="A118" t="s">
        <v>116</v>
      </c>
      <c r="D118" t="s">
        <v>381</v>
      </c>
      <c r="E118" t="s">
        <v>297</v>
      </c>
    </row>
    <row r="119" spans="1:11" x14ac:dyDescent="0.2">
      <c r="A119" t="s">
        <v>117</v>
      </c>
      <c r="D119" t="s">
        <v>381</v>
      </c>
      <c r="E119" t="s">
        <v>298</v>
      </c>
    </row>
    <row r="120" spans="1:11" x14ac:dyDescent="0.2">
      <c r="A120" t="s">
        <v>118</v>
      </c>
      <c r="D120">
        <v>10658331.837400001</v>
      </c>
      <c r="E120" t="s">
        <v>299</v>
      </c>
    </row>
    <row r="121" spans="1:11" x14ac:dyDescent="0.2">
      <c r="A121" t="s">
        <v>119</v>
      </c>
      <c r="D121">
        <v>983636.18090000004</v>
      </c>
      <c r="E121" t="s">
        <v>300</v>
      </c>
    </row>
    <row r="122" spans="1:11" x14ac:dyDescent="0.2">
      <c r="A122" t="s">
        <v>120</v>
      </c>
      <c r="D122">
        <v>17878113.806400001</v>
      </c>
      <c r="E122" t="s">
        <v>301</v>
      </c>
    </row>
    <row r="123" spans="1:11" x14ac:dyDescent="0.2">
      <c r="A123" t="s">
        <v>121</v>
      </c>
      <c r="D123" t="s">
        <v>381</v>
      </c>
      <c r="E123" t="s">
        <v>302</v>
      </c>
    </row>
    <row r="124" spans="1:11" x14ac:dyDescent="0.2">
      <c r="A124" t="s">
        <v>122</v>
      </c>
      <c r="D124" t="s">
        <v>381</v>
      </c>
      <c r="E124" t="s">
        <v>303</v>
      </c>
    </row>
    <row r="125" spans="1:11" x14ac:dyDescent="0.2">
      <c r="A125" t="s">
        <v>123</v>
      </c>
      <c r="D125" t="s">
        <v>381</v>
      </c>
      <c r="E125" t="s">
        <v>304</v>
      </c>
    </row>
    <row r="126" spans="1:11" x14ac:dyDescent="0.2">
      <c r="A126" t="s">
        <v>124</v>
      </c>
      <c r="D126" t="s">
        <v>381</v>
      </c>
      <c r="E126" t="s">
        <v>305</v>
      </c>
    </row>
    <row r="127" spans="1:11" x14ac:dyDescent="0.2">
      <c r="A127" t="s">
        <v>125</v>
      </c>
      <c r="D127" t="s">
        <v>381</v>
      </c>
      <c r="E127" t="s">
        <v>306</v>
      </c>
    </row>
    <row r="128" spans="1:11" x14ac:dyDescent="0.2">
      <c r="A128" t="s">
        <v>126</v>
      </c>
      <c r="B128" t="s">
        <v>448</v>
      </c>
      <c r="D128" t="s">
        <v>381</v>
      </c>
      <c r="E128" t="s">
        <v>307</v>
      </c>
      <c r="K128" t="s">
        <v>475</v>
      </c>
    </row>
    <row r="129" spans="1:5" x14ac:dyDescent="0.2">
      <c r="A129" t="s">
        <v>127</v>
      </c>
      <c r="D129" t="s">
        <v>381</v>
      </c>
      <c r="E129" t="s">
        <v>308</v>
      </c>
    </row>
    <row r="130" spans="1:5" x14ac:dyDescent="0.2">
      <c r="A130" t="s">
        <v>128</v>
      </c>
      <c r="D130" t="s">
        <v>381</v>
      </c>
      <c r="E130" t="s">
        <v>309</v>
      </c>
    </row>
    <row r="131" spans="1:5" x14ac:dyDescent="0.2">
      <c r="A131" t="s">
        <v>129</v>
      </c>
      <c r="D131" t="s">
        <v>381</v>
      </c>
      <c r="E131" t="s">
        <v>310</v>
      </c>
    </row>
    <row r="132" spans="1:5" x14ac:dyDescent="0.2">
      <c r="A132" t="s">
        <v>130</v>
      </c>
      <c r="D132">
        <v>229229059.98679999</v>
      </c>
      <c r="E132" t="s">
        <v>311</v>
      </c>
    </row>
    <row r="133" spans="1:5" x14ac:dyDescent="0.2">
      <c r="A133" t="s">
        <v>131</v>
      </c>
      <c r="D133" t="s">
        <v>381</v>
      </c>
      <c r="E133" t="s">
        <v>312</v>
      </c>
    </row>
    <row r="134" spans="1:5" x14ac:dyDescent="0.2">
      <c r="A134" t="s">
        <v>132</v>
      </c>
      <c r="D134" t="s">
        <v>381</v>
      </c>
      <c r="E134" t="s">
        <v>313</v>
      </c>
    </row>
    <row r="135" spans="1:5" x14ac:dyDescent="0.2">
      <c r="A135" t="s">
        <v>133</v>
      </c>
      <c r="D135">
        <v>125668995.5961</v>
      </c>
      <c r="E135" t="s">
        <v>314</v>
      </c>
    </row>
    <row r="136" spans="1:5" x14ac:dyDescent="0.2">
      <c r="A136" t="s">
        <v>134</v>
      </c>
      <c r="B136" t="s">
        <v>449</v>
      </c>
      <c r="C136">
        <v>81.680000000000007</v>
      </c>
      <c r="D136">
        <v>4306823474.6915998</v>
      </c>
      <c r="E136" t="s">
        <v>315</v>
      </c>
    </row>
    <row r="137" spans="1:5" x14ac:dyDescent="0.2">
      <c r="A137" t="s">
        <v>135</v>
      </c>
      <c r="D137" t="s">
        <v>381</v>
      </c>
      <c r="E137" t="s">
        <v>316</v>
      </c>
    </row>
    <row r="138" spans="1:5" x14ac:dyDescent="0.2">
      <c r="A138" t="s">
        <v>136</v>
      </c>
      <c r="D138" t="s">
        <v>381</v>
      </c>
      <c r="E138" t="s">
        <v>317</v>
      </c>
    </row>
    <row r="139" spans="1:5" x14ac:dyDescent="0.2">
      <c r="A139" t="s">
        <v>137</v>
      </c>
      <c r="D139" t="s">
        <v>381</v>
      </c>
      <c r="E139" t="s">
        <v>318</v>
      </c>
    </row>
    <row r="140" spans="1:5" x14ac:dyDescent="0.2">
      <c r="A140" t="s">
        <v>138</v>
      </c>
      <c r="D140" t="s">
        <v>381</v>
      </c>
      <c r="E140" t="s">
        <v>319</v>
      </c>
    </row>
    <row r="141" spans="1:5" x14ac:dyDescent="0.2">
      <c r="A141" t="s">
        <v>139</v>
      </c>
      <c r="D141" t="s">
        <v>381</v>
      </c>
      <c r="E141" t="s">
        <v>320</v>
      </c>
    </row>
    <row r="142" spans="1:5" x14ac:dyDescent="0.2">
      <c r="A142" t="s">
        <v>140</v>
      </c>
      <c r="D142" t="s">
        <v>381</v>
      </c>
      <c r="E142" t="s">
        <v>321</v>
      </c>
    </row>
    <row r="143" spans="1:5" x14ac:dyDescent="0.2">
      <c r="A143" t="s">
        <v>141</v>
      </c>
      <c r="B143" t="s">
        <v>450</v>
      </c>
      <c r="C143">
        <v>59.7</v>
      </c>
      <c r="D143">
        <v>1562249396.0936</v>
      </c>
      <c r="E143" t="s">
        <v>322</v>
      </c>
    </row>
    <row r="144" spans="1:5" x14ac:dyDescent="0.2">
      <c r="A144" t="s">
        <v>142</v>
      </c>
      <c r="B144" t="s">
        <v>397</v>
      </c>
      <c r="C144">
        <f>AVERAGE(690,730,1150,204,219)</f>
        <v>598.6</v>
      </c>
      <c r="D144">
        <v>404986827.11979997</v>
      </c>
      <c r="E144" t="s">
        <v>323</v>
      </c>
    </row>
    <row r="145" spans="1:11" x14ac:dyDescent="0.2">
      <c r="A145" t="s">
        <v>143</v>
      </c>
      <c r="B145" t="s">
        <v>451</v>
      </c>
      <c r="C145">
        <f>AVERAGE(33.11,55.03,48.81)</f>
        <v>45.65</v>
      </c>
      <c r="D145">
        <v>229384999.1284</v>
      </c>
      <c r="E145" t="s">
        <v>324</v>
      </c>
    </row>
    <row r="146" spans="1:11" x14ac:dyDescent="0.2">
      <c r="A146" t="s">
        <v>144</v>
      </c>
      <c r="B146" t="s">
        <v>452</v>
      </c>
      <c r="C146">
        <v>234</v>
      </c>
      <c r="D146">
        <v>7180949839.6360998</v>
      </c>
      <c r="E146" t="s">
        <v>325</v>
      </c>
    </row>
    <row r="147" spans="1:11" x14ac:dyDescent="0.2">
      <c r="A147" t="s">
        <v>145</v>
      </c>
      <c r="D147">
        <v>73123555.959700003</v>
      </c>
      <c r="E147" t="s">
        <v>326</v>
      </c>
    </row>
    <row r="148" spans="1:11" x14ac:dyDescent="0.2">
      <c r="A148" t="s">
        <v>146</v>
      </c>
      <c r="B148" t="s">
        <v>453</v>
      </c>
      <c r="C148">
        <v>101</v>
      </c>
      <c r="D148">
        <v>1022535439.7119</v>
      </c>
      <c r="E148" t="s">
        <v>327</v>
      </c>
      <c r="K148" t="s">
        <v>481</v>
      </c>
    </row>
    <row r="149" spans="1:11" x14ac:dyDescent="0.2">
      <c r="A149" t="s">
        <v>147</v>
      </c>
      <c r="D149">
        <v>31299359.142700002</v>
      </c>
      <c r="E149" t="s">
        <v>328</v>
      </c>
    </row>
    <row r="150" spans="1:11" x14ac:dyDescent="0.2">
      <c r="A150" t="s">
        <v>148</v>
      </c>
      <c r="B150" t="s">
        <v>454</v>
      </c>
      <c r="D150">
        <v>387597392.46030003</v>
      </c>
      <c r="E150" t="s">
        <v>329</v>
      </c>
    </row>
    <row r="151" spans="1:11" x14ac:dyDescent="0.2">
      <c r="A151" t="s">
        <v>149</v>
      </c>
      <c r="B151" t="s">
        <v>417</v>
      </c>
      <c r="D151">
        <v>387597392.46030003</v>
      </c>
      <c r="E151" t="s">
        <v>330</v>
      </c>
    </row>
    <row r="152" spans="1:11" x14ac:dyDescent="0.2">
      <c r="A152" t="s">
        <v>150</v>
      </c>
      <c r="B152" t="s">
        <v>418</v>
      </c>
      <c r="D152" t="s">
        <v>381</v>
      </c>
      <c r="E152" t="s">
        <v>331</v>
      </c>
      <c r="K152" t="s">
        <v>475</v>
      </c>
    </row>
    <row r="153" spans="1:11" x14ac:dyDescent="0.2">
      <c r="A153" t="s">
        <v>151</v>
      </c>
      <c r="B153" t="s">
        <v>455</v>
      </c>
      <c r="C153">
        <v>1000</v>
      </c>
      <c r="D153">
        <v>827348202.72150004</v>
      </c>
      <c r="E153" t="s">
        <v>332</v>
      </c>
    </row>
    <row r="154" spans="1:11" x14ac:dyDescent="0.2">
      <c r="A154" t="s">
        <v>152</v>
      </c>
      <c r="D154">
        <v>4500649319.8781004</v>
      </c>
      <c r="E154" t="s">
        <v>333</v>
      </c>
    </row>
    <row r="155" spans="1:11" x14ac:dyDescent="0.2">
      <c r="A155" t="s">
        <v>153</v>
      </c>
      <c r="B155" t="s">
        <v>456</v>
      </c>
      <c r="C155">
        <f>AVERAGE(132,3200,102)</f>
        <v>1144.6666666666667</v>
      </c>
      <c r="D155">
        <v>231742072.61019999</v>
      </c>
      <c r="E155" t="s">
        <v>334</v>
      </c>
    </row>
    <row r="156" spans="1:11" x14ac:dyDescent="0.2">
      <c r="A156" t="s">
        <v>154</v>
      </c>
      <c r="B156" t="s">
        <v>457</v>
      </c>
      <c r="C156">
        <f>AVERAGE(0.74,70.31,95,190.1268,10.77,398)</f>
        <v>127.49113333333332</v>
      </c>
      <c r="D156">
        <v>111170047.1674</v>
      </c>
      <c r="E156" t="s">
        <v>335</v>
      </c>
    </row>
    <row r="157" spans="1:11" x14ac:dyDescent="0.2">
      <c r="A157" t="s">
        <v>155</v>
      </c>
      <c r="B157" t="s">
        <v>448</v>
      </c>
      <c r="D157" t="s">
        <v>381</v>
      </c>
      <c r="E157" t="s">
        <v>336</v>
      </c>
      <c r="K157" t="s">
        <v>475</v>
      </c>
    </row>
    <row r="158" spans="1:11" x14ac:dyDescent="0.2">
      <c r="A158" t="s">
        <v>156</v>
      </c>
      <c r="B158" t="s">
        <v>458</v>
      </c>
      <c r="C158">
        <v>10.199999999999999</v>
      </c>
      <c r="D158">
        <v>111170047.1674</v>
      </c>
      <c r="E158" t="s">
        <v>337</v>
      </c>
    </row>
    <row r="159" spans="1:11" x14ac:dyDescent="0.2">
      <c r="A159" t="s">
        <v>157</v>
      </c>
      <c r="D159">
        <v>91321686.486599997</v>
      </c>
      <c r="E159" t="s">
        <v>338</v>
      </c>
    </row>
    <row r="160" spans="1:11" x14ac:dyDescent="0.2">
      <c r="A160" t="s">
        <v>158</v>
      </c>
      <c r="B160" t="s">
        <v>459</v>
      </c>
      <c r="D160">
        <v>17632769.9164</v>
      </c>
      <c r="E160" t="s">
        <v>339</v>
      </c>
    </row>
    <row r="161" spans="1:5" x14ac:dyDescent="0.2">
      <c r="A161" t="s">
        <v>159</v>
      </c>
      <c r="B161" t="s">
        <v>460</v>
      </c>
      <c r="C161">
        <f>AVERAGE(15100,2100,120,625,52000,1192,3440)</f>
        <v>10653.857142857143</v>
      </c>
      <c r="D161">
        <v>10432186.1096</v>
      </c>
      <c r="E161" t="s">
        <v>340</v>
      </c>
    </row>
    <row r="162" spans="1:5" x14ac:dyDescent="0.2">
      <c r="A162" t="s">
        <v>160</v>
      </c>
      <c r="B162" t="s">
        <v>461</v>
      </c>
      <c r="C162">
        <v>13</v>
      </c>
      <c r="D162">
        <v>487815323.37599999</v>
      </c>
      <c r="E162" t="s">
        <v>341</v>
      </c>
    </row>
    <row r="163" spans="1:5" x14ac:dyDescent="0.2">
      <c r="A163" t="s">
        <v>161</v>
      </c>
      <c r="B163" t="s">
        <v>462</v>
      </c>
      <c r="D163">
        <v>563138355.75779998</v>
      </c>
      <c r="E163" t="s">
        <v>342</v>
      </c>
    </row>
    <row r="164" spans="1:5" x14ac:dyDescent="0.2">
      <c r="A164" t="s">
        <v>162</v>
      </c>
      <c r="B164" t="s">
        <v>462</v>
      </c>
      <c r="D164">
        <v>563138355.75779998</v>
      </c>
      <c r="E164" t="s">
        <v>342</v>
      </c>
    </row>
    <row r="165" spans="1:5" x14ac:dyDescent="0.2">
      <c r="A165" t="s">
        <v>163</v>
      </c>
      <c r="B165" t="s">
        <v>463</v>
      </c>
      <c r="C165">
        <f>AVERAGE(4300,4170,8670,42330,16700,6170,5000)</f>
        <v>12477.142857142857</v>
      </c>
      <c r="D165">
        <v>1240130097.9591</v>
      </c>
      <c r="E165" t="s">
        <v>343</v>
      </c>
    </row>
    <row r="166" spans="1:5" x14ac:dyDescent="0.2">
      <c r="A166" t="s">
        <v>164</v>
      </c>
      <c r="B166" t="s">
        <v>448</v>
      </c>
      <c r="D166" t="s">
        <v>381</v>
      </c>
      <c r="E166" t="s">
        <v>344</v>
      </c>
    </row>
    <row r="167" spans="1:5" x14ac:dyDescent="0.2">
      <c r="A167" t="s">
        <v>165</v>
      </c>
      <c r="B167" t="s">
        <v>410</v>
      </c>
      <c r="C167">
        <v>1236</v>
      </c>
      <c r="D167">
        <v>18512228.111699998</v>
      </c>
      <c r="E167" t="s">
        <v>345</v>
      </c>
    </row>
    <row r="168" spans="1:5" x14ac:dyDescent="0.2">
      <c r="A168" t="s">
        <v>166</v>
      </c>
      <c r="B168" t="s">
        <v>458</v>
      </c>
      <c r="C168">
        <v>173</v>
      </c>
      <c r="D168">
        <v>80981240.367200002</v>
      </c>
      <c r="E168" t="s">
        <v>346</v>
      </c>
    </row>
    <row r="169" spans="1:5" x14ac:dyDescent="0.2">
      <c r="A169" t="s">
        <v>167</v>
      </c>
      <c r="D169" t="s">
        <v>381</v>
      </c>
      <c r="E169" t="s">
        <v>347</v>
      </c>
    </row>
    <row r="170" spans="1:5" x14ac:dyDescent="0.2">
      <c r="A170" t="s">
        <v>168</v>
      </c>
      <c r="D170">
        <v>3732552.4640000002</v>
      </c>
      <c r="E170" t="s">
        <v>348</v>
      </c>
    </row>
    <row r="171" spans="1:5" x14ac:dyDescent="0.2">
      <c r="A171" t="s">
        <v>169</v>
      </c>
      <c r="D171" t="s">
        <v>381</v>
      </c>
      <c r="E171" t="s">
        <v>349</v>
      </c>
    </row>
    <row r="172" spans="1:5" x14ac:dyDescent="0.2">
      <c r="A172" t="s">
        <v>170</v>
      </c>
      <c r="D172" t="s">
        <v>381</v>
      </c>
      <c r="E172" t="s">
        <v>350</v>
      </c>
    </row>
    <row r="173" spans="1:5" x14ac:dyDescent="0.2">
      <c r="A173" t="s">
        <v>171</v>
      </c>
      <c r="D173" t="s">
        <v>381</v>
      </c>
      <c r="E173" t="s">
        <v>351</v>
      </c>
    </row>
    <row r="174" spans="1:5" x14ac:dyDescent="0.2">
      <c r="A174" t="s">
        <v>172</v>
      </c>
      <c r="B174" t="s">
        <v>448</v>
      </c>
      <c r="D174" t="s">
        <v>381</v>
      </c>
      <c r="E174" t="s">
        <v>352</v>
      </c>
    </row>
    <row r="175" spans="1:5" x14ac:dyDescent="0.2">
      <c r="A175" t="s">
        <v>173</v>
      </c>
      <c r="D175" t="s">
        <v>381</v>
      </c>
      <c r="E175" t="s">
        <v>353</v>
      </c>
    </row>
    <row r="176" spans="1:5" x14ac:dyDescent="0.2">
      <c r="A176" t="s">
        <v>174</v>
      </c>
      <c r="B176" t="s">
        <v>391</v>
      </c>
      <c r="D176">
        <v>7809969.2297999999</v>
      </c>
      <c r="E176" t="s">
        <v>354</v>
      </c>
    </row>
    <row r="177" spans="1:5" x14ac:dyDescent="0.2">
      <c r="A177" t="s">
        <v>175</v>
      </c>
      <c r="D177" t="s">
        <v>381</v>
      </c>
      <c r="E177" t="s">
        <v>355</v>
      </c>
    </row>
    <row r="178" spans="1:5" x14ac:dyDescent="0.2">
      <c r="A178" t="s">
        <v>176</v>
      </c>
      <c r="B178" t="s">
        <v>464</v>
      </c>
      <c r="C178">
        <v>40</v>
      </c>
      <c r="D178">
        <v>2721433191.5572</v>
      </c>
      <c r="E178" t="s">
        <v>356</v>
      </c>
    </row>
    <row r="179" spans="1:5" x14ac:dyDescent="0.2">
      <c r="A179" t="s">
        <v>177</v>
      </c>
      <c r="B179" t="s">
        <v>414</v>
      </c>
      <c r="C179">
        <v>76.7</v>
      </c>
      <c r="D179">
        <v>626979863.80359995</v>
      </c>
      <c r="E179" t="s">
        <v>357</v>
      </c>
    </row>
    <row r="180" spans="1:5" x14ac:dyDescent="0.2">
      <c r="A180" t="s">
        <v>178</v>
      </c>
      <c r="D180">
        <v>562829129.13450003</v>
      </c>
      <c r="E180" t="s">
        <v>358</v>
      </c>
    </row>
    <row r="181" spans="1:5" x14ac:dyDescent="0.2">
      <c r="A181" t="s">
        <v>179</v>
      </c>
      <c r="B181" t="s">
        <v>422</v>
      </c>
      <c r="D181">
        <v>201463602.06479999</v>
      </c>
      <c r="E181" t="s">
        <v>359</v>
      </c>
    </row>
    <row r="182" spans="1:5" x14ac:dyDescent="0.2">
      <c r="A182" t="s">
        <v>180</v>
      </c>
      <c r="D182">
        <v>7783542.2427000003</v>
      </c>
      <c r="E182" t="s">
        <v>360</v>
      </c>
    </row>
    <row r="183" spans="1:5" x14ac:dyDescent="0.2">
      <c r="A183" t="s">
        <v>181</v>
      </c>
      <c r="B183" t="s">
        <v>465</v>
      </c>
      <c r="D183">
        <v>24793091445.196899</v>
      </c>
      <c r="E183" t="s">
        <v>361</v>
      </c>
    </row>
    <row r="184" spans="1:5" x14ac:dyDescent="0.2">
      <c r="A184" t="s">
        <v>182</v>
      </c>
      <c r="B184" t="s">
        <v>466</v>
      </c>
      <c r="C184">
        <v>1.24</v>
      </c>
      <c r="D184">
        <v>947535914.85420001</v>
      </c>
      <c r="E184" t="s">
        <v>362</v>
      </c>
    </row>
    <row r="185" spans="1:5" x14ac:dyDescent="0.2">
      <c r="A185" t="s">
        <v>183</v>
      </c>
      <c r="D185">
        <v>23297269.280499998</v>
      </c>
      <c r="E185" t="s">
        <v>363</v>
      </c>
    </row>
    <row r="186" spans="1:5" x14ac:dyDescent="0.2">
      <c r="A186" t="s">
        <v>184</v>
      </c>
      <c r="D186" t="s">
        <v>381</v>
      </c>
      <c r="E186" t="s">
        <v>364</v>
      </c>
    </row>
    <row r="187" spans="1:5" x14ac:dyDescent="0.2">
      <c r="A187" t="s">
        <v>185</v>
      </c>
      <c r="D187">
        <v>8021957.8086999999</v>
      </c>
      <c r="E187" t="s">
        <v>365</v>
      </c>
    </row>
    <row r="188" spans="1:5" x14ac:dyDescent="0.2">
      <c r="A188" t="s">
        <v>186</v>
      </c>
      <c r="D188">
        <v>20927010.286200002</v>
      </c>
      <c r="E188" t="s">
        <v>366</v>
      </c>
    </row>
    <row r="189" spans="1:5" x14ac:dyDescent="0.2">
      <c r="A189" t="s">
        <v>187</v>
      </c>
      <c r="B189" t="s">
        <v>467</v>
      </c>
      <c r="D189">
        <v>38533498.009099998</v>
      </c>
      <c r="E189" t="s">
        <v>367</v>
      </c>
    </row>
    <row r="190" spans="1:5" x14ac:dyDescent="0.2">
      <c r="A190" t="s">
        <v>188</v>
      </c>
      <c r="B190" t="s">
        <v>468</v>
      </c>
      <c r="C190">
        <f>AVERAGE(5.1,0.65,6.1)</f>
        <v>3.9499999999999997</v>
      </c>
      <c r="D190">
        <v>9960094.4624000005</v>
      </c>
      <c r="E190" t="s">
        <v>368</v>
      </c>
    </row>
    <row r="191" spans="1:5" x14ac:dyDescent="0.2">
      <c r="A191" t="s">
        <v>189</v>
      </c>
      <c r="B191" t="s">
        <v>469</v>
      </c>
      <c r="D191" t="s">
        <v>381</v>
      </c>
      <c r="E191" t="s">
        <v>369</v>
      </c>
    </row>
    <row r="192" spans="1:5" x14ac:dyDescent="0.2">
      <c r="A192" t="s">
        <v>190</v>
      </c>
      <c r="B192" t="s">
        <v>469</v>
      </c>
      <c r="D192" t="s">
        <v>381</v>
      </c>
      <c r="E192" t="s">
        <v>370</v>
      </c>
    </row>
    <row r="193" spans="1:5" x14ac:dyDescent="0.2">
      <c r="A193" t="s">
        <v>191</v>
      </c>
      <c r="B193" t="s">
        <v>470</v>
      </c>
      <c r="D193">
        <v>56827160.079400003</v>
      </c>
      <c r="E193" t="s">
        <v>371</v>
      </c>
    </row>
    <row r="194" spans="1:5" x14ac:dyDescent="0.2">
      <c r="A194" t="s">
        <v>192</v>
      </c>
      <c r="B194" t="s">
        <v>471</v>
      </c>
      <c r="D194" t="s">
        <v>381</v>
      </c>
      <c r="E194" t="s">
        <v>372</v>
      </c>
    </row>
    <row r="195" spans="1:5" x14ac:dyDescent="0.2">
      <c r="A195" t="s">
        <v>193</v>
      </c>
      <c r="D195" t="s">
        <v>381</v>
      </c>
      <c r="E195" t="s">
        <v>373</v>
      </c>
    </row>
    <row r="196" spans="1:5" x14ac:dyDescent="0.2">
      <c r="A196" t="s">
        <v>194</v>
      </c>
      <c r="D196">
        <v>44422756924.803398</v>
      </c>
      <c r="E196" t="s">
        <v>374</v>
      </c>
    </row>
    <row r="197" spans="1:5" x14ac:dyDescent="0.2">
      <c r="A197" t="s">
        <v>195</v>
      </c>
      <c r="D197">
        <v>151974380.91060001</v>
      </c>
      <c r="E197" t="s">
        <v>375</v>
      </c>
    </row>
    <row r="198" spans="1:5" x14ac:dyDescent="0.2">
      <c r="A198" t="s">
        <v>196</v>
      </c>
      <c r="D198">
        <v>344909070.09530002</v>
      </c>
      <c r="E198" t="s">
        <v>376</v>
      </c>
    </row>
    <row r="199" spans="1:5" x14ac:dyDescent="0.2">
      <c r="A199" t="s">
        <v>197</v>
      </c>
      <c r="D199">
        <v>54937954.471799999</v>
      </c>
      <c r="E199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Luthert, Philip</cp:lastModifiedBy>
  <dcterms:created xsi:type="dcterms:W3CDTF">2021-07-15T17:30:40Z</dcterms:created>
  <dcterms:modified xsi:type="dcterms:W3CDTF">2021-07-20T21:16:53Z</dcterms:modified>
</cp:coreProperties>
</file>