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o\ian\RefbasedMI\test\"/>
    </mc:Choice>
  </mc:AlternateContent>
  <xr:revisionPtr revIDLastSave="0" documentId="13_ncr:1_{7FAE4656-C561-49D9-8060-09022589DEDD}" xr6:coauthVersionLast="47" xr6:coauthVersionMax="47" xr10:uidLastSave="{00000000-0000-0000-0000-000000000000}"/>
  <bookViews>
    <workbookView xWindow="375" yWindow="2775" windowWidth="28440" windowHeight="17535" activeTab="1" xr2:uid="{B8E7B28B-D762-4818-8B67-FEFC4C484397}"/>
  </bookViews>
  <sheets>
    <sheet name="Testing summary" sheetId="1" r:id="rId1"/>
    <sheet name="R vs Stata" sheetId="2" r:id="rId2"/>
  </sheets>
  <definedNames>
    <definedName name="_xlnm._FilterDatabase" localSheetId="0" hidden="1">'Testing summary'!$C$2:$K$2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2" l="1"/>
  <c r="I9" i="2"/>
  <c r="J8" i="2"/>
  <c r="I8" i="2"/>
  <c r="J7" i="2"/>
  <c r="I7" i="2"/>
  <c r="J6" i="2"/>
  <c r="I6" i="2"/>
  <c r="L20" i="1"/>
  <c r="L19" i="1"/>
  <c r="L39" i="1"/>
  <c r="L40" i="1"/>
  <c r="L43" i="1"/>
  <c r="L32" i="1"/>
  <c r="L33" i="1"/>
  <c r="L35" i="1"/>
  <c r="L34" i="1"/>
  <c r="L38" i="1"/>
  <c r="L23" i="1"/>
  <c r="L2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1" i="1"/>
  <c r="L22" i="1"/>
  <c r="L25" i="1"/>
  <c r="L26" i="1"/>
  <c r="L27" i="1"/>
  <c r="L28" i="1"/>
  <c r="L29" i="1"/>
  <c r="L30" i="1"/>
  <c r="L31" i="1"/>
  <c r="L36" i="1"/>
  <c r="L37" i="1"/>
  <c r="L41" i="1"/>
  <c r="L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tc={CEA38610-5E45-435D-ABF8-A0C392AE311E}</author>
  </authors>
  <commentList>
    <comment ref="D2" authorId="0" shapeId="0" xr:uid="{CEA38610-5E45-435D-ABF8-A0C392AE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help(RefBasedMI) -&gt; to end -&gt; click index -&gt; click DESCRIPTION -&gt; see "packaged" near end</t>
      </text>
    </comment>
  </commentList>
</comments>
</file>

<file path=xl/sharedStrings.xml><?xml version="1.0" encoding="utf-8"?>
<sst xmlns="http://schemas.openxmlformats.org/spreadsheetml/2006/main" count="246" uniqueCount="119">
  <si>
    <t>Ian main testing program.R</t>
  </si>
  <si>
    <t>Test</t>
  </si>
  <si>
    <t>Date</t>
  </si>
  <si>
    <t>Passed?</t>
  </si>
  <si>
    <t>Finding</t>
  </si>
  <si>
    <t>Note</t>
  </si>
  <si>
    <t>No</t>
  </si>
  <si>
    <t>Error in names(get("data"))[[grep(scovar[[i]], names(get("data")))]] : 
attempt to select more than one element in vectorIndex</t>
  </si>
  <si>
    <t>Error in preprodata(data, covar, depvar, treatvar, idvar, timevar, M,  : 
reference %in% t(ntreat) is not TRUE</t>
  </si>
  <si>
    <t>Action</t>
  </si>
  <si>
    <t xml:space="preserve">Run file from the top. Error in first call to RefBasedMI. </t>
  </si>
  <si>
    <t>Seems to be because one covariate name is a substring of the other.</t>
  </si>
  <si>
    <t xml:space="preserve">Change “base2” to “basq2” to avoid above problem. Different error at same place. </t>
  </si>
  <si>
    <t>Seems to say Reference (=1) is not a level of asthma$treat (=1,2,3).</t>
  </si>
  <si>
    <t>Ian</t>
  </si>
  <si>
    <t>Tester</t>
  </si>
  <si>
    <t>Test program</t>
  </si>
  <si>
    <t>specify exact match by  [grep(paste0("^",scovar[[i]],"$") Runmimix.R  line 114</t>
  </si>
  <si>
    <t>delete head in reference&lt;-(as.numeric(unique(head(tmptreat)[ref_pos])))  Runmimix.R</t>
  </si>
  <si>
    <t>"Summary of missing data pattern by treat" has treat = 3…2…1 where it should be 1…2…3.</t>
  </si>
  <si>
    <t xml:space="preserve">Study the detailed output from first call to RefBasedMI. </t>
  </si>
  <si>
    <t>Yes</t>
  </si>
  <si>
    <t>"Imputing interim missing values under MAR" omits treat=1 pattern=13 n=1</t>
  </si>
  <si>
    <t>- but has treat the correct way round!</t>
  </si>
  <si>
    <t>otherwise correct</t>
  </si>
  <si>
    <t>"Imputing post-discontinuation missing values under J2R" has treat the wrong way round again</t>
  </si>
  <si>
    <t>J2R,CR,CIR=MAR in ref arm</t>
  </si>
  <si>
    <t>Replicate run is within MCSEs</t>
  </si>
  <si>
    <t>Read help file</t>
  </si>
  <si>
    <t xml:space="preserve">Should K0=1 be the default? gives the wrong impression. </t>
  </si>
  <si>
    <t>replace interim if  statement to capture interims 
 if ( length(setdiff(c(c_mata_miss[1]:deplen),c_mata_miss)) != 0 ) Runmimix.R</t>
  </si>
  <si>
    <t xml:space="preserve">Run file from the top. Wrong warning in first call to RefBasedMI. </t>
  </si>
  <si>
    <t xml:space="preserve">Warning should not be output for method=MAR and reference=null:
"nWARNING !! reference value NULL, required for "J2R","CIR","CR","Causal" "
</t>
  </si>
  <si>
    <t>also n -&gt; \n</t>
  </si>
  <si>
    <t>clarification 15/7/21: I think K0=0 should be default</t>
  </si>
  <si>
    <t>Sort order after imputation should be same as original</t>
  </si>
  <si>
    <t>original was sorted by id and time, imputed by time and id</t>
  </si>
  <si>
    <t>always sort imputed data by id and time regardless of original sort order?</t>
  </si>
  <si>
    <t>Interim missing values should be imputed identically by different methods</t>
  </si>
  <si>
    <t>Delta option should change imputed values</t>
  </si>
  <si>
    <t>Causal option should respond to tweaked data</t>
  </si>
  <si>
    <t>has no effect!</t>
  </si>
  <si>
    <t>also need to check changes are correct</t>
  </si>
  <si>
    <t>edit to Addelta in utility.R  introduced 
setdiff(vec_tst,covar) to drop covars
 in onezero vector</t>
  </si>
  <si>
    <t>added to Runmimix.R impdatamergeord[order(impdatamergeord[,".imp"],
impdatamergeord[,idvar]),]
prior to data output</t>
  </si>
  <si>
    <t>edit !is.null(method) &amp; (method != "MAR")  ) 
also Warning changed to stop</t>
  </si>
  <si>
    <t>changed to K0=NULL, K1=NULL</t>
  </si>
  <si>
    <t>OK</t>
  </si>
  <si>
    <t>Post-discontinuation missing values should be imputed differently by different methods even after interim missing values</t>
  </si>
  <si>
    <t>fixed by KM before 22/10/2021</t>
  </si>
  <si>
    <t>fixed by IW 22/10/2021</t>
  </si>
  <si>
    <t>fixed by KM 25/10/2021</t>
  </si>
  <si>
    <t>convert treatvar factor to numeric</t>
  </si>
  <si>
    <t>Ian main testing program 234.R</t>
  </si>
  <si>
    <t>Get better error messages for syntax errors</t>
  </si>
  <si>
    <t>Check MI works with imputed data</t>
  </si>
  <si>
    <t>Error testing program.R</t>
  </si>
  <si>
    <t>.id was not unique in output data so as.mids() failed</t>
  </si>
  <si>
    <t>fixed by KM 16/11/2021</t>
  </si>
  <si>
    <t>Check MI gives reasonable answers with imputed data</t>
  </si>
  <si>
    <t>treat is modelled as linear and quadratic terms, unlike in raw data</t>
  </si>
  <si>
    <t>recoding asthma treatments as 11/12/13 should give intelligible error</t>
  </si>
  <si>
    <t xml:space="preserve">this is because treat is numeric in the raw data but an ordered factor in the imputed data </t>
  </si>
  <si>
    <t>can be fudged by user using as.numeric() but better to do in program</t>
  </si>
  <si>
    <t>need error checks?</t>
  </si>
  <si>
    <t>twelvetimes_test.R</t>
  </si>
  <si>
    <t>must be sequential but needn't start at 1 - want a nice check</t>
  </si>
  <si>
    <t>not done</t>
  </si>
  <si>
    <t>see file header: code failure with 200/group.</t>
  </si>
  <si>
    <t>no</t>
  </si>
  <si>
    <t xml:space="preserve">fixed by 29/4/2022 - now works </t>
  </si>
  <si>
    <t>see file header: fails but soldiers on with 20 indivs/group</t>
  </si>
  <si>
    <t>now fails at MVN step, but error message not great</t>
  </si>
  <si>
    <t>OK but prefer to improve error message</t>
  </si>
  <si>
    <t>yes</t>
  </si>
  <si>
    <t>Output: Number of post-discontinuation missing values should be 142</t>
  </si>
  <si>
    <t>reported as 147 (new)</t>
  </si>
  <si>
    <t>Sort order of output data set should match original</t>
  </si>
  <si>
    <t>sorted by time id cf original by id time</t>
  </si>
  <si>
    <t>interim missing values should be imputed the same by different methods</t>
  </si>
  <si>
    <t>they differ</t>
  </si>
  <si>
    <t>fixed by 29/4/2022</t>
  </si>
  <si>
    <t>even better, it runs now</t>
  </si>
  <si>
    <t>recoding asthma treatments as 11/12/13 should give same output</t>
  </si>
  <si>
    <t>screen output switches between 1/2/3 and 11/12/13</t>
  </si>
  <si>
    <t>corrected in update 29/4/2022</t>
  </si>
  <si>
    <t>Note2</t>
  </si>
  <si>
    <t>object output OK, but first output to screen "Summary of missing data pattern by treat:" uses 1/2/3 not 11/12/13</t>
  </si>
  <si>
    <t xml:space="preserve">the screen output “Imputing post-discontinuation missing values under MAR:” </t>
  </si>
  <si>
    <t>isn’t quite right as it reports patterns and counts before the interims were imputed - may link to interim problem above?</t>
  </si>
  <si>
    <t>RefBasedMI testing summary - one row per test</t>
  </si>
  <si>
    <t>Live failure?</t>
  </si>
  <si>
    <t>still a problem</t>
  </si>
  <si>
    <t>treat is now integer in the imputed data</t>
  </si>
  <si>
    <t xml:space="preserve">0.0.23 </t>
  </si>
  <si>
    <t>0.0.21</t>
  </si>
  <si>
    <t>0.0.18</t>
  </si>
  <si>
    <t>0.0.23</t>
  </si>
  <si>
    <t>Prog version</t>
  </si>
  <si>
    <t>Prog date</t>
  </si>
  <si>
    <t>Check with 12 time points, 200/group</t>
  </si>
  <si>
    <t>Check with 12 time points. 20/group</t>
  </si>
  <si>
    <t>first table of screen output and returned object are 1/2/3; remaining output is 11/12/13</t>
  </si>
  <si>
    <t>similar problem if coded 2/4/6</t>
  </si>
  <si>
    <t>x</t>
  </si>
  <si>
    <t>0.0.24</t>
  </si>
  <si>
    <t xml:space="preserve">works perfectly, and I checked that program output matches exactly
</t>
  </si>
  <si>
    <t>estimate</t>
  </si>
  <si>
    <t>std.error</t>
  </si>
  <si>
    <t>CC</t>
  </si>
  <si>
    <t>R results</t>
  </si>
  <si>
    <t>MAR</t>
  </si>
  <si>
    <t>LMCF</t>
  </si>
  <si>
    <t>J2R</t>
  </si>
  <si>
    <t>CIR</t>
  </si>
  <si>
    <t>MC error</t>
  </si>
  <si>
    <t>Stata results</t>
  </si>
  <si>
    <t>R vs Stata for the examples in the mimix help file</t>
  </si>
  <si>
    <t>Z statistic, Stata -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</si>
</sst>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1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Border="1" applyAlignment="1">
      <alignment vertical="top"/>
    </xf>
    <xf numFmtId="14" fontId="2" fillId="0" borderId="1" xfId="0" applyNumberFormat="1" applyFont="1" applyBorder="1" applyAlignment="1">
      <alignment vertical="top" wrapText="1"/>
    </xf>
    <xf numFmtId="14" fontId="0" fillId="0" borderId="0" xfId="0" applyNumberFormat="1"/>
    <xf numFmtId="14" fontId="2" fillId="0" borderId="0" xfId="0" applyNumberFormat="1" applyFont="1" applyAlignment="1">
      <alignment vertical="top"/>
    </xf>
    <xf numFmtId="14" fontId="0" fillId="0" borderId="0" xfId="0" applyNumberFormat="1" applyAlignment="1">
      <alignment vertical="top"/>
    </xf>
    <xf numFmtId="0" fontId="3" fillId="0" borderId="0" xfId="0" applyNumberFormat="1" applyFont="1" applyAlignment="1">
      <alignment vertical="top" wrapText="1"/>
    </xf>
    <xf numFmtId="17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0">
    <dxf>
      <fill>
        <patternFill patternType="none">
          <bgColor auto="1"/>
        </patternFill>
      </fill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hite, Ian" id="{BA034BEB-C5F4-4FE6-8A6C-FF65F4F04F94}" userId="S::rmjwiww@ucl.ac.uk::ef641b7c-88a7-42c7-a687-daf906226e5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A6B612-A08F-475A-B68C-2C6A25ECC80C}" name="Table1" displayName="Table1" ref="A2:L43" totalsRowShown="0" headerRowDxfId="19" dataDxfId="17" headerRowBorderDxfId="18" tableBorderDxfId="16">
  <autoFilter ref="A2:L43" xr:uid="{63A6B612-A08F-475A-B68C-2C6A25ECC80C}"/>
  <tableColumns count="12">
    <tableColumn id="11" xr3:uid="{740CBD4F-CD6B-43BA-8C70-A1C50399F878}" name="Test" dataDxfId="15"/>
    <tableColumn id="3" xr3:uid="{DE5F9776-A5F0-466E-8017-A561894C37CC}" name="Test program" dataDxfId="14"/>
    <tableColumn id="1" xr3:uid="{F73C437D-1953-40F7-B786-65B34C033CAD}" name="Tester" dataDxfId="13"/>
    <tableColumn id="2" xr3:uid="{216B41F4-96EB-4AE9-97C9-B7F4F96EA7F8}" name="Prog version" dataDxfId="12"/>
    <tableColumn id="5" xr3:uid="{C8AFD595-D12A-43B3-8376-398EFA2E2631}" name="Prog date" dataDxfId="11"/>
    <tableColumn id="4" xr3:uid="{E66DE38B-E2AE-49D4-96B5-32E818D05F1A}" name="Date" dataDxfId="10"/>
    <tableColumn id="6" xr3:uid="{BADA15A5-6183-4E6E-9682-948861E68C1C}" name="Passed?" dataDxfId="9"/>
    <tableColumn id="7" xr3:uid="{1ABFFB10-4F59-4B59-BA12-19132EC5FB73}" name="Finding" dataDxfId="8"/>
    <tableColumn id="8" xr3:uid="{79B75F80-A7D0-4341-888F-22C9B24CBDB2}" name="Note" dataDxfId="7"/>
    <tableColumn id="9" xr3:uid="{20595CE3-0CEC-4D84-934E-FB4AC4782736}" name="Action" dataDxfId="6"/>
    <tableColumn id="14" xr3:uid="{9C26D8EB-E269-4D7C-9FD6-ADC4F8D56709}" name="Note2" dataDxfId="5"/>
    <tableColumn id="10" xr3:uid="{AB2661CC-C7DE-4471-99FD-CD761FADA6EF}" name="Live failure?" dataDxfId="4">
      <calculatedColumnFormula>NOT(OR(Table1[[#This Row],[Passed?]]="yes",ISBLANK(A4)))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1-07-15T16:54:35.91" personId="{BA034BEB-C5F4-4FE6-8A6C-FF65F4F04F94}" id="{CEA38610-5E45-435D-ABF8-A0C392AE311E}">
    <text>help(RefBasedMI) -&gt; to end -&gt; click index -&gt; click DESCRIPTION -&gt; see "packaged" near end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57EF-99C7-4B7C-82B6-528AB75EDB22}">
  <dimension ref="A1:L43"/>
  <sheetViews>
    <sheetView zoomScaleNormal="100" workbookViewId="0">
      <pane xSplit="8" ySplit="2" topLeftCell="I12" activePane="bottomRight" state="frozen"/>
      <selection pane="topRight" activeCell="F1" sqref="F1"/>
      <selection pane="bottomLeft" activeCell="A3" sqref="A3"/>
      <selection pane="bottomRight" activeCell="L20" sqref="L20"/>
    </sheetView>
  </sheetViews>
  <sheetFormatPr defaultColWidth="9.140625" defaultRowHeight="15" x14ac:dyDescent="0.25"/>
  <cols>
    <col min="1" max="1" width="28.5703125" style="4" customWidth="1"/>
    <col min="2" max="2" width="20.28515625" style="3" customWidth="1"/>
    <col min="3" max="3" width="9.140625" style="3"/>
    <col min="4" max="4" width="10.5703125" style="3" customWidth="1"/>
    <col min="5" max="5" width="11.28515625" style="16" customWidth="1"/>
    <col min="6" max="6" width="10.5703125" bestFit="1" customWidth="1"/>
    <col min="7" max="7" width="10.5703125" style="14" bestFit="1" customWidth="1"/>
    <col min="8" max="8" width="25.7109375" style="3" customWidth="1"/>
    <col min="9" max="9" width="33.28515625" style="3" customWidth="1"/>
    <col min="10" max="10" width="42.85546875" style="4" customWidth="1"/>
    <col min="11" max="11" width="38.85546875" style="4" customWidth="1"/>
    <col min="12" max="12" width="13.7109375" style="4" bestFit="1" customWidth="1"/>
    <col min="13" max="13" width="15.85546875" style="3" bestFit="1" customWidth="1"/>
    <col min="14" max="16384" width="9.140625" style="3"/>
  </cols>
  <sheetData>
    <row r="1" spans="1:12" s="1" customFormat="1" x14ac:dyDescent="0.25">
      <c r="A1" s="2" t="s">
        <v>90</v>
      </c>
      <c r="B1" s="2"/>
      <c r="E1" s="15"/>
      <c r="F1" s="12"/>
      <c r="G1" s="2"/>
      <c r="H1" s="6"/>
      <c r="I1" s="6"/>
      <c r="J1" s="6"/>
    </row>
    <row r="2" spans="1:12" s="11" customFormat="1" ht="30" x14ac:dyDescent="0.25">
      <c r="A2" s="9" t="s">
        <v>1</v>
      </c>
      <c r="B2" s="9" t="s">
        <v>16</v>
      </c>
      <c r="C2" s="9" t="s">
        <v>15</v>
      </c>
      <c r="D2" s="9" t="s">
        <v>98</v>
      </c>
      <c r="E2" s="13" t="s">
        <v>99</v>
      </c>
      <c r="F2" s="13" t="s">
        <v>2</v>
      </c>
      <c r="G2" s="9" t="s">
        <v>3</v>
      </c>
      <c r="H2" s="9" t="s">
        <v>4</v>
      </c>
      <c r="I2" s="9" t="s">
        <v>5</v>
      </c>
      <c r="J2" s="9" t="s">
        <v>9</v>
      </c>
      <c r="K2" s="9" t="s">
        <v>86</v>
      </c>
      <c r="L2" s="9" t="s">
        <v>91</v>
      </c>
    </row>
    <row r="3" spans="1:12" ht="105" x14ac:dyDescent="0.25">
      <c r="A3" s="5" t="s">
        <v>10</v>
      </c>
      <c r="B3" s="5" t="s">
        <v>0</v>
      </c>
      <c r="C3" s="5" t="s">
        <v>14</v>
      </c>
      <c r="D3" s="5" t="s">
        <v>96</v>
      </c>
      <c r="E3" s="10"/>
      <c r="F3" s="10">
        <v>44341</v>
      </c>
      <c r="G3" s="5" t="s">
        <v>21</v>
      </c>
      <c r="H3" s="5" t="s">
        <v>7</v>
      </c>
      <c r="I3" s="5" t="s">
        <v>11</v>
      </c>
      <c r="J3" s="5" t="s">
        <v>17</v>
      </c>
      <c r="K3" s="5"/>
      <c r="L3" s="5" t="b">
        <f>NOT(OR(Table1[[#This Row],[Passed?]]="yes",ISBLANK(A4)))</f>
        <v>0</v>
      </c>
    </row>
    <row r="4" spans="1:12" ht="75" x14ac:dyDescent="0.25">
      <c r="A4" s="5" t="s">
        <v>12</v>
      </c>
      <c r="B4" s="5" t="s">
        <v>0</v>
      </c>
      <c r="C4" s="5" t="s">
        <v>14</v>
      </c>
      <c r="D4" s="5" t="s">
        <v>96</v>
      </c>
      <c r="E4" s="10"/>
      <c r="F4" s="10">
        <v>44341</v>
      </c>
      <c r="G4" s="5" t="s">
        <v>21</v>
      </c>
      <c r="H4" s="5" t="s">
        <v>8</v>
      </c>
      <c r="I4" s="5" t="s">
        <v>13</v>
      </c>
      <c r="J4" s="5" t="s">
        <v>18</v>
      </c>
      <c r="K4" s="5"/>
      <c r="L4" s="5" t="b">
        <f>NOT(OR(Table1[[#This Row],[Passed?]]="yes",ISBLANK(A5)))</f>
        <v>0</v>
      </c>
    </row>
    <row r="5" spans="1:12" ht="30" x14ac:dyDescent="0.25">
      <c r="A5" s="5" t="s">
        <v>26</v>
      </c>
      <c r="B5" s="5" t="s">
        <v>0</v>
      </c>
      <c r="C5" s="5" t="s">
        <v>14</v>
      </c>
      <c r="D5" s="5" t="s">
        <v>96</v>
      </c>
      <c r="E5" s="10">
        <v>44344</v>
      </c>
      <c r="F5" s="10">
        <v>44344</v>
      </c>
      <c r="G5" s="5" t="s">
        <v>21</v>
      </c>
      <c r="H5" s="5"/>
      <c r="I5" s="5"/>
      <c r="J5" s="5"/>
      <c r="K5" s="5"/>
      <c r="L5" s="5" t="b">
        <f>NOT(OR(Table1[[#This Row],[Passed?]]="yes",ISBLANK(A6)))</f>
        <v>0</v>
      </c>
    </row>
    <row r="6" spans="1:12" ht="30" x14ac:dyDescent="0.25">
      <c r="A6" s="5" t="s">
        <v>27</v>
      </c>
      <c r="B6" s="5" t="s">
        <v>0</v>
      </c>
      <c r="C6" s="5" t="s">
        <v>14</v>
      </c>
      <c r="D6" s="5" t="s">
        <v>96</v>
      </c>
      <c r="E6" s="10">
        <v>44344</v>
      </c>
      <c r="F6" s="10">
        <v>44344</v>
      </c>
      <c r="G6" s="5" t="s">
        <v>21</v>
      </c>
      <c r="H6" s="5"/>
      <c r="I6" s="5"/>
      <c r="J6" s="5"/>
      <c r="K6" s="5"/>
      <c r="L6" s="5" t="b">
        <f>NOT(OR(Table1[[#This Row],[Passed?]]="yes",ISBLANK(A7)))</f>
        <v>0</v>
      </c>
    </row>
    <row r="7" spans="1:12" ht="60" x14ac:dyDescent="0.25">
      <c r="A7" s="5" t="s">
        <v>20</v>
      </c>
      <c r="B7" s="5" t="s">
        <v>0</v>
      </c>
      <c r="C7" s="5" t="s">
        <v>14</v>
      </c>
      <c r="D7" s="5" t="s">
        <v>96</v>
      </c>
      <c r="E7" s="10">
        <v>44344</v>
      </c>
      <c r="F7" s="10">
        <v>44344</v>
      </c>
      <c r="G7" s="5" t="s">
        <v>21</v>
      </c>
      <c r="H7" s="5" t="s">
        <v>19</v>
      </c>
      <c r="I7" s="5" t="s">
        <v>24</v>
      </c>
      <c r="J7" s="5" t="s">
        <v>52</v>
      </c>
      <c r="K7" s="5" t="s">
        <v>51</v>
      </c>
      <c r="L7" s="5" t="b">
        <f>NOT(OR(Table1[[#This Row],[Passed?]]="yes",ISBLANK(A8)))</f>
        <v>0</v>
      </c>
    </row>
    <row r="8" spans="1:12" ht="75" x14ac:dyDescent="0.25">
      <c r="A8" s="5" t="s">
        <v>20</v>
      </c>
      <c r="B8" s="5" t="s">
        <v>0</v>
      </c>
      <c r="C8" s="5" t="s">
        <v>14</v>
      </c>
      <c r="D8" s="5" t="s">
        <v>96</v>
      </c>
      <c r="E8" s="10">
        <v>44344</v>
      </c>
      <c r="F8" s="10">
        <v>44344</v>
      </c>
      <c r="G8" s="5" t="s">
        <v>21</v>
      </c>
      <c r="H8" s="5" t="s">
        <v>22</v>
      </c>
      <c r="I8" s="5" t="s">
        <v>23</v>
      </c>
      <c r="J8" s="5" t="s">
        <v>30</v>
      </c>
      <c r="K8" s="5" t="s">
        <v>49</v>
      </c>
      <c r="L8" s="5" t="b">
        <f>NOT(OR(Table1[[#This Row],[Passed?]]="yes",ISBLANK(A9)))</f>
        <v>0</v>
      </c>
    </row>
    <row r="9" spans="1:12" ht="60" x14ac:dyDescent="0.25">
      <c r="A9" s="5" t="s">
        <v>20</v>
      </c>
      <c r="B9" s="5" t="s">
        <v>0</v>
      </c>
      <c r="C9" s="5" t="s">
        <v>14</v>
      </c>
      <c r="D9" s="5" t="s">
        <v>96</v>
      </c>
      <c r="E9" s="10">
        <v>44344</v>
      </c>
      <c r="F9" s="10">
        <v>44344</v>
      </c>
      <c r="G9" s="5" t="s">
        <v>21</v>
      </c>
      <c r="H9" s="5" t="s">
        <v>25</v>
      </c>
      <c r="I9" s="5" t="s">
        <v>24</v>
      </c>
      <c r="J9" s="5" t="s">
        <v>52</v>
      </c>
      <c r="K9" s="5" t="s">
        <v>51</v>
      </c>
      <c r="L9" s="5" t="b">
        <f>NOT(OR(Table1[[#This Row],[Passed?]]="yes",ISBLANK(A10)))</f>
        <v>0</v>
      </c>
    </row>
    <row r="10" spans="1:12" ht="45" x14ac:dyDescent="0.25">
      <c r="A10" s="5" t="s">
        <v>28</v>
      </c>
      <c r="B10" s="5" t="s">
        <v>0</v>
      </c>
      <c r="C10" s="5" t="s">
        <v>14</v>
      </c>
      <c r="D10" s="5" t="s">
        <v>96</v>
      </c>
      <c r="E10" s="10">
        <v>44344</v>
      </c>
      <c r="F10" s="10">
        <v>44344</v>
      </c>
      <c r="G10" s="5" t="s">
        <v>21</v>
      </c>
      <c r="H10" s="5" t="s">
        <v>29</v>
      </c>
      <c r="I10" s="5" t="s">
        <v>34</v>
      </c>
      <c r="J10" s="5" t="s">
        <v>46</v>
      </c>
      <c r="K10" s="5" t="s">
        <v>50</v>
      </c>
      <c r="L10" s="5" t="b">
        <f>NOT(OR(Table1[[#This Row],[Passed?]]="yes",ISBLANK(A11)))</f>
        <v>0</v>
      </c>
    </row>
    <row r="11" spans="1:12" ht="105" x14ac:dyDescent="0.25">
      <c r="A11" s="5" t="s">
        <v>31</v>
      </c>
      <c r="B11" s="5" t="s">
        <v>0</v>
      </c>
      <c r="C11" s="5" t="s">
        <v>14</v>
      </c>
      <c r="D11" s="5" t="s">
        <v>96</v>
      </c>
      <c r="E11" s="10">
        <v>44344</v>
      </c>
      <c r="F11" s="10">
        <v>44392</v>
      </c>
      <c r="G11" s="5" t="s">
        <v>21</v>
      </c>
      <c r="H11" s="5" t="s">
        <v>32</v>
      </c>
      <c r="I11" s="5" t="s">
        <v>33</v>
      </c>
      <c r="J11" s="5" t="s">
        <v>45</v>
      </c>
      <c r="K11" s="5" t="s">
        <v>49</v>
      </c>
      <c r="L11" s="5" t="b">
        <f>NOT(OR(Table1[[#This Row],[Passed?]]="yes",ISBLANK(A12)))</f>
        <v>0</v>
      </c>
    </row>
    <row r="12" spans="1:12" ht="75" x14ac:dyDescent="0.25">
      <c r="A12" s="5" t="s">
        <v>35</v>
      </c>
      <c r="B12" s="5" t="s">
        <v>0</v>
      </c>
      <c r="C12" s="5" t="s">
        <v>14</v>
      </c>
      <c r="D12" s="5" t="s">
        <v>96</v>
      </c>
      <c r="E12" s="10">
        <v>44344</v>
      </c>
      <c r="F12" s="10">
        <v>44392</v>
      </c>
      <c r="G12" s="5" t="s">
        <v>21</v>
      </c>
      <c r="H12" s="5" t="s">
        <v>36</v>
      </c>
      <c r="I12" s="5" t="s">
        <v>37</v>
      </c>
      <c r="J12" s="5" t="s">
        <v>44</v>
      </c>
      <c r="K12" s="5" t="s">
        <v>49</v>
      </c>
      <c r="L12" s="5" t="b">
        <f>NOT(OR(Table1[[#This Row],[Passed?]]="yes",ISBLANK(A13)))</f>
        <v>0</v>
      </c>
    </row>
    <row r="13" spans="1:12" ht="45" x14ac:dyDescent="0.25">
      <c r="A13" s="5" t="s">
        <v>38</v>
      </c>
      <c r="B13" s="5" t="s">
        <v>0</v>
      </c>
      <c r="C13" s="5" t="s">
        <v>14</v>
      </c>
      <c r="D13" s="5" t="s">
        <v>96</v>
      </c>
      <c r="E13" s="10">
        <v>44344</v>
      </c>
      <c r="F13" s="10">
        <v>44392</v>
      </c>
      <c r="G13" s="5" t="s">
        <v>21</v>
      </c>
      <c r="H13" s="5"/>
      <c r="I13" s="5"/>
      <c r="J13" s="5"/>
      <c r="K13" s="5" t="s">
        <v>47</v>
      </c>
      <c r="L13" s="5" t="b">
        <f>NOT(OR(Table1[[#This Row],[Passed?]]="yes",ISBLANK(A14)))</f>
        <v>0</v>
      </c>
    </row>
    <row r="14" spans="1:12" ht="75" x14ac:dyDescent="0.25">
      <c r="A14" s="5" t="s">
        <v>48</v>
      </c>
      <c r="B14" s="5" t="s">
        <v>0</v>
      </c>
      <c r="C14" s="5" t="s">
        <v>14</v>
      </c>
      <c r="D14" s="5" t="s">
        <v>96</v>
      </c>
      <c r="E14" s="10">
        <v>44344</v>
      </c>
      <c r="F14" s="10">
        <v>44392</v>
      </c>
      <c r="G14" s="5" t="s">
        <v>21</v>
      </c>
      <c r="H14" s="5"/>
      <c r="I14" s="5"/>
      <c r="J14" s="5"/>
      <c r="K14" s="5" t="s">
        <v>47</v>
      </c>
      <c r="L14" s="5" t="b">
        <f>NOT(OR(Table1[[#This Row],[Passed?]]="yes",ISBLANK(A15)))</f>
        <v>0</v>
      </c>
    </row>
    <row r="15" spans="1:12" ht="45" x14ac:dyDescent="0.25">
      <c r="A15" s="5" t="s">
        <v>39</v>
      </c>
      <c r="B15" s="5" t="s">
        <v>0</v>
      </c>
      <c r="C15" s="5" t="s">
        <v>14</v>
      </c>
      <c r="D15" s="5" t="s">
        <v>96</v>
      </c>
      <c r="E15" s="10">
        <v>44344</v>
      </c>
      <c r="F15" s="10">
        <v>44392</v>
      </c>
      <c r="G15" s="5" t="s">
        <v>21</v>
      </c>
      <c r="H15" s="5" t="s">
        <v>41</v>
      </c>
      <c r="I15" s="5" t="s">
        <v>42</v>
      </c>
      <c r="J15" s="5" t="s">
        <v>43</v>
      </c>
      <c r="K15" s="5" t="s">
        <v>49</v>
      </c>
      <c r="L15" s="5" t="b">
        <f>NOT(OR(Table1[[#This Row],[Passed?]]="yes",ISBLANK(A16)))</f>
        <v>0</v>
      </c>
    </row>
    <row r="16" spans="1:12" ht="30" x14ac:dyDescent="0.25">
      <c r="A16" s="5" t="s">
        <v>40</v>
      </c>
      <c r="B16" s="5" t="s">
        <v>0</v>
      </c>
      <c r="C16" s="5" t="s">
        <v>14</v>
      </c>
      <c r="D16" s="5" t="s">
        <v>96</v>
      </c>
      <c r="E16" s="10">
        <v>44344</v>
      </c>
      <c r="F16" s="10">
        <v>44392</v>
      </c>
      <c r="G16" s="5" t="s">
        <v>21</v>
      </c>
      <c r="H16" s="5"/>
      <c r="I16" s="5"/>
      <c r="J16" s="5"/>
      <c r="K16" s="5" t="s">
        <v>47</v>
      </c>
      <c r="L16" s="5" t="b">
        <f>NOT(OR(Table1[[#This Row],[Passed?]]="yes",ISBLANK(A17)))</f>
        <v>0</v>
      </c>
    </row>
    <row r="17" spans="1:12" s="8" customFormat="1" ht="45" x14ac:dyDescent="0.25">
      <c r="A17" s="5" t="s">
        <v>61</v>
      </c>
      <c r="B17" s="5" t="s">
        <v>53</v>
      </c>
      <c r="C17" s="5" t="s">
        <v>14</v>
      </c>
      <c r="D17" s="5" t="s">
        <v>95</v>
      </c>
      <c r="E17" s="10">
        <v>44494</v>
      </c>
      <c r="F17" s="10">
        <v>44503</v>
      </c>
      <c r="G17" s="5" t="s">
        <v>74</v>
      </c>
      <c r="H17" s="5" t="s">
        <v>82</v>
      </c>
      <c r="I17" s="5" t="s">
        <v>66</v>
      </c>
      <c r="J17" s="5"/>
      <c r="K17" s="5" t="s">
        <v>81</v>
      </c>
      <c r="L17" s="5" t="b">
        <f>NOT(OR(Table1[[#This Row],[Passed?]]="yes",ISBLANK(A18)))</f>
        <v>0</v>
      </c>
    </row>
    <row r="18" spans="1:12" s="7" customFormat="1" ht="30" x14ac:dyDescent="0.25">
      <c r="A18" s="5" t="s">
        <v>54</v>
      </c>
      <c r="B18" s="5" t="s">
        <v>56</v>
      </c>
      <c r="C18" s="5" t="s">
        <v>14</v>
      </c>
      <c r="D18" s="5" t="s">
        <v>95</v>
      </c>
      <c r="E18" s="10">
        <v>44494</v>
      </c>
      <c r="F18" s="10">
        <v>44504</v>
      </c>
      <c r="G18" s="5" t="s">
        <v>6</v>
      </c>
      <c r="H18" s="5"/>
      <c r="I18" s="5" t="s">
        <v>67</v>
      </c>
      <c r="J18" s="5" t="s">
        <v>64</v>
      </c>
      <c r="K18" s="5"/>
      <c r="L18" s="5" t="b">
        <f>NOT(OR(Table1[[#This Row],[Passed?]]="yes",ISBLANK(A19)))</f>
        <v>0</v>
      </c>
    </row>
    <row r="19" spans="1:12" s="7" customFormat="1" x14ac:dyDescent="0.25">
      <c r="A19" s="5"/>
      <c r="B19" s="5"/>
      <c r="C19" s="5"/>
      <c r="D19" s="5"/>
      <c r="E19" s="10"/>
      <c r="F19" s="10">
        <v>44698</v>
      </c>
      <c r="G19" s="5" t="s">
        <v>6</v>
      </c>
      <c r="H19" s="5"/>
      <c r="I19" s="5" t="s">
        <v>92</v>
      </c>
      <c r="J19" s="5"/>
      <c r="K19" s="5"/>
      <c r="L19" s="5" t="b">
        <f>NOT(OR(Table1[[#This Row],[Passed?]]="yes",ISBLANK(A20)))</f>
        <v>0</v>
      </c>
    </row>
    <row r="20" spans="1:12" s="7" customFormat="1" x14ac:dyDescent="0.25">
      <c r="A20" s="5"/>
      <c r="B20" s="5"/>
      <c r="C20" s="5"/>
      <c r="D20" s="5"/>
      <c r="E20" s="10"/>
      <c r="F20" s="10">
        <v>44749</v>
      </c>
      <c r="G20" s="5" t="s">
        <v>6</v>
      </c>
      <c r="H20" s="5"/>
      <c r="I20" s="5" t="s">
        <v>92</v>
      </c>
      <c r="J20" s="5"/>
      <c r="K20" s="5"/>
      <c r="L20" s="5" t="b">
        <f>NOT(OR(Table1[[#This Row],[Passed?]]="yes",ISBLANK(A21)))</f>
        <v>1</v>
      </c>
    </row>
    <row r="21" spans="1:12" ht="30" x14ac:dyDescent="0.25">
      <c r="A21" s="5" t="s">
        <v>55</v>
      </c>
      <c r="B21" s="5" t="s">
        <v>0</v>
      </c>
      <c r="C21" s="5" t="s">
        <v>14</v>
      </c>
      <c r="D21" s="5" t="s">
        <v>95</v>
      </c>
      <c r="E21" s="10">
        <v>44494</v>
      </c>
      <c r="F21" s="10">
        <v>44522</v>
      </c>
      <c r="G21" s="5" t="s">
        <v>21</v>
      </c>
      <c r="H21" s="5"/>
      <c r="I21" s="5" t="s">
        <v>57</v>
      </c>
      <c r="J21" s="5"/>
      <c r="K21" s="5" t="s">
        <v>58</v>
      </c>
      <c r="L21" s="5" t="b">
        <f>NOT(OR(Table1[[#This Row],[Passed?]]="yes",ISBLANK(A22)))</f>
        <v>0</v>
      </c>
    </row>
    <row r="22" spans="1:12" s="7" customFormat="1" ht="45" x14ac:dyDescent="0.25">
      <c r="A22" s="5" t="s">
        <v>59</v>
      </c>
      <c r="B22" s="5" t="s">
        <v>0</v>
      </c>
      <c r="C22" s="5" t="s">
        <v>14</v>
      </c>
      <c r="D22" s="5" t="s">
        <v>95</v>
      </c>
      <c r="E22" s="10">
        <v>44522</v>
      </c>
      <c r="F22" s="10">
        <v>44522</v>
      </c>
      <c r="G22" s="5" t="s">
        <v>6</v>
      </c>
      <c r="H22" s="5" t="s">
        <v>60</v>
      </c>
      <c r="I22" s="5" t="s">
        <v>62</v>
      </c>
      <c r="J22" s="5" t="s">
        <v>63</v>
      </c>
      <c r="K22" s="5"/>
      <c r="L22" s="5" t="b">
        <f>NOT(OR(Table1[[#This Row],[Passed?]]="yes",ISBLANK(A23)))</f>
        <v>0</v>
      </c>
    </row>
    <row r="23" spans="1:12" s="7" customFormat="1" x14ac:dyDescent="0.25">
      <c r="A23" s="5"/>
      <c r="B23" s="5"/>
      <c r="C23" s="5"/>
      <c r="D23" s="5"/>
      <c r="E23" s="10"/>
      <c r="F23" s="10">
        <v>44698</v>
      </c>
      <c r="G23" s="5" t="s">
        <v>6</v>
      </c>
      <c r="H23" s="5" t="s">
        <v>92</v>
      </c>
      <c r="I23" s="5"/>
      <c r="J23" s="5"/>
      <c r="K23" s="5"/>
      <c r="L23" s="5" t="b">
        <f>NOT(OR(Table1[[#This Row],[Passed?]]="yes",ISBLANK(A24)))</f>
        <v>0</v>
      </c>
    </row>
    <row r="24" spans="1:12" s="7" customFormat="1" ht="30" x14ac:dyDescent="0.25">
      <c r="A24" s="5"/>
      <c r="B24" s="5"/>
      <c r="C24" s="5"/>
      <c r="D24" s="5" t="s">
        <v>94</v>
      </c>
      <c r="E24" s="10">
        <v>44719</v>
      </c>
      <c r="F24" s="10">
        <v>44726</v>
      </c>
      <c r="G24" s="5" t="s">
        <v>21</v>
      </c>
      <c r="H24" s="5" t="s">
        <v>93</v>
      </c>
      <c r="I24" s="5"/>
      <c r="J24" s="5"/>
      <c r="K24" s="5"/>
      <c r="L24" s="5" t="b">
        <f>NOT(OR(Table1[[#This Row],[Passed?]]="yes",ISBLANK(A25)))</f>
        <v>0</v>
      </c>
    </row>
    <row r="25" spans="1:12" s="8" customFormat="1" ht="30" x14ac:dyDescent="0.25">
      <c r="A25" s="5" t="s">
        <v>100</v>
      </c>
      <c r="B25" s="5" t="s">
        <v>65</v>
      </c>
      <c r="C25" s="5" t="s">
        <v>14</v>
      </c>
      <c r="D25" s="5" t="s">
        <v>95</v>
      </c>
      <c r="E25" s="10">
        <v>44522</v>
      </c>
      <c r="F25" s="10">
        <v>44680</v>
      </c>
      <c r="G25" s="5" t="s">
        <v>21</v>
      </c>
      <c r="H25" s="5" t="s">
        <v>68</v>
      </c>
      <c r="I25" s="5"/>
      <c r="J25" s="5" t="s">
        <v>70</v>
      </c>
      <c r="K25" s="5" t="s">
        <v>47</v>
      </c>
      <c r="L25" s="5" t="b">
        <f>NOT(OR(Table1[[#This Row],[Passed?]]="yes",ISBLANK(A26)))</f>
        <v>0</v>
      </c>
    </row>
    <row r="26" spans="1:12" s="8" customFormat="1" x14ac:dyDescent="0.25">
      <c r="A26" s="5"/>
      <c r="B26" s="5"/>
      <c r="C26" s="5"/>
      <c r="D26" s="5"/>
      <c r="E26" s="10"/>
      <c r="F26" s="10">
        <v>44680</v>
      </c>
      <c r="G26" s="5" t="s">
        <v>21</v>
      </c>
      <c r="H26" s="5"/>
      <c r="I26" s="5"/>
      <c r="J26" s="5"/>
      <c r="K26" s="5"/>
      <c r="L26" s="5" t="b">
        <f>NOT(OR(Table1[[#This Row],[Passed?]]="yes",ISBLANK(A27)))</f>
        <v>0</v>
      </c>
    </row>
    <row r="27" spans="1:12" s="8" customFormat="1" ht="45" x14ac:dyDescent="0.25">
      <c r="A27" s="5" t="s">
        <v>101</v>
      </c>
      <c r="B27" s="5" t="s">
        <v>65</v>
      </c>
      <c r="C27" s="5" t="s">
        <v>14</v>
      </c>
      <c r="D27" s="5" t="s">
        <v>95</v>
      </c>
      <c r="E27" s="10">
        <v>44522</v>
      </c>
      <c r="F27" s="10">
        <v>44680</v>
      </c>
      <c r="G27" s="5" t="s">
        <v>74</v>
      </c>
      <c r="H27" s="5" t="s">
        <v>71</v>
      </c>
      <c r="I27" s="5"/>
      <c r="J27" s="5" t="s">
        <v>72</v>
      </c>
      <c r="K27" s="5" t="s">
        <v>73</v>
      </c>
      <c r="L27" s="5" t="b">
        <f>NOT(OR(Table1[[#This Row],[Passed?]]="yes",ISBLANK(A28)))</f>
        <v>0</v>
      </c>
    </row>
    <row r="28" spans="1:12" s="7" customFormat="1" x14ac:dyDescent="0.25">
      <c r="A28" s="5"/>
      <c r="B28" s="5"/>
      <c r="C28" s="5"/>
      <c r="D28" s="5"/>
      <c r="E28" s="10"/>
      <c r="F28" s="10">
        <v>44680</v>
      </c>
      <c r="G28" s="5" t="s">
        <v>74</v>
      </c>
      <c r="H28" s="5"/>
      <c r="I28" s="5"/>
      <c r="J28" s="5"/>
      <c r="K28" s="5"/>
      <c r="L28" s="5" t="b">
        <f>NOT(OR(Table1[[#This Row],[Passed?]]="yes",ISBLANK(A29)))</f>
        <v>0</v>
      </c>
    </row>
    <row r="29" spans="1:12" s="7" customFormat="1" ht="45" x14ac:dyDescent="0.25">
      <c r="A29" s="5" t="s">
        <v>75</v>
      </c>
      <c r="B29" s="5" t="s">
        <v>0</v>
      </c>
      <c r="C29" s="5" t="s">
        <v>14</v>
      </c>
      <c r="D29" s="5" t="s">
        <v>97</v>
      </c>
      <c r="E29" s="10"/>
      <c r="F29" s="10">
        <v>44680</v>
      </c>
      <c r="G29" s="5" t="s">
        <v>6</v>
      </c>
      <c r="H29" s="5" t="s">
        <v>76</v>
      </c>
      <c r="I29" s="5"/>
      <c r="J29" s="5"/>
      <c r="K29" s="5" t="s">
        <v>85</v>
      </c>
      <c r="L29" s="5" t="b">
        <f>NOT(OR(Table1[[#This Row],[Passed?]]="yes",ISBLANK(A30)))</f>
        <v>0</v>
      </c>
    </row>
    <row r="30" spans="1:12" s="7" customFormat="1" x14ac:dyDescent="0.25">
      <c r="A30" s="5"/>
      <c r="B30" s="5"/>
      <c r="C30" s="5"/>
      <c r="D30" s="5"/>
      <c r="E30" s="10"/>
      <c r="F30" s="10">
        <v>44698</v>
      </c>
      <c r="G30" s="5" t="s">
        <v>74</v>
      </c>
      <c r="H30" s="5"/>
      <c r="I30" s="5"/>
      <c r="J30" s="5"/>
      <c r="K30" s="5"/>
      <c r="L30" s="5" t="b">
        <f>NOT(OR(Table1[[#This Row],[Passed?]]="yes",ISBLANK(A31)))</f>
        <v>0</v>
      </c>
    </row>
    <row r="31" spans="1:12" s="7" customFormat="1" ht="30" x14ac:dyDescent="0.25">
      <c r="A31" s="5" t="s">
        <v>77</v>
      </c>
      <c r="B31" s="5" t="s">
        <v>0</v>
      </c>
      <c r="C31" s="5" t="s">
        <v>14</v>
      </c>
      <c r="D31" s="5" t="s">
        <v>97</v>
      </c>
      <c r="E31" s="10"/>
      <c r="F31" s="10">
        <v>44680</v>
      </c>
      <c r="G31" s="5" t="s">
        <v>69</v>
      </c>
      <c r="H31" s="5" t="s">
        <v>78</v>
      </c>
      <c r="I31" s="5"/>
      <c r="J31" s="5"/>
      <c r="K31" s="5"/>
      <c r="L31" s="5" t="b">
        <f>NOT(OR(Table1[[#This Row],[Passed?]]="yes",ISBLANK(A32)))</f>
        <v>0</v>
      </c>
    </row>
    <row r="32" spans="1:12" s="7" customFormat="1" x14ac:dyDescent="0.25">
      <c r="A32" s="5"/>
      <c r="B32" s="5"/>
      <c r="C32" s="5"/>
      <c r="D32" s="5"/>
      <c r="E32" s="10"/>
      <c r="F32" s="10">
        <v>44698</v>
      </c>
      <c r="G32" s="5" t="s">
        <v>6</v>
      </c>
      <c r="H32" s="5" t="s">
        <v>92</v>
      </c>
      <c r="I32" s="5"/>
      <c r="J32" s="5"/>
      <c r="K32" s="5"/>
      <c r="L32" s="5" t="b">
        <f>NOT(OR(Table1[[#This Row],[Passed?]]="yes",ISBLANK(A33)))</f>
        <v>0</v>
      </c>
    </row>
    <row r="33" spans="1:12" s="7" customFormat="1" x14ac:dyDescent="0.25">
      <c r="A33" s="5"/>
      <c r="B33" s="5"/>
      <c r="C33" s="5"/>
      <c r="D33" s="5" t="s">
        <v>94</v>
      </c>
      <c r="E33" s="10">
        <v>44719</v>
      </c>
      <c r="F33" s="10">
        <v>44726</v>
      </c>
      <c r="G33" s="5" t="s">
        <v>74</v>
      </c>
      <c r="H33" s="5"/>
      <c r="I33" s="5"/>
      <c r="J33" s="5"/>
      <c r="K33" s="5"/>
      <c r="L33" s="17" t="b">
        <f>NOT(OR(Table1[[#This Row],[Passed?]]="yes",ISBLANK(A34)))</f>
        <v>0</v>
      </c>
    </row>
    <row r="34" spans="1:12" s="7" customFormat="1" ht="45" x14ac:dyDescent="0.25">
      <c r="A34" s="5" t="s">
        <v>79</v>
      </c>
      <c r="B34" s="5" t="s">
        <v>0</v>
      </c>
      <c r="C34" s="5" t="s">
        <v>14</v>
      </c>
      <c r="D34" s="5" t="s">
        <v>97</v>
      </c>
      <c r="E34" s="10"/>
      <c r="F34" s="10">
        <v>44680</v>
      </c>
      <c r="G34" s="5" t="s">
        <v>69</v>
      </c>
      <c r="H34" s="5" t="s">
        <v>80</v>
      </c>
      <c r="I34" s="5"/>
      <c r="J34" s="5"/>
      <c r="K34" s="5"/>
      <c r="L34" s="5" t="b">
        <f>NOT(OR(Table1[[#This Row],[Passed?]]="yes",ISBLANK(A35)))</f>
        <v>0</v>
      </c>
    </row>
    <row r="35" spans="1:12" s="7" customFormat="1" x14ac:dyDescent="0.25">
      <c r="A35" s="5"/>
      <c r="B35" s="5"/>
      <c r="C35" s="5"/>
      <c r="D35" s="5"/>
      <c r="E35" s="10"/>
      <c r="F35" s="10">
        <v>44680</v>
      </c>
      <c r="G35" s="5" t="s">
        <v>69</v>
      </c>
      <c r="H35" s="5"/>
      <c r="I35" s="5"/>
      <c r="J35" s="5"/>
      <c r="K35" s="5"/>
      <c r="L35" s="5" t="b">
        <f>NOT(OR(Table1[[#This Row],[Passed?]]="yes",ISBLANK(A36)))</f>
        <v>0</v>
      </c>
    </row>
    <row r="36" spans="1:12" s="7" customFormat="1" x14ac:dyDescent="0.25">
      <c r="A36" s="5"/>
      <c r="B36" s="5"/>
      <c r="C36" s="5"/>
      <c r="D36" s="5" t="s">
        <v>94</v>
      </c>
      <c r="E36" s="10">
        <v>44719</v>
      </c>
      <c r="F36" s="10">
        <v>44726</v>
      </c>
      <c r="G36" s="5" t="s">
        <v>74</v>
      </c>
      <c r="H36" s="5"/>
      <c r="I36" s="5"/>
      <c r="J36" s="5"/>
      <c r="K36" s="5"/>
      <c r="L36" s="5" t="b">
        <f>NOT(OR(Table1[[#This Row],[Passed?]]="yes",ISBLANK(A37)))</f>
        <v>0</v>
      </c>
    </row>
    <row r="37" spans="1:12" s="7" customFormat="1" ht="45" x14ac:dyDescent="0.25">
      <c r="A37" s="5" t="s">
        <v>83</v>
      </c>
      <c r="B37" s="5" t="s">
        <v>0</v>
      </c>
      <c r="C37" s="5" t="s">
        <v>14</v>
      </c>
      <c r="D37" s="5" t="s">
        <v>97</v>
      </c>
      <c r="E37" s="10"/>
      <c r="F37" s="10">
        <v>44680</v>
      </c>
      <c r="G37" s="5" t="s">
        <v>69</v>
      </c>
      <c r="H37" s="5" t="s">
        <v>84</v>
      </c>
      <c r="I37" s="5"/>
      <c r="J37" s="5"/>
      <c r="K37" s="5"/>
      <c r="L37" s="5" t="b">
        <f>NOT(OR(Table1[[#This Row],[Passed?]]="yes",ISBLANK(A38)))</f>
        <v>0</v>
      </c>
    </row>
    <row r="38" spans="1:12" s="7" customFormat="1" ht="60" x14ac:dyDescent="0.25">
      <c r="A38" s="5"/>
      <c r="B38" s="5"/>
      <c r="C38" s="5"/>
      <c r="D38" s="5"/>
      <c r="E38" s="10"/>
      <c r="F38" s="10">
        <v>44698</v>
      </c>
      <c r="G38" s="5" t="s">
        <v>69</v>
      </c>
      <c r="H38" s="5"/>
      <c r="I38" s="5" t="s">
        <v>87</v>
      </c>
      <c r="J38" s="5"/>
      <c r="K38" s="5"/>
      <c r="L38" s="5" t="b">
        <f>NOT(OR(Table1[[#This Row],[Passed?]]="yes",ISBLANK(A39)))</f>
        <v>0</v>
      </c>
    </row>
    <row r="39" spans="1:12" s="7" customFormat="1" ht="60" x14ac:dyDescent="0.25">
      <c r="A39" s="5"/>
      <c r="B39" s="5"/>
      <c r="C39" s="5"/>
      <c r="D39" s="5" t="s">
        <v>94</v>
      </c>
      <c r="E39" s="10">
        <v>44719</v>
      </c>
      <c r="F39" s="10">
        <v>44726</v>
      </c>
      <c r="G39" s="5" t="s">
        <v>69</v>
      </c>
      <c r="H39" s="5" t="s">
        <v>102</v>
      </c>
      <c r="I39" s="5" t="s">
        <v>103</v>
      </c>
      <c r="J39" s="5"/>
      <c r="K39" s="5"/>
      <c r="L39" s="5" t="b">
        <f>NOT(OR(Table1[[#This Row],[Passed?]]="yes",ISBLANK(A40)))</f>
        <v>0</v>
      </c>
    </row>
    <row r="40" spans="1:12" s="7" customFormat="1" ht="60" x14ac:dyDescent="0.25">
      <c r="A40" s="5"/>
      <c r="B40" s="5"/>
      <c r="C40" s="5"/>
      <c r="D40" s="5" t="s">
        <v>105</v>
      </c>
      <c r="E40" s="10">
        <v>44748</v>
      </c>
      <c r="F40" s="10">
        <v>44749</v>
      </c>
      <c r="G40" s="5" t="s">
        <v>74</v>
      </c>
      <c r="H40" s="5" t="s">
        <v>106</v>
      </c>
      <c r="I40" s="5"/>
      <c r="J40" s="5"/>
      <c r="K40" s="5"/>
      <c r="L40" s="5" t="b">
        <f>NOT(OR(Table1[[#This Row],[Passed?]]="yes",ISBLANK(A41)))</f>
        <v>0</v>
      </c>
    </row>
    <row r="41" spans="1:12" ht="75" x14ac:dyDescent="0.25">
      <c r="A41" s="5" t="s">
        <v>88</v>
      </c>
      <c r="B41" s="5" t="s">
        <v>0</v>
      </c>
      <c r="C41" s="5" t="s">
        <v>14</v>
      </c>
      <c r="D41" s="5" t="s">
        <v>97</v>
      </c>
      <c r="E41" s="10"/>
      <c r="F41" s="10">
        <v>44698</v>
      </c>
      <c r="G41" s="5" t="s">
        <v>69</v>
      </c>
      <c r="H41" s="5" t="s">
        <v>89</v>
      </c>
      <c r="I41" s="5"/>
      <c r="J41" s="5"/>
      <c r="K41" s="5"/>
      <c r="L41" s="5" t="b">
        <f>NOT(OR(Table1[[#This Row],[Passed?]]="yes",ISBLANK(A42)))</f>
        <v>0</v>
      </c>
    </row>
    <row r="42" spans="1:12" x14ac:dyDescent="0.25">
      <c r="A42" s="5"/>
      <c r="B42" s="5"/>
      <c r="C42" s="5"/>
      <c r="D42" s="5" t="s">
        <v>94</v>
      </c>
      <c r="E42" s="10">
        <v>44719</v>
      </c>
      <c r="F42" s="10">
        <v>44726</v>
      </c>
      <c r="G42" s="5" t="s">
        <v>74</v>
      </c>
      <c r="H42" s="5"/>
      <c r="I42" s="5"/>
      <c r="J42" s="5"/>
      <c r="K42" s="5"/>
      <c r="L42" s="5" t="b">
        <f>NOT(OR(Table1[[#This Row],[Passed?]]="yes",ISBLANK(A43)))</f>
        <v>0</v>
      </c>
    </row>
    <row r="43" spans="1:12" x14ac:dyDescent="0.25">
      <c r="A43" s="5" t="s">
        <v>104</v>
      </c>
      <c r="B43" s="5"/>
      <c r="C43" s="5"/>
      <c r="D43" s="5"/>
      <c r="E43" s="10"/>
      <c r="F43" s="10"/>
      <c r="G43" s="10"/>
      <c r="H43" s="5"/>
      <c r="I43" s="5"/>
      <c r="J43" s="5"/>
      <c r="K43" s="5"/>
      <c r="L43" s="17" t="b">
        <f>NOT(OR(Table1[[#This Row],[Passed?]]="yes",ISBLANK(A44)))</f>
        <v>0</v>
      </c>
    </row>
  </sheetData>
  <phoneticPr fontId="4" type="noConversion"/>
  <conditionalFormatting sqref="A3:L19 J32:L32 A32:H32 A33:L42 A21:L31 L18:L20">
    <cfRule type="expression" dxfId="3" priority="4">
      <formula>$L3</formula>
    </cfRule>
  </conditionalFormatting>
  <conditionalFormatting sqref="A3:L19 J32:L32 A32:H32 A33:L42 A21:L31 L18:L20">
    <cfRule type="expression" dxfId="2" priority="3">
      <formula>NOT(ISBLANK($A3))</formula>
    </cfRule>
  </conditionalFormatting>
  <conditionalFormatting sqref="A20:L20">
    <cfRule type="expression" dxfId="1" priority="2">
      <formula>$L20</formula>
    </cfRule>
  </conditionalFormatting>
  <conditionalFormatting sqref="A20:L20">
    <cfRule type="expression" dxfId="0" priority="1">
      <formula>NOT(ISBLANK($A20))</formula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0268-388E-4E90-8950-53049AF0777F}">
  <dimension ref="A1:J9"/>
  <sheetViews>
    <sheetView tabSelected="1" workbookViewId="0">
      <selection activeCell="N12" sqref="N12"/>
    </sheetView>
  </sheetViews>
  <sheetFormatPr defaultRowHeight="15" x14ac:dyDescent="0.25"/>
  <sheetData>
    <row r="1" spans="1:10" x14ac:dyDescent="0.25">
      <c r="A1" t="s">
        <v>117</v>
      </c>
    </row>
    <row r="3" spans="1:10" x14ac:dyDescent="0.25">
      <c r="C3" t="s">
        <v>110</v>
      </c>
      <c r="E3" t="s">
        <v>116</v>
      </c>
      <c r="G3" t="s">
        <v>115</v>
      </c>
      <c r="I3" t="s">
        <v>118</v>
      </c>
    </row>
    <row r="4" spans="1:10" x14ac:dyDescent="0.25">
      <c r="C4" t="s">
        <v>107</v>
      </c>
      <c r="D4" t="s">
        <v>108</v>
      </c>
      <c r="E4" t="s">
        <v>107</v>
      </c>
      <c r="F4" t="s">
        <v>108</v>
      </c>
      <c r="G4" t="s">
        <v>107</v>
      </c>
      <c r="H4" t="s">
        <v>108</v>
      </c>
      <c r="I4" t="s">
        <v>107</v>
      </c>
      <c r="J4" t="s">
        <v>108</v>
      </c>
    </row>
    <row r="5" spans="1:10" x14ac:dyDescent="0.25">
      <c r="B5" t="s">
        <v>109</v>
      </c>
      <c r="C5" s="18">
        <v>0.23854</v>
      </c>
      <c r="D5" s="18">
        <v>9.8540000000000003E-2</v>
      </c>
      <c r="E5" s="18">
        <v>0.23854075999999999</v>
      </c>
      <c r="F5" s="18">
        <v>9.8536529999999997E-2</v>
      </c>
      <c r="G5">
        <v>0</v>
      </c>
      <c r="H5">
        <v>0</v>
      </c>
    </row>
    <row r="6" spans="1:10" x14ac:dyDescent="0.25">
      <c r="B6" t="s">
        <v>111</v>
      </c>
      <c r="C6" s="18">
        <v>0.32844129999999999</v>
      </c>
      <c r="D6" s="18">
        <v>0.1033602</v>
      </c>
      <c r="E6" s="18">
        <v>0.32626279000000002</v>
      </c>
      <c r="F6" s="18">
        <v>0.10383219</v>
      </c>
      <c r="G6" s="18">
        <v>2.297E-3</v>
      </c>
      <c r="H6" s="18">
        <v>9.4700000000000003E-4</v>
      </c>
      <c r="I6" s="19">
        <f t="shared" ref="I6:I9" si="0">(E6-C6)/(SQRT(2)*G6)</f>
        <v>-0.67063090721927821</v>
      </c>
      <c r="J6" s="19">
        <f t="shared" ref="J5:J9" si="1">(F6-D6)/(SQRT(2)*H6)</f>
        <v>0.3524259024838885</v>
      </c>
    </row>
    <row r="7" spans="1:10" x14ac:dyDescent="0.25">
      <c r="B7" t="s">
        <v>112</v>
      </c>
      <c r="C7" s="18">
        <v>0.29416930000000002</v>
      </c>
      <c r="D7" s="18">
        <v>9.8182350000000002E-2</v>
      </c>
      <c r="E7" s="18">
        <v>0.29572551000000002</v>
      </c>
      <c r="F7" s="18">
        <v>9.9239270000000004E-2</v>
      </c>
      <c r="G7" s="18">
        <v>1.8779000000000001E-3</v>
      </c>
      <c r="H7" s="18">
        <v>6.4070000000000002E-4</v>
      </c>
      <c r="I7" s="19">
        <f t="shared" si="0"/>
        <v>0.58597723198802842</v>
      </c>
      <c r="J7" s="19">
        <f t="shared" si="1"/>
        <v>1.166466831858417</v>
      </c>
    </row>
    <row r="8" spans="1:10" x14ac:dyDescent="0.25">
      <c r="B8" t="s">
        <v>113</v>
      </c>
      <c r="C8" s="18">
        <v>0.22327810000000001</v>
      </c>
      <c r="D8" s="18">
        <v>0.10499171</v>
      </c>
      <c r="E8" s="18">
        <v>0.22448609</v>
      </c>
      <c r="F8" s="18">
        <v>0.10592255</v>
      </c>
      <c r="G8" s="18">
        <v>1.9273000000000001E-3</v>
      </c>
      <c r="H8" s="18">
        <v>6.7639999999999996E-4</v>
      </c>
      <c r="I8" s="19">
        <f t="shared" si="0"/>
        <v>0.44319925315494835</v>
      </c>
      <c r="J8" s="19">
        <f t="shared" si="1"/>
        <v>0.97309768805394359</v>
      </c>
    </row>
    <row r="9" spans="1:10" x14ac:dyDescent="0.25">
      <c r="B9" t="s">
        <v>114</v>
      </c>
      <c r="C9" s="18">
        <v>0.28442299999999998</v>
      </c>
      <c r="D9" s="18">
        <v>0.10153821</v>
      </c>
      <c r="E9" s="18">
        <v>0.28327022000000002</v>
      </c>
      <c r="F9" s="18">
        <v>0.10248983</v>
      </c>
      <c r="G9" s="18">
        <v>1.8341E-3</v>
      </c>
      <c r="H9" s="18">
        <v>6.8289999999999996E-4</v>
      </c>
      <c r="I9" s="19">
        <f t="shared" si="0"/>
        <v>-0.44443517540821281</v>
      </c>
      <c r="J9" s="19">
        <f t="shared" si="1"/>
        <v>0.9853521088193623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Testing summary</vt:lpstr>
      <vt:lpstr>R vs Stata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White</dc:creator>
  <cp:lastModifiedBy>Ian White</cp:lastModifiedBy>
  <dcterms:created xsi:type="dcterms:W3CDTF">2021-05-25T13:41:15Z</dcterms:created>
  <dcterms:modified xsi:type="dcterms:W3CDTF">2023-03-06T18:34:19Z</dcterms:modified>
</cp:coreProperties>
</file>