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8310" yWindow="0" windowWidth="14835" windowHeight="9360" tabRatio="723" firstSheet="3" activeTab="5"/>
  </bookViews>
  <sheets>
    <sheet name="Cover Sheet" sheetId="1" r:id="rId1"/>
    <sheet name="Structure" sheetId="2" r:id="rId2"/>
    <sheet name="prevalence" sheetId="13" r:id="rId3"/>
    <sheet name="parameters" sheetId="26" r:id="rId4"/>
    <sheet name="circumcision_dhs2010" sheetId="38" r:id="rId5"/>
    <sheet name="unaids_estimates" sheetId="39" r:id="rId6"/>
    <sheet name="IPTdistricts" sheetId="37" r:id="rId7"/>
    <sheet name="timeSinceInf2010" sheetId="36" r:id="rId8"/>
    <sheet name="details_rates" sheetId="35" r:id="rId9"/>
    <sheet name="VL_monitoring" sheetId="33" r:id="rId10"/>
    <sheet name="coverage" sheetId="34" r:id="rId11"/>
    <sheet name="DALY weights" sheetId="32" r:id="rId12"/>
    <sheet name="circumcision" sheetId="30" r:id="rId13"/>
    <sheet name="deaths" sheetId="16" r:id="rId14"/>
    <sheet name="incidence" sheetId="17" r:id="rId15"/>
    <sheet name="incidence_calibration" sheetId="31" r:id="rId16"/>
    <sheet name="CD4_distribution" sheetId="20" r:id="rId17"/>
    <sheet name="Time_spent_by_CD4" sheetId="23" r:id="rId18"/>
    <sheet name="cd4_unrolled" sheetId="27" r:id="rId19"/>
    <sheet name="Initial_state_probs" sheetId="24" r:id="rId20"/>
    <sheet name="age_distribution" sheetId="21" r:id="rId21"/>
    <sheet name="IRR" sheetId="28" r:id="rId22"/>
    <sheet name="fsw" sheetId="29" r:id="rId23"/>
    <sheet name="References" sheetId="7" r:id="rId24"/>
  </sheets>
  <definedNames>
    <definedName name="_xlnm._FilterDatabase" localSheetId="20" hidden="1">age_distribution!$A$1:$D$1189</definedName>
    <definedName name="_xlnm._FilterDatabase" localSheetId="18" hidden="1">cd4_unrolled!$A$1:$G$925</definedName>
    <definedName name="_xlnm._FilterDatabase" localSheetId="14" hidden="1">incidence!$A$1:$D$3160</definedName>
    <definedName name="_xlnm._FilterDatabase" localSheetId="2" hidden="1">prevalence!$A$1:$G$1945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6" l="1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" i="36"/>
  <c r="B20" i="26"/>
  <c r="B6" i="35"/>
  <c r="C6" i="35" s="1"/>
  <c r="B5" i="35"/>
  <c r="B4" i="35"/>
  <c r="B3" i="35"/>
  <c r="C3" i="35"/>
  <c r="B2" i="35"/>
  <c r="C2" i="35"/>
  <c r="C4" i="35"/>
  <c r="C5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 s="1"/>
  <c r="A8" i="33" s="1"/>
  <c r="A9" i="33" s="1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/>
  <c r="A23" i="33" s="1"/>
  <c r="A24" i="33" s="1"/>
  <c r="A25" i="33" s="1"/>
  <c r="A26" i="33" s="1"/>
  <c r="A27" i="33" s="1"/>
  <c r="E201" i="28"/>
  <c r="E3" i="28"/>
  <c r="E4" i="28"/>
  <c r="E5" i="28"/>
  <c r="E6" i="28"/>
  <c r="E7" i="28"/>
  <c r="E8" i="28"/>
  <c r="E9" i="28"/>
  <c r="E10" i="28"/>
  <c r="E11" i="28"/>
  <c r="F11" i="28" s="1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F27" i="28" s="1"/>
  <c r="E28" i="28"/>
  <c r="E29" i="28"/>
  <c r="E30" i="28"/>
  <c r="E31" i="28"/>
  <c r="F31" i="28" s="1"/>
  <c r="E32" i="28"/>
  <c r="E33" i="28"/>
  <c r="E34" i="28"/>
  <c r="E35" i="28"/>
  <c r="E36" i="28"/>
  <c r="E37" i="28"/>
  <c r="E38" i="28"/>
  <c r="E39" i="28"/>
  <c r="E40" i="28"/>
  <c r="E41" i="28"/>
  <c r="E42" i="28"/>
  <c r="E43" i="28"/>
  <c r="F43" i="28" s="1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F56" i="28" s="1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F76" i="28" s="1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F90" i="28" s="1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F134" i="28" s="1"/>
  <c r="E135" i="28"/>
  <c r="E136" i="28"/>
  <c r="E137" i="28"/>
  <c r="F137" i="28" s="1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F158" i="28" s="1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F170" i="28" s="1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F186" i="28" s="1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2" i="28"/>
  <c r="F7" i="30"/>
  <c r="G7" i="30" s="1"/>
  <c r="F8" i="30"/>
  <c r="G8" i="30" s="1"/>
  <c r="F2" i="30"/>
  <c r="G2" i="30" s="1"/>
  <c r="F4" i="30"/>
  <c r="G4" i="30"/>
  <c r="F6" i="30"/>
  <c r="G6" i="30" s="1"/>
  <c r="F3" i="30"/>
  <c r="G3" i="30"/>
  <c r="F5" i="30"/>
  <c r="G5" i="30" s="1"/>
  <c r="F9" i="30"/>
  <c r="G9" i="30"/>
  <c r="F10" i="30"/>
  <c r="G10" i="30" s="1"/>
  <c r="F11" i="30"/>
  <c r="G11" i="30"/>
  <c r="F12" i="30"/>
  <c r="G12" i="30" s="1"/>
  <c r="F13" i="30"/>
  <c r="G13" i="30"/>
  <c r="F14" i="30"/>
  <c r="G14" i="30" s="1"/>
  <c r="F15" i="30"/>
  <c r="G15" i="30"/>
  <c r="F16" i="30"/>
  <c r="G16" i="30" s="1"/>
  <c r="F17" i="30"/>
  <c r="G17" i="30"/>
  <c r="F18" i="30"/>
  <c r="G18" i="30" s="1"/>
  <c r="F19" i="30"/>
  <c r="G19" i="30"/>
  <c r="F20" i="30"/>
  <c r="G20" i="30" s="1"/>
  <c r="F21" i="30"/>
  <c r="G21" i="30"/>
  <c r="F22" i="30"/>
  <c r="G22" i="30" s="1"/>
  <c r="F23" i="30"/>
  <c r="G23" i="30"/>
  <c r="F24" i="30"/>
  <c r="G24" i="30" s="1"/>
  <c r="F25" i="30"/>
  <c r="G25" i="30"/>
  <c r="F26" i="30"/>
  <c r="G26" i="30" s="1"/>
  <c r="F27" i="30"/>
  <c r="G27" i="30"/>
  <c r="F28" i="30"/>
  <c r="G28" i="30" s="1"/>
  <c r="F29" i="30"/>
  <c r="G29" i="30"/>
  <c r="F30" i="30"/>
  <c r="G30" i="30" s="1"/>
  <c r="F31" i="30"/>
  <c r="G31" i="30"/>
  <c r="F32" i="30"/>
  <c r="G32" i="30" s="1"/>
  <c r="D3" i="29"/>
  <c r="D4" i="29"/>
  <c r="D2" i="29"/>
  <c r="F40" i="28"/>
  <c r="D15" i="23"/>
  <c r="E15" i="23" s="1"/>
  <c r="G15" i="23" s="1"/>
  <c r="D57" i="23"/>
  <c r="E57" i="23"/>
  <c r="D50" i="23"/>
  <c r="E50" i="23"/>
  <c r="D43" i="23"/>
  <c r="E43" i="23" s="1"/>
  <c r="G43" i="23" s="1"/>
  <c r="D36" i="23"/>
  <c r="E36" i="23"/>
  <c r="D29" i="23"/>
  <c r="E29" i="23" s="1"/>
  <c r="F29" i="23" s="1"/>
  <c r="D22" i="23"/>
  <c r="E22" i="23"/>
  <c r="F22" i="23" s="1"/>
  <c r="E8" i="23"/>
  <c r="G8" i="23"/>
  <c r="E39" i="23"/>
  <c r="E3" i="23"/>
  <c r="G3" i="23" s="1"/>
  <c r="F3" i="23"/>
  <c r="E4" i="23"/>
  <c r="G4" i="23" s="1"/>
  <c r="E5" i="23"/>
  <c r="F5" i="23" s="1"/>
  <c r="G5" i="23"/>
  <c r="E6" i="23"/>
  <c r="E7" i="23"/>
  <c r="F7" i="23"/>
  <c r="E9" i="23"/>
  <c r="F9" i="23" s="1"/>
  <c r="E10" i="23"/>
  <c r="F10" i="23"/>
  <c r="E11" i="23"/>
  <c r="F11" i="23" s="1"/>
  <c r="E12" i="23"/>
  <c r="G12" i="23"/>
  <c r="E13" i="23"/>
  <c r="F13" i="23" s="1"/>
  <c r="E14" i="23"/>
  <c r="F14" i="23"/>
  <c r="E16" i="23"/>
  <c r="F16" i="23" s="1"/>
  <c r="E17" i="23"/>
  <c r="F17" i="23"/>
  <c r="E18" i="23"/>
  <c r="E19" i="23"/>
  <c r="F19" i="23"/>
  <c r="E20" i="23"/>
  <c r="E21" i="23"/>
  <c r="G21" i="23" s="1"/>
  <c r="F21" i="23"/>
  <c r="E23" i="23"/>
  <c r="F23" i="23" s="1"/>
  <c r="E24" i="23"/>
  <c r="G24" i="23"/>
  <c r="E25" i="23"/>
  <c r="E26" i="23"/>
  <c r="F26" i="23"/>
  <c r="E27" i="23"/>
  <c r="E28" i="23"/>
  <c r="F28" i="23"/>
  <c r="E30" i="23"/>
  <c r="F30" i="23" s="1"/>
  <c r="E31" i="23"/>
  <c r="F31" i="23"/>
  <c r="E32" i="23"/>
  <c r="E33" i="23"/>
  <c r="G33" i="23"/>
  <c r="E34" i="23"/>
  <c r="E35" i="23"/>
  <c r="G35" i="23" s="1"/>
  <c r="E37" i="23"/>
  <c r="F37" i="23"/>
  <c r="E38" i="23"/>
  <c r="G38" i="23" s="1"/>
  <c r="E40" i="23"/>
  <c r="F40" i="23" s="1"/>
  <c r="G40" i="23"/>
  <c r="E41" i="23"/>
  <c r="F41" i="23" s="1"/>
  <c r="E42" i="23"/>
  <c r="E44" i="23"/>
  <c r="F44" i="23" s="1"/>
  <c r="E45" i="23"/>
  <c r="F45" i="23" s="1"/>
  <c r="E46" i="23"/>
  <c r="E47" i="23"/>
  <c r="F47" i="23"/>
  <c r="E48" i="23"/>
  <c r="F48" i="23" s="1"/>
  <c r="E49" i="23"/>
  <c r="G49" i="23"/>
  <c r="E51" i="23"/>
  <c r="F51" i="23" s="1"/>
  <c r="E52" i="23"/>
  <c r="G52" i="23"/>
  <c r="E53" i="23"/>
  <c r="E54" i="23"/>
  <c r="F54" i="23"/>
  <c r="E55" i="23"/>
  <c r="F55" i="23" s="1"/>
  <c r="E56" i="23"/>
  <c r="F56" i="23"/>
  <c r="G56" i="23"/>
  <c r="E2" i="23"/>
  <c r="F2" i="23" s="1"/>
  <c r="F8" i="23"/>
  <c r="G22" i="23"/>
  <c r="G29" i="23"/>
  <c r="F15" i="23"/>
  <c r="F43" i="23"/>
  <c r="F4" i="23"/>
  <c r="F52" i="23"/>
  <c r="G26" i="23"/>
  <c r="F12" i="23"/>
  <c r="G47" i="23"/>
  <c r="G7" i="23"/>
  <c r="G17" i="23"/>
  <c r="G31" i="23"/>
  <c r="G41" i="23"/>
  <c r="F49" i="23"/>
  <c r="G10" i="23"/>
  <c r="F38" i="23"/>
  <c r="G28" i="23"/>
  <c r="G13" i="23"/>
  <c r="G19" i="23"/>
  <c r="G14" i="23"/>
  <c r="F24" i="23"/>
  <c r="F33" i="23"/>
  <c r="G54" i="23"/>
  <c r="F35" i="23"/>
  <c r="G55" i="23"/>
  <c r="F6" i="23"/>
  <c r="G6" i="23"/>
  <c r="F187" i="28"/>
  <c r="G25" i="23"/>
  <c r="F25" i="23"/>
  <c r="F48" i="28"/>
  <c r="F50" i="23"/>
  <c r="G50" i="23"/>
  <c r="F192" i="28"/>
  <c r="F176" i="28"/>
  <c r="F152" i="28"/>
  <c r="F136" i="28"/>
  <c r="F108" i="28"/>
  <c r="F92" i="28"/>
  <c r="F44" i="28"/>
  <c r="F12" i="28"/>
  <c r="F61" i="28"/>
  <c r="F126" i="28"/>
  <c r="F53" i="28"/>
  <c r="F118" i="28"/>
  <c r="F171" i="28"/>
  <c r="F155" i="28"/>
  <c r="F111" i="28"/>
  <c r="F107" i="28"/>
  <c r="F71" i="28"/>
  <c r="F55" i="28"/>
  <c r="F19" i="28"/>
  <c r="F190" i="28"/>
  <c r="F149" i="28"/>
  <c r="F141" i="28"/>
  <c r="F93" i="28"/>
  <c r="F175" i="28"/>
  <c r="F131" i="28"/>
  <c r="F103" i="28"/>
  <c r="F59" i="28"/>
  <c r="F39" i="28"/>
  <c r="F6" i="28"/>
  <c r="F10" i="28"/>
  <c r="F34" i="28"/>
  <c r="F42" i="28"/>
  <c r="F66" i="28"/>
  <c r="F70" i="28"/>
  <c r="F189" i="28"/>
  <c r="F197" i="28"/>
  <c r="F178" i="28"/>
  <c r="F154" i="28"/>
  <c r="F114" i="28"/>
  <c r="F106" i="28"/>
  <c r="F57" i="28"/>
  <c r="F49" i="28"/>
  <c r="F9" i="28"/>
  <c r="G48" i="23" l="1"/>
  <c r="F63" i="28"/>
  <c r="F51" i="28"/>
  <c r="F47" i="28"/>
  <c r="F35" i="28"/>
  <c r="F23" i="28"/>
  <c r="F15" i="28"/>
  <c r="F7" i="28"/>
  <c r="F153" i="28"/>
  <c r="F97" i="28"/>
  <c r="F161" i="28"/>
  <c r="F105" i="28"/>
  <c r="F169" i="28"/>
  <c r="F142" i="28"/>
  <c r="F165" i="28"/>
  <c r="F101" i="28"/>
  <c r="F14" i="28"/>
  <c r="F30" i="28"/>
  <c r="F46" i="28"/>
  <c r="F78" i="28"/>
  <c r="F193" i="28"/>
  <c r="F145" i="28"/>
  <c r="F200" i="28"/>
  <c r="F72" i="28"/>
  <c r="F188" i="28"/>
  <c r="F168" i="28"/>
  <c r="F124" i="28"/>
  <c r="F104" i="28"/>
  <c r="F13" i="28"/>
  <c r="F127" i="28"/>
  <c r="F83" i="28"/>
  <c r="F157" i="28"/>
  <c r="F117" i="28"/>
  <c r="F115" i="28"/>
  <c r="F67" i="28"/>
  <c r="F18" i="28"/>
  <c r="F38" i="28"/>
  <c r="F181" i="28"/>
  <c r="F3" i="28"/>
  <c r="F81" i="28"/>
  <c r="F41" i="28"/>
  <c r="F177" i="28"/>
  <c r="F129" i="28"/>
  <c r="F64" i="28"/>
  <c r="F184" i="28"/>
  <c r="F160" i="28"/>
  <c r="F120" i="28"/>
  <c r="F96" i="28"/>
  <c r="F68" i="28"/>
  <c r="F37" i="28"/>
  <c r="F199" i="28"/>
  <c r="F174" i="28"/>
  <c r="F17" i="28"/>
  <c r="F73" i="28"/>
  <c r="F138" i="28"/>
  <c r="F201" i="28"/>
  <c r="F185" i="28"/>
  <c r="F54" i="28"/>
  <c r="F26" i="28"/>
  <c r="F79" i="28"/>
  <c r="F139" i="28"/>
  <c r="F109" i="28"/>
  <c r="F173" i="28"/>
  <c r="F75" i="28"/>
  <c r="F135" i="28"/>
  <c r="F191" i="28"/>
  <c r="F29" i="28"/>
  <c r="F45" i="28"/>
  <c r="F60" i="28"/>
  <c r="F112" i="28"/>
  <c r="F156" i="28"/>
  <c r="G53" i="23"/>
  <c r="F53" i="23"/>
  <c r="G42" i="23"/>
  <c r="F42" i="23"/>
  <c r="G34" i="23"/>
  <c r="F34" i="23"/>
  <c r="G36" i="23"/>
  <c r="F36" i="23"/>
  <c r="F194" i="28"/>
  <c r="F196" i="28"/>
  <c r="F180" i="28"/>
  <c r="F164" i="28"/>
  <c r="F148" i="28"/>
  <c r="F144" i="28"/>
  <c r="F121" i="28"/>
  <c r="F130" i="28"/>
  <c r="F122" i="28"/>
  <c r="F110" i="28"/>
  <c r="F102" i="28"/>
  <c r="F98" i="28"/>
  <c r="F94" i="28"/>
  <c r="F86" i="28"/>
  <c r="F82" i="28"/>
  <c r="F58" i="28"/>
  <c r="F25" i="28"/>
  <c r="F146" i="28"/>
  <c r="F202" i="28"/>
  <c r="F74" i="28"/>
  <c r="F50" i="28"/>
  <c r="F22" i="28"/>
  <c r="F95" i="28"/>
  <c r="F147" i="28"/>
  <c r="F125" i="28"/>
  <c r="F182" i="28"/>
  <c r="F99" i="28"/>
  <c r="F143" i="28"/>
  <c r="F166" i="28"/>
  <c r="F5" i="28"/>
  <c r="F88" i="28"/>
  <c r="F128" i="28"/>
  <c r="F172" i="28"/>
  <c r="F85" i="28"/>
  <c r="G45" i="23"/>
  <c r="F46" i="23"/>
  <c r="G46" i="23"/>
  <c r="F27" i="23"/>
  <c r="G27" i="23"/>
  <c r="F18" i="23"/>
  <c r="G18" i="23"/>
  <c r="G57" i="23"/>
  <c r="F57" i="23"/>
  <c r="F195" i="28"/>
  <c r="F183" i="28"/>
  <c r="F179" i="28"/>
  <c r="F167" i="28"/>
  <c r="F163" i="28"/>
  <c r="F159" i="28"/>
  <c r="F151" i="28"/>
  <c r="F140" i="28"/>
  <c r="F89" i="28"/>
  <c r="F133" i="28"/>
  <c r="F113" i="28"/>
  <c r="F77" i="28"/>
  <c r="F69" i="28"/>
  <c r="F52" i="28"/>
  <c r="F36" i="28"/>
  <c r="F32" i="28"/>
  <c r="F28" i="28"/>
  <c r="F24" i="28"/>
  <c r="F20" i="28"/>
  <c r="F16" i="28"/>
  <c r="F8" i="28"/>
  <c r="F4" i="28"/>
  <c r="F20" i="23"/>
  <c r="G20" i="23"/>
  <c r="G39" i="23"/>
  <c r="F39" i="23"/>
  <c r="F198" i="28"/>
  <c r="F162" i="28"/>
  <c r="F150" i="28"/>
  <c r="F132" i="28"/>
  <c r="F116" i="28"/>
  <c r="F100" i="28"/>
  <c r="F84" i="28"/>
  <c r="F80" i="28"/>
  <c r="F62" i="28"/>
  <c r="G11" i="23"/>
  <c r="F32" i="23"/>
  <c r="G32" i="23"/>
  <c r="F123" i="28"/>
  <c r="F119" i="28"/>
  <c r="F91" i="28"/>
  <c r="F87" i="28"/>
  <c r="F65" i="28"/>
  <c r="F33" i="28"/>
  <c r="F21" i="28"/>
</calcChain>
</file>

<file path=xl/sharedStrings.xml><?xml version="1.0" encoding="utf-8"?>
<sst xmlns="http://schemas.openxmlformats.org/spreadsheetml/2006/main" count="17916" uniqueCount="372">
  <si>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</si>
  <si>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</si>
  <si>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</si>
  <si>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</si>
  <si>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</si>
  <si>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</si>
  <si>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</si>
  <si>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</si>
  <si>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</si>
  <si>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</si>
  <si>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</si>
  <si>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</si>
  <si>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</si>
  <si>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</si>
  <si>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</si>
  <si>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</si>
  <si>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</si>
  <si>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</si>
  <si>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</si>
  <si>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</si>
  <si>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</si>
  <si>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</si>
  <si>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</si>
  <si>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</si>
  <si>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</si>
  <si>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</si>
  <si>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</si>
  <si>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</si>
  <si>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</si>
  <si>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</si>
  <si>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</si>
  <si>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</si>
  <si>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</si>
  <si>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</si>
  <si>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</si>
  <si>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</si>
  <si>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</si>
  <si>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</si>
  <si>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</si>
  <si>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</si>
  <si>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</si>
  <si>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</si>
  <si>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</si>
  <si>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</si>
  <si>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</si>
  <si>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</si>
  <si>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</si>
  <si>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</si>
  <si>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</si>
  <si>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</si>
  <si>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</si>
  <si>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</si>
  <si>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</si>
  <si>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</si>
  <si>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</si>
  <si>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</si>
  <si>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</si>
  <si>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</si>
  <si>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</si>
  <si>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</si>
  <si>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</si>
  <si>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</si>
  <si>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</si>
  <si>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</si>
  <si>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</si>
  <si>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</si>
  <si>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</si>
  <si>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</si>
  <si>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</si>
  <si>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</si>
  <si>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</si>
  <si>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</si>
  <si>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</si>
  <si>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</si>
  <si>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</si>
  <si>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</si>
  <si>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</si>
  <si>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</si>
  <si>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</si>
  <si>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</si>
  <si>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</si>
  <si>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</si>
  <si>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</si>
  <si>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</si>
  <si>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</si>
  <si>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</si>
  <si>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</si>
  <si>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</si>
  <si>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</si>
  <si>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</si>
  <si>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</si>
  <si>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</si>
  <si>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</si>
  <si>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</si>
  <si>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</si>
  <si>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</si>
  <si>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</si>
  <si>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</si>
  <si>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</si>
  <si>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</si>
  <si>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</si>
  <si>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</si>
  <si>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</si>
  <si>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</si>
  <si>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</si>
  <si>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</si>
  <si>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</si>
  <si>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</si>
  <si>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</si>
  <si>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</si>
  <si>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</si>
  <si>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</si>
  <si>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</si>
  <si>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</si>
  <si>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</si>
  <si>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</si>
  <si>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</si>
  <si>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</si>
  <si>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</si>
  <si>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</si>
  <si>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</si>
  <si>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</si>
  <si>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</si>
  <si>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</si>
  <si>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</si>
  <si>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</si>
  <si>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</si>
  <si>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</si>
  <si>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</si>
  <si>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</si>
  <si>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</si>
  <si>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</si>
  <si>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</si>
  <si>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</si>
  <si>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</si>
  <si>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</si>
  <si>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</si>
  <si>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</si>
  <si>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</si>
  <si>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</si>
  <si>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</si>
  <si>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</si>
  <si>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</si>
  <si>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</si>
  <si>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</si>
  <si>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</si>
  <si>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</si>
  <si>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</si>
  <si>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</si>
  <si>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</si>
  <si>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</si>
  <si>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</si>
  <si>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</si>
  <si>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</si>
  <si>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</si>
  <si>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</si>
  <si>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</si>
  <si>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</si>
  <si>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</si>
  <si>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</si>
  <si>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</si>
  <si>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</si>
  <si>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</si>
  <si>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</si>
  <si>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</si>
  <si>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</si>
  <si>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</si>
  <si>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</si>
  <si>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</si>
  <si>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</si>
  <si>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</si>
  <si>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</si>
  <si>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</si>
  <si>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</si>
  <si>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</si>
  <si>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</si>
  <si>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</si>
  <si>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</si>
  <si>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</si>
  <si>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</si>
  <si>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</si>
  <si>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</si>
  <si>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</si>
  <si>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</si>
  <si>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</si>
  <si>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</si>
  <si>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</si>
  <si>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</si>
  <si>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</si>
  <si>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</si>
  <si>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</si>
  <si>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</si>
  <si>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</si>
  <si>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</si>
  <si>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</si>
  <si>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</si>
  <si>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</si>
  <si>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</si>
  <si>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</si>
  <si>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</si>
  <si>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</si>
  <si>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</si>
  <si>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</si>
  <si>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</si>
  <si>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</si>
  <si>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</si>
  <si>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</si>
  <si>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</si>
  <si>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</si>
  <si>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</si>
  <si>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</si>
  <si>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</si>
  <si>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</si>
  <si>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</si>
  <si>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</si>
  <si>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</si>
  <si>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</si>
  <si>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</si>
  <si>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</si>
  <si>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</si>
  <si>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</si>
  <si>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</si>
  <si>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</si>
  <si>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</si>
  <si>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</si>
  <si>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</si>
  <si>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</si>
  <si>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</si>
  <si>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</si>
  <si>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</si>
  <si>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</si>
  <si>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</si>
  <si>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</si>
  <si>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</si>
  <si>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</si>
  <si>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</si>
  <si>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</si>
  <si>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</si>
  <si>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</si>
  <si>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</si>
  <si>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</si>
  <si>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</si>
  <si>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</si>
  <si>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</si>
  <si>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</si>
  <si>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</si>
  <si>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</si>
  <si>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</si>
  <si>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</si>
  <si>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</si>
  <si>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</si>
  <si>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</si>
  <si>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</si>
  <si>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</si>
  <si>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</si>
  <si>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</si>
  <si>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</si>
  <si>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</si>
  <si>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</si>
  <si>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</si>
  <si>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</si>
  <si>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</si>
  <si>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</si>
  <si>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</si>
  <si>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</si>
  <si>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</si>
  <si>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</si>
  <si>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</si>
  <si>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</si>
  <si>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</si>
  <si>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</si>
  <si>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</si>
  <si>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</si>
  <si>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</si>
  <si>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</si>
  <si>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</si>
  <si>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</si>
  <si>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</si>
  <si>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</si>
  <si>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</si>
  <si>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</si>
  <si>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</si>
  <si>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</si>
  <si>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</si>
  <si>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</si>
  <si>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</si>
  <si>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</si>
  <si>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</si>
  <si>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</si>
  <si>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</si>
  <si>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art_coverage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</si>
  <si>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</si>
  <si>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</si>
  <si>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</si>
  <si>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</si>
  <si>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</si>
  <si>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</si>
  <si>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</si>
  <si>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</si>
  <si>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</si>
  <si>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</si>
  <si>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</si>
  <si>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</si>
  <si>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</si>
  <si>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</si>
  <si>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</si>
  <si>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</si>
  <si>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</si>
  <si>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</si>
  <si>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</si>
  <si>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</si>
  <si>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</si>
  <si>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</si>
  <si>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</si>
  <si>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</si>
  <si>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</si>
  <si>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</si>
  <si>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</si>
  <si>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</si>
  <si>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</si>
  <si>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</si>
  <si>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</si>
  <si>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</si>
  <si>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</si>
  <si>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</si>
  <si>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</si>
  <si>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</si>
  <si>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</si>
  <si>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</si>
  <si>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</si>
  <si>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</si>
  <si>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</si>
  <si>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</si>
  <si>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</si>
  <si>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</si>
  <si>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</si>
  <si>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</si>
  <si>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</si>
  <si>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</si>
  <si>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</si>
  <si>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</si>
  <si>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</si>
  <si>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</si>
  <si>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</si>
  <si>
    <t>prop_muslim</t>
  </si>
  <si>
    <t>probability_infection</t>
  </si>
  <si>
    <t>scaled_prob</t>
  </si>
  <si>
    <t>prob_off_art</t>
  </si>
  <si>
    <t>fsw_prep</t>
  </si>
  <si>
    <t>hiv_art_ipt</t>
  </si>
  <si>
    <t>hiv_quarterly_reports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</si>
  <si>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</si>
  <si>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</si>
  <si>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</si>
  <si>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</si>
  <si>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</si>
  <si>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</si>
  <si>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</si>
  <si>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</si>
  <si>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</si>
  <si>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</si>
  <si>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</si>
  <si>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percentage_circumcised</t>
  </si>
  <si>
    <t>30_39</t>
  </si>
  <si>
    <t>40_49</t>
  </si>
  <si>
    <t>incidence_adults_percent</t>
  </si>
  <si>
    <t>incidence_children_percent</t>
  </si>
  <si>
    <t>prevalence_adults</t>
  </si>
  <si>
    <t>prevalence_children</t>
  </si>
  <si>
    <t>adult_mortality_1000_people</t>
  </si>
  <si>
    <t>art_coverage_adult</t>
  </si>
  <si>
    <t>art_coverage_child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</si>
</sst>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sz val="10.5"/>
      <color theme="1"/>
      <name val="Courier New"/>
      <family val="3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134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135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136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291</v>
      </c>
      <c r="B1" t="s">
        <v>292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workbookViewId="0">
      <selection activeCell="J64" sqref="J64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293</v>
      </c>
      <c r="D1" t="s">
        <v>35</v>
      </c>
      <c r="E1" t="s">
        <v>290</v>
      </c>
      <c r="F1" t="s">
        <v>294</v>
      </c>
    </row>
    <row r="2" spans="1:6" x14ac:dyDescent="0.25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295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295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295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295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295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296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296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296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296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296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297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297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297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297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297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298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298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298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298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298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299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299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299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299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299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300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300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300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300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300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301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301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301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301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301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302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302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302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302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302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303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303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303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303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303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304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304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304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304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304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305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305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305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305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305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306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306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306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306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306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307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307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307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307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307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308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308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308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308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308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309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309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309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309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309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295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295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295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295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295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296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296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296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296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296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297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297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297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297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297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298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298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298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298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298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299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299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299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299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299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300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300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300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300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300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301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301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301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301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301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302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302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302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302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302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303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303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303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303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303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304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304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304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304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304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305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305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305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305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305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306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306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306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306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306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307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307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307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307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307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308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308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308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308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308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309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309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309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309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309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295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295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295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295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295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296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296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296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296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296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297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297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297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297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297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298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298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298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298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298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299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299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299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299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299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300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300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300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300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300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301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301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301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301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301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302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302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302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302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302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303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303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303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303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303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304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304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304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304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304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305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305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305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305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305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306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306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306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306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306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307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307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307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307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307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308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308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308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308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308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309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309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309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309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309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295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295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295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295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295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296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296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296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296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296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297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297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297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297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297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298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298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298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298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298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299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299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299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299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299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300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300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300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300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300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301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301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301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301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301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302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302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302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302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302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303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303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303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303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303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304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304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304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304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304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305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305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305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305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305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306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306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306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306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306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307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307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307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307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307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308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308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308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308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308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309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309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309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309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309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295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295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295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295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295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296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296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296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296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296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297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297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297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297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297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298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298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298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298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298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299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299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299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299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299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300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300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300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300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300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301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301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301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301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301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302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302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302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302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302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303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303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303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303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303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304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304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304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304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304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305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305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305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305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305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306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306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306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306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306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307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307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307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307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307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308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308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308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308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308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309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309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309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309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309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295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295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295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295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295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296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296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296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296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296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297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297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297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297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297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298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298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298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298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298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299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299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299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299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299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300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300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300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300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300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301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301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301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301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301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302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302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302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302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302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303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303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303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303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303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304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304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304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304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304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305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305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305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305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305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306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306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306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306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306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307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307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307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307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307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308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308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308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308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308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309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309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309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309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309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295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295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295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295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295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296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296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296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296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296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297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297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297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297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297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298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298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298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298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298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299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299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299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299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299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300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300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300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300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300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301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301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301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301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301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302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302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302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302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302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303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303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303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303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303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304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304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304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304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304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305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305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305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305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305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306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306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306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306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306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307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307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307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307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307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308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308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308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308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308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309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309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309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309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309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295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295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295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295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295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296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296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296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296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296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297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297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297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297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297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298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298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298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298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298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299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299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299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299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299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300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300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300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300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300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301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301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301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301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301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302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302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302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302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302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303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303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303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303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303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304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304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304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304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304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305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305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305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305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305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306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306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306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306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306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307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307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307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307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307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308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308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308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308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308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309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309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309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309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309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295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295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295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295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295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296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296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296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296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296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297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297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297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297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297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298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298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298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298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298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299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299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299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299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299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300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300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300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300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300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301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301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301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301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301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302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302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302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302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302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303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303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303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303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303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304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304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304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304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304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305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305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305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305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305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306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306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306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306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306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307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307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307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307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307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308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308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308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308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308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309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309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309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309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309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295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295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295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295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295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296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296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296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296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296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297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297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297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297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297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298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298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298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298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298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299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299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299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299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299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300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300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300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300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300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301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301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301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301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301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302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302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302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302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302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303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303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303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303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303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304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304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304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304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304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305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305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305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305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305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306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306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306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306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306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307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307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307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307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307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308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308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308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308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308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309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309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309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309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309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295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295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295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295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295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296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296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296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296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296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297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297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297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297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297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298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298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298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298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298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299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299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299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299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299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300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300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300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300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300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301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301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301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301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301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302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302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302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302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302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303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303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303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303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303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304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304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304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304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304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305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305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305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305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305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306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306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306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306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306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307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307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307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307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307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308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308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308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308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308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309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309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309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309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309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295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295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295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295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295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296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296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296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296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296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297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297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297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297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297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298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298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298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298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298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299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299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299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299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299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300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300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300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300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300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301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301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301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301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301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302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302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302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302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302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303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303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303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303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303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304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304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304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304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304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305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305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305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305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305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306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306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306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306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306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307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307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307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307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307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308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308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308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308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308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309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309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309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309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309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295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295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295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295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295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296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296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296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296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296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297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297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297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297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297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298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298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298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298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298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299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299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299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299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299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300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300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300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300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300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301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301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301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301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301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302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302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302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302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302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303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303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303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303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303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304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304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304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304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304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305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305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305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305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305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306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306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306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306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306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307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307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307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307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307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308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308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308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308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308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309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309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309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309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309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295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295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295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295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295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296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296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296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296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296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297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297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297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297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297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298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298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298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298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298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299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299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299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299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299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300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300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300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300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300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301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301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301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301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301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302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302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302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302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302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303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303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303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303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303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304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304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304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304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304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305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305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305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305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305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306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306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306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306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306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307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307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307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307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307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308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308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308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308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308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309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309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309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309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309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295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295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295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295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295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296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296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296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296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296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297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297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297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297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297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298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298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298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298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298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299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299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299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299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299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300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300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300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300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300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301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301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301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301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301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302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302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302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302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302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303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303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303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303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303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304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304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304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304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304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305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305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305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305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305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306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306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306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306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306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307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307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307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307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307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308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308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308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308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308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309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309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309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309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309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295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295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295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295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295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296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296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296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296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296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297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297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297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297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297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298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298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298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298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298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299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299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299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299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299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300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300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300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300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300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301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301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301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301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301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302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302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302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302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302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303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303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303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303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303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304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304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304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304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304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305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305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305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305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305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306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306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306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306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306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307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307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307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307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307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308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308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308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308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308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309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309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309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309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309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295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295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295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295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295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296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296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296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296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296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297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297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297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297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297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298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298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298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298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298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299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299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299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299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299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300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300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300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300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300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301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301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301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301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301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302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302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302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302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302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303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303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303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303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303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304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304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304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304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304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305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305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305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305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305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306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306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306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306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306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307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307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307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307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307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308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308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308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308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308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309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309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309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309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309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295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295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295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295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295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296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296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296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296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296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297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297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297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297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297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298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298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298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298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298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299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299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299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299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299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300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300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300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300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300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301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301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301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301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301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302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302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302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302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302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303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303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303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303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303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304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304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304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304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304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305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305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305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305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305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306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306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306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306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306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307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307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307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307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307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308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308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308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308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308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309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309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309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309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309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295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295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295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295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295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296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296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296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296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296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297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297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297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297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297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298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298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298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298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298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299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299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299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299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299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300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300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300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300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300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301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301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301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301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301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302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302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302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302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302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303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303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303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303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303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304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304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304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304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304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305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305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305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305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305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306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306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306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306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306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307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307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307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307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307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308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308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308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308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308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309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309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309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309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309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295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295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295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295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295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296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296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296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296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296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297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297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297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297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297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298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298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298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298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298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299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299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299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299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299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300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300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300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300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300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301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301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301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301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301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302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302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302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302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302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303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303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303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303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303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304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304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304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304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304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305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305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305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305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305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306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306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306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306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306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307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307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307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307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307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308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308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308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308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308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309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309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309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309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309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295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295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295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295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295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296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296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296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296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296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297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297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297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297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297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298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298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298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298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298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299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299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299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299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299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300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300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300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300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300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301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301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301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301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301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302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302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302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302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302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303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303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303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303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303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304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304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304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304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304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305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305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305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305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305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306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306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306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306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306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307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307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307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307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307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308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308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308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308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308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309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309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309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309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309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295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295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295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295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295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296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296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296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296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296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297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297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297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297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297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298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298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298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298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298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299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299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299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299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299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300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300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300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300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300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301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301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301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301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301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302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302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302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302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302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303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303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303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303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303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304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304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304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304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304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305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305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305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305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305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306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306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306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306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306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307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307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307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307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307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308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308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308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308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308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309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309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309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309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309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295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295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295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295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295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296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296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296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296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296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297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297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297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297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297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298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298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298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298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298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299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299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299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299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299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300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300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300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300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300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301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301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301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301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301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302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302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302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302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302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303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303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303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303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303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304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304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304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304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304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305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305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305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305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305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306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306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306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306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306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307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307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307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307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307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308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308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308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308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308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309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309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309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309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309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295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295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295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295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295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296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296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296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296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296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297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297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297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297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297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298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298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298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298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298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299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299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299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299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299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300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300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300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300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300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301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301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301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301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301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302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302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302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302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302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303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303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303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303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303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304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304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304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304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304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305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305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305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305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305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306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306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306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306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306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307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307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307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307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307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308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308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308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308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308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309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309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309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309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309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295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295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295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295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295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296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296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296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296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296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297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297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297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297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297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298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298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298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298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298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299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299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299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299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299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300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300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300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300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300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301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301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301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301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301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302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302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302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302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302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303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303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303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303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303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304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304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304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304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304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305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305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305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305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305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306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306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306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306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306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307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307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307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307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307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308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308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308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308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308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309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309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309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309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309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295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295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295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295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295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296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296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296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296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296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297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297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297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297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297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298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298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298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298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298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299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299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299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299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299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300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300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300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300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300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301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301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301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301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301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302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302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302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302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302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303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303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303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303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303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304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304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304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304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304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305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305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305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305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305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306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306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306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306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306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307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307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307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307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307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308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308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308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308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308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309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309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309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309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309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30" t="s">
        <v>207</v>
      </c>
      <c r="B1" s="31"/>
      <c r="C1" s="31"/>
      <c r="D1" s="31"/>
    </row>
    <row r="2" spans="1:4" x14ac:dyDescent="0.25">
      <c r="A2" s="21" t="s">
        <v>208</v>
      </c>
      <c r="B2" s="21" t="s">
        <v>209</v>
      </c>
      <c r="C2" s="21" t="s">
        <v>210</v>
      </c>
      <c r="D2" s="22" t="s">
        <v>211</v>
      </c>
    </row>
    <row r="3" spans="1:4" ht="22.5" x14ac:dyDescent="0.25">
      <c r="A3" s="23" t="s">
        <v>213</v>
      </c>
      <c r="B3" s="23" t="s">
        <v>214</v>
      </c>
      <c r="C3" s="23" t="s">
        <v>215</v>
      </c>
      <c r="D3" s="24" t="s">
        <v>216</v>
      </c>
    </row>
    <row r="4" spans="1:4" ht="33.75" x14ac:dyDescent="0.25">
      <c r="A4" s="25" t="s">
        <v>217</v>
      </c>
      <c r="B4" s="25" t="s">
        <v>218</v>
      </c>
      <c r="C4" s="25" t="s">
        <v>215</v>
      </c>
      <c r="D4" s="26" t="s">
        <v>219</v>
      </c>
    </row>
    <row r="5" spans="1:4" ht="22.5" x14ac:dyDescent="0.25">
      <c r="A5" s="23" t="s">
        <v>220</v>
      </c>
      <c r="B5" s="23" t="s">
        <v>221</v>
      </c>
      <c r="C5" s="23" t="s">
        <v>215</v>
      </c>
      <c r="D5" s="24" t="s">
        <v>222</v>
      </c>
    </row>
    <row r="6" spans="1:4" ht="45" x14ac:dyDescent="0.25">
      <c r="A6" s="25" t="s">
        <v>223</v>
      </c>
      <c r="B6" s="25" t="s">
        <v>224</v>
      </c>
      <c r="C6" s="25" t="s">
        <v>225</v>
      </c>
      <c r="D6" s="26" t="s">
        <v>226</v>
      </c>
    </row>
    <row r="7" spans="1:4" ht="45" x14ac:dyDescent="0.25">
      <c r="A7" s="23" t="s">
        <v>227</v>
      </c>
      <c r="B7" s="23" t="s">
        <v>214</v>
      </c>
      <c r="C7" s="23" t="s">
        <v>215</v>
      </c>
      <c r="D7" s="24" t="s">
        <v>216</v>
      </c>
    </row>
    <row r="8" spans="1:4" ht="45" x14ac:dyDescent="0.25">
      <c r="A8" s="25" t="s">
        <v>228</v>
      </c>
      <c r="B8" s="25" t="s">
        <v>224</v>
      </c>
      <c r="C8" s="25" t="s">
        <v>225</v>
      </c>
      <c r="D8" s="26" t="s">
        <v>226</v>
      </c>
    </row>
    <row r="9" spans="1:4" ht="45" x14ac:dyDescent="0.25">
      <c r="A9" s="23" t="s">
        <v>229</v>
      </c>
      <c r="B9" s="23" t="s">
        <v>218</v>
      </c>
      <c r="C9" s="23" t="s">
        <v>215</v>
      </c>
      <c r="D9" s="24" t="s">
        <v>219</v>
      </c>
    </row>
    <row r="10" spans="1:4" ht="33.75" x14ac:dyDescent="0.25">
      <c r="A10" s="25" t="s">
        <v>230</v>
      </c>
      <c r="B10" s="25" t="s">
        <v>221</v>
      </c>
      <c r="C10" s="25" t="s">
        <v>215</v>
      </c>
      <c r="D10" s="26" t="s">
        <v>222</v>
      </c>
    </row>
    <row r="11" spans="1:4" ht="33.75" x14ac:dyDescent="0.25">
      <c r="A11" s="23" t="s">
        <v>231</v>
      </c>
      <c r="B11" s="23" t="s">
        <v>221</v>
      </c>
      <c r="C11" s="23" t="s">
        <v>215</v>
      </c>
      <c r="D11" s="24" t="s">
        <v>222</v>
      </c>
    </row>
    <row r="12" spans="1:4" ht="33.75" x14ac:dyDescent="0.25">
      <c r="A12" s="25" t="s">
        <v>232</v>
      </c>
      <c r="B12" s="25" t="s">
        <v>214</v>
      </c>
      <c r="C12" s="25" t="s">
        <v>215</v>
      </c>
      <c r="D12" s="26" t="s">
        <v>216</v>
      </c>
    </row>
    <row r="13" spans="1:4" ht="45" x14ac:dyDescent="0.25">
      <c r="A13" s="23" t="s">
        <v>233</v>
      </c>
      <c r="B13" s="23" t="s">
        <v>224</v>
      </c>
      <c r="C13" s="23" t="s">
        <v>225</v>
      </c>
      <c r="D13" s="24" t="s">
        <v>226</v>
      </c>
    </row>
    <row r="14" spans="1:4" ht="33.75" x14ac:dyDescent="0.25">
      <c r="A14" s="25" t="s">
        <v>234</v>
      </c>
      <c r="B14" s="25" t="s">
        <v>218</v>
      </c>
      <c r="C14" s="25" t="s">
        <v>215</v>
      </c>
      <c r="D14" s="26" t="s">
        <v>219</v>
      </c>
    </row>
    <row r="15" spans="1:4" ht="22.5" x14ac:dyDescent="0.25">
      <c r="A15" s="23" t="s">
        <v>235</v>
      </c>
      <c r="B15" s="23" t="s">
        <v>236</v>
      </c>
      <c r="C15" s="23" t="s">
        <v>212</v>
      </c>
      <c r="D15" s="24" t="s">
        <v>212</v>
      </c>
    </row>
    <row r="16" spans="1:4" ht="22.5" x14ac:dyDescent="0.25">
      <c r="A16" s="25" t="s">
        <v>237</v>
      </c>
      <c r="B16" s="25" t="s">
        <v>238</v>
      </c>
      <c r="C16" s="25" t="s">
        <v>239</v>
      </c>
      <c r="D16" s="26" t="s">
        <v>240</v>
      </c>
    </row>
    <row r="17" spans="1:4" ht="22.5" x14ac:dyDescent="0.25">
      <c r="A17" s="23" t="s">
        <v>241</v>
      </c>
      <c r="B17" s="23" t="s">
        <v>242</v>
      </c>
      <c r="C17" s="23" t="s">
        <v>212</v>
      </c>
      <c r="D17" s="24" t="s">
        <v>212</v>
      </c>
    </row>
    <row r="18" spans="1:4" ht="45" x14ac:dyDescent="0.25">
      <c r="A18" s="25" t="s">
        <v>243</v>
      </c>
      <c r="B18" s="25" t="s">
        <v>244</v>
      </c>
      <c r="C18" s="25" t="s">
        <v>245</v>
      </c>
      <c r="D18" s="26" t="s">
        <v>246</v>
      </c>
    </row>
    <row r="19" spans="1:4" ht="45" x14ac:dyDescent="0.25">
      <c r="A19" s="23" t="s">
        <v>247</v>
      </c>
      <c r="B19" s="23" t="s">
        <v>248</v>
      </c>
      <c r="C19" s="23" t="s">
        <v>249</v>
      </c>
      <c r="D19" s="24" t="s">
        <v>250</v>
      </c>
    </row>
    <row r="20" spans="1:4" ht="22.5" x14ac:dyDescent="0.25">
      <c r="A20" s="25" t="s">
        <v>251</v>
      </c>
      <c r="B20" s="25" t="s">
        <v>252</v>
      </c>
      <c r="C20" s="25" t="s">
        <v>212</v>
      </c>
      <c r="D20" s="26" t="s">
        <v>212</v>
      </c>
    </row>
    <row r="21" spans="1:4" ht="33.75" x14ac:dyDescent="0.25">
      <c r="A21" s="23" t="s">
        <v>253</v>
      </c>
      <c r="B21" s="23" t="s">
        <v>254</v>
      </c>
      <c r="C21" s="23" t="s">
        <v>255</v>
      </c>
      <c r="D21" s="24" t="s">
        <v>256</v>
      </c>
    </row>
    <row r="22" spans="1:4" ht="22.5" x14ac:dyDescent="0.25">
      <c r="A22" s="25" t="s">
        <v>257</v>
      </c>
      <c r="B22" s="25" t="s">
        <v>258</v>
      </c>
      <c r="C22" s="25" t="s">
        <v>215</v>
      </c>
      <c r="D22" s="26" t="s">
        <v>259</v>
      </c>
    </row>
    <row r="23" spans="1:4" ht="22.5" x14ac:dyDescent="0.25">
      <c r="A23" s="23" t="s">
        <v>260</v>
      </c>
      <c r="B23" s="23" t="s">
        <v>261</v>
      </c>
      <c r="C23" s="23" t="s">
        <v>215</v>
      </c>
      <c r="D23" s="24" t="s">
        <v>262</v>
      </c>
    </row>
    <row r="24" spans="1:4" ht="22.5" x14ac:dyDescent="0.25">
      <c r="A24" s="25" t="s">
        <v>263</v>
      </c>
      <c r="B24" s="25" t="s">
        <v>264</v>
      </c>
      <c r="C24" s="25" t="s">
        <v>215</v>
      </c>
      <c r="D24" s="26" t="s">
        <v>265</v>
      </c>
    </row>
    <row r="25" spans="1:4" ht="22.5" x14ac:dyDescent="0.25">
      <c r="A25" s="23" t="s">
        <v>266</v>
      </c>
      <c r="B25" s="23" t="s">
        <v>267</v>
      </c>
      <c r="C25" s="23" t="s">
        <v>215</v>
      </c>
      <c r="D25" s="24" t="s">
        <v>268</v>
      </c>
    </row>
    <row r="26" spans="1:4" ht="22.5" x14ac:dyDescent="0.25">
      <c r="A26" s="25" t="s">
        <v>269</v>
      </c>
      <c r="B26" s="25" t="s">
        <v>270</v>
      </c>
      <c r="C26" s="25" t="s">
        <v>215</v>
      </c>
      <c r="D26" s="26" t="s">
        <v>271</v>
      </c>
    </row>
    <row r="27" spans="1:4" ht="22.5" x14ac:dyDescent="0.25">
      <c r="A27" s="23" t="s">
        <v>272</v>
      </c>
      <c r="B27" s="23" t="s">
        <v>273</v>
      </c>
      <c r="C27" s="23" t="s">
        <v>215</v>
      </c>
      <c r="D27" s="24" t="s">
        <v>274</v>
      </c>
    </row>
    <row r="28" spans="1:4" ht="22.5" x14ac:dyDescent="0.25">
      <c r="A28" s="25" t="s">
        <v>275</v>
      </c>
      <c r="B28" s="25" t="s">
        <v>276</v>
      </c>
      <c r="C28" s="25" t="s">
        <v>215</v>
      </c>
      <c r="D28" s="26" t="s">
        <v>277</v>
      </c>
    </row>
    <row r="29" spans="1:4" ht="22.5" x14ac:dyDescent="0.25">
      <c r="A29" s="23" t="s">
        <v>278</v>
      </c>
      <c r="B29" s="23" t="s">
        <v>279</v>
      </c>
      <c r="C29" s="23" t="s">
        <v>215</v>
      </c>
      <c r="D29" s="24" t="s">
        <v>280</v>
      </c>
    </row>
    <row r="30" spans="1:4" ht="22.5" x14ac:dyDescent="0.25">
      <c r="A30" s="25" t="s">
        <v>281</v>
      </c>
      <c r="B30" s="25" t="s">
        <v>282</v>
      </c>
      <c r="C30" s="25" t="s">
        <v>215</v>
      </c>
      <c r="D30" s="26" t="s">
        <v>283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25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topLeftCell="A46" zoomScale="70" zoomScaleNormal="70" workbookViewId="0">
      <selection activeCell="D82" sqref="D67:D82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195</v>
      </c>
      <c r="C1" t="s">
        <v>196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5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5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5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5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5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5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5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5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5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5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5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5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5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5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5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5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5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5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5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5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5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5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5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5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5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5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5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5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5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5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5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5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5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5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5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5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5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5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5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5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5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5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5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5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5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5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5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5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5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5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5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5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5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5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5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5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5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5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5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5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5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5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5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5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5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5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5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5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5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5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5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5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5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5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5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5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5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5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5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5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5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5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5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5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5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5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5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5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5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5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5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5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5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5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5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5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5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5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5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5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5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5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5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5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5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5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5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5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5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5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5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5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5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5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5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5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5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5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5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5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5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5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5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5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5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5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5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5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5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5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5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5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5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5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5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5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5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5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5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5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5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5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5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5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5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206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5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142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159</v>
      </c>
      <c r="C1" t="s">
        <v>160</v>
      </c>
      <c r="D1" t="s">
        <v>161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topLeftCell="A1018" workbookViewId="0">
      <selection activeCell="E989" sqref="E989:E1038"/>
    </sheetView>
  </sheetViews>
  <sheetFormatPr defaultRowHeight="15.75" x14ac:dyDescent="0.25"/>
  <sheetData>
    <row r="1" spans="1:7" x14ac:dyDescent="0.25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ySplit="1" topLeftCell="A2" activePane="bottomLeft" state="frozen"/>
      <selection pane="bottomLeft" activeCell="B10" sqref="B10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197</v>
      </c>
    </row>
    <row r="2" spans="1:4" x14ac:dyDescent="0.25">
      <c r="A2" t="s">
        <v>198</v>
      </c>
      <c r="B2">
        <v>0.106</v>
      </c>
      <c r="D2" t="s">
        <v>201</v>
      </c>
    </row>
    <row r="3" spans="1:4" x14ac:dyDescent="0.25">
      <c r="A3" t="s">
        <v>199</v>
      </c>
      <c r="B3">
        <v>2.0824498404409902E-2</v>
      </c>
      <c r="D3" t="s">
        <v>317</v>
      </c>
    </row>
    <row r="4" spans="1:4" x14ac:dyDescent="0.25">
      <c r="A4" t="s">
        <v>288</v>
      </c>
      <c r="B4">
        <v>0.50900000000000001</v>
      </c>
      <c r="D4" t="s">
        <v>318</v>
      </c>
    </row>
    <row r="5" spans="1:4" x14ac:dyDescent="0.25">
      <c r="A5" t="s">
        <v>289</v>
      </c>
      <c r="B5">
        <v>0.71599999999999997</v>
      </c>
      <c r="D5" t="s">
        <v>318</v>
      </c>
    </row>
    <row r="6" spans="1:4" x14ac:dyDescent="0.25">
      <c r="A6" t="s">
        <v>284</v>
      </c>
      <c r="B6">
        <v>0.89700000000000002</v>
      </c>
      <c r="D6" t="s">
        <v>285</v>
      </c>
    </row>
    <row r="7" spans="1:4" x14ac:dyDescent="0.25">
      <c r="A7" t="s">
        <v>286</v>
      </c>
      <c r="B7">
        <v>0.92100000000000004</v>
      </c>
      <c r="D7" t="s">
        <v>285</v>
      </c>
    </row>
    <row r="8" spans="1:4" x14ac:dyDescent="0.25">
      <c r="A8" t="s">
        <v>287</v>
      </c>
      <c r="B8">
        <v>0.57899999999999996</v>
      </c>
      <c r="D8" t="s">
        <v>285</v>
      </c>
    </row>
    <row r="9" spans="1:4" x14ac:dyDescent="0.25">
      <c r="A9" t="s">
        <v>182</v>
      </c>
      <c r="B9">
        <v>4.4999999999999998E-2</v>
      </c>
      <c r="D9" t="s">
        <v>341</v>
      </c>
    </row>
    <row r="10" spans="1:4" x14ac:dyDescent="0.25">
      <c r="A10" t="s">
        <v>133</v>
      </c>
      <c r="B10">
        <v>1.08</v>
      </c>
      <c r="D10" t="s">
        <v>319</v>
      </c>
    </row>
    <row r="11" spans="1:4" x14ac:dyDescent="0.25">
      <c r="A11" t="s">
        <v>61</v>
      </c>
      <c r="B11">
        <v>16</v>
      </c>
      <c r="D11" t="s">
        <v>319</v>
      </c>
    </row>
    <row r="12" spans="1:4" x14ac:dyDescent="0.25">
      <c r="A12" t="s">
        <v>62</v>
      </c>
      <c r="B12">
        <v>2.7</v>
      </c>
      <c r="D12" t="s">
        <v>319</v>
      </c>
    </row>
    <row r="13" spans="1:4" x14ac:dyDescent="0.25">
      <c r="A13" t="s">
        <v>63</v>
      </c>
      <c r="B13">
        <v>2</v>
      </c>
      <c r="D13" t="s">
        <v>320</v>
      </c>
    </row>
    <row r="14" spans="1:4" x14ac:dyDescent="0.25">
      <c r="A14" t="s">
        <v>203</v>
      </c>
      <c r="B14">
        <v>0.22</v>
      </c>
      <c r="D14" t="s">
        <v>205</v>
      </c>
    </row>
    <row r="15" spans="1:4" x14ac:dyDescent="0.25">
      <c r="A15" t="s">
        <v>194</v>
      </c>
      <c r="B15">
        <v>0</v>
      </c>
      <c r="D15" t="s">
        <v>205</v>
      </c>
    </row>
    <row r="16" spans="1:4" x14ac:dyDescent="0.25">
      <c r="A16" t="s">
        <v>204</v>
      </c>
      <c r="B16">
        <v>0.3</v>
      </c>
      <c r="D16" t="s">
        <v>205</v>
      </c>
    </row>
    <row r="17" spans="1:4" x14ac:dyDescent="0.25">
      <c r="A17" t="s">
        <v>342</v>
      </c>
      <c r="B17">
        <v>0.01</v>
      </c>
      <c r="D17" t="s">
        <v>205</v>
      </c>
    </row>
    <row r="18" spans="1:4" x14ac:dyDescent="0.25">
      <c r="A18" t="s">
        <v>343</v>
      </c>
      <c r="B18">
        <v>0</v>
      </c>
      <c r="D18" t="s">
        <v>205</v>
      </c>
    </row>
    <row r="19" spans="1:4" x14ac:dyDescent="0.25">
      <c r="A19" t="s">
        <v>154</v>
      </c>
      <c r="B19">
        <v>6.8999999999999999E-3</v>
      </c>
    </row>
    <row r="20" spans="1:4" x14ac:dyDescent="0.25">
      <c r="A20" t="s">
        <v>202</v>
      </c>
      <c r="B20">
        <f>1/5.5</f>
        <v>0.18181818181818182</v>
      </c>
    </row>
    <row r="21" spans="1:4" x14ac:dyDescent="0.25">
      <c r="A21" t="s">
        <v>321</v>
      </c>
      <c r="B21">
        <v>5</v>
      </c>
    </row>
    <row r="22" spans="1:4" x14ac:dyDescent="0.25">
      <c r="A22" t="s">
        <v>183</v>
      </c>
      <c r="B22">
        <v>0.4</v>
      </c>
      <c r="D22" t="s">
        <v>316</v>
      </c>
    </row>
    <row r="23" spans="1:4" x14ac:dyDescent="0.25">
      <c r="A23" t="s">
        <v>184</v>
      </c>
      <c r="B23">
        <v>0.75</v>
      </c>
    </row>
    <row r="24" spans="1:4" x14ac:dyDescent="0.25">
      <c r="A24" t="s">
        <v>322</v>
      </c>
      <c r="B24">
        <v>0</v>
      </c>
    </row>
    <row r="25" spans="1:4" x14ac:dyDescent="0.25">
      <c r="A25" t="s">
        <v>323</v>
      </c>
      <c r="B25">
        <v>0.52</v>
      </c>
      <c r="D25" t="s">
        <v>200</v>
      </c>
    </row>
    <row r="26" spans="1:4" x14ac:dyDescent="0.25">
      <c r="A26" t="s">
        <v>324</v>
      </c>
      <c r="B26">
        <v>0.96</v>
      </c>
      <c r="D26" t="s">
        <v>200</v>
      </c>
    </row>
    <row r="27" spans="1:4" x14ac:dyDescent="0.25">
      <c r="A27" t="s">
        <v>325</v>
      </c>
      <c r="B27">
        <v>1.18</v>
      </c>
      <c r="D27" t="s">
        <v>200</v>
      </c>
    </row>
    <row r="28" spans="1:4" x14ac:dyDescent="0.25">
      <c r="A28" t="s">
        <v>326</v>
      </c>
      <c r="B28">
        <v>1.19</v>
      </c>
      <c r="D28" t="s">
        <v>200</v>
      </c>
    </row>
    <row r="29" spans="1:4" x14ac:dyDescent="0.25">
      <c r="A29" t="s">
        <v>327</v>
      </c>
      <c r="B29">
        <v>1.56</v>
      </c>
      <c r="D29" t="s">
        <v>200</v>
      </c>
    </row>
    <row r="30" spans="1:4" x14ac:dyDescent="0.25">
      <c r="A30" t="s">
        <v>328</v>
      </c>
      <c r="B30">
        <v>1.43</v>
      </c>
      <c r="D30" t="s">
        <v>200</v>
      </c>
    </row>
    <row r="31" spans="1:4" x14ac:dyDescent="0.25">
      <c r="A31" t="s">
        <v>329</v>
      </c>
      <c r="B31">
        <v>2.15</v>
      </c>
      <c r="D31" t="s">
        <v>200</v>
      </c>
    </row>
    <row r="32" spans="1:4" x14ac:dyDescent="0.25">
      <c r="A32" t="s">
        <v>330</v>
      </c>
      <c r="B32">
        <v>3.75</v>
      </c>
      <c r="D32" t="s">
        <v>200</v>
      </c>
    </row>
    <row r="33" spans="1:6" x14ac:dyDescent="0.25">
      <c r="A33" t="s">
        <v>331</v>
      </c>
      <c r="B33">
        <v>5.88</v>
      </c>
      <c r="D33" t="s">
        <v>200</v>
      </c>
    </row>
    <row r="34" spans="1:6" x14ac:dyDescent="0.25">
      <c r="A34" t="s">
        <v>332</v>
      </c>
      <c r="B34">
        <v>7.57</v>
      </c>
      <c r="D34" t="s">
        <v>200</v>
      </c>
    </row>
    <row r="35" spans="1:6" x14ac:dyDescent="0.25">
      <c r="A35" t="s">
        <v>333</v>
      </c>
      <c r="B35">
        <v>7.93</v>
      </c>
      <c r="D35" t="s">
        <v>200</v>
      </c>
    </row>
    <row r="36" spans="1:6" x14ac:dyDescent="0.25">
      <c r="A36" t="s">
        <v>334</v>
      </c>
      <c r="B36">
        <v>6.72</v>
      </c>
      <c r="D36" t="s">
        <v>200</v>
      </c>
    </row>
    <row r="37" spans="1:6" x14ac:dyDescent="0.25">
      <c r="A37" t="s">
        <v>335</v>
      </c>
      <c r="B37">
        <v>7.9</v>
      </c>
      <c r="D37" t="s">
        <v>200</v>
      </c>
    </row>
    <row r="38" spans="1:6" x14ac:dyDescent="0.25">
      <c r="A38" t="s">
        <v>336</v>
      </c>
      <c r="B38">
        <v>1.18</v>
      </c>
      <c r="D38" t="s">
        <v>200</v>
      </c>
    </row>
    <row r="39" spans="1:6" x14ac:dyDescent="0.25">
      <c r="A39" t="s">
        <v>337</v>
      </c>
      <c r="B39">
        <v>1.1499999999999999</v>
      </c>
      <c r="D39" t="s">
        <v>200</v>
      </c>
    </row>
    <row r="40" spans="1:6" x14ac:dyDescent="0.25">
      <c r="A40" t="s">
        <v>338</v>
      </c>
      <c r="B40">
        <v>1</v>
      </c>
      <c r="D40" t="s">
        <v>200</v>
      </c>
    </row>
    <row r="41" spans="1:6" x14ac:dyDescent="0.25">
      <c r="A41" t="s">
        <v>339</v>
      </c>
      <c r="B41">
        <v>0</v>
      </c>
    </row>
    <row r="42" spans="1:6" x14ac:dyDescent="0.25">
      <c r="A42" t="s">
        <v>340</v>
      </c>
      <c r="B42">
        <v>0</v>
      </c>
    </row>
    <row r="43" spans="1:6" x14ac:dyDescent="0.25">
      <c r="A43" t="s">
        <v>347</v>
      </c>
      <c r="B43">
        <v>0</v>
      </c>
    </row>
    <row r="44" spans="1:6" x14ac:dyDescent="0.25">
      <c r="A44" t="s">
        <v>344</v>
      </c>
      <c r="B44">
        <v>0.15</v>
      </c>
    </row>
    <row r="45" spans="1:6" x14ac:dyDescent="0.25">
      <c r="A45" t="s">
        <v>348</v>
      </c>
      <c r="B45">
        <v>0.1</v>
      </c>
    </row>
    <row r="46" spans="1:6" x14ac:dyDescent="0.25">
      <c r="A46" t="s">
        <v>349</v>
      </c>
      <c r="B46">
        <v>0.31</v>
      </c>
      <c r="F46" t="s">
        <v>350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24" sqref="F24"/>
    </sheetView>
  </sheetViews>
  <sheetFormatPr defaultRowHeight="15.75" x14ac:dyDescent="0.25"/>
  <sheetData>
    <row r="1" spans="1:2" x14ac:dyDescent="0.25">
      <c r="A1" t="s">
        <v>34</v>
      </c>
      <c r="B1" t="s">
        <v>362</v>
      </c>
    </row>
    <row r="2" spans="1:2" x14ac:dyDescent="0.25">
      <c r="A2" t="s">
        <v>297</v>
      </c>
      <c r="B2">
        <v>21.7</v>
      </c>
    </row>
    <row r="3" spans="1:2" x14ac:dyDescent="0.25">
      <c r="A3" t="s">
        <v>298</v>
      </c>
      <c r="B3">
        <v>22.2</v>
      </c>
    </row>
    <row r="4" spans="1:2" x14ac:dyDescent="0.25">
      <c r="A4" t="s">
        <v>299</v>
      </c>
      <c r="B4">
        <v>18.3</v>
      </c>
    </row>
    <row r="5" spans="1:2" x14ac:dyDescent="0.25">
      <c r="A5" t="s">
        <v>363</v>
      </c>
      <c r="B5">
        <v>22.5</v>
      </c>
    </row>
    <row r="6" spans="1:2" x14ac:dyDescent="0.25">
      <c r="A6" t="s">
        <v>364</v>
      </c>
      <c r="B6">
        <v>21.7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1" sqref="G1"/>
    </sheetView>
  </sheetViews>
  <sheetFormatPr defaultRowHeight="15.75" x14ac:dyDescent="0.25"/>
  <cols>
    <col min="1" max="1" width="4.875" bestFit="1" customWidth="1"/>
    <col min="2" max="2" width="22.75" bestFit="1" customWidth="1"/>
    <col min="3" max="3" width="24.25" bestFit="1" customWidth="1"/>
    <col min="4" max="4" width="16.25" bestFit="1" customWidth="1"/>
  </cols>
  <sheetData>
    <row r="1" spans="1:8" x14ac:dyDescent="0.25">
      <c r="A1" t="s">
        <v>45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</row>
    <row r="2" spans="1:8" x14ac:dyDescent="0.25">
      <c r="A2">
        <v>2010</v>
      </c>
      <c r="B2" s="29">
        <v>0.62</v>
      </c>
      <c r="C2" s="29">
        <v>0.27005271462432529</v>
      </c>
      <c r="D2" s="29">
        <v>0.1036</v>
      </c>
      <c r="E2" s="29">
        <v>2.0824498404409902E-2</v>
      </c>
      <c r="F2">
        <v>4.15939940755176</v>
      </c>
      <c r="G2">
        <v>28.3</v>
      </c>
      <c r="H2">
        <v>13.93</v>
      </c>
    </row>
    <row r="3" spans="1:8" x14ac:dyDescent="0.25">
      <c r="A3">
        <v>2011</v>
      </c>
      <c r="B3" s="29">
        <v>0.56999999999999995</v>
      </c>
      <c r="C3" s="29">
        <v>0.21986252002984824</v>
      </c>
      <c r="D3" s="29">
        <v>0.1017</v>
      </c>
      <c r="E3" s="29">
        <v>1.9841554773700965E-2</v>
      </c>
      <c r="F3" s="29">
        <v>3.6934633599961044</v>
      </c>
      <c r="G3">
        <v>35.950000000000003</v>
      </c>
      <c r="H3">
        <v>18.07</v>
      </c>
    </row>
    <row r="4" spans="1:8" x14ac:dyDescent="0.25">
      <c r="A4">
        <v>2012</v>
      </c>
      <c r="B4" s="29">
        <v>0.52</v>
      </c>
      <c r="C4" s="29">
        <v>0.19227500023343339</v>
      </c>
      <c r="D4" s="29">
        <v>9.9700000000000011E-2</v>
      </c>
      <c r="E4" s="29">
        <v>1.8903657523142881E-2</v>
      </c>
      <c r="F4" s="29">
        <v>3.3337664934731071</v>
      </c>
      <c r="G4">
        <v>44.11</v>
      </c>
      <c r="H4">
        <v>24.2</v>
      </c>
    </row>
    <row r="5" spans="1:8" x14ac:dyDescent="0.25">
      <c r="A5">
        <v>2013</v>
      </c>
      <c r="B5" s="29">
        <v>0.47</v>
      </c>
      <c r="C5" s="29">
        <v>0.16413302534279467</v>
      </c>
      <c r="D5" s="29">
        <v>9.8000000000000004E-2</v>
      </c>
      <c r="E5" s="29">
        <v>1.8046946077145277E-2</v>
      </c>
      <c r="F5" s="29">
        <v>2.8166800705201811</v>
      </c>
      <c r="G5">
        <v>49.74</v>
      </c>
      <c r="H5">
        <v>30.51</v>
      </c>
    </row>
    <row r="6" spans="1:8" x14ac:dyDescent="0.25">
      <c r="A6">
        <v>2014</v>
      </c>
      <c r="B6" s="29">
        <v>0.43</v>
      </c>
      <c r="C6" s="29">
        <v>0.14595408019679024</v>
      </c>
      <c r="D6" s="29">
        <v>9.6300000000000011E-2</v>
      </c>
      <c r="E6" s="29">
        <v>1.718293716008773E-2</v>
      </c>
      <c r="F6" s="29">
        <v>2.4489049916576788</v>
      </c>
      <c r="G6">
        <v>56.39</v>
      </c>
      <c r="H6">
        <v>34</v>
      </c>
    </row>
    <row r="7" spans="1:8" x14ac:dyDescent="0.25">
      <c r="A7">
        <v>2015</v>
      </c>
      <c r="B7" s="29">
        <v>0.4</v>
      </c>
      <c r="C7" s="29">
        <v>0.11758890434882779</v>
      </c>
      <c r="D7" s="29">
        <v>9.4600000000000004E-2</v>
      </c>
      <c r="E7" s="29">
        <v>1.6164578832912037E-2</v>
      </c>
      <c r="F7" s="29">
        <v>2.2100662121462746</v>
      </c>
      <c r="G7">
        <v>60.71</v>
      </c>
      <c r="H7">
        <v>45.33</v>
      </c>
    </row>
    <row r="8" spans="1:8" x14ac:dyDescent="0.25">
      <c r="A8">
        <v>2016</v>
      </c>
      <c r="B8" s="29">
        <v>0.37</v>
      </c>
      <c r="C8" s="29">
        <v>9.969591721676839E-2</v>
      </c>
      <c r="D8" s="29">
        <v>9.3000000000000013E-2</v>
      </c>
      <c r="E8" s="29">
        <v>1.5147092079585865E-2</v>
      </c>
      <c r="F8" s="29">
        <v>2.0117021463466846</v>
      </c>
      <c r="G8">
        <v>68.7</v>
      </c>
      <c r="H8">
        <v>49.25</v>
      </c>
    </row>
    <row r="9" spans="1:8" x14ac:dyDescent="0.25">
      <c r="A9">
        <v>2017</v>
      </c>
      <c r="B9" s="29">
        <v>0.34</v>
      </c>
      <c r="C9" s="29">
        <v>8.697191076765079E-2</v>
      </c>
      <c r="D9" s="29">
        <v>9.1400000000000009E-2</v>
      </c>
      <c r="E9" s="29">
        <v>1.4176408048018899E-2</v>
      </c>
      <c r="F9" s="29">
        <v>1.8158446288510319</v>
      </c>
      <c r="G9">
        <v>68.180000000000007</v>
      </c>
      <c r="H9">
        <v>56.71</v>
      </c>
    </row>
    <row r="10" spans="1:8" x14ac:dyDescent="0.25">
      <c r="A10">
        <v>2018</v>
      </c>
      <c r="B10" s="29">
        <v>0.32</v>
      </c>
      <c r="C10" s="29">
        <v>7.6328011746993149E-2</v>
      </c>
      <c r="D10" s="29">
        <v>8.9700000000000002E-2</v>
      </c>
      <c r="E10" s="29">
        <v>1.3208638299034547E-2</v>
      </c>
      <c r="F10" s="29">
        <v>1.7718707782773453</v>
      </c>
    </row>
    <row r="11" spans="1:8" x14ac:dyDescent="0.25">
      <c r="A11">
        <v>2019</v>
      </c>
      <c r="B11" s="29">
        <v>0.31</v>
      </c>
      <c r="C11" s="29">
        <v>6.7746243674404294E-2</v>
      </c>
      <c r="D11" s="29">
        <v>8.8000000000000009E-2</v>
      </c>
      <c r="E11" s="29">
        <v>1.2278762717057625E-2</v>
      </c>
      <c r="F11" s="29">
        <v>1.692746795061145</v>
      </c>
    </row>
    <row r="12" spans="1:8" x14ac:dyDescent="0.25">
      <c r="A12">
        <v>2020</v>
      </c>
      <c r="B12" s="29">
        <v>0.28000000000000003</v>
      </c>
      <c r="C12" s="29">
        <v>6.2804411762437076E-2</v>
      </c>
      <c r="D12" s="29">
        <v>8.6400000000000005E-2</v>
      </c>
      <c r="E12" s="29">
        <v>1.142834588735884E-2</v>
      </c>
      <c r="F12" s="29">
        <v>1.5375778398781439</v>
      </c>
    </row>
    <row r="13" spans="1:8" x14ac:dyDescent="0.25">
      <c r="A13">
        <v>2021</v>
      </c>
      <c r="B13" s="29">
        <v>0.26</v>
      </c>
      <c r="C13" s="29">
        <v>6.0813696426074822E-2</v>
      </c>
      <c r="D13" s="29">
        <v>8.4700000000000011E-2</v>
      </c>
      <c r="E13" s="29">
        <v>1.067257452542779E-2</v>
      </c>
      <c r="F13" s="29">
        <v>1.3828302536340653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10" sqref="D10"/>
    </sheetView>
  </sheetViews>
  <sheetFormatPr defaultRowHeight="15.75" x14ac:dyDescent="0.25"/>
  <cols>
    <col min="1" max="1" width="9" style="27"/>
  </cols>
  <sheetData>
    <row r="1" spans="1:1" x14ac:dyDescent="0.25">
      <c r="A1" s="27" t="s">
        <v>351</v>
      </c>
    </row>
    <row r="2" spans="1:1" x14ac:dyDescent="0.25">
      <c r="A2" s="28" t="s">
        <v>352</v>
      </c>
    </row>
    <row r="3" spans="1:1" x14ac:dyDescent="0.25">
      <c r="A3" s="28" t="s">
        <v>353</v>
      </c>
    </row>
    <row r="4" spans="1:1" x14ac:dyDescent="0.25">
      <c r="A4" s="28" t="s">
        <v>354</v>
      </c>
    </row>
    <row r="5" spans="1:1" x14ac:dyDescent="0.25">
      <c r="A5" s="28" t="s">
        <v>355</v>
      </c>
    </row>
    <row r="6" spans="1:1" x14ac:dyDescent="0.25">
      <c r="A6" s="27" t="s">
        <v>356</v>
      </c>
    </row>
    <row r="7" spans="1:1" x14ac:dyDescent="0.25">
      <c r="A7" s="27" t="s">
        <v>357</v>
      </c>
    </row>
    <row r="8" spans="1:1" x14ac:dyDescent="0.25">
      <c r="A8" s="27" t="s">
        <v>358</v>
      </c>
    </row>
    <row r="9" spans="1:1" x14ac:dyDescent="0.25">
      <c r="A9" s="27" t="s">
        <v>359</v>
      </c>
    </row>
    <row r="10" spans="1:1" x14ac:dyDescent="0.25">
      <c r="A10" s="27" t="s">
        <v>360</v>
      </c>
    </row>
    <row r="11" spans="1:1" x14ac:dyDescent="0.25">
      <c r="A11" s="27" t="s">
        <v>361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3" sqref="A3"/>
    </sheetView>
  </sheetViews>
  <sheetFormatPr defaultRowHeight="15.75" x14ac:dyDescent="0.25"/>
  <sheetData>
    <row r="1" spans="1:3" x14ac:dyDescent="0.25">
      <c r="A1" t="s">
        <v>45</v>
      </c>
      <c r="B1" t="s">
        <v>345</v>
      </c>
      <c r="C1" t="s">
        <v>346</v>
      </c>
    </row>
    <row r="2" spans="1:3" x14ac:dyDescent="0.25">
      <c r="A2">
        <v>21</v>
      </c>
      <c r="B2">
        <v>1.0699746852040198E-2</v>
      </c>
      <c r="C2">
        <f>B2/SUM($B$2:$B$23)</f>
        <v>1.1636106653213097E-2</v>
      </c>
    </row>
    <row r="3" spans="1:3" x14ac:dyDescent="0.25">
      <c r="A3">
        <v>20</v>
      </c>
      <c r="B3">
        <v>1.4501051652276439E-2</v>
      </c>
      <c r="C3">
        <f t="shared" ref="C3:C23" si="0">B3/SUM($B$2:$B$23)</f>
        <v>1.5770072501992562E-2</v>
      </c>
    </row>
    <row r="4" spans="1:3" x14ac:dyDescent="0.25">
      <c r="A4">
        <v>19</v>
      </c>
      <c r="B4">
        <v>1.840303117572583E-2</v>
      </c>
      <c r="C4">
        <f t="shared" si="0"/>
        <v>2.0013523353809046E-2</v>
      </c>
    </row>
    <row r="5" spans="1:3" x14ac:dyDescent="0.25">
      <c r="A5">
        <v>18</v>
      </c>
      <c r="B5">
        <v>2.2511048340238243E-2</v>
      </c>
      <c r="C5">
        <f t="shared" si="0"/>
        <v>2.4481042681182841E-2</v>
      </c>
    </row>
    <row r="6" spans="1:3" x14ac:dyDescent="0.25">
      <c r="A6">
        <v>17</v>
      </c>
      <c r="B6">
        <v>2.6405220992687228E-2</v>
      </c>
      <c r="C6">
        <f t="shared" si="0"/>
        <v>2.871600346451034E-2</v>
      </c>
    </row>
    <row r="7" spans="1:3" x14ac:dyDescent="0.25">
      <c r="A7">
        <v>16</v>
      </c>
      <c r="B7">
        <v>3.0551138607722798E-2</v>
      </c>
      <c r="C7">
        <f t="shared" si="0"/>
        <v>3.322473999922472E-2</v>
      </c>
    </row>
    <row r="8" spans="1:3" x14ac:dyDescent="0.25">
      <c r="A8">
        <v>15</v>
      </c>
      <c r="B8">
        <v>3.3839769665796708E-2</v>
      </c>
      <c r="C8">
        <f t="shared" si="0"/>
        <v>3.6801166830997885E-2</v>
      </c>
    </row>
    <row r="9" spans="1:3" x14ac:dyDescent="0.25">
      <c r="A9">
        <v>14</v>
      </c>
      <c r="B9">
        <v>3.8358261155049915E-2</v>
      </c>
      <c r="C9">
        <f t="shared" si="0"/>
        <v>4.1715082048586476E-2</v>
      </c>
    </row>
    <row r="10" spans="1:3" x14ac:dyDescent="0.25">
      <c r="A10">
        <v>13</v>
      </c>
      <c r="B10">
        <v>4.2345406993763435E-2</v>
      </c>
      <c r="C10">
        <f t="shared" si="0"/>
        <v>4.6051152318542336E-2</v>
      </c>
    </row>
    <row r="11" spans="1:3" x14ac:dyDescent="0.25">
      <c r="A11">
        <v>12</v>
      </c>
      <c r="B11">
        <v>4.5229395994258119E-2</v>
      </c>
      <c r="C11">
        <f t="shared" si="0"/>
        <v>4.9187525922563702E-2</v>
      </c>
    </row>
    <row r="12" spans="1:3" x14ac:dyDescent="0.25">
      <c r="A12">
        <v>11</v>
      </c>
      <c r="B12">
        <v>4.8196342757102405E-2</v>
      </c>
      <c r="C12">
        <f t="shared" si="0"/>
        <v>5.2414117116193537E-2</v>
      </c>
    </row>
    <row r="13" spans="1:3" x14ac:dyDescent="0.25">
      <c r="A13">
        <v>10</v>
      </c>
      <c r="B13">
        <v>4.9554329367634618E-2</v>
      </c>
      <c r="C13">
        <f t="shared" si="0"/>
        <v>5.3890944302135341E-2</v>
      </c>
    </row>
    <row r="14" spans="1:3" x14ac:dyDescent="0.25">
      <c r="A14">
        <v>9</v>
      </c>
      <c r="B14">
        <v>5.1214362364166308E-2</v>
      </c>
      <c r="C14">
        <f t="shared" si="0"/>
        <v>5.5696250657753694E-2</v>
      </c>
    </row>
    <row r="15" spans="1:3" x14ac:dyDescent="0.25">
      <c r="A15">
        <v>8</v>
      </c>
      <c r="B15">
        <v>5.2257516473069039E-2</v>
      </c>
      <c r="C15">
        <f t="shared" si="0"/>
        <v>5.6830693615590143E-2</v>
      </c>
    </row>
    <row r="16" spans="1:3" x14ac:dyDescent="0.25">
      <c r="A16">
        <v>7</v>
      </c>
      <c r="B16">
        <v>5.36666033800113E-2</v>
      </c>
      <c r="C16">
        <f t="shared" si="0"/>
        <v>5.8363093004057905E-2</v>
      </c>
    </row>
    <row r="17" spans="1:3" x14ac:dyDescent="0.25">
      <c r="A17">
        <v>6</v>
      </c>
      <c r="B17">
        <v>5.4484273079151595E-2</v>
      </c>
      <c r="C17">
        <f t="shared" si="0"/>
        <v>5.9252318885554621E-2</v>
      </c>
    </row>
    <row r="18" spans="1:3" x14ac:dyDescent="0.25">
      <c r="A18">
        <v>5</v>
      </c>
      <c r="B18">
        <v>5.5623765113027003E-2</v>
      </c>
      <c r="C18">
        <f t="shared" si="0"/>
        <v>6.049153052485922E-2</v>
      </c>
    </row>
    <row r="19" spans="1:3" x14ac:dyDescent="0.25">
      <c r="A19">
        <v>4</v>
      </c>
      <c r="B19">
        <v>5.5862027710282605E-2</v>
      </c>
      <c r="C19">
        <f t="shared" si="0"/>
        <v>6.075064403768117E-2</v>
      </c>
    </row>
    <row r="20" spans="1:3" x14ac:dyDescent="0.25">
      <c r="A20">
        <v>3</v>
      </c>
      <c r="B20">
        <v>5.575628816232283E-2</v>
      </c>
      <c r="C20">
        <f t="shared" si="0"/>
        <v>6.0635650975271675E-2</v>
      </c>
    </row>
    <row r="21" spans="1:3" x14ac:dyDescent="0.25">
      <c r="A21">
        <v>2</v>
      </c>
      <c r="B21">
        <v>5.492528283042613E-2</v>
      </c>
      <c r="C21">
        <f t="shared" si="0"/>
        <v>5.9731922428694427E-2</v>
      </c>
    </row>
    <row r="22" spans="1:3" x14ac:dyDescent="0.25">
      <c r="A22">
        <v>1</v>
      </c>
      <c r="B22">
        <v>5.3488560800130501E-2</v>
      </c>
      <c r="C22">
        <f t="shared" si="0"/>
        <v>5.8169469502777488E-2</v>
      </c>
    </row>
    <row r="23" spans="1:3" x14ac:dyDescent="0.25">
      <c r="A23">
        <v>0</v>
      </c>
      <c r="B23">
        <v>5.1656378976587897E-2</v>
      </c>
      <c r="C23">
        <f t="shared" si="0"/>
        <v>5.6176949174807755E-2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315</v>
      </c>
      <c r="C1" t="s">
        <v>148</v>
      </c>
    </row>
    <row r="2" spans="1:3" x14ac:dyDescent="0.25">
      <c r="A2" t="s">
        <v>310</v>
      </c>
      <c r="B2">
        <f>LOG(2,2.7182818)/3.25</f>
        <v>0.21327605778979944</v>
      </c>
      <c r="C2">
        <f>1-EXP(-B2)</f>
        <v>0.1920669297894555</v>
      </c>
    </row>
    <row r="3" spans="1:3" x14ac:dyDescent="0.25">
      <c r="A3" t="s">
        <v>311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25">
      <c r="A4" t="s">
        <v>312</v>
      </c>
      <c r="B4">
        <f>LOG(2,2.7182818)/12</f>
        <v>5.7762265651404014E-2</v>
      </c>
      <c r="C4">
        <f t="shared" si="0"/>
        <v>5.6125687889106879E-2</v>
      </c>
    </row>
    <row r="5" spans="1:3" x14ac:dyDescent="0.25">
      <c r="A5" t="s">
        <v>313</v>
      </c>
      <c r="B5">
        <f>LOG(2,2.7182818)/11.4</f>
        <v>6.0802384896214749E-2</v>
      </c>
      <c r="C5">
        <f t="shared" si="0"/>
        <v>5.8990820970221014E-2</v>
      </c>
    </row>
    <row r="6" spans="1:3" x14ac:dyDescent="0.25">
      <c r="A6" t="s">
        <v>314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Cover Sheet</vt:lpstr>
      <vt:lpstr>Structure</vt:lpstr>
      <vt:lpstr>prevalence</vt:lpstr>
      <vt:lpstr>parameters</vt:lpstr>
      <vt:lpstr>circumcision_dhs2010</vt:lpstr>
      <vt:lpstr>unaids_estimates</vt:lpstr>
      <vt:lpstr>IPTdistricts</vt:lpstr>
      <vt:lpstr>timeSinceInf2010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2019-10-11T15:30:41Z</dcterms:modified>
</cp:coreProperties>
</file>