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https://uctcloud.sharepoint.com/sites/PolarPowerSupplyProject/Shared Documents/General/Experiments/AST9AH/Data/"/>
    </mc:Choice>
  </mc:AlternateContent>
  <xr:revisionPtr revIDLastSave="262" documentId="13_ncr:1_{90C35BE5-2C2B-B846-BB04-5AF570ABE74A}" xr6:coauthVersionLast="47" xr6:coauthVersionMax="47" xr10:uidLastSave="{5DDEC71F-8BA7-674B-A8CA-6B3F0B0E061A}"/>
  <bookViews>
    <workbookView xWindow="0" yWindow="0" windowWidth="35840" windowHeight="22400" xr2:uid="{2D714440-C168-0944-94A3-C5B7A6F22ECE}"/>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9" i="1" l="1"/>
  <c r="F80" i="1"/>
  <c r="F81" i="1"/>
  <c r="F82" i="1"/>
  <c r="F83" i="1"/>
  <c r="H215" i="1"/>
  <c r="H214" i="1"/>
  <c r="H213" i="1"/>
  <c r="H212" i="1"/>
  <c r="F215" i="1"/>
  <c r="F214" i="1"/>
  <c r="F213" i="1"/>
  <c r="H211" i="1"/>
  <c r="H210" i="1"/>
  <c r="H209" i="1"/>
  <c r="H208" i="1"/>
  <c r="H206" i="1"/>
  <c r="H207" i="1"/>
  <c r="G215" i="1"/>
  <c r="G214" i="1"/>
  <c r="G213" i="1"/>
  <c r="G212" i="1"/>
  <c r="G211" i="1"/>
  <c r="G210" i="1"/>
  <c r="G209" i="1"/>
  <c r="G208" i="1"/>
  <c r="G207" i="1"/>
  <c r="G206" i="1"/>
  <c r="A229" i="1"/>
  <c r="C227" i="1"/>
  <c r="C228" i="1" s="1"/>
  <c r="C229" i="1" s="1"/>
  <c r="C230" i="1" s="1"/>
  <c r="C231" i="1" s="1"/>
  <c r="C232" i="1" s="1"/>
  <c r="C233" i="1" s="1"/>
  <c r="C234" i="1" s="1"/>
  <c r="C235" i="1" s="1"/>
  <c r="H195" i="1"/>
  <c r="H194" i="1"/>
  <c r="H193" i="1"/>
  <c r="H192" i="1"/>
  <c r="H191" i="1"/>
  <c r="F195" i="1"/>
  <c r="F194" i="1"/>
  <c r="F193" i="1"/>
  <c r="F192" i="1"/>
  <c r="H35" i="1"/>
  <c r="H36" i="1"/>
  <c r="H37" i="1"/>
  <c r="H38" i="1"/>
  <c r="H39" i="1"/>
  <c r="H40" i="1"/>
  <c r="H41" i="1"/>
  <c r="H42" i="1"/>
  <c r="H43" i="1"/>
  <c r="H44" i="1"/>
  <c r="H189" i="1"/>
  <c r="H188" i="1"/>
  <c r="H187" i="1"/>
  <c r="H186" i="1"/>
  <c r="H190" i="1"/>
  <c r="G195" i="1"/>
  <c r="G188" i="1"/>
  <c r="G189" i="1"/>
  <c r="G190" i="1"/>
  <c r="G191" i="1"/>
  <c r="G192" i="1"/>
  <c r="G193" i="1"/>
  <c r="G194" i="1"/>
  <c r="G187" i="1"/>
  <c r="G186" i="1"/>
  <c r="F174" i="1"/>
  <c r="F173" i="1"/>
  <c r="H173" i="1"/>
  <c r="H174" i="1"/>
  <c r="H175" i="1"/>
  <c r="H172" i="1"/>
  <c r="H154" i="1"/>
  <c r="H153" i="1"/>
  <c r="H152" i="1"/>
  <c r="H151" i="1"/>
  <c r="F151" i="1"/>
  <c r="F148" i="1"/>
  <c r="F149" i="1"/>
  <c r="F150" i="1"/>
  <c r="F147" i="1"/>
  <c r="F153" i="1"/>
  <c r="F154" i="1"/>
  <c r="F168" i="1"/>
  <c r="F169" i="1"/>
  <c r="F170" i="1"/>
  <c r="F171" i="1"/>
  <c r="F167" i="1"/>
  <c r="H167" i="1"/>
  <c r="H168" i="1"/>
  <c r="H169" i="1"/>
  <c r="H170" i="1"/>
  <c r="H171" i="1"/>
  <c r="H166" i="1"/>
  <c r="G167" i="1"/>
  <c r="G168" i="1"/>
  <c r="G169" i="1"/>
  <c r="G170" i="1"/>
  <c r="G171" i="1"/>
  <c r="G172" i="1"/>
  <c r="G173" i="1"/>
  <c r="G174" i="1"/>
  <c r="G175" i="1"/>
  <c r="G166" i="1"/>
  <c r="H148" i="1"/>
  <c r="H149" i="1"/>
  <c r="H150" i="1"/>
  <c r="H147" i="1"/>
  <c r="H146" i="1"/>
  <c r="G148" i="1"/>
  <c r="G149" i="1"/>
  <c r="G150" i="1"/>
  <c r="G151" i="1"/>
  <c r="G152" i="1"/>
  <c r="G153" i="1"/>
  <c r="G154" i="1"/>
  <c r="G147" i="1"/>
  <c r="G146" i="1"/>
  <c r="H132" i="1"/>
  <c r="H131" i="1"/>
  <c r="H127" i="1"/>
  <c r="H128" i="1"/>
  <c r="H129" i="1"/>
  <c r="H130" i="1"/>
  <c r="H126" i="1"/>
  <c r="G131" i="1"/>
  <c r="G132" i="1"/>
  <c r="G127" i="1"/>
  <c r="G128" i="1"/>
  <c r="G129" i="1"/>
  <c r="G130" i="1"/>
  <c r="G126" i="1"/>
  <c r="H46" i="1"/>
  <c r="H47" i="1"/>
  <c r="H48" i="1"/>
  <c r="H49" i="1"/>
  <c r="H50" i="1"/>
  <c r="H51" i="1"/>
  <c r="H52" i="1"/>
  <c r="H53" i="1"/>
  <c r="H54" i="1"/>
  <c r="H45" i="1"/>
  <c r="A36" i="1"/>
  <c r="A37" i="1" s="1"/>
  <c r="A38" i="1" s="1"/>
  <c r="A39" i="1" s="1"/>
  <c r="A40" i="1" s="1"/>
  <c r="A41" i="1" s="1"/>
  <c r="A42" i="1" s="1"/>
  <c r="A43" i="1" s="1"/>
  <c r="A44" i="1" s="1"/>
  <c r="A45" i="1" s="1"/>
  <c r="A46" i="1" s="1"/>
  <c r="A47" i="1" s="1"/>
  <c r="A48" i="1" s="1"/>
  <c r="A49" i="1" s="1"/>
  <c r="A50" i="1" s="1"/>
  <c r="A51" i="1" s="1"/>
  <c r="A52" i="1" s="1"/>
  <c r="A53" i="1" s="1"/>
  <c r="A54" i="1" s="1"/>
  <c r="B272" i="1"/>
  <c r="B278" i="1" s="1"/>
  <c r="B284" i="1" s="1"/>
  <c r="B290" i="1" s="1"/>
  <c r="B296" i="1" s="1"/>
  <c r="B302" i="1" s="1"/>
  <c r="B308" i="1" s="1"/>
  <c r="B314" i="1" s="1"/>
  <c r="B320" i="1" s="1"/>
  <c r="C107" i="1"/>
  <c r="C108" i="1"/>
  <c r="C109" i="1"/>
  <c r="C110" i="1"/>
  <c r="C111" i="1"/>
  <c r="C112" i="1"/>
  <c r="C113" i="1"/>
  <c r="C106" i="1"/>
  <c r="C127" i="1"/>
  <c r="C128" i="1" s="1"/>
  <c r="E36" i="1"/>
  <c r="E37" i="1"/>
  <c r="E38" i="1"/>
  <c r="E39" i="1"/>
  <c r="E40" i="1"/>
  <c r="E41" i="1"/>
  <c r="E42" i="1"/>
  <c r="E43" i="1"/>
  <c r="E44" i="1"/>
  <c r="E45" i="1"/>
  <c r="E46" i="1"/>
  <c r="E47" i="1"/>
  <c r="E48" i="1"/>
  <c r="E49" i="1"/>
  <c r="E50" i="1"/>
  <c r="E51" i="1"/>
  <c r="E52" i="1"/>
  <c r="E53" i="1"/>
  <c r="E54" i="1"/>
  <c r="E35" i="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69" i="1"/>
  <c r="A70" i="1"/>
  <c r="A107" i="1" s="1"/>
  <c r="A127" i="1" s="1"/>
  <c r="A147" i="1" s="1"/>
  <c r="A167" i="1" s="1"/>
  <c r="A187" i="1" s="1"/>
  <c r="A207" i="1" s="1"/>
  <c r="A227" i="1" s="1"/>
  <c r="A71" i="1"/>
  <c r="A108" i="1" s="1"/>
  <c r="A128" i="1" s="1"/>
  <c r="A148" i="1" s="1"/>
  <c r="A168" i="1" s="1"/>
  <c r="A188" i="1" s="1"/>
  <c r="A208" i="1" s="1"/>
  <c r="A228" i="1" s="1"/>
  <c r="A72" i="1"/>
  <c r="A109" i="1" s="1"/>
  <c r="A129" i="1" s="1"/>
  <c r="A149" i="1" s="1"/>
  <c r="A169" i="1" s="1"/>
  <c r="A189" i="1" s="1"/>
  <c r="A209" i="1" s="1"/>
  <c r="A73" i="1"/>
  <c r="A110" i="1" s="1"/>
  <c r="A130" i="1" s="1"/>
  <c r="A150" i="1" s="1"/>
  <c r="A170" i="1" s="1"/>
  <c r="A190" i="1" s="1"/>
  <c r="A210" i="1" s="1"/>
  <c r="A230" i="1" s="1"/>
  <c r="A74" i="1"/>
  <c r="A111" i="1" s="1"/>
  <c r="A131" i="1" s="1"/>
  <c r="A151" i="1" s="1"/>
  <c r="A171" i="1" s="1"/>
  <c r="A191" i="1" s="1"/>
  <c r="A211" i="1" s="1"/>
  <c r="A231" i="1" s="1"/>
  <c r="A75" i="1"/>
  <c r="A112" i="1" s="1"/>
  <c r="A132" i="1" s="1"/>
  <c r="A152" i="1" s="1"/>
  <c r="A172" i="1" s="1"/>
  <c r="A192" i="1" s="1"/>
  <c r="A212" i="1" s="1"/>
  <c r="A232" i="1" s="1"/>
  <c r="A76" i="1"/>
  <c r="A113" i="1" s="1"/>
  <c r="A133" i="1" s="1"/>
  <c r="A153" i="1" s="1"/>
  <c r="A173" i="1" s="1"/>
  <c r="A193" i="1" s="1"/>
  <c r="A213" i="1" s="1"/>
  <c r="A233" i="1" s="1"/>
  <c r="A77" i="1"/>
  <c r="A114" i="1" s="1"/>
  <c r="A134" i="1" s="1"/>
  <c r="A154" i="1" s="1"/>
  <c r="A174" i="1" s="1"/>
  <c r="A194" i="1" s="1"/>
  <c r="A214" i="1" s="1"/>
  <c r="A234" i="1" s="1"/>
  <c r="A78" i="1"/>
  <c r="A115" i="1" s="1"/>
  <c r="A135" i="1" s="1"/>
  <c r="A155" i="1" s="1"/>
  <c r="A175" i="1" s="1"/>
  <c r="A195" i="1" s="1"/>
  <c r="A215" i="1" s="1"/>
  <c r="A235" i="1" s="1"/>
  <c r="A79" i="1"/>
  <c r="A116" i="1" s="1"/>
  <c r="A136" i="1" s="1"/>
  <c r="A156" i="1" s="1"/>
  <c r="A176" i="1" s="1"/>
  <c r="A196" i="1" s="1"/>
  <c r="A216" i="1" s="1"/>
  <c r="A236" i="1" s="1"/>
  <c r="A80" i="1"/>
  <c r="A117" i="1" s="1"/>
  <c r="A137" i="1" s="1"/>
  <c r="A157" i="1" s="1"/>
  <c r="A177" i="1" s="1"/>
  <c r="A197" i="1" s="1"/>
  <c r="A217" i="1" s="1"/>
  <c r="A237" i="1" s="1"/>
  <c r="A81" i="1"/>
  <c r="A118" i="1" s="1"/>
  <c r="A138" i="1" s="1"/>
  <c r="A158" i="1" s="1"/>
  <c r="A178" i="1" s="1"/>
  <c r="A198" i="1" s="1"/>
  <c r="A218" i="1" s="1"/>
  <c r="A238" i="1" s="1"/>
  <c r="A82" i="1"/>
  <c r="A119" i="1" s="1"/>
  <c r="A139" i="1" s="1"/>
  <c r="A159" i="1" s="1"/>
  <c r="A179" i="1" s="1"/>
  <c r="A199" i="1" s="1"/>
  <c r="A219" i="1" s="1"/>
  <c r="A239" i="1" s="1"/>
  <c r="A83" i="1"/>
  <c r="A120" i="1" s="1"/>
  <c r="A140" i="1" s="1"/>
  <c r="A160" i="1" s="1"/>
  <c r="A180" i="1" s="1"/>
  <c r="A200" i="1" s="1"/>
  <c r="A220" i="1" s="1"/>
  <c r="A240" i="1" s="1"/>
  <c r="A84" i="1"/>
  <c r="A121" i="1" s="1"/>
  <c r="A141" i="1" s="1"/>
  <c r="A161" i="1" s="1"/>
  <c r="A181" i="1" s="1"/>
  <c r="A201" i="1" s="1"/>
  <c r="A221" i="1" s="1"/>
  <c r="A241" i="1" s="1"/>
  <c r="A85" i="1"/>
  <c r="A122" i="1" s="1"/>
  <c r="A142" i="1" s="1"/>
  <c r="A162" i="1" s="1"/>
  <c r="A182" i="1" s="1"/>
  <c r="A202" i="1" s="1"/>
  <c r="A222" i="1" s="1"/>
  <c r="A242" i="1" s="1"/>
  <c r="A86" i="1"/>
  <c r="A123" i="1" s="1"/>
  <c r="A143" i="1" s="1"/>
  <c r="A163" i="1" s="1"/>
  <c r="A183" i="1" s="1"/>
  <c r="A203" i="1" s="1"/>
  <c r="A223" i="1" s="1"/>
  <c r="A243" i="1" s="1"/>
  <c r="A87" i="1"/>
  <c r="A124" i="1" s="1"/>
  <c r="A144" i="1" s="1"/>
  <c r="A164" i="1" s="1"/>
  <c r="A184" i="1" s="1"/>
  <c r="A204" i="1" s="1"/>
  <c r="A224" i="1" s="1"/>
  <c r="A244" i="1" s="1"/>
  <c r="A88" i="1"/>
  <c r="A125" i="1" s="1"/>
  <c r="A145" i="1" s="1"/>
  <c r="A165" i="1" s="1"/>
  <c r="A185" i="1" s="1"/>
  <c r="A205" i="1" s="1"/>
  <c r="A225" i="1" s="1"/>
  <c r="A245" i="1" s="1"/>
  <c r="A69" i="1"/>
  <c r="A106" i="1" s="1"/>
  <c r="A266" i="1" s="1"/>
  <c r="A380" i="1" l="1"/>
  <c r="A344" i="1"/>
  <c r="A338" i="1"/>
  <c r="A320" i="1"/>
  <c r="A374" i="1"/>
  <c r="A368" i="1"/>
  <c r="A362" i="1"/>
  <c r="A356" i="1"/>
  <c r="A350" i="1"/>
  <c r="A332" i="1"/>
  <c r="A326" i="1"/>
  <c r="A314" i="1"/>
  <c r="A308" i="1"/>
  <c r="A302" i="1"/>
  <c r="A296" i="1"/>
  <c r="A290" i="1"/>
  <c r="A284" i="1"/>
  <c r="A278" i="1"/>
  <c r="A272" i="1"/>
  <c r="C129" i="1"/>
  <c r="C130" i="1" s="1"/>
  <c r="C131" i="1" s="1"/>
  <c r="C132" i="1" s="1"/>
  <c r="C133" i="1" s="1"/>
  <c r="A126" i="1"/>
  <c r="A146" i="1" s="1"/>
  <c r="A166" i="1" s="1"/>
  <c r="A186" i="1" s="1"/>
  <c r="A206" i="1" s="1"/>
  <c r="A226" i="1" s="1"/>
  <c r="C147" i="1" l="1"/>
  <c r="C148" i="1" s="1"/>
  <c r="C149" i="1" s="1"/>
  <c r="C150" i="1" s="1"/>
  <c r="C151" i="1" s="1"/>
  <c r="C152" i="1" s="1"/>
  <c r="C153" i="1" s="1"/>
  <c r="C154" i="1" s="1"/>
  <c r="C167" i="1"/>
  <c r="C168" i="1" s="1"/>
  <c r="C169" i="1" s="1"/>
  <c r="C170" i="1" s="1"/>
  <c r="C171" i="1" s="1"/>
  <c r="C172" i="1" s="1"/>
  <c r="C173" i="1" s="1"/>
  <c r="C174" i="1" s="1"/>
  <c r="C175" i="1" s="1"/>
  <c r="C187" i="1" l="1"/>
  <c r="C188" i="1" s="1"/>
  <c r="C189" i="1" s="1"/>
  <c r="C190" i="1" s="1"/>
  <c r="C191" i="1" s="1"/>
  <c r="C192" i="1" s="1"/>
  <c r="C193" i="1" s="1"/>
  <c r="C194" i="1" s="1"/>
  <c r="C195" i="1" s="1"/>
  <c r="C207" i="1" l="1"/>
  <c r="C208" i="1" s="1"/>
  <c r="C209" i="1" s="1"/>
  <c r="C210" i="1" s="1"/>
  <c r="C211" i="1" s="1"/>
  <c r="C212" i="1" s="1"/>
  <c r="C213" i="1" s="1"/>
  <c r="C214" i="1" s="1"/>
  <c r="C215" i="1" s="1"/>
</calcChain>
</file>

<file path=xl/sharedStrings.xml><?xml version="1.0" encoding="utf-8"?>
<sst xmlns="http://schemas.openxmlformats.org/spreadsheetml/2006/main" count="492" uniqueCount="256">
  <si>
    <t>March 2024</t>
  </si>
  <si>
    <t>Lawrence Stanton</t>
  </si>
  <si>
    <t>1. Cycling</t>
  </si>
  <si>
    <t>UCT SISPS Low Temperature Tests Methodology 2024.md</t>
  </si>
  <si>
    <t>Battery</t>
  </si>
  <si>
    <t>UCT_AST9AH_B10</t>
  </si>
  <si>
    <t>Methodology</t>
  </si>
  <si>
    <t>Company</t>
  </si>
  <si>
    <t>University of Cape Town</t>
  </si>
  <si>
    <t>Attention</t>
  </si>
  <si>
    <t>Postal</t>
  </si>
  <si>
    <t>4th Floor Menzies Building, Upper Campus, University of Cape Town, Cape Town, 7701</t>
  </si>
  <si>
    <t>Tell</t>
  </si>
  <si>
    <t>071 493-6106</t>
  </si>
  <si>
    <t>Email</t>
  </si>
  <si>
    <t>STNLAW003@myuct.ac.za</t>
  </si>
  <si>
    <t>Masamkele Mdondolo</t>
  </si>
  <si>
    <t>Analyst</t>
  </si>
  <si>
    <t>Channel</t>
  </si>
  <si>
    <t>Discharge Rate</t>
  </si>
  <si>
    <t>Make</t>
  </si>
  <si>
    <t>Final Weight</t>
  </si>
  <si>
    <t>Initial Weight</t>
  </si>
  <si>
    <t>Difference</t>
  </si>
  <si>
    <t>Notes / Interruptions</t>
  </si>
  <si>
    <t>UCT_AST9AH_A10</t>
  </si>
  <si>
    <t>NA</t>
  </si>
  <si>
    <t>DO NOT CYCLE</t>
  </si>
  <si>
    <t>Log File Name</t>
  </si>
  <si>
    <t>2. Varied Discharge</t>
  </si>
  <si>
    <t>Initial Voltage</t>
  </si>
  <si>
    <t>Discharge Time</t>
  </si>
  <si>
    <t>Expected SoC</t>
  </si>
  <si>
    <t>Final Voltage</t>
  </si>
  <si>
    <t>Change</t>
  </si>
  <si>
    <t>Refer to methodology for cycling program and other battery limits.</t>
  </si>
  <si>
    <t>Scheduled Start:</t>
  </si>
  <si>
    <t>Batch A</t>
  </si>
  <si>
    <t>Batch B</t>
  </si>
  <si>
    <t>Done</t>
  </si>
  <si>
    <t>No</t>
  </si>
  <si>
    <t>Scheduled End:</t>
  </si>
  <si>
    <t>Preparatory Work</t>
  </si>
  <si>
    <t>Task</t>
  </si>
  <si>
    <t>Responsible</t>
  </si>
  <si>
    <t>Due Date</t>
  </si>
  <si>
    <t>Masa</t>
  </si>
  <si>
    <t>Lawrence</t>
  </si>
  <si>
    <t>Construct EIS clamp rig.</t>
  </si>
  <si>
    <t>Assemble lab apparatus: Cutting tool, filter funnel, acetone, PPE, pipettes.</t>
  </si>
  <si>
    <t>Prepare battery cycling program.</t>
  </si>
  <si>
    <t>Verify EIS test program on dummy battery.</t>
  </si>
  <si>
    <t>Verify operation of ETC to -40°C (empty).</t>
  </si>
  <si>
    <t>Label all samples and batteries.</t>
  </si>
  <si>
    <t>Exploratory teardown of defective battery. Photograph internal construction.</t>
  </si>
  <si>
    <t>Deeply discharged batteries can be left to finish after working hours as those are only added to ETC at higher temperature the next day.</t>
  </si>
  <si>
    <t>3. Cooling &amp; EIS</t>
  </si>
  <si>
    <t>Target Temperature</t>
  </si>
  <si>
    <t>EIS Log File</t>
  </si>
  <si>
    <t>Max Temp Deviation:</t>
  </si>
  <si>
    <t>Min Time Spacing:</t>
  </si>
  <si>
    <t>Due</t>
  </si>
  <si>
    <t>Schedule</t>
  </si>
  <si>
    <t>Time per EIS</t>
  </si>
  <si>
    <t>Temperature Increment</t>
  </si>
  <si>
    <t>Time per Teardown</t>
  </si>
  <si>
    <t>I</t>
  </si>
  <si>
    <t>II</t>
  </si>
  <si>
    <t>III</t>
  </si>
  <si>
    <t>IV</t>
  </si>
  <si>
    <t>V</t>
  </si>
  <si>
    <t>VI</t>
  </si>
  <si>
    <t>Call</t>
  </si>
  <si>
    <t>Voltage</t>
  </si>
  <si>
    <t>Density</t>
  </si>
  <si>
    <t>Only Record Density for 1 Cell per Battery</t>
  </si>
  <si>
    <t>4. Teardowns</t>
  </si>
  <si>
    <t>Notes / Observations</t>
  </si>
  <si>
    <t>UCT AST9AH Lead Acid Battery Low Temperature Testing</t>
  </si>
  <si>
    <t>Asterion HR12-9</t>
  </si>
  <si>
    <t>Temperature</t>
  </si>
  <si>
    <t>Hydrometer</t>
  </si>
  <si>
    <t>Load  batteries and sample bottles for transit.</t>
  </si>
  <si>
    <t>Document Information</t>
  </si>
  <si>
    <t>Discharge, drill into, and place thermometer into sacrificial battery.</t>
  </si>
  <si>
    <t>UCT_AST9AH_A01</t>
  </si>
  <si>
    <t>UCT_AST9AH_A02</t>
  </si>
  <si>
    <t>UCT_AST9AH_A03</t>
  </si>
  <si>
    <t>UCT_AST9AH_A04</t>
  </si>
  <si>
    <t>UCT_AST9AH_A05</t>
  </si>
  <si>
    <t>UCT_AST9AH_A06</t>
  </si>
  <si>
    <t>UCT_AST9AH_A07</t>
  </si>
  <si>
    <t>UCT_AST9AH_A08</t>
  </si>
  <si>
    <t>UCT_AST9AH_A09</t>
  </si>
  <si>
    <t>UCT_AST9AH_B01</t>
  </si>
  <si>
    <t>UCT_AST9AH_B02</t>
  </si>
  <si>
    <t>UCT_AST9AH_B03</t>
  </si>
  <si>
    <t>UCT_AST9AH_B04</t>
  </si>
  <si>
    <t>UCT_AST9AH_B05</t>
  </si>
  <si>
    <t>UCT_AST9AH_B06</t>
  </si>
  <si>
    <t>UCT_AST9AH_B07</t>
  </si>
  <si>
    <t>UCT_AST9AH_B08</t>
  </si>
  <si>
    <t>UCT_AST9AH_B09</t>
  </si>
  <si>
    <t>UCT-AST9AH-A05.csv</t>
  </si>
  <si>
    <t>UCT-AST9AH-A06.csv</t>
  </si>
  <si>
    <t>UCT-AST9AH-A07.csv</t>
  </si>
  <si>
    <t>UCT-AST9AH-A08.csv</t>
  </si>
  <si>
    <t>UCT-AST9AH-A09.csv</t>
  </si>
  <si>
    <t>UCT-AST9AH-A010.csv</t>
  </si>
  <si>
    <t>Used for initial EIS tests at factory SoC. Then ran through same Bulk-Absorption-Float charge as other batteries, except zero discharge.</t>
  </si>
  <si>
    <t>Left to rest for several hours after finishing discharge overnight</t>
  </si>
  <si>
    <t>Left to rest for several hours after finishing discharge overnight.</t>
  </si>
  <si>
    <t>Measurement started soon after discharge completed.</t>
  </si>
  <si>
    <t>UCT-AST9AH-A01.csv</t>
  </si>
  <si>
    <t>UCT-AST9AH-A02.csv</t>
  </si>
  <si>
    <t>UCT-AST9AH-A03.csv</t>
  </si>
  <si>
    <t>UCT-AST9AH-A04.csv</t>
  </si>
  <si>
    <t>Adjustment: Performed initial PoC EIS Spectra at -20°C with reduced cooling period.</t>
  </si>
  <si>
    <t>UCT_AST_9AH_A01_-40</t>
  </si>
  <si>
    <t>UCT_AST_9AH_A02_-40</t>
  </si>
  <si>
    <t>Nominal.</t>
  </si>
  <si>
    <t>Measurement Notes / Interruptions</t>
  </si>
  <si>
    <t>Temperature Notes</t>
  </si>
  <si>
    <t>Performed several test EIS measurements at SoC on arrival. Then recharged before final EIS made.
Measurement of A03-A01 performed after A10-A04 due to sequencing on battery tester.</t>
  </si>
  <si>
    <t>Temperature measurement is of Eth Glycol made shortly after transferring A01-A05 from ETC to Freezer, leaving A06-A08 in ETC and returning Eth Glycol to ETC. This behaviour was later altered after observing ETC behaviour.
Secondary freezer generally reporting -30°C while performing EIS measurements for A01-A05.</t>
  </si>
  <si>
    <t>UCT_AST_9AH_A05_-40</t>
  </si>
  <si>
    <t>UCT_AST_9AH_A04_-40</t>
  </si>
  <si>
    <t>UCT_AST_9AH_A03_-40</t>
  </si>
  <si>
    <t>UCT_AST_9AH_A06_-40</t>
  </si>
  <si>
    <t>UCT_AST_9AH_A07_-40</t>
  </si>
  <si>
    <t>Between A01 and A06</t>
  </si>
  <si>
    <t>Temperature Eth Glycol</t>
  </si>
  <si>
    <t>Reading Time</t>
  </si>
  <si>
    <t>Between A01 and A06.</t>
  </si>
  <si>
    <t>EIS Start Time</t>
  </si>
  <si>
    <t>NOT MEASURED</t>
  </si>
  <si>
    <t>Battery Temperature Logic</t>
  </si>
  <si>
    <t>Battery Min Temperature</t>
  </si>
  <si>
    <t>Battery Max Temperature</t>
  </si>
  <si>
    <t>Below A08.</t>
  </si>
  <si>
    <t>Interrupted in Absorption to increase cut-off from 0.2A to 0.5A (taking too long). Rapidly stopped test and resumed in new routine, skipping to Absorption step. Second run is "-X".</t>
  </si>
  <si>
    <t>Interrupted in Absorption to increase cut-off from 0.2A to 0.5A (taking too long). Rapidly stopped test and resumed in new routine, skipping to Absorption step. Second run is "-X".
Initially programmed for 11V cut-off assuming 9Ah capacity. Note below details how capacity appears reduced. Expected 11.0V threshold to hit, halting test. Opted to remote into terminal later and manually resume test, manually monitoring voltage until end of 6h discharge.</t>
  </si>
  <si>
    <t>Observation: All batteries were found to be fairly discharged, assumed due to self discharge following storage period.</t>
  </si>
  <si>
    <t>Adjustment: Increased Absorption cut-off current from 0.2A to 0.5A.</t>
  </si>
  <si>
    <t>Observation: At 1h20 into discharge, batteries presented a discharge curve suggesting &lt;9Ah capacity. Datasheet inspection showed slightly derated nominal capacity, 8.6Ah at 0.86A discharge. Calculated 5.6Ah capacity based off discharge curve and 10.5V 100% DoD before leaving for the day.</t>
  </si>
  <si>
    <t>Left to rest for 30min-1h before measurement completed.</t>
  </si>
  <si>
    <t>Measurement cancelled. Forgot before initiating transfer of all samples. Eth Glycol measurement however indicates significant drift form -40°C, so would be quite invalid at this stage regardless.</t>
  </si>
  <si>
    <t>Adjustment: Changed from thermometer battery to 80v% Ethylene Glycol.</t>
  </si>
  <si>
    <t>Delay: Only cooled to -40°C on end of Tuesday 5 March. Planned to then continue to time schedule as originally planned.</t>
  </si>
  <si>
    <t>Placed in freezer with -38°C setpoint while completing -40°C step, assumin no significant cooling would occur during disturbances.</t>
  </si>
  <si>
    <t>Nominal</t>
  </si>
  <si>
    <t>Transferred A06-A09 and Eth Glycol from freezer to ETC following this measurment.</t>
  </si>
  <si>
    <t>Nominal.
Transferred A01-A05 from freezer back to ETS, and A06-A08 and Eth Glycol from ETC to freezer.</t>
  </si>
  <si>
    <t>Nominal. Photo taken of ice deposition near terminals, but otherwise well insulated.
Transferred A01-A05 from ETC to freezer as this measurement was started. Eth Glycol left in ETC with A06-A08.</t>
  </si>
  <si>
    <t>ETC drifted to max -25°C before beginning recovery to -40°C setpoint for A06-A08. Temperature measured when transferring A06-A08 from ETC to freezer following completion of A01-A05 EIS. Eth Glycol then placed in freezer for remainder of this temperature step.</t>
  </si>
  <si>
    <t>ETC set to 0% relativehumidity throughout testing.</t>
  </si>
  <si>
    <t>Issue: Advised that Ethylene Glycol will have a faster temperature response than batteries. Can be used to confidently state maximum drifts, assuming an initial thermally saturated condition.</t>
  </si>
  <si>
    <t>Used on Wed 6 March to debug EIS issues while still at factory SoC.</t>
  </si>
  <si>
    <t>Following transfer of A01-A05 from freezer to ETC after completing -40°C tests, ETC reported drift up to -21°C before resuming cooling. Adjusted setpoint to -35°C temporarily expecting disturbance when A06-A08 will be returned to batch.
Freezer set to -38°C to absorb expected thermal shock once EIS measurements begin.
ETC achieved -35.0°C at 11:30, and therefore would be at this temoerature for 4h before EIS measurements begin.</t>
  </si>
  <si>
    <t>Added fan to cool room from heat emmitted from ETC while taking EIS measurements.</t>
  </si>
  <si>
    <t>Modified methodology to place ETC setpoint -5°C below target to allow spanning of temperarture uncertainty across target.</t>
  </si>
  <si>
    <t xml:space="preserve">
Freezer doors closed accedentially and held under vacuum. 30s delay in transferring batteries from ETC to freezer. A01 however proceeded nominally.</t>
  </si>
  <si>
    <t>Positive lead disconnected without being noticed. EIS errored with same issue as encountered in morning. Required power chycle and repeated measurement attempts before resuming test. Total delay 9min before final EIS measurement started.</t>
  </si>
  <si>
    <t>Any significant rise in temperature discounted due to insulation performance.</t>
  </si>
  <si>
    <t>Following transfer of A06-A08 to ETC (whole batch reunited) ETC reported drift up to -15.2°C. Will maintain -35°C setpoint to compensate for 2h until 13:00, then hold at -32°C for 2h30 until 15:30 when EIS measurements will begin.
Eth Glycol measurement performed as A06 removed for EIS.</t>
  </si>
  <si>
    <t>Ran POC EIS after leaving in secondary freezer overnight at -30°C. PoC EIS failed with error in programming VacMin. Decreased parameter value incrementally to 9V before deleting limit from test program (was optional), without success. Ran test on B1 at room temperature with identical error, suggesting issue with instrument. Repeated measurement on B1 but now succeeded (maybe issue in cooling the EIS leads?) Then tested again on A9 (after being left in Styrofoam holder for 30min) - DC voltage observed to increase from 10V5 to 12V1 and EIS measurement succeeded. Therefore inconclusive as to source of the original error.
Actual measurement:
EIS produced errenous values and stopped mid-test. Cleaned uce off termals and restarted test.</t>
  </si>
  <si>
    <t>Feezer came from -35°C shortly before being set to -25°C for this step. Decrease in temperature assumed due to this latent heat. Batteries therefore assumed to have possibly cooled within this range.</t>
  </si>
  <si>
    <t>Between A06 and A01</t>
  </si>
  <si>
    <t>Between A01 and A09</t>
  </si>
  <si>
    <t>ETC found in morning to have maintained -25°C. Tests therefore began immediately.
First EIS produced unstable values in HF range. Stopped and started new test. Error was then resolved.
Second test nominal.</t>
  </si>
  <si>
    <t>Increased EIS program limit to 5kHz due to loss of real crossing in A09 @ -30°C.
Nominal</t>
  </si>
  <si>
    <t>Placed A06 under test as Ethyl Glycol simultaniously removed for measuremnt.
Nominal</t>
  </si>
  <si>
    <t>Significant increase in impedance noticed in LF range. Otherwise Nominal.</t>
  </si>
  <si>
    <t>Noticable increase in impedance, suggesting damage from previous freezing observed at -30°C, or partial freezing still. Real crossing also lost, increased program limit from 5kHz to 8kHz to compensate.
Measurement nominal</t>
  </si>
  <si>
    <t>Between A06 and A10</t>
  </si>
  <si>
    <t>Between A06 and A10 *</t>
  </si>
  <si>
    <t>Left in chest freezer over Wed 6 March until being rejoined with batch at end of Wed 6 March to cool at -25°C overnight.
During measurement was out in styrofoam for 21min before final tests began.</t>
  </si>
  <si>
    <t>First measurement failed, stopped and started new test (with new program at 8kHz). Second run also failed - adjusted leads, started fan (turned off when measuring temperature at A06) and ran EIS test third time, faulure remained. Cleared top of terminals from ice, test failed but due to undervoltage limit (9VDC) at 5kHz, suggesting cell collapse, although other measurements return to ±11V.
Battery appears destroyed, unable to hold voltage under conduction. Dropped voltage limit to 7VDC to investigate. Test still produced errenous results. Allowed to run through to investigate LF region. Test filled with errors and completely different spectrum but otherwise completed. Repeated second measurement to verify trend.
Measuremnts display interesting features: grouping of spectrs and completely different profile in general.</t>
  </si>
  <si>
    <t>UCT_AST_9AH_A01_-30</t>
  </si>
  <si>
    <t>UCT_AST_9AH_A02_-30</t>
  </si>
  <si>
    <t>UCT_AST_9AH_A03_-30</t>
  </si>
  <si>
    <t>UCT_AST_9AH_A04_-30</t>
  </si>
  <si>
    <t>UCT_AST_9AH_A05_-30</t>
  </si>
  <si>
    <t>UCT_AST_9AH_A06_-30</t>
  </si>
  <si>
    <t>UCT_AST_9AH_A07_-30</t>
  </si>
  <si>
    <t>UCT_AST_9AH_A08_-30</t>
  </si>
  <si>
    <t>UCT_AST_9AH_A09_-30</t>
  </si>
  <si>
    <t>UCT_AST_9AH_A01_-20</t>
  </si>
  <si>
    <t>UCT_AST_9AH_A02_-20</t>
  </si>
  <si>
    <t>UCT_AST_9AH_A03_-20</t>
  </si>
  <si>
    <t>UCT_AST_9AH_A04_-20</t>
  </si>
  <si>
    <t>UCT_AST_9AH_A05_-20</t>
  </si>
  <si>
    <t>UCT_AST_9AH_A06_-20</t>
  </si>
  <si>
    <t>UCT_AST_9AH_A07_-20</t>
  </si>
  <si>
    <t>UCT_AST_9AH_A08_-20</t>
  </si>
  <si>
    <t>UCT_AST_9AH_A09_-20</t>
  </si>
  <si>
    <t>UCT_AST_9AH_A10_-20 RUN 1 + UCT_AST_9AH_A10_-20 RUN 2</t>
  </si>
  <si>
    <t>Increased EIS range from 3kHz - 5kHz - 8kHz as real crossing lost in deeply discharged batteries.</t>
  </si>
  <si>
    <t>Given previous setpoint, placed this measurement's saturation to -18°C for axis spacing. Realised however, due to delays in A10 at -20°C, that insufficient time remained. Therefore changed setpoint to -10°C and increased saturation time.
Loadshedding struck at 12:00, chamber drifted to -4.3°C before resuming cooling rapidly back to setpoint.
Freezer not available while running another test. Forced to use ETC for this temperature step. Did not attempt to operate between batteries (airflow calibration heats chamber).</t>
  </si>
  <si>
    <t>ETC drift at -5°C.</t>
  </si>
  <si>
    <t>UCT_AST_9AH_A01_-10</t>
  </si>
  <si>
    <t>8kHz reading records very low Real Z. Deemed outlier and should be filtered out.
Otherwise nominal.</t>
  </si>
  <si>
    <t>Similar to previous (8kHz measurement).</t>
  </si>
  <si>
    <t>UCT_AST_9AH_A03_-10</t>
  </si>
  <si>
    <t>UCT_AST_9AH_A02_-10</t>
  </si>
  <si>
    <t>Between A01 and A05</t>
  </si>
  <si>
    <t>UCT_AST_9AH_A04_-10</t>
  </si>
  <si>
    <t>UCT_AST_9AH_A05_-10</t>
  </si>
  <si>
    <t>Eth Glycol measurement taken as A05 removed for testing.</t>
  </si>
  <si>
    <t>ETC at -1.0°C.</t>
  </si>
  <si>
    <t>UCT_AST_9AH_A06_-10</t>
  </si>
  <si>
    <t>UCT_AST_9AH_A07_-10</t>
  </si>
  <si>
    <t>UCT_AST_9AH_A08_-10</t>
  </si>
  <si>
    <t>UCT_AST_9AH_A09_-10</t>
  </si>
  <si>
    <t>UCT_AST_9AH_A10_-10</t>
  </si>
  <si>
    <t>Battery felt noticably colder than A09, possible still frozen.</t>
  </si>
  <si>
    <t>ETC sufered 2 power failures overnight but eithout significant deviation and normal operation for 10h before start of EIS measurements.</t>
  </si>
  <si>
    <t>Adjusted EIS program limits from 8kHz back to 5kHz.
Arrived to discover all test units offline. Delayed while restoring power.
Measurement nominal.</t>
  </si>
  <si>
    <t>Ethyl Glycol measurement taken as A06 Removed</t>
  </si>
  <si>
    <t>UCT_AST_9AH_A01_0</t>
  </si>
  <si>
    <t>UCT_AST_9AH_A02_0</t>
  </si>
  <si>
    <t>UCT_AST_9AH_A03_0</t>
  </si>
  <si>
    <t>UCT_AST_9AH_A04_0</t>
  </si>
  <si>
    <t>UCT_AST_9AH_A05_0</t>
  </si>
  <si>
    <t>UCT_AST_9AH_A06_0</t>
  </si>
  <si>
    <t>UCT_AST_9AH_A07_0</t>
  </si>
  <si>
    <t>UCT_AST_9AH_A08_0</t>
  </si>
  <si>
    <t>UCT_AST_9AH_A09_0</t>
  </si>
  <si>
    <t>UCT_AST_9AH_A10_0</t>
  </si>
  <si>
    <t>Between A01 and A10</t>
  </si>
  <si>
    <t>Room Ambiant Conditions</t>
  </si>
  <si>
    <t>UCT_AST_9AH_A01_+RT1</t>
  </si>
  <si>
    <t>UCT_AST_9AH_A02_+RT1</t>
  </si>
  <si>
    <t>UCT_AST_9AH_A03_+RT1</t>
  </si>
  <si>
    <t>UCT_AST_9AH_A04_+RT1</t>
  </si>
  <si>
    <t>UCT_AST_9AH_A05_+RT1</t>
  </si>
  <si>
    <t>UCT_AST_9AH_A06_+RT1</t>
  </si>
  <si>
    <t>UCT_AST_9AH_A07_+RT1</t>
  </si>
  <si>
    <t>UCT_AST_9AH_A08_+RT1</t>
  </si>
  <si>
    <t>UCT_AST_9AH_A09_+RT1</t>
  </si>
  <si>
    <t>UCT_AST_9AH_A10_+RT1</t>
  </si>
  <si>
    <t>UCT_AST_9AH_A01_+RT2</t>
  </si>
  <si>
    <t>UCT_AST_9AH_A02_+RT2</t>
  </si>
  <si>
    <t>UCT_AST_9AH_A03_+RT2</t>
  </si>
  <si>
    <t>UCT_AST_9AH_A04_+RT2</t>
  </si>
  <si>
    <t>UCT_AST_9AH_A05_+RT2</t>
  </si>
  <si>
    <t>UCT_AST_9AH_A06_+RT2</t>
  </si>
  <si>
    <t>UCT_AST_9AH_A07_+RT2</t>
  </si>
  <si>
    <t>UCT_AST_9AH_A08_+RT2</t>
  </si>
  <si>
    <t>UCT_AST_9AH_A09_+RT2</t>
  </si>
  <si>
    <t>UCT_AST_9AH_A10_+RT2</t>
  </si>
  <si>
    <t>Placed A06-A10 into ETC at 25°C in order to dry out. Still wet when taken out however.</t>
  </si>
  <si>
    <t>Placed in 25°C water bath to bring to room temperature. Then placed on shelf before EIS conducted.
Assumed saturated, and room air temperature measurement assumed upper bound.</t>
  </si>
  <si>
    <t>Temperature range assumed between ambiant temperatures of the 2 rooms involved.</t>
  </si>
  <si>
    <t>Minor water intrusions in top cover from water bath.
Measurement nominal. Linear trend (Ferg suggests diffusion limit) now gone.</t>
  </si>
  <si>
    <t>Nominal. Battery appears recovered despite freezing prior,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</si>
</sst>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0&quot;kg&quot;"/>
    <numFmt numFmtId="165" formatCode="0&quot;A&quot;"/>
    <numFmt numFmtId="166" formatCode="0&quot;V&quot;"/>
    <numFmt numFmtId="167" formatCode="0.0&quot;A&quot;"/>
    <numFmt numFmtId="168" formatCode="hh&quot;h&quot;mm&quot;min&quot;"/>
    <numFmt numFmtId="169" formatCode="d\ mmmm\ yyyy\ \—\ hh:mm"/>
    <numFmt numFmtId="170" formatCode="d\ mmmm"/>
    <numFmt numFmtId="171" formatCode="0&quot;°C&quot;"/>
    <numFmt numFmtId="172" formatCode="[$-F400]h:mm:ss\ AM/PM"/>
    <numFmt numFmtId="173" formatCode="0&quot;min&quot;"/>
    <numFmt numFmtId="174" formatCode="d\ mmmm\ hh:mm"/>
    <numFmt numFmtId="175" formatCode="0.0000&quot;V&quot;"/>
    <numFmt numFmtId="176" formatCode="0.0000&quot;kg&quot;"/>
    <numFmt numFmtId="177" formatCode="0.00000&quot;kg&quot;"/>
    <numFmt numFmtId="178" formatCode="0.000"/>
    <numFmt numFmtId="179" formatCode="0.0&quot;°C&quot;"/>
    <numFmt numFmtId="180" formatCode="0.00&quot;sg&quot;"/>
  </numFmts>
  <fonts count="11" x14ac:knownFonts="1">
    <font>
      <sz val="12"/>
      <color theme="1"/>
      <name val="Arial"/>
      <family val="2"/>
      <scheme val="minor"/>
    </font>
    <font>
      <sz val="12"/>
      <color theme="1"/>
      <name val="Arial"/>
      <family val="2"/>
      <scheme val="minor"/>
    </font>
    <font>
      <sz val="18"/>
      <color theme="3"/>
      <name val="Times New Roman"/>
      <family val="2"/>
      <scheme val="major"/>
    </font>
    <font>
      <b/>
      <sz val="15"/>
      <color theme="3"/>
      <name val="Arial"/>
      <family val="2"/>
      <scheme val="minor"/>
    </font>
    <font>
      <b/>
      <sz val="12"/>
      <color rgb="FFFA7D00"/>
      <name val="Arial"/>
      <family val="2"/>
      <scheme val="minor"/>
    </font>
    <font>
      <b/>
      <sz val="12"/>
      <color theme="1"/>
      <name val="Arial"/>
      <family val="2"/>
      <scheme val="minor"/>
    </font>
    <font>
      <b/>
      <sz val="18"/>
      <color theme="3"/>
      <name val="Times New Roman"/>
      <family val="1"/>
      <scheme val="major"/>
    </font>
    <font>
      <u/>
      <sz val="12"/>
      <color theme="10"/>
      <name val="Arial"/>
      <family val="2"/>
      <scheme val="minor"/>
    </font>
    <font>
      <sz val="8"/>
      <name val="Arial"/>
      <family val="2"/>
      <scheme val="minor"/>
    </font>
    <font>
      <b/>
      <sz val="12"/>
      <color rgb="FF000000"/>
      <name val="Arial"/>
      <family val="2"/>
      <scheme val="minor"/>
    </font>
    <font>
      <sz val="12"/>
      <color rgb="FF000000"/>
      <name val="Arial"/>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4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medium">
        <color indexed="64"/>
      </top>
      <bottom style="thin">
        <color rgb="FF7F7F7F"/>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2" applyNumberFormat="0" applyAlignment="0" applyProtection="0"/>
    <xf numFmtId="0" fontId="1" fillId="3" borderId="3" applyNumberFormat="0" applyFont="0" applyAlignment="0" applyProtection="0"/>
    <xf numFmtId="0" fontId="7"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57">
    <xf numFmtId="0" fontId="0" fillId="0" borderId="0" xfId="0"/>
    <xf numFmtId="0" fontId="2" fillId="0" borderId="0" xfId="1"/>
    <xf numFmtId="0" fontId="6" fillId="0" borderId="0" xfId="1" applyFont="1"/>
    <xf numFmtId="49" fontId="5" fillId="0" borderId="0" xfId="0" applyNumberFormat="1" applyFont="1" applyAlignment="1">
      <alignment horizontal="left"/>
    </xf>
    <xf numFmtId="0" fontId="3" fillId="0" borderId="1" xfId="2"/>
    <xf numFmtId="0" fontId="5" fillId="0" borderId="0" xfId="0" applyFont="1"/>
    <xf numFmtId="0" fontId="7" fillId="0" borderId="0" xfId="5" applyAlignment="1">
      <alignment horizontal="left"/>
    </xf>
    <xf numFmtId="49" fontId="3" fillId="0" borderId="1" xfId="2" applyNumberFormat="1" applyAlignment="1">
      <alignment horizontal="left"/>
    </xf>
    <xf numFmtId="0" fontId="5" fillId="0" borderId="0" xfId="0" applyFont="1" applyAlignment="1">
      <alignment horizontal="center"/>
    </xf>
    <xf numFmtId="0" fontId="0" fillId="0" borderId="4" xfId="0" applyBorder="1"/>
    <xf numFmtId="164" fontId="0" fillId="0" borderId="4" xfId="0" applyNumberFormat="1" applyBorder="1"/>
    <xf numFmtId="166" fontId="0" fillId="0" borderId="4" xfId="0" applyNumberFormat="1" applyBorder="1"/>
    <xf numFmtId="9" fontId="4" fillId="2" borderId="4" xfId="3" applyNumberFormat="1" applyBorder="1"/>
    <xf numFmtId="0" fontId="0" fillId="3" borderId="3" xfId="4" applyFont="1"/>
    <xf numFmtId="166" fontId="4" fillId="2" borderId="2" xfId="3" applyNumberFormat="1"/>
    <xf numFmtId="0" fontId="0" fillId="0" borderId="9" xfId="0" applyBorder="1"/>
    <xf numFmtId="0" fontId="0" fillId="0" borderId="11" xfId="0" applyBorder="1"/>
    <xf numFmtId="166" fontId="0" fillId="0" borderId="11" xfId="0" applyNumberFormat="1" applyBorder="1"/>
    <xf numFmtId="166" fontId="4" fillId="2" borderId="12" xfId="3" applyNumberFormat="1" applyBorder="1"/>
    <xf numFmtId="0" fontId="0" fillId="0" borderId="13" xfId="0" applyBorder="1"/>
    <xf numFmtId="169" fontId="0" fillId="0" borderId="0" xfId="0" applyNumberFormat="1"/>
    <xf numFmtId="0" fontId="9" fillId="3" borderId="3" xfId="4" applyFont="1"/>
    <xf numFmtId="0" fontId="0" fillId="0" borderId="6" xfId="0" applyBorder="1"/>
    <xf numFmtId="0" fontId="0" fillId="0" borderId="7" xfId="0" applyBorder="1"/>
    <xf numFmtId="0" fontId="5" fillId="0" borderId="15" xfId="0" applyFont="1" applyBorder="1" applyAlignment="1">
      <alignment horizontal="center"/>
    </xf>
    <xf numFmtId="166" fontId="0" fillId="0" borderId="6" xfId="0" applyNumberFormat="1" applyBorder="1"/>
    <xf numFmtId="166" fontId="4" fillId="2" borderId="17" xfId="3" applyNumberFormat="1" applyBorder="1"/>
    <xf numFmtId="164" fontId="0" fillId="0" borderId="6" xfId="0" applyNumberFormat="1" applyBorder="1"/>
    <xf numFmtId="165" fontId="0" fillId="0" borderId="6" xfId="0" applyNumberFormat="1" applyBorder="1"/>
    <xf numFmtId="0" fontId="1" fillId="6" borderId="5" xfId="8" applyBorder="1"/>
    <xf numFmtId="0" fontId="1" fillId="6" borderId="6" xfId="8" applyBorder="1"/>
    <xf numFmtId="0" fontId="1" fillId="6" borderId="8" xfId="8" applyBorder="1"/>
    <xf numFmtId="0" fontId="1" fillId="6" borderId="4" xfId="8" applyBorder="1"/>
    <xf numFmtId="0" fontId="1" fillId="6" borderId="10" xfId="8" applyBorder="1"/>
    <xf numFmtId="0" fontId="1" fillId="6" borderId="11" xfId="8" applyBorder="1"/>
    <xf numFmtId="168" fontId="1" fillId="4" borderId="6" xfId="6" applyNumberFormat="1" applyBorder="1"/>
    <xf numFmtId="168" fontId="1" fillId="4" borderId="4" xfId="6" applyNumberFormat="1" applyBorder="1"/>
    <xf numFmtId="168" fontId="1" fillId="4" borderId="11" xfId="6" applyNumberFormat="1" applyBorder="1"/>
    <xf numFmtId="9" fontId="4" fillId="2" borderId="2" xfId="3" applyNumberFormat="1"/>
    <xf numFmtId="9" fontId="4" fillId="2" borderId="12" xfId="3" applyNumberFormat="1" applyBorder="1"/>
    <xf numFmtId="9" fontId="4" fillId="2" borderId="17" xfId="3" applyNumberFormat="1" applyBorder="1"/>
    <xf numFmtId="170" fontId="0" fillId="0" borderId="0" xfId="0" applyNumberFormat="1"/>
    <xf numFmtId="167" fontId="1" fillId="4" borderId="6" xfId="6" applyNumberFormat="1" applyBorder="1"/>
    <xf numFmtId="167" fontId="1" fillId="4" borderId="4" xfId="6" applyNumberFormat="1" applyBorder="1"/>
    <xf numFmtId="167" fontId="1" fillId="4" borderId="11" xfId="6" applyNumberFormat="1" applyBorder="1"/>
    <xf numFmtId="171" fontId="0" fillId="0" borderId="0" xfId="0" applyNumberFormat="1"/>
    <xf numFmtId="20" fontId="0" fillId="0" borderId="0" xfId="0" applyNumberFormat="1"/>
    <xf numFmtId="0" fontId="5" fillId="0" borderId="14" xfId="0" applyFont="1" applyBorder="1" applyAlignment="1">
      <alignment horizontal="center"/>
    </xf>
    <xf numFmtId="0" fontId="5" fillId="0" borderId="16" xfId="0" applyFont="1" applyBorder="1" applyAlignment="1">
      <alignment horizontal="center"/>
    </xf>
    <xf numFmtId="0" fontId="0" fillId="0" borderId="19" xfId="0" applyBorder="1"/>
    <xf numFmtId="0" fontId="5" fillId="0" borderId="21" xfId="0" applyFont="1" applyBorder="1" applyAlignment="1">
      <alignment horizontal="center"/>
    </xf>
    <xf numFmtId="0" fontId="5" fillId="0" borderId="22" xfId="0" applyFont="1" applyBorder="1" applyAlignment="1">
      <alignment horizontal="center"/>
    </xf>
    <xf numFmtId="0" fontId="1" fillId="6" borderId="18" xfId="8" applyBorder="1"/>
    <xf numFmtId="171" fontId="1" fillId="4" borderId="4" xfId="6" applyNumberFormat="1" applyBorder="1"/>
    <xf numFmtId="171" fontId="1" fillId="4" borderId="11" xfId="6" applyNumberFormat="1" applyBorder="1"/>
    <xf numFmtId="0" fontId="5" fillId="0" borderId="24" xfId="0" applyFont="1" applyBorder="1"/>
    <xf numFmtId="0" fontId="5" fillId="0" borderId="26" xfId="0" applyFont="1" applyBorder="1"/>
    <xf numFmtId="0" fontId="5" fillId="0" borderId="28" xfId="0" applyFont="1" applyBorder="1"/>
    <xf numFmtId="171" fontId="1" fillId="4" borderId="29" xfId="6" applyNumberFormat="1" applyBorder="1"/>
    <xf numFmtId="0" fontId="0" fillId="0" borderId="30" xfId="0" applyBorder="1"/>
    <xf numFmtId="0" fontId="5" fillId="0" borderId="25" xfId="0" applyFont="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1" xfId="0" applyBorder="1"/>
    <xf numFmtId="169" fontId="0" fillId="0" borderId="31" xfId="0" applyNumberFormat="1" applyBorder="1"/>
    <xf numFmtId="0" fontId="0" fillId="0" borderId="29" xfId="0" applyBorder="1" applyAlignment="1">
      <alignment horizontal="center"/>
    </xf>
    <xf numFmtId="174" fontId="1" fillId="5" borderId="19" xfId="7" applyNumberFormat="1" applyBorder="1" applyAlignment="1">
      <alignment horizontal="center"/>
    </xf>
    <xf numFmtId="174" fontId="1" fillId="5" borderId="4" xfId="7" applyNumberFormat="1" applyBorder="1" applyAlignment="1">
      <alignment horizontal="center"/>
    </xf>
    <xf numFmtId="174" fontId="5" fillId="5" borderId="6" xfId="7" applyNumberFormat="1" applyFont="1" applyBorder="1" applyAlignment="1">
      <alignment horizontal="center"/>
    </xf>
    <xf numFmtId="20" fontId="0" fillId="0" borderId="6" xfId="0" applyNumberFormat="1" applyBorder="1"/>
    <xf numFmtId="174" fontId="1" fillId="5" borderId="11" xfId="7" applyNumberFormat="1" applyBorder="1" applyAlignment="1">
      <alignment horizontal="center"/>
    </xf>
    <xf numFmtId="171" fontId="1" fillId="4" borderId="19" xfId="6" applyNumberFormat="1" applyBorder="1"/>
    <xf numFmtId="171" fontId="1" fillId="4" borderId="6" xfId="6" applyNumberFormat="1" applyBorder="1"/>
    <xf numFmtId="0" fontId="1" fillId="6" borderId="32" xfId="8" applyBorder="1"/>
    <xf numFmtId="174" fontId="1" fillId="5" borderId="33" xfId="7" applyNumberFormat="1" applyBorder="1" applyAlignment="1">
      <alignment horizontal="center"/>
    </xf>
    <xf numFmtId="0" fontId="0" fillId="0" borderId="33" xfId="0" applyBorder="1"/>
    <xf numFmtId="174" fontId="1" fillId="5" borderId="6" xfId="7" applyNumberFormat="1" applyBorder="1" applyAlignment="1">
      <alignment horizontal="center"/>
    </xf>
    <xf numFmtId="0" fontId="0" fillId="0" borderId="25" xfId="0" applyBorder="1"/>
    <xf numFmtId="20" fontId="1" fillId="4" borderId="27" xfId="6" applyNumberFormat="1" applyBorder="1"/>
    <xf numFmtId="20" fontId="1" fillId="4" borderId="29" xfId="6" applyNumberFormat="1" applyBorder="1"/>
    <xf numFmtId="0" fontId="5" fillId="0" borderId="31" xfId="0" applyFont="1" applyBorder="1"/>
    <xf numFmtId="0" fontId="5" fillId="3" borderId="3" xfId="4" applyFont="1"/>
    <xf numFmtId="0" fontId="1" fillId="6" borderId="4" xfId="8" applyBorder="1" applyAlignment="1">
      <alignment horizontal="center"/>
    </xf>
    <xf numFmtId="0" fontId="1" fillId="6" borderId="6" xfId="8" applyBorder="1" applyAlignment="1">
      <alignment horizontal="center"/>
    </xf>
    <xf numFmtId="0" fontId="1" fillId="6" borderId="11" xfId="8" applyBorder="1" applyAlignment="1">
      <alignment horizontal="center"/>
    </xf>
    <xf numFmtId="175" fontId="0" fillId="0" borderId="6" xfId="0" applyNumberFormat="1" applyBorder="1"/>
    <xf numFmtId="0" fontId="5" fillId="0" borderId="23" xfId="0" applyFont="1" applyBorder="1" applyAlignment="1">
      <alignment horizontal="left"/>
    </xf>
    <xf numFmtId="0" fontId="5" fillId="6" borderId="5" xfId="8" applyFont="1" applyBorder="1"/>
    <xf numFmtId="167" fontId="1" fillId="4" borderId="33" xfId="6" applyNumberFormat="1" applyBorder="1"/>
    <xf numFmtId="168" fontId="1" fillId="4" borderId="33" xfId="6" applyNumberFormat="1" applyBorder="1"/>
    <xf numFmtId="9" fontId="4" fillId="2" borderId="35" xfId="3" applyNumberFormat="1" applyBorder="1"/>
    <xf numFmtId="173" fontId="4" fillId="2" borderId="17" xfId="3" applyNumberFormat="1" applyBorder="1"/>
    <xf numFmtId="173" fontId="4" fillId="2" borderId="2" xfId="3" applyNumberFormat="1"/>
    <xf numFmtId="173" fontId="4" fillId="2" borderId="35" xfId="3" applyNumberFormat="1" applyBorder="1"/>
    <xf numFmtId="173" fontId="4" fillId="2" borderId="12" xfId="3" applyNumberFormat="1" applyBorder="1"/>
    <xf numFmtId="176" fontId="0" fillId="0" borderId="6" xfId="0" applyNumberFormat="1" applyBorder="1"/>
    <xf numFmtId="176" fontId="0" fillId="0" borderId="4" xfId="0" applyNumberFormat="1" applyBorder="1"/>
    <xf numFmtId="176" fontId="0" fillId="0" borderId="11" xfId="0" applyNumberFormat="1" applyBorder="1"/>
    <xf numFmtId="0" fontId="0" fillId="0" borderId="24" xfId="0" applyBorder="1"/>
    <xf numFmtId="175" fontId="0" fillId="0" borderId="19" xfId="0" applyNumberFormat="1" applyBorder="1"/>
    <xf numFmtId="0" fontId="0" fillId="0" borderId="28" xfId="0" applyBorder="1"/>
    <xf numFmtId="20" fontId="0" fillId="0" borderId="29" xfId="0" applyNumberFormat="1" applyBorder="1"/>
    <xf numFmtId="175" fontId="0" fillId="0" borderId="38" xfId="0" applyNumberFormat="1" applyBorder="1"/>
    <xf numFmtId="177" fontId="0" fillId="0" borderId="6" xfId="0" applyNumberFormat="1" applyBorder="1"/>
    <xf numFmtId="177" fontId="0" fillId="0" borderId="4" xfId="0" applyNumberFormat="1" applyBorder="1"/>
    <xf numFmtId="177" fontId="0" fillId="0" borderId="11" xfId="0" applyNumberFormat="1" applyBorder="1"/>
    <xf numFmtId="177" fontId="0" fillId="0" borderId="39" xfId="0" applyNumberFormat="1" applyBorder="1"/>
    <xf numFmtId="0" fontId="10" fillId="0" borderId="4" xfId="0" applyFont="1" applyBorder="1"/>
    <xf numFmtId="172" fontId="0" fillId="0" borderId="0" xfId="0" applyNumberFormat="1"/>
    <xf numFmtId="2" fontId="0" fillId="0" borderId="0" xfId="0" applyNumberFormat="1"/>
    <xf numFmtId="178" fontId="0" fillId="0" borderId="0" xfId="0" applyNumberFormat="1"/>
    <xf numFmtId="0" fontId="0" fillId="0" borderId="9" xfId="0" applyBorder="1" applyAlignment="1">
      <alignment wrapText="1"/>
    </xf>
    <xf numFmtId="0" fontId="1" fillId="3" borderId="3" xfId="4" applyFont="1"/>
    <xf numFmtId="172" fontId="1" fillId="4" borderId="25" xfId="6" applyNumberFormat="1" applyBorder="1"/>
    <xf numFmtId="0" fontId="0" fillId="0" borderId="7" xfId="0" applyBorder="1" applyAlignment="1">
      <alignment wrapText="1"/>
    </xf>
    <xf numFmtId="179" fontId="0" fillId="0" borderId="6" xfId="0" applyNumberFormat="1" applyBorder="1"/>
    <xf numFmtId="179" fontId="0" fillId="0" borderId="4" xfId="0" applyNumberFormat="1" applyBorder="1"/>
    <xf numFmtId="179" fontId="0" fillId="0" borderId="33" xfId="0" applyNumberFormat="1" applyBorder="1"/>
    <xf numFmtId="179" fontId="0" fillId="0" borderId="11" xfId="0" applyNumberFormat="1" applyBorder="1"/>
    <xf numFmtId="179" fontId="0" fillId="0" borderId="19" xfId="0" applyNumberFormat="1" applyBorder="1"/>
    <xf numFmtId="0" fontId="0" fillId="0" borderId="4" xfId="0" applyBorder="1" applyAlignment="1">
      <alignment wrapText="1"/>
    </xf>
    <xf numFmtId="20" fontId="0" fillId="0" borderId="4" xfId="0" applyNumberFormat="1" applyBorder="1"/>
    <xf numFmtId="179" fontId="4" fillId="2" borderId="4" xfId="3" applyNumberFormat="1" applyBorder="1"/>
    <xf numFmtId="179" fontId="4" fillId="2" borderId="19" xfId="3" applyNumberFormat="1" applyBorder="1"/>
    <xf numFmtId="0" fontId="0" fillId="0" borderId="19" xfId="0" applyBorder="1" applyAlignment="1">
      <alignment wrapText="1"/>
    </xf>
    <xf numFmtId="179" fontId="4" fillId="2" borderId="33" xfId="3" applyNumberFormat="1" applyBorder="1"/>
    <xf numFmtId="0" fontId="0" fillId="0" borderId="33" xfId="0" applyBorder="1" applyAlignment="1">
      <alignment wrapText="1"/>
    </xf>
    <xf numFmtId="179" fontId="4" fillId="2" borderId="6" xfId="3" applyNumberFormat="1" applyBorder="1"/>
    <xf numFmtId="0" fontId="0" fillId="0" borderId="6" xfId="0" applyBorder="1" applyAlignment="1">
      <alignment wrapText="1"/>
    </xf>
    <xf numFmtId="179" fontId="4" fillId="2" borderId="11" xfId="3" applyNumberFormat="1" applyBorder="1"/>
    <xf numFmtId="0" fontId="0" fillId="0" borderId="11" xfId="0" applyBorder="1" applyAlignment="1">
      <alignment wrapText="1"/>
    </xf>
    <xf numFmtId="0" fontId="0" fillId="0" borderId="13" xfId="0" applyBorder="1" applyAlignment="1">
      <alignment wrapText="1"/>
    </xf>
    <xf numFmtId="0" fontId="0" fillId="0" borderId="34" xfId="0" applyBorder="1" applyAlignment="1">
      <alignment wrapText="1"/>
    </xf>
    <xf numFmtId="0" fontId="0" fillId="0" borderId="20" xfId="0" applyBorder="1" applyAlignment="1">
      <alignment wrapText="1"/>
    </xf>
    <xf numFmtId="0" fontId="5" fillId="0" borderId="4" xfId="0" applyFont="1" applyBorder="1"/>
    <xf numFmtId="0" fontId="5" fillId="0" borderId="6" xfId="0" applyFont="1" applyBorder="1"/>
    <xf numFmtId="20" fontId="0" fillId="0" borderId="11" xfId="0" applyNumberFormat="1" applyBorder="1"/>
    <xf numFmtId="0" fontId="10" fillId="0" borderId="11" xfId="0" applyFont="1" applyBorder="1" applyAlignment="1">
      <alignment wrapText="1"/>
    </xf>
    <xf numFmtId="180" fontId="0" fillId="0" borderId="6" xfId="0" applyNumberFormat="1" applyBorder="1"/>
    <xf numFmtId="180" fontId="0" fillId="0" borderId="19" xfId="0" applyNumberFormat="1" applyBorder="1"/>
    <xf numFmtId="180" fontId="0" fillId="0" borderId="38" xfId="0" applyNumberFormat="1" applyBorder="1"/>
    <xf numFmtId="179" fontId="0" fillId="0" borderId="38" xfId="0" applyNumberFormat="1" applyBorder="1"/>
    <xf numFmtId="171" fontId="1" fillId="4" borderId="33" xfId="6" applyNumberFormat="1" applyBorder="1"/>
    <xf numFmtId="0" fontId="0" fillId="0" borderId="0" xfId="0"/>
    <xf numFmtId="0" fontId="5" fillId="0" borderId="36" xfId="0" applyFont="1" applyBorder="1" applyAlignment="1">
      <alignment horizontal="center"/>
    </xf>
    <xf numFmtId="0" fontId="5" fillId="0" borderId="37" xfId="0" applyFont="1" applyBorder="1" applyAlignment="1">
      <alignment horizontal="center"/>
    </xf>
    <xf numFmtId="0" fontId="10" fillId="0" borderId="33" xfId="0" applyFont="1" applyBorder="1"/>
    <xf numFmtId="0" fontId="0" fillId="0" borderId="34" xfId="0" applyBorder="1" applyAlignment="1"/>
    <xf numFmtId="173" fontId="4" fillId="2" borderId="2" xfId="3" applyNumberFormat="1" applyBorder="1"/>
    <xf numFmtId="9" fontId="4" fillId="2" borderId="2" xfId="3" applyNumberFormat="1" applyBorder="1"/>
    <xf numFmtId="20" fontId="0" fillId="0" borderId="19" xfId="0" applyNumberFormat="1" applyBorder="1"/>
    <xf numFmtId="0" fontId="10" fillId="0" borderId="19" xfId="0" applyFont="1" applyBorder="1"/>
    <xf numFmtId="171" fontId="0" fillId="0" borderId="19" xfId="0" applyNumberFormat="1" applyBorder="1"/>
    <xf numFmtId="174" fontId="5" fillId="5" borderId="19" xfId="7" applyNumberFormat="1" applyFont="1" applyBorder="1" applyAlignment="1">
      <alignment horizontal="center"/>
    </xf>
    <xf numFmtId="0" fontId="0" fillId="0" borderId="20" xfId="0" applyFont="1" applyBorder="1" applyAlignment="1">
      <alignment horizontal="left" wrapText="1"/>
    </xf>
    <xf numFmtId="0" fontId="5" fillId="0" borderId="23" xfId="0" applyFont="1" applyBorder="1" applyAlignment="1">
      <alignment horizontal="center"/>
    </xf>
  </cellXfs>
  <cellStyles count="9">
    <cellStyle name="20% - Accent1" xfId="6" builtinId="30"/>
    <cellStyle name="20% - Accent3" xfId="7" builtinId="38"/>
    <cellStyle name="20% - Accent5" xfId="8" builtinId="46"/>
    <cellStyle name="Calculation" xfId="3" builtinId="22"/>
    <cellStyle name="Heading 1" xfId="2" builtinId="16"/>
    <cellStyle name="Hyperlink" xfId="5" builtinId="8"/>
    <cellStyle name="Normal" xfId="0" builtinId="0"/>
    <cellStyle name="Note" xfId="4" builtinId="10"/>
    <cellStyle name="Title" xfId="1" builtinId="15"/>
  </cellStyles>
  <dxfs count="7">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MARiS">
      <a:dk1>
        <a:srgbClr val="000000"/>
      </a:dk1>
      <a:lt1>
        <a:srgbClr val="FFFFFF"/>
      </a:lt1>
      <a:dk2>
        <a:srgbClr val="535454"/>
      </a:dk2>
      <a:lt2>
        <a:srgbClr val="DBEFF9"/>
      </a:lt2>
      <a:accent1>
        <a:srgbClr val="002439"/>
      </a:accent1>
      <a:accent2>
        <a:srgbClr val="013B69"/>
      </a:accent2>
      <a:accent3>
        <a:srgbClr val="1679B8"/>
      </a:accent3>
      <a:accent4>
        <a:srgbClr val="6D9385"/>
      </a:accent4>
      <a:accent5>
        <a:srgbClr val="456E51"/>
      </a:accent5>
      <a:accent6>
        <a:srgbClr val="AEC54A"/>
      </a:accent6>
      <a:hlink>
        <a:srgbClr val="FE6300"/>
      </a:hlink>
      <a:folHlink>
        <a:srgbClr val="BD6816"/>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Desktop/9Ah%20Testing/UCT%20SISPS%20Low%20Temperature%20Tests%20Methodology%202024.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82702-7117-A44F-801D-5A642D2CA644}">
  <dimension ref="A1:O385"/>
  <sheetViews>
    <sheetView tabSelected="1" topLeftCell="A202" zoomScale="86" workbookViewId="0">
      <selection activeCell="K236" sqref="K236"/>
    </sheetView>
  </sheetViews>
  <sheetFormatPr baseColWidth="10" defaultRowHeight="16" x14ac:dyDescent="0.2"/>
  <cols>
    <col min="1" max="1" width="18.28515625" bestFit="1" customWidth="1"/>
    <col min="2" max="2" width="20.42578125" bestFit="1" customWidth="1"/>
    <col min="3" max="3" width="21.42578125" bestFit="1" customWidth="1"/>
    <col min="4" max="4" width="20.42578125" bestFit="1" customWidth="1"/>
    <col min="5" max="5" width="12.5703125" bestFit="1" customWidth="1"/>
    <col min="6" max="6" width="23.28515625" bestFit="1" customWidth="1"/>
    <col min="7" max="8" width="21.7109375" bestFit="1" customWidth="1"/>
    <col min="9" max="10" width="28.85546875" customWidth="1"/>
    <col min="11" max="11" width="91.140625" customWidth="1"/>
    <col min="12" max="12" width="86.28515625" customWidth="1"/>
    <col min="13" max="13" width="76.85546875" customWidth="1"/>
    <col min="14" max="15" width="22.42578125" customWidth="1"/>
  </cols>
  <sheetData>
    <row r="1" spans="1:2" s="1" customFormat="1" ht="23" x14ac:dyDescent="0.25">
      <c r="A1" s="2" t="s">
        <v>78</v>
      </c>
    </row>
    <row r="2" spans="1:2" x14ac:dyDescent="0.2">
      <c r="A2" s="3" t="s">
        <v>0</v>
      </c>
    </row>
    <row r="3" spans="1:2" x14ac:dyDescent="0.2">
      <c r="A3" s="3"/>
    </row>
    <row r="4" spans="1:2" s="4" customFormat="1" ht="20" thickBot="1" x14ac:dyDescent="0.25">
      <c r="A4" s="7" t="s">
        <v>83</v>
      </c>
    </row>
    <row r="5" spans="1:2" ht="17" thickTop="1" x14ac:dyDescent="0.2">
      <c r="A5" s="5" t="s">
        <v>17</v>
      </c>
      <c r="B5" t="s">
        <v>16</v>
      </c>
    </row>
    <row r="7" spans="1:2" x14ac:dyDescent="0.2">
      <c r="A7" s="5" t="s">
        <v>7</v>
      </c>
      <c r="B7" t="s">
        <v>8</v>
      </c>
    </row>
    <row r="8" spans="1:2" x14ac:dyDescent="0.2">
      <c r="A8" s="5" t="s">
        <v>9</v>
      </c>
      <c r="B8" t="s">
        <v>1</v>
      </c>
    </row>
    <row r="9" spans="1:2" x14ac:dyDescent="0.2">
      <c r="A9" s="5" t="s">
        <v>12</v>
      </c>
      <c r="B9" t="s">
        <v>13</v>
      </c>
    </row>
    <row r="10" spans="1:2" x14ac:dyDescent="0.2">
      <c r="A10" s="5" t="s">
        <v>14</v>
      </c>
      <c r="B10" t="s">
        <v>15</v>
      </c>
    </row>
    <row r="11" spans="1:2" x14ac:dyDescent="0.2">
      <c r="A11" s="5" t="s">
        <v>10</v>
      </c>
      <c r="B11" t="s">
        <v>11</v>
      </c>
    </row>
    <row r="12" spans="1:2" x14ac:dyDescent="0.2">
      <c r="A12" s="5"/>
    </row>
    <row r="13" spans="1:2" x14ac:dyDescent="0.2">
      <c r="A13" s="5" t="s">
        <v>6</v>
      </c>
      <c r="B13" s="6" t="s">
        <v>3</v>
      </c>
    </row>
    <row r="15" spans="1:2" s="4" customFormat="1" ht="20" thickBot="1" x14ac:dyDescent="0.25">
      <c r="A15" s="4" t="s">
        <v>42</v>
      </c>
    </row>
    <row r="16" spans="1:2" ht="17" thickTop="1" x14ac:dyDescent="0.2"/>
    <row r="17" spans="1:3" s="8" customFormat="1" x14ac:dyDescent="0.2">
      <c r="A17" s="8" t="s">
        <v>45</v>
      </c>
      <c r="B17" s="8" t="s">
        <v>44</v>
      </c>
      <c r="C17" s="8" t="s">
        <v>43</v>
      </c>
    </row>
    <row r="18" spans="1:3" x14ac:dyDescent="0.2">
      <c r="A18" s="41">
        <v>45352</v>
      </c>
      <c r="B18" t="s">
        <v>46</v>
      </c>
      <c r="C18" t="s">
        <v>54</v>
      </c>
    </row>
    <row r="19" spans="1:3" x14ac:dyDescent="0.2">
      <c r="A19" s="41">
        <v>45352</v>
      </c>
      <c r="B19" t="s">
        <v>46</v>
      </c>
      <c r="C19" t="s">
        <v>52</v>
      </c>
    </row>
    <row r="20" spans="1:3" x14ac:dyDescent="0.2">
      <c r="A20" s="41">
        <v>45352</v>
      </c>
      <c r="B20" t="s">
        <v>47</v>
      </c>
      <c r="C20" t="s">
        <v>48</v>
      </c>
    </row>
    <row r="21" spans="1:3" x14ac:dyDescent="0.2">
      <c r="A21" s="41">
        <v>45352</v>
      </c>
      <c r="B21" t="s">
        <v>47</v>
      </c>
      <c r="C21" t="s">
        <v>53</v>
      </c>
    </row>
    <row r="22" spans="1:3" x14ac:dyDescent="0.2">
      <c r="A22" s="41">
        <v>45353</v>
      </c>
      <c r="B22" t="s">
        <v>47</v>
      </c>
      <c r="C22" t="s">
        <v>82</v>
      </c>
    </row>
    <row r="23" spans="1:3" x14ac:dyDescent="0.2">
      <c r="A23" s="41">
        <v>45355</v>
      </c>
      <c r="B23" t="s">
        <v>46</v>
      </c>
      <c r="C23" t="s">
        <v>49</v>
      </c>
    </row>
    <row r="24" spans="1:3" x14ac:dyDescent="0.2">
      <c r="A24" s="41">
        <v>45355</v>
      </c>
      <c r="B24" t="s">
        <v>46</v>
      </c>
      <c r="C24" t="s">
        <v>84</v>
      </c>
    </row>
    <row r="25" spans="1:3" x14ac:dyDescent="0.2">
      <c r="A25" s="41">
        <v>45355</v>
      </c>
      <c r="B25" t="s">
        <v>46</v>
      </c>
      <c r="C25" t="s">
        <v>50</v>
      </c>
    </row>
    <row r="26" spans="1:3" x14ac:dyDescent="0.2">
      <c r="A26" s="41">
        <v>45355</v>
      </c>
      <c r="B26" t="s">
        <v>46</v>
      </c>
      <c r="C26" t="s">
        <v>51</v>
      </c>
    </row>
    <row r="28" spans="1:3" s="4" customFormat="1" ht="20" thickBot="1" x14ac:dyDescent="0.25">
      <c r="A28" s="4" t="s">
        <v>2</v>
      </c>
    </row>
    <row r="29" spans="1:3" ht="18" thickTop="1" thickBot="1" x14ac:dyDescent="0.25"/>
    <row r="30" spans="1:3" x14ac:dyDescent="0.2">
      <c r="A30" s="99"/>
      <c r="B30" s="59"/>
      <c r="C30" s="60" t="s">
        <v>39</v>
      </c>
    </row>
    <row r="31" spans="1:3" x14ac:dyDescent="0.2">
      <c r="A31" s="56" t="s">
        <v>36</v>
      </c>
      <c r="B31" s="20">
        <v>45355.5</v>
      </c>
      <c r="C31" s="62" t="s">
        <v>40</v>
      </c>
    </row>
    <row r="32" spans="1:3" ht="17" thickBot="1" x14ac:dyDescent="0.25">
      <c r="A32" s="57" t="s">
        <v>41</v>
      </c>
      <c r="B32" s="65">
        <v>45363.5</v>
      </c>
      <c r="C32" s="66" t="s">
        <v>40</v>
      </c>
    </row>
    <row r="33" spans="1:12" ht="17" thickBot="1" x14ac:dyDescent="0.25"/>
    <row r="34" spans="1:12" s="8" customFormat="1" ht="17" thickBot="1" x14ac:dyDescent="0.25">
      <c r="A34" s="47" t="s">
        <v>20</v>
      </c>
      <c r="B34" s="24" t="s">
        <v>4</v>
      </c>
      <c r="C34" s="24" t="s">
        <v>30</v>
      </c>
      <c r="D34" s="24" t="s">
        <v>33</v>
      </c>
      <c r="E34" s="24" t="s">
        <v>34</v>
      </c>
      <c r="F34" s="24" t="s">
        <v>22</v>
      </c>
      <c r="G34" s="24" t="s">
        <v>21</v>
      </c>
      <c r="H34" s="24" t="s">
        <v>23</v>
      </c>
      <c r="I34" s="24" t="s">
        <v>18</v>
      </c>
      <c r="J34" s="24"/>
      <c r="K34" s="24" t="s">
        <v>28</v>
      </c>
      <c r="L34" s="48" t="s">
        <v>24</v>
      </c>
    </row>
    <row r="35" spans="1:12" x14ac:dyDescent="0.2">
      <c r="A35" s="88" t="s">
        <v>79</v>
      </c>
      <c r="B35" s="30" t="s">
        <v>85</v>
      </c>
      <c r="C35" s="25">
        <v>0</v>
      </c>
      <c r="D35" s="25">
        <v>0</v>
      </c>
      <c r="E35" s="26">
        <f>D35-C35</f>
        <v>0</v>
      </c>
      <c r="F35" s="104">
        <v>2.78016</v>
      </c>
      <c r="G35" s="96"/>
      <c r="H35" s="12">
        <f t="shared" ref="H35:H44" si="0">(G35-F35)/F35</f>
        <v>-1</v>
      </c>
      <c r="I35" s="27" t="s">
        <v>26</v>
      </c>
      <c r="J35" s="27"/>
      <c r="K35" s="28" t="s">
        <v>26</v>
      </c>
      <c r="L35" s="23" t="s">
        <v>27</v>
      </c>
    </row>
    <row r="36" spans="1:12" x14ac:dyDescent="0.2">
      <c r="A36" s="31" t="str">
        <f>A35</f>
        <v>Asterion HR12-9</v>
      </c>
      <c r="B36" s="32" t="s">
        <v>86</v>
      </c>
      <c r="C36" s="11"/>
      <c r="D36" s="11"/>
      <c r="E36" s="14">
        <f t="shared" ref="E36:E54" si="1">D36-C36</f>
        <v>0</v>
      </c>
      <c r="F36" s="105">
        <v>2.7762099999999998</v>
      </c>
      <c r="G36" s="97"/>
      <c r="H36" s="12">
        <f t="shared" si="0"/>
        <v>-1</v>
      </c>
      <c r="I36" s="10" t="s">
        <v>26</v>
      </c>
      <c r="J36" s="10"/>
      <c r="K36" s="10" t="s">
        <v>26</v>
      </c>
      <c r="L36" s="15" t="s">
        <v>27</v>
      </c>
    </row>
    <row r="37" spans="1:12" x14ac:dyDescent="0.2">
      <c r="A37" s="31" t="str">
        <f t="shared" ref="A37:A54" si="2">A36</f>
        <v>Asterion HR12-9</v>
      </c>
      <c r="B37" s="32" t="s">
        <v>87</v>
      </c>
      <c r="C37" s="11"/>
      <c r="D37" s="11"/>
      <c r="E37" s="14">
        <f t="shared" si="1"/>
        <v>0</v>
      </c>
      <c r="F37" s="105">
        <v>2.76172</v>
      </c>
      <c r="G37" s="97"/>
      <c r="H37" s="12">
        <f t="shared" si="0"/>
        <v>-1</v>
      </c>
      <c r="I37" s="10" t="s">
        <v>26</v>
      </c>
      <c r="J37" s="10"/>
      <c r="K37" s="10" t="s">
        <v>26</v>
      </c>
      <c r="L37" s="15" t="s">
        <v>27</v>
      </c>
    </row>
    <row r="38" spans="1:12" x14ac:dyDescent="0.2">
      <c r="A38" s="31" t="str">
        <f t="shared" si="2"/>
        <v>Asterion HR12-9</v>
      </c>
      <c r="B38" s="32" t="s">
        <v>88</v>
      </c>
      <c r="C38" s="11"/>
      <c r="D38" s="11"/>
      <c r="E38" s="14">
        <f t="shared" si="1"/>
        <v>0</v>
      </c>
      <c r="F38" s="105">
        <v>2.76877</v>
      </c>
      <c r="G38" s="97"/>
      <c r="H38" s="12">
        <f t="shared" si="0"/>
        <v>-1</v>
      </c>
      <c r="I38" s="10" t="s">
        <v>26</v>
      </c>
      <c r="J38" s="10"/>
      <c r="K38" s="10" t="s">
        <v>26</v>
      </c>
      <c r="L38" s="15" t="s">
        <v>27</v>
      </c>
    </row>
    <row r="39" spans="1:12" x14ac:dyDescent="0.2">
      <c r="A39" s="31" t="str">
        <f t="shared" si="2"/>
        <v>Asterion HR12-9</v>
      </c>
      <c r="B39" s="32" t="s">
        <v>89</v>
      </c>
      <c r="C39" s="11"/>
      <c r="D39" s="11"/>
      <c r="E39" s="14">
        <f t="shared" si="1"/>
        <v>0</v>
      </c>
      <c r="F39" s="105">
        <v>2.8359999999999999</v>
      </c>
      <c r="G39" s="97"/>
      <c r="H39" s="12">
        <f t="shared" si="0"/>
        <v>-1</v>
      </c>
      <c r="I39" s="10" t="s">
        <v>26</v>
      </c>
      <c r="J39" s="10"/>
      <c r="K39" s="10" t="s">
        <v>26</v>
      </c>
      <c r="L39" s="15" t="s">
        <v>27</v>
      </c>
    </row>
    <row r="40" spans="1:12" x14ac:dyDescent="0.2">
      <c r="A40" s="31" t="str">
        <f t="shared" si="2"/>
        <v>Asterion HR12-9</v>
      </c>
      <c r="B40" s="32" t="s">
        <v>90</v>
      </c>
      <c r="C40" s="11"/>
      <c r="D40" s="11"/>
      <c r="E40" s="14">
        <f t="shared" si="1"/>
        <v>0</v>
      </c>
      <c r="F40" s="105">
        <v>2.7717100000000001</v>
      </c>
      <c r="G40" s="97"/>
      <c r="H40" s="12">
        <f t="shared" si="0"/>
        <v>-1</v>
      </c>
      <c r="I40" s="10" t="s">
        <v>26</v>
      </c>
      <c r="J40" s="10"/>
      <c r="K40" s="10" t="s">
        <v>26</v>
      </c>
      <c r="L40" s="15" t="s">
        <v>27</v>
      </c>
    </row>
    <row r="41" spans="1:12" x14ac:dyDescent="0.2">
      <c r="A41" s="31" t="str">
        <f t="shared" si="2"/>
        <v>Asterion HR12-9</v>
      </c>
      <c r="B41" s="32" t="s">
        <v>91</v>
      </c>
      <c r="C41" s="11"/>
      <c r="D41" s="11"/>
      <c r="E41" s="14">
        <f t="shared" si="1"/>
        <v>0</v>
      </c>
      <c r="F41" s="105">
        <v>2.7770999999999999</v>
      </c>
      <c r="G41" s="97"/>
      <c r="H41" s="12">
        <f t="shared" si="0"/>
        <v>-1</v>
      </c>
      <c r="I41" s="10" t="s">
        <v>26</v>
      </c>
      <c r="J41" s="10"/>
      <c r="K41" s="10" t="s">
        <v>26</v>
      </c>
      <c r="L41" s="15" t="s">
        <v>27</v>
      </c>
    </row>
    <row r="42" spans="1:12" x14ac:dyDescent="0.2">
      <c r="A42" s="31" t="str">
        <f t="shared" si="2"/>
        <v>Asterion HR12-9</v>
      </c>
      <c r="B42" s="32" t="s">
        <v>92</v>
      </c>
      <c r="C42" s="11"/>
      <c r="D42" s="11"/>
      <c r="E42" s="14">
        <f t="shared" si="1"/>
        <v>0</v>
      </c>
      <c r="F42" s="105">
        <v>2.7640799999999999</v>
      </c>
      <c r="G42" s="97"/>
      <c r="H42" s="12">
        <f t="shared" si="0"/>
        <v>-1</v>
      </c>
      <c r="I42" s="10" t="s">
        <v>26</v>
      </c>
      <c r="J42" s="10"/>
      <c r="K42" s="10" t="s">
        <v>26</v>
      </c>
      <c r="L42" s="15" t="s">
        <v>27</v>
      </c>
    </row>
    <row r="43" spans="1:12" x14ac:dyDescent="0.2">
      <c r="A43" s="31" t="str">
        <f t="shared" si="2"/>
        <v>Asterion HR12-9</v>
      </c>
      <c r="B43" s="32" t="s">
        <v>93</v>
      </c>
      <c r="C43" s="11"/>
      <c r="D43" s="11"/>
      <c r="E43" s="14">
        <f t="shared" si="1"/>
        <v>0</v>
      </c>
      <c r="F43" s="107">
        <v>2.75346</v>
      </c>
      <c r="G43" s="97"/>
      <c r="H43" s="12">
        <f t="shared" si="0"/>
        <v>-1</v>
      </c>
      <c r="I43" s="10" t="s">
        <v>26</v>
      </c>
      <c r="J43" s="10"/>
      <c r="K43" s="10" t="s">
        <v>26</v>
      </c>
      <c r="L43" s="15" t="s">
        <v>27</v>
      </c>
    </row>
    <row r="44" spans="1:12" x14ac:dyDescent="0.2">
      <c r="A44" s="31" t="str">
        <f t="shared" si="2"/>
        <v>Asterion HR12-9</v>
      </c>
      <c r="B44" s="32" t="s">
        <v>25</v>
      </c>
      <c r="C44" s="11"/>
      <c r="D44" s="11"/>
      <c r="E44" s="14">
        <f t="shared" si="1"/>
        <v>0</v>
      </c>
      <c r="F44" s="105">
        <v>2.7809699999999999</v>
      </c>
      <c r="G44" s="97"/>
      <c r="H44" s="12">
        <f t="shared" si="0"/>
        <v>-1</v>
      </c>
      <c r="I44" s="10" t="s">
        <v>26</v>
      </c>
      <c r="J44" s="10"/>
      <c r="K44" s="10" t="s">
        <v>26</v>
      </c>
      <c r="L44" s="15" t="s">
        <v>27</v>
      </c>
    </row>
    <row r="45" spans="1:12" x14ac:dyDescent="0.2">
      <c r="A45" s="31" t="str">
        <f t="shared" si="2"/>
        <v>Asterion HR12-9</v>
      </c>
      <c r="B45" s="32" t="s">
        <v>94</v>
      </c>
      <c r="C45" s="11"/>
      <c r="D45" s="11"/>
      <c r="E45" s="14">
        <f t="shared" si="1"/>
        <v>0</v>
      </c>
      <c r="F45" s="105">
        <v>2.7748499999999998</v>
      </c>
      <c r="G45" s="97"/>
      <c r="H45" s="12">
        <f>(G45-F45)/F45</f>
        <v>-1</v>
      </c>
      <c r="I45" s="9">
        <v>7</v>
      </c>
      <c r="J45" s="9"/>
      <c r="K45" s="9"/>
      <c r="L45" s="15"/>
    </row>
    <row r="46" spans="1:12" x14ac:dyDescent="0.2">
      <c r="A46" s="31" t="str">
        <f t="shared" si="2"/>
        <v>Asterion HR12-9</v>
      </c>
      <c r="B46" s="32" t="s">
        <v>95</v>
      </c>
      <c r="C46" s="11"/>
      <c r="D46" s="11"/>
      <c r="E46" s="14">
        <f t="shared" si="1"/>
        <v>0</v>
      </c>
      <c r="F46" s="105">
        <v>2.7733699999999999</v>
      </c>
      <c r="G46" s="97"/>
      <c r="H46" s="12">
        <f t="shared" ref="H46:H54" si="3">(G46-F46)/F46</f>
        <v>-1</v>
      </c>
      <c r="I46" s="9">
        <v>8</v>
      </c>
      <c r="J46" s="9"/>
      <c r="K46" s="9"/>
      <c r="L46" s="15"/>
    </row>
    <row r="47" spans="1:12" x14ac:dyDescent="0.2">
      <c r="A47" s="31" t="str">
        <f t="shared" si="2"/>
        <v>Asterion HR12-9</v>
      </c>
      <c r="B47" s="32" t="s">
        <v>96</v>
      </c>
      <c r="C47" s="11"/>
      <c r="D47" s="11"/>
      <c r="E47" s="14">
        <f t="shared" si="1"/>
        <v>0</v>
      </c>
      <c r="F47" s="105">
        <v>2.7837800000000001</v>
      </c>
      <c r="G47" s="97"/>
      <c r="H47" s="12">
        <f t="shared" si="3"/>
        <v>-1</v>
      </c>
      <c r="I47" s="9">
        <v>12</v>
      </c>
      <c r="J47" s="9"/>
      <c r="K47" s="9"/>
      <c r="L47" s="15"/>
    </row>
    <row r="48" spans="1:12" x14ac:dyDescent="0.2">
      <c r="A48" s="31" t="str">
        <f t="shared" si="2"/>
        <v>Asterion HR12-9</v>
      </c>
      <c r="B48" s="32" t="s">
        <v>97</v>
      </c>
      <c r="C48" s="11"/>
      <c r="D48" s="11"/>
      <c r="E48" s="14">
        <f t="shared" si="1"/>
        <v>0</v>
      </c>
      <c r="F48" s="105">
        <v>2.7556099999999999</v>
      </c>
      <c r="G48" s="97"/>
      <c r="H48" s="12">
        <f t="shared" si="3"/>
        <v>-1</v>
      </c>
      <c r="I48" s="9">
        <v>14</v>
      </c>
      <c r="J48" s="9"/>
      <c r="K48" s="9"/>
      <c r="L48" s="15"/>
    </row>
    <row r="49" spans="1:12" x14ac:dyDescent="0.2">
      <c r="A49" s="31" t="str">
        <f t="shared" si="2"/>
        <v>Asterion HR12-9</v>
      </c>
      <c r="B49" s="32" t="s">
        <v>98</v>
      </c>
      <c r="C49" s="11"/>
      <c r="D49" s="11"/>
      <c r="E49" s="14">
        <f t="shared" si="1"/>
        <v>0</v>
      </c>
      <c r="F49" s="105">
        <v>2.7665099999999998</v>
      </c>
      <c r="G49" s="97"/>
      <c r="H49" s="12">
        <f t="shared" si="3"/>
        <v>-1</v>
      </c>
      <c r="I49" s="9">
        <v>15</v>
      </c>
      <c r="J49" s="9"/>
      <c r="K49" s="9"/>
      <c r="L49" s="15"/>
    </row>
    <row r="50" spans="1:12" x14ac:dyDescent="0.2">
      <c r="A50" s="31" t="str">
        <f t="shared" si="2"/>
        <v>Asterion HR12-9</v>
      </c>
      <c r="B50" s="32" t="s">
        <v>99</v>
      </c>
      <c r="C50" s="11"/>
      <c r="D50" s="11"/>
      <c r="E50" s="14">
        <f t="shared" si="1"/>
        <v>0</v>
      </c>
      <c r="F50" s="105">
        <v>2.76803</v>
      </c>
      <c r="G50" s="97"/>
      <c r="H50" s="12">
        <f t="shared" si="3"/>
        <v>-1</v>
      </c>
      <c r="I50" s="9"/>
      <c r="J50" s="9"/>
      <c r="K50" s="9"/>
      <c r="L50" s="15"/>
    </row>
    <row r="51" spans="1:12" x14ac:dyDescent="0.2">
      <c r="A51" s="31" t="str">
        <f t="shared" si="2"/>
        <v>Asterion HR12-9</v>
      </c>
      <c r="B51" s="32" t="s">
        <v>100</v>
      </c>
      <c r="C51" s="11"/>
      <c r="D51" s="11"/>
      <c r="E51" s="14">
        <f t="shared" si="1"/>
        <v>0</v>
      </c>
      <c r="F51" s="105">
        <v>2.7915199999999998</v>
      </c>
      <c r="G51" s="97"/>
      <c r="H51" s="12">
        <f t="shared" si="3"/>
        <v>-1</v>
      </c>
      <c r="I51" s="9"/>
      <c r="J51" s="9"/>
      <c r="K51" s="9"/>
      <c r="L51" s="15"/>
    </row>
    <row r="52" spans="1:12" x14ac:dyDescent="0.2">
      <c r="A52" s="31" t="str">
        <f t="shared" si="2"/>
        <v>Asterion HR12-9</v>
      </c>
      <c r="B52" s="32" t="s">
        <v>101</v>
      </c>
      <c r="C52" s="11"/>
      <c r="D52" s="11"/>
      <c r="E52" s="14">
        <f t="shared" si="1"/>
        <v>0</v>
      </c>
      <c r="F52" s="105">
        <v>2.7892600000000001</v>
      </c>
      <c r="G52" s="97"/>
      <c r="H52" s="12">
        <f t="shared" si="3"/>
        <v>-1</v>
      </c>
      <c r="I52" s="9"/>
      <c r="J52" s="9"/>
      <c r="K52" s="9"/>
      <c r="L52" s="15"/>
    </row>
    <row r="53" spans="1:12" x14ac:dyDescent="0.2">
      <c r="A53" s="31" t="str">
        <f t="shared" si="2"/>
        <v>Asterion HR12-9</v>
      </c>
      <c r="B53" s="32" t="s">
        <v>102</v>
      </c>
      <c r="C53" s="11"/>
      <c r="D53" s="11"/>
      <c r="E53" s="14">
        <f t="shared" si="1"/>
        <v>0</v>
      </c>
      <c r="F53" s="105">
        <v>2.7850899999999998</v>
      </c>
      <c r="G53" s="97"/>
      <c r="H53" s="12">
        <f t="shared" si="3"/>
        <v>-1</v>
      </c>
      <c r="I53" s="9"/>
      <c r="J53" s="9"/>
      <c r="K53" s="9"/>
      <c r="L53" s="15"/>
    </row>
    <row r="54" spans="1:12" ht="17" thickBot="1" x14ac:dyDescent="0.25">
      <c r="A54" s="31" t="str">
        <f t="shared" si="2"/>
        <v>Asterion HR12-9</v>
      </c>
      <c r="B54" s="34" t="s">
        <v>5</v>
      </c>
      <c r="C54" s="17"/>
      <c r="D54" s="17"/>
      <c r="E54" s="18">
        <f t="shared" si="1"/>
        <v>0</v>
      </c>
      <c r="F54" s="106">
        <v>2.782</v>
      </c>
      <c r="G54" s="98"/>
      <c r="H54" s="12">
        <f t="shared" si="3"/>
        <v>-1</v>
      </c>
      <c r="I54" s="16"/>
      <c r="J54" s="16"/>
      <c r="K54" s="16"/>
      <c r="L54" s="19"/>
    </row>
    <row r="56" spans="1:12" s="13" customFormat="1" x14ac:dyDescent="0.2">
      <c r="A56" s="21" t="s">
        <v>35</v>
      </c>
    </row>
    <row r="58" spans="1:12" s="4" customFormat="1" ht="20" thickBot="1" x14ac:dyDescent="0.25">
      <c r="A58" s="4" t="s">
        <v>29</v>
      </c>
    </row>
    <row r="59" spans="1:12" ht="18" thickTop="1" thickBot="1" x14ac:dyDescent="0.25"/>
    <row r="60" spans="1:12" x14ac:dyDescent="0.2">
      <c r="A60" s="55" t="s">
        <v>36</v>
      </c>
      <c r="B60" s="59"/>
      <c r="C60" s="59"/>
      <c r="D60" s="60" t="s">
        <v>39</v>
      </c>
    </row>
    <row r="61" spans="1:12" x14ac:dyDescent="0.2">
      <c r="A61" s="61"/>
      <c r="B61" t="s">
        <v>37</v>
      </c>
      <c r="C61" s="20">
        <v>45355.479166666664</v>
      </c>
      <c r="D61" s="62" t="s">
        <v>40</v>
      </c>
    </row>
    <row r="62" spans="1:12" x14ac:dyDescent="0.2">
      <c r="A62" s="61"/>
      <c r="B62" t="s">
        <v>38</v>
      </c>
      <c r="C62" s="20">
        <v>45363.5</v>
      </c>
      <c r="D62" s="62" t="s">
        <v>40</v>
      </c>
    </row>
    <row r="63" spans="1:12" x14ac:dyDescent="0.2">
      <c r="A63" s="56" t="s">
        <v>41</v>
      </c>
      <c r="C63" s="20"/>
      <c r="D63" s="63"/>
    </row>
    <row r="64" spans="1:12" x14ac:dyDescent="0.2">
      <c r="A64" s="56"/>
      <c r="B64" t="s">
        <v>37</v>
      </c>
      <c r="C64" s="20">
        <v>45355.701388888891</v>
      </c>
      <c r="D64" s="62" t="s">
        <v>40</v>
      </c>
    </row>
    <row r="65" spans="1:12" ht="17" thickBot="1" x14ac:dyDescent="0.25">
      <c r="A65" s="57"/>
      <c r="B65" s="64" t="s">
        <v>38</v>
      </c>
      <c r="C65" s="65">
        <v>45363.701388888891</v>
      </c>
      <c r="D65" s="66" t="s">
        <v>40</v>
      </c>
    </row>
    <row r="66" spans="1:12" x14ac:dyDescent="0.2">
      <c r="C66" s="20"/>
    </row>
    <row r="67" spans="1:12" ht="17" thickBot="1" x14ac:dyDescent="0.25">
      <c r="L67" s="20"/>
    </row>
    <row r="68" spans="1:12" s="8" customFormat="1" ht="17" thickBot="1" x14ac:dyDescent="0.25">
      <c r="A68" s="47" t="s">
        <v>4</v>
      </c>
      <c r="B68" s="24" t="s">
        <v>19</v>
      </c>
      <c r="C68" s="24" t="s">
        <v>31</v>
      </c>
      <c r="D68" s="24" t="s">
        <v>31</v>
      </c>
      <c r="E68" s="24" t="s">
        <v>32</v>
      </c>
      <c r="F68" s="24" t="s">
        <v>18</v>
      </c>
      <c r="G68" s="24" t="s">
        <v>28</v>
      </c>
      <c r="H68" s="48" t="s">
        <v>24</v>
      </c>
    </row>
    <row r="69" spans="1:12" x14ac:dyDescent="0.2">
      <c r="A69" s="29" t="str">
        <f t="shared" ref="A69:A88" si="4">B35</f>
        <v>UCT_AST9AH_A01</v>
      </c>
      <c r="B69" s="42" t="s">
        <v>26</v>
      </c>
      <c r="C69" s="35">
        <v>0</v>
      </c>
      <c r="D69" s="92">
        <f>MINUTE(C69)+HOUR(C69)*60</f>
        <v>0</v>
      </c>
      <c r="E69" s="40">
        <v>1</v>
      </c>
      <c r="F69" s="22">
        <v>15</v>
      </c>
      <c r="G69" s="9" t="s">
        <v>113</v>
      </c>
      <c r="H69" s="23" t="s">
        <v>109</v>
      </c>
    </row>
    <row r="70" spans="1:12" x14ac:dyDescent="0.2">
      <c r="A70" s="31" t="str">
        <f t="shared" si="4"/>
        <v>UCT_AST9AH_A02</v>
      </c>
      <c r="B70" s="43">
        <v>0.9</v>
      </c>
      <c r="C70" s="36">
        <v>2.7777777777777776E-2</v>
      </c>
      <c r="D70" s="93">
        <f t="shared" ref="D70:D88" si="5">MINUTE(C70)+HOUR(C70)*60</f>
        <v>40</v>
      </c>
      <c r="E70" s="38">
        <f>(9-B70*D70/60)/9</f>
        <v>0.93333333333333335</v>
      </c>
      <c r="F70" s="9">
        <v>14</v>
      </c>
      <c r="G70" s="9" t="s">
        <v>114</v>
      </c>
      <c r="H70" s="15"/>
    </row>
    <row r="71" spans="1:12" x14ac:dyDescent="0.2">
      <c r="A71" s="31" t="str">
        <f t="shared" si="4"/>
        <v>UCT_AST9AH_A03</v>
      </c>
      <c r="B71" s="43">
        <v>0.9</v>
      </c>
      <c r="C71" s="36">
        <v>5.5555555555555601E-2</v>
      </c>
      <c r="D71" s="93">
        <f t="shared" si="5"/>
        <v>80</v>
      </c>
      <c r="E71" s="38">
        <f t="shared" ref="E71:E88" si="6">(9-B71*D71/60)/9</f>
        <v>0.8666666666666667</v>
      </c>
      <c r="F71" s="9">
        <v>13</v>
      </c>
      <c r="G71" s="9" t="s">
        <v>115</v>
      </c>
      <c r="H71" s="15"/>
    </row>
    <row r="72" spans="1:12" x14ac:dyDescent="0.2">
      <c r="A72" s="31" t="str">
        <f t="shared" si="4"/>
        <v>UCT_AST9AH_A04</v>
      </c>
      <c r="B72" s="43">
        <v>0.9</v>
      </c>
      <c r="C72" s="36">
        <v>8.3333333333333301E-2</v>
      </c>
      <c r="D72" s="93">
        <f t="shared" si="5"/>
        <v>120</v>
      </c>
      <c r="E72" s="38">
        <f t="shared" si="6"/>
        <v>0.8</v>
      </c>
      <c r="F72" s="9">
        <v>15</v>
      </c>
      <c r="G72" s="9" t="s">
        <v>116</v>
      </c>
      <c r="H72" s="15"/>
    </row>
    <row r="73" spans="1:12" x14ac:dyDescent="0.2">
      <c r="A73" s="31" t="str">
        <f t="shared" si="4"/>
        <v>UCT_AST9AH_A05</v>
      </c>
      <c r="B73" s="43">
        <v>0.9</v>
      </c>
      <c r="C73" s="36">
        <v>0.11111111111111099</v>
      </c>
      <c r="D73" s="93">
        <f t="shared" si="5"/>
        <v>160</v>
      </c>
      <c r="E73" s="38">
        <f t="shared" si="6"/>
        <v>0.73333333333333328</v>
      </c>
      <c r="F73" s="9">
        <v>15</v>
      </c>
      <c r="G73" s="9" t="s">
        <v>103</v>
      </c>
      <c r="H73" s="15" t="s">
        <v>140</v>
      </c>
    </row>
    <row r="74" spans="1:12" x14ac:dyDescent="0.2">
      <c r="A74" s="31" t="str">
        <f t="shared" si="4"/>
        <v>UCT_AST9AH_A06</v>
      </c>
      <c r="B74" s="43">
        <v>0.9</v>
      </c>
      <c r="C74" s="36">
        <v>0.13888888888888901</v>
      </c>
      <c r="D74" s="93">
        <f t="shared" si="5"/>
        <v>200</v>
      </c>
      <c r="E74" s="38">
        <f t="shared" si="6"/>
        <v>0.66666666666666663</v>
      </c>
      <c r="F74" s="9">
        <v>14</v>
      </c>
      <c r="G74" s="9" t="s">
        <v>104</v>
      </c>
      <c r="H74" s="15" t="s">
        <v>140</v>
      </c>
    </row>
    <row r="75" spans="1:12" x14ac:dyDescent="0.2">
      <c r="A75" s="31" t="str">
        <f t="shared" si="4"/>
        <v>UCT_AST9AH_A07</v>
      </c>
      <c r="B75" s="43">
        <v>0.9</v>
      </c>
      <c r="C75" s="36">
        <v>0.16666666666666699</v>
      </c>
      <c r="D75" s="93">
        <f t="shared" si="5"/>
        <v>240</v>
      </c>
      <c r="E75" s="38">
        <f t="shared" si="6"/>
        <v>0.60000000000000009</v>
      </c>
      <c r="F75" s="9">
        <v>13</v>
      </c>
      <c r="G75" s="108" t="s">
        <v>105</v>
      </c>
      <c r="H75" s="15" t="s">
        <v>140</v>
      </c>
    </row>
    <row r="76" spans="1:12" x14ac:dyDescent="0.2">
      <c r="A76" s="31" t="str">
        <f t="shared" si="4"/>
        <v>UCT_AST9AH_A08</v>
      </c>
      <c r="B76" s="43">
        <v>0.9</v>
      </c>
      <c r="C76" s="36">
        <v>0.194444444444444</v>
      </c>
      <c r="D76" s="93">
        <f t="shared" si="5"/>
        <v>280</v>
      </c>
      <c r="E76" s="38">
        <f t="shared" si="6"/>
        <v>0.53333333333333333</v>
      </c>
      <c r="F76" s="9">
        <v>12</v>
      </c>
      <c r="G76" s="108" t="s">
        <v>106</v>
      </c>
      <c r="H76" s="15" t="s">
        <v>140</v>
      </c>
    </row>
    <row r="77" spans="1:12" x14ac:dyDescent="0.2">
      <c r="A77" s="31" t="str">
        <f t="shared" si="4"/>
        <v>UCT_AST9AH_A09</v>
      </c>
      <c r="B77" s="43">
        <v>0.9</v>
      </c>
      <c r="C77" s="36">
        <v>0.22222222222222199</v>
      </c>
      <c r="D77" s="93">
        <f t="shared" si="5"/>
        <v>320</v>
      </c>
      <c r="E77" s="38">
        <f t="shared" si="6"/>
        <v>0.46666666666666667</v>
      </c>
      <c r="F77" s="9">
        <v>7</v>
      </c>
      <c r="G77" s="108" t="s">
        <v>107</v>
      </c>
      <c r="H77" s="15" t="s">
        <v>140</v>
      </c>
    </row>
    <row r="78" spans="1:12" ht="17" thickBot="1" x14ac:dyDescent="0.25">
      <c r="A78" s="74" t="str">
        <f t="shared" si="4"/>
        <v>UCT_AST9AH_A10</v>
      </c>
      <c r="B78" s="89">
        <v>0.9</v>
      </c>
      <c r="C78" s="90">
        <v>0.25</v>
      </c>
      <c r="D78" s="94">
        <f t="shared" si="5"/>
        <v>360</v>
      </c>
      <c r="E78" s="91">
        <f t="shared" si="6"/>
        <v>0.39999999999999997</v>
      </c>
      <c r="F78" s="76">
        <v>8</v>
      </c>
      <c r="G78" s="147" t="s">
        <v>108</v>
      </c>
      <c r="H78" s="148" t="s">
        <v>141</v>
      </c>
    </row>
    <row r="79" spans="1:12" x14ac:dyDescent="0.2">
      <c r="A79" s="29" t="str">
        <f t="shared" si="4"/>
        <v>UCT_AST9AH_B01</v>
      </c>
      <c r="B79" s="42">
        <v>0.9</v>
      </c>
      <c r="C79" s="35">
        <v>0</v>
      </c>
      <c r="D79" s="92">
        <f t="shared" si="5"/>
        <v>0</v>
      </c>
      <c r="E79" s="40">
        <f t="shared" si="6"/>
        <v>1</v>
      </c>
      <c r="F79" s="22">
        <f t="shared" ref="F79:F82" si="7">I45</f>
        <v>7</v>
      </c>
      <c r="G79" s="22"/>
      <c r="H79" s="23"/>
    </row>
    <row r="80" spans="1:12" x14ac:dyDescent="0.2">
      <c r="A80" s="31" t="str">
        <f t="shared" si="4"/>
        <v>UCT_AST9AH_B02</v>
      </c>
      <c r="B80" s="43">
        <v>0.9</v>
      </c>
      <c r="C80" s="36">
        <v>2.7777777777777776E-2</v>
      </c>
      <c r="D80" s="149">
        <f t="shared" si="5"/>
        <v>40</v>
      </c>
      <c r="E80" s="150">
        <f t="shared" si="6"/>
        <v>0.93333333333333335</v>
      </c>
      <c r="F80" s="9">
        <f t="shared" si="7"/>
        <v>8</v>
      </c>
      <c r="G80" s="9"/>
      <c r="H80" s="15"/>
    </row>
    <row r="81" spans="1:8" x14ac:dyDescent="0.2">
      <c r="A81" s="31" t="str">
        <f t="shared" si="4"/>
        <v>UCT_AST9AH_B03</v>
      </c>
      <c r="B81" s="43">
        <v>0.9</v>
      </c>
      <c r="C81" s="36">
        <v>5.5555555555555601E-2</v>
      </c>
      <c r="D81" s="149">
        <f t="shared" si="5"/>
        <v>80</v>
      </c>
      <c r="E81" s="150">
        <f t="shared" si="6"/>
        <v>0.8666666666666667</v>
      </c>
      <c r="F81" s="9">
        <f t="shared" si="7"/>
        <v>12</v>
      </c>
      <c r="G81" s="9"/>
      <c r="H81" s="15"/>
    </row>
    <row r="82" spans="1:8" x14ac:dyDescent="0.2">
      <c r="A82" s="31" t="str">
        <f t="shared" si="4"/>
        <v>UCT_AST9AH_B04</v>
      </c>
      <c r="B82" s="43">
        <v>0.9</v>
      </c>
      <c r="C82" s="36">
        <v>8.3333333333333301E-2</v>
      </c>
      <c r="D82" s="149">
        <f t="shared" si="5"/>
        <v>120</v>
      </c>
      <c r="E82" s="150">
        <f t="shared" si="6"/>
        <v>0.8</v>
      </c>
      <c r="F82" s="9">
        <f t="shared" si="7"/>
        <v>14</v>
      </c>
      <c r="G82" s="9"/>
      <c r="H82" s="15"/>
    </row>
    <row r="83" spans="1:8" x14ac:dyDescent="0.2">
      <c r="A83" s="31" t="str">
        <f t="shared" si="4"/>
        <v>UCT_AST9AH_B05</v>
      </c>
      <c r="B83" s="43">
        <v>0.9</v>
      </c>
      <c r="C83" s="36">
        <v>0.11111111111111099</v>
      </c>
      <c r="D83" s="149">
        <f t="shared" si="5"/>
        <v>160</v>
      </c>
      <c r="E83" s="150">
        <f t="shared" si="6"/>
        <v>0.73333333333333328</v>
      </c>
      <c r="F83" s="9">
        <f>I49</f>
        <v>15</v>
      </c>
      <c r="G83" s="9"/>
      <c r="H83" s="15"/>
    </row>
    <row r="84" spans="1:8" x14ac:dyDescent="0.2">
      <c r="A84" s="31" t="str">
        <f t="shared" si="4"/>
        <v>UCT_AST9AH_B06</v>
      </c>
      <c r="B84" s="43">
        <v>0.9</v>
      </c>
      <c r="C84" s="36">
        <v>0.13888888888888901</v>
      </c>
      <c r="D84" s="149">
        <f t="shared" si="5"/>
        <v>200</v>
      </c>
      <c r="E84" s="150">
        <f t="shared" si="6"/>
        <v>0.66666666666666663</v>
      </c>
      <c r="F84" s="9"/>
      <c r="G84" s="9"/>
      <c r="H84" s="15"/>
    </row>
    <row r="85" spans="1:8" x14ac:dyDescent="0.2">
      <c r="A85" s="31" t="str">
        <f t="shared" si="4"/>
        <v>UCT_AST9AH_B07</v>
      </c>
      <c r="B85" s="43">
        <v>0.9</v>
      </c>
      <c r="C85" s="36">
        <v>0.16666666666666699</v>
      </c>
      <c r="D85" s="149">
        <f t="shared" si="5"/>
        <v>240</v>
      </c>
      <c r="E85" s="150">
        <f t="shared" si="6"/>
        <v>0.60000000000000009</v>
      </c>
      <c r="F85" s="9"/>
      <c r="G85" s="9"/>
      <c r="H85" s="15"/>
    </row>
    <row r="86" spans="1:8" x14ac:dyDescent="0.2">
      <c r="A86" s="31" t="str">
        <f t="shared" si="4"/>
        <v>UCT_AST9AH_B08</v>
      </c>
      <c r="B86" s="43">
        <v>0.9</v>
      </c>
      <c r="C86" s="36">
        <v>0.194444444444444</v>
      </c>
      <c r="D86" s="149">
        <f t="shared" si="5"/>
        <v>280</v>
      </c>
      <c r="E86" s="150">
        <f t="shared" si="6"/>
        <v>0.53333333333333333</v>
      </c>
      <c r="F86" s="9"/>
      <c r="G86" s="9"/>
      <c r="H86" s="15"/>
    </row>
    <row r="87" spans="1:8" x14ac:dyDescent="0.2">
      <c r="A87" s="31" t="str">
        <f t="shared" si="4"/>
        <v>UCT_AST9AH_B09</v>
      </c>
      <c r="B87" s="43">
        <v>0.9</v>
      </c>
      <c r="C87" s="36">
        <v>0.22222222222222199</v>
      </c>
      <c r="D87" s="149">
        <f t="shared" si="5"/>
        <v>320</v>
      </c>
      <c r="E87" s="150">
        <f t="shared" si="6"/>
        <v>0.46666666666666667</v>
      </c>
      <c r="F87" s="9"/>
      <c r="G87" s="9"/>
      <c r="H87" s="15"/>
    </row>
    <row r="88" spans="1:8" ht="17" thickBot="1" x14ac:dyDescent="0.25">
      <c r="A88" s="33" t="str">
        <f t="shared" si="4"/>
        <v>UCT_AST9AH_B10</v>
      </c>
      <c r="B88" s="44">
        <v>0.9</v>
      </c>
      <c r="C88" s="37">
        <v>0.25</v>
      </c>
      <c r="D88" s="95">
        <f t="shared" si="5"/>
        <v>360</v>
      </c>
      <c r="E88" s="39">
        <f t="shared" si="6"/>
        <v>0.39999999999999997</v>
      </c>
      <c r="F88" s="16"/>
      <c r="G88" s="16"/>
      <c r="H88" s="19"/>
    </row>
    <row r="90" spans="1:8" s="13" customFormat="1" x14ac:dyDescent="0.2">
      <c r="A90" s="13" t="s">
        <v>55</v>
      </c>
    </row>
    <row r="91" spans="1:8" s="13" customFormat="1" x14ac:dyDescent="0.2">
      <c r="A91" s="13" t="s">
        <v>142</v>
      </c>
    </row>
    <row r="92" spans="1:8" s="13" customFormat="1" x14ac:dyDescent="0.2">
      <c r="A92" s="13" t="s">
        <v>143</v>
      </c>
    </row>
    <row r="93" spans="1:8" s="13" customFormat="1" x14ac:dyDescent="0.2">
      <c r="A93" s="13" t="s">
        <v>144</v>
      </c>
    </row>
    <row r="95" spans="1:8" s="4" customFormat="1" ht="20" thickBot="1" x14ac:dyDescent="0.25">
      <c r="A95" s="4" t="s">
        <v>56</v>
      </c>
    </row>
    <row r="96" spans="1:8" ht="18" thickTop="1" thickBot="1" x14ac:dyDescent="0.25"/>
    <row r="97" spans="1:15" x14ac:dyDescent="0.2">
      <c r="A97" s="55" t="s">
        <v>60</v>
      </c>
      <c r="B97" s="114">
        <v>2.0833333333333332E-2</v>
      </c>
      <c r="G97" s="111"/>
    </row>
    <row r="98" spans="1:15" ht="17" thickBot="1" x14ac:dyDescent="0.25">
      <c r="A98" s="57" t="s">
        <v>59</v>
      </c>
      <c r="B98" s="58">
        <v>2</v>
      </c>
      <c r="G98" s="109"/>
      <c r="K98" s="46"/>
    </row>
    <row r="99" spans="1:15" ht="17" thickBot="1" x14ac:dyDescent="0.25">
      <c r="A99" s="5"/>
      <c r="K99" s="46"/>
    </row>
    <row r="100" spans="1:15" x14ac:dyDescent="0.2">
      <c r="A100" s="55" t="s">
        <v>62</v>
      </c>
      <c r="B100" s="59"/>
      <c r="C100" s="78"/>
      <c r="G100" s="46"/>
      <c r="K100" s="46"/>
    </row>
    <row r="101" spans="1:15" x14ac:dyDescent="0.2">
      <c r="A101" s="56"/>
      <c r="B101" s="5" t="s">
        <v>63</v>
      </c>
      <c r="C101" s="79">
        <v>6.9444444444444441E-3</v>
      </c>
      <c r="G101" s="111"/>
      <c r="K101" s="46"/>
    </row>
    <row r="102" spans="1:15" ht="17" thickBot="1" x14ac:dyDescent="0.25">
      <c r="A102" s="57"/>
      <c r="B102" s="81" t="s">
        <v>64</v>
      </c>
      <c r="C102" s="80">
        <v>0.125</v>
      </c>
      <c r="G102" s="46"/>
      <c r="K102" s="110"/>
    </row>
    <row r="103" spans="1:15" x14ac:dyDescent="0.2">
      <c r="A103" s="5"/>
      <c r="G103" s="110"/>
    </row>
    <row r="104" spans="1:15" ht="17" thickBot="1" x14ac:dyDescent="0.25">
      <c r="B104" s="45"/>
    </row>
    <row r="105" spans="1:15" ht="17" thickBot="1" x14ac:dyDescent="0.25">
      <c r="A105" s="50" t="s">
        <v>4</v>
      </c>
      <c r="B105" s="51" t="s">
        <v>57</v>
      </c>
      <c r="C105" s="51" t="s">
        <v>61</v>
      </c>
      <c r="D105" s="51" t="s">
        <v>131</v>
      </c>
      <c r="E105" s="51" t="s">
        <v>132</v>
      </c>
      <c r="F105" s="51" t="s">
        <v>136</v>
      </c>
      <c r="G105" s="51" t="s">
        <v>137</v>
      </c>
      <c r="H105" s="51" t="s">
        <v>138</v>
      </c>
      <c r="I105" s="51" t="s">
        <v>134</v>
      </c>
      <c r="J105" s="51" t="s">
        <v>58</v>
      </c>
      <c r="K105" s="51" t="s">
        <v>121</v>
      </c>
      <c r="L105" s="156" t="s">
        <v>122</v>
      </c>
    </row>
    <row r="106" spans="1:15" s="8" customFormat="1" ht="34" x14ac:dyDescent="0.2">
      <c r="A106" s="52" t="str">
        <f t="shared" ref="A106:A125" si="8">A69</f>
        <v>UCT_AST9AH_A01</v>
      </c>
      <c r="B106" s="72">
        <v>25</v>
      </c>
      <c r="C106" s="154">
        <f t="shared" ref="C106:C113" si="9">$C$61+C69</f>
        <v>45355.479166666664</v>
      </c>
      <c r="D106" s="120"/>
      <c r="E106" s="151"/>
      <c r="F106" s="153"/>
      <c r="G106" s="124">
        <v>25</v>
      </c>
      <c r="H106" s="124">
        <v>28</v>
      </c>
      <c r="I106" s="49"/>
      <c r="J106" s="49" t="s">
        <v>231</v>
      </c>
      <c r="K106" s="125" t="s">
        <v>123</v>
      </c>
      <c r="L106" s="155" t="s">
        <v>253</v>
      </c>
      <c r="N106"/>
      <c r="O106"/>
    </row>
    <row r="107" spans="1:15" ht="17" x14ac:dyDescent="0.2">
      <c r="A107" s="31" t="str">
        <f t="shared" si="8"/>
        <v>UCT_AST9AH_A02</v>
      </c>
      <c r="B107" s="53">
        <v>25</v>
      </c>
      <c r="C107" s="68">
        <f t="shared" si="9"/>
        <v>45355.506944444445</v>
      </c>
      <c r="D107" s="117"/>
      <c r="E107" s="9"/>
      <c r="F107" s="9"/>
      <c r="G107" s="123">
        <v>25</v>
      </c>
      <c r="H107" s="123">
        <v>28</v>
      </c>
      <c r="I107" s="9"/>
      <c r="J107" s="9" t="s">
        <v>232</v>
      </c>
      <c r="K107" s="121" t="s">
        <v>145</v>
      </c>
      <c r="L107" s="112"/>
    </row>
    <row r="108" spans="1:15" ht="17" x14ac:dyDescent="0.2">
      <c r="A108" s="31" t="str">
        <f t="shared" si="8"/>
        <v>UCT_AST9AH_A03</v>
      </c>
      <c r="B108" s="53">
        <v>25</v>
      </c>
      <c r="C108" s="68">
        <f t="shared" si="9"/>
        <v>45355.534722222219</v>
      </c>
      <c r="D108" s="117"/>
      <c r="E108" s="9"/>
      <c r="F108" s="9"/>
      <c r="G108" s="123">
        <v>25</v>
      </c>
      <c r="H108" s="123">
        <v>28</v>
      </c>
      <c r="I108" s="9"/>
      <c r="J108" s="9" t="s">
        <v>233</v>
      </c>
      <c r="K108" s="121" t="s">
        <v>112</v>
      </c>
      <c r="L108" s="112"/>
    </row>
    <row r="109" spans="1:15" ht="17" x14ac:dyDescent="0.2">
      <c r="A109" s="31" t="str">
        <f t="shared" si="8"/>
        <v>UCT_AST9AH_A04</v>
      </c>
      <c r="B109" s="53">
        <v>25</v>
      </c>
      <c r="C109" s="68">
        <f t="shared" si="9"/>
        <v>45355.5625</v>
      </c>
      <c r="D109" s="117"/>
      <c r="E109" s="9"/>
      <c r="F109" s="9"/>
      <c r="G109" s="123">
        <v>25</v>
      </c>
      <c r="H109" s="123">
        <v>28</v>
      </c>
      <c r="I109" s="9"/>
      <c r="J109" s="9" t="s">
        <v>234</v>
      </c>
      <c r="K109" s="121" t="s">
        <v>110</v>
      </c>
      <c r="L109" s="112"/>
    </row>
    <row r="110" spans="1:15" ht="17" x14ac:dyDescent="0.2">
      <c r="A110" s="31" t="str">
        <f t="shared" si="8"/>
        <v>UCT_AST9AH_A05</v>
      </c>
      <c r="B110" s="53">
        <v>25</v>
      </c>
      <c r="C110" s="68">
        <f t="shared" si="9"/>
        <v>45355.590277777774</v>
      </c>
      <c r="D110" s="117"/>
      <c r="E110" s="9"/>
      <c r="F110" s="9"/>
      <c r="G110" s="123">
        <v>25</v>
      </c>
      <c r="H110" s="123">
        <v>28</v>
      </c>
      <c r="I110" s="9"/>
      <c r="J110" s="9" t="s">
        <v>235</v>
      </c>
      <c r="K110" s="121" t="s">
        <v>111</v>
      </c>
      <c r="L110" s="112"/>
    </row>
    <row r="111" spans="1:15" ht="17" x14ac:dyDescent="0.2">
      <c r="A111" s="31" t="str">
        <f t="shared" si="8"/>
        <v>UCT_AST9AH_A06</v>
      </c>
      <c r="B111" s="53">
        <v>25</v>
      </c>
      <c r="C111" s="68">
        <f t="shared" si="9"/>
        <v>45355.618055555555</v>
      </c>
      <c r="D111" s="117"/>
      <c r="E111" s="9"/>
      <c r="F111" s="9"/>
      <c r="G111" s="123">
        <v>25</v>
      </c>
      <c r="H111" s="123">
        <v>28</v>
      </c>
      <c r="I111" s="9"/>
      <c r="J111" s="9" t="s">
        <v>236</v>
      </c>
      <c r="K111" s="121" t="s">
        <v>111</v>
      </c>
      <c r="L111" s="112"/>
    </row>
    <row r="112" spans="1:15" ht="17" x14ac:dyDescent="0.2">
      <c r="A112" s="31" t="str">
        <f t="shared" si="8"/>
        <v>UCT_AST9AH_A07</v>
      </c>
      <c r="B112" s="53">
        <v>25</v>
      </c>
      <c r="C112" s="68">
        <f t="shared" si="9"/>
        <v>45355.645833333328</v>
      </c>
      <c r="D112" s="117"/>
      <c r="E112" s="9"/>
      <c r="F112" s="9"/>
      <c r="G112" s="123">
        <v>25</v>
      </c>
      <c r="H112" s="123">
        <v>28</v>
      </c>
      <c r="I112" s="9"/>
      <c r="J112" s="9" t="s">
        <v>237</v>
      </c>
      <c r="K112" s="121" t="s">
        <v>111</v>
      </c>
      <c r="L112" s="112"/>
    </row>
    <row r="113" spans="1:12" ht="17" x14ac:dyDescent="0.2">
      <c r="A113" s="31" t="str">
        <f t="shared" si="8"/>
        <v>UCT_AST9AH_A08</v>
      </c>
      <c r="B113" s="53">
        <v>25</v>
      </c>
      <c r="C113" s="68">
        <f t="shared" si="9"/>
        <v>45355.673611111109</v>
      </c>
      <c r="D113" s="117"/>
      <c r="E113" s="9"/>
      <c r="F113" s="9"/>
      <c r="G113" s="123">
        <v>25</v>
      </c>
      <c r="H113" s="123">
        <v>28</v>
      </c>
      <c r="I113" s="9"/>
      <c r="J113" s="9" t="s">
        <v>238</v>
      </c>
      <c r="K113" s="121" t="s">
        <v>111</v>
      </c>
      <c r="L113" s="112"/>
    </row>
    <row r="114" spans="1:12" ht="17" x14ac:dyDescent="0.2">
      <c r="A114" s="31" t="str">
        <f t="shared" si="8"/>
        <v>UCT_AST9AH_A09</v>
      </c>
      <c r="B114" s="53">
        <v>25</v>
      </c>
      <c r="C114" s="68">
        <v>45356.375</v>
      </c>
      <c r="D114" s="117"/>
      <c r="E114" s="9"/>
      <c r="F114" s="9"/>
      <c r="G114" s="123">
        <v>25</v>
      </c>
      <c r="H114" s="123">
        <v>28</v>
      </c>
      <c r="I114" s="9"/>
      <c r="J114" s="9" t="s">
        <v>239</v>
      </c>
      <c r="K114" s="121" t="s">
        <v>111</v>
      </c>
      <c r="L114" s="112"/>
    </row>
    <row r="115" spans="1:12" ht="18" thickBot="1" x14ac:dyDescent="0.25">
      <c r="A115" s="33" t="str">
        <f t="shared" si="8"/>
        <v>UCT_AST9AH_A10</v>
      </c>
      <c r="B115" s="54">
        <v>25</v>
      </c>
      <c r="C115" s="71">
        <v>45356.381944444445</v>
      </c>
      <c r="D115" s="119"/>
      <c r="E115" s="16"/>
      <c r="F115" s="16"/>
      <c r="G115" s="123">
        <v>25</v>
      </c>
      <c r="H115" s="123">
        <v>28</v>
      </c>
      <c r="I115" s="16"/>
      <c r="J115" s="16" t="s">
        <v>240</v>
      </c>
      <c r="K115" s="131" t="s">
        <v>111</v>
      </c>
      <c r="L115" s="132"/>
    </row>
    <row r="116" spans="1:12" ht="17" x14ac:dyDescent="0.2">
      <c r="A116" s="29" t="str">
        <f t="shared" si="8"/>
        <v>UCT_AST9AH_B01</v>
      </c>
      <c r="B116" s="53">
        <v>25</v>
      </c>
      <c r="C116" s="69"/>
      <c r="D116" s="116"/>
      <c r="E116" s="22"/>
      <c r="F116" s="22"/>
      <c r="G116" s="128"/>
      <c r="H116" s="128"/>
      <c r="I116" s="22"/>
      <c r="J116" s="22"/>
      <c r="K116" s="129" t="s">
        <v>157</v>
      </c>
      <c r="L116" s="115"/>
    </row>
    <row r="117" spans="1:12" x14ac:dyDescent="0.2">
      <c r="A117" s="31" t="str">
        <f t="shared" si="8"/>
        <v>UCT_AST9AH_B02</v>
      </c>
      <c r="B117" s="53">
        <v>25</v>
      </c>
      <c r="C117" s="68"/>
      <c r="D117" s="117"/>
      <c r="E117" s="9"/>
      <c r="F117" s="9"/>
      <c r="G117" s="123"/>
      <c r="H117" s="123"/>
      <c r="I117" s="9"/>
      <c r="J117" s="9"/>
      <c r="K117" s="121"/>
      <c r="L117" s="112"/>
    </row>
    <row r="118" spans="1:12" x14ac:dyDescent="0.2">
      <c r="A118" s="31" t="str">
        <f t="shared" si="8"/>
        <v>UCT_AST9AH_B03</v>
      </c>
      <c r="B118" s="53">
        <v>25</v>
      </c>
      <c r="C118" s="68"/>
      <c r="D118" s="117"/>
      <c r="E118" s="9"/>
      <c r="F118" s="9"/>
      <c r="G118" s="123"/>
      <c r="H118" s="123"/>
      <c r="I118" s="9"/>
      <c r="J118" s="9"/>
      <c r="K118" s="121"/>
      <c r="L118" s="112"/>
    </row>
    <row r="119" spans="1:12" x14ac:dyDescent="0.2">
      <c r="A119" s="31" t="str">
        <f t="shared" si="8"/>
        <v>UCT_AST9AH_B04</v>
      </c>
      <c r="B119" s="53">
        <v>25</v>
      </c>
      <c r="C119" s="68"/>
      <c r="D119" s="117"/>
      <c r="E119" s="9"/>
      <c r="F119" s="9"/>
      <c r="G119" s="123"/>
      <c r="H119" s="123"/>
      <c r="I119" s="9"/>
      <c r="J119" s="9"/>
      <c r="K119" s="121"/>
      <c r="L119" s="112"/>
    </row>
    <row r="120" spans="1:12" x14ac:dyDescent="0.2">
      <c r="A120" s="31" t="str">
        <f t="shared" si="8"/>
        <v>UCT_AST9AH_B05</v>
      </c>
      <c r="B120" s="53">
        <v>25</v>
      </c>
      <c r="C120" s="68"/>
      <c r="D120" s="117"/>
      <c r="E120" s="9"/>
      <c r="F120" s="9"/>
      <c r="G120" s="123"/>
      <c r="H120" s="123"/>
      <c r="I120" s="9"/>
      <c r="J120" s="9"/>
      <c r="K120" s="121"/>
      <c r="L120" s="112"/>
    </row>
    <row r="121" spans="1:12" x14ac:dyDescent="0.2">
      <c r="A121" s="31" t="str">
        <f t="shared" si="8"/>
        <v>UCT_AST9AH_B06</v>
      </c>
      <c r="B121" s="53">
        <v>25</v>
      </c>
      <c r="C121" s="68"/>
      <c r="D121" s="117"/>
      <c r="E121" s="9"/>
      <c r="F121" s="9"/>
      <c r="G121" s="123"/>
      <c r="H121" s="123"/>
      <c r="I121" s="9"/>
      <c r="J121" s="9"/>
      <c r="K121" s="121"/>
      <c r="L121" s="112"/>
    </row>
    <row r="122" spans="1:12" x14ac:dyDescent="0.2">
      <c r="A122" s="31" t="str">
        <f t="shared" si="8"/>
        <v>UCT_AST9AH_B07</v>
      </c>
      <c r="B122" s="53">
        <v>25</v>
      </c>
      <c r="C122" s="68"/>
      <c r="D122" s="117"/>
      <c r="E122" s="9"/>
      <c r="F122" s="9"/>
      <c r="G122" s="123"/>
      <c r="H122" s="123"/>
      <c r="I122" s="9"/>
      <c r="J122" s="9"/>
      <c r="K122" s="121"/>
      <c r="L122" s="112"/>
    </row>
    <row r="123" spans="1:12" x14ac:dyDescent="0.2">
      <c r="A123" s="31" t="str">
        <f t="shared" si="8"/>
        <v>UCT_AST9AH_B08</v>
      </c>
      <c r="B123" s="53">
        <v>25</v>
      </c>
      <c r="C123" s="68"/>
      <c r="D123" s="117"/>
      <c r="E123" s="9"/>
      <c r="F123" s="9"/>
      <c r="G123" s="123"/>
      <c r="H123" s="123"/>
      <c r="I123" s="9"/>
      <c r="J123" s="9"/>
      <c r="K123" s="121"/>
      <c r="L123" s="112"/>
    </row>
    <row r="124" spans="1:12" x14ac:dyDescent="0.2">
      <c r="A124" s="31" t="str">
        <f t="shared" si="8"/>
        <v>UCT_AST9AH_B09</v>
      </c>
      <c r="B124" s="53">
        <v>25</v>
      </c>
      <c r="C124" s="68"/>
      <c r="D124" s="117"/>
      <c r="E124" s="9"/>
      <c r="F124" s="9"/>
      <c r="G124" s="123"/>
      <c r="H124" s="123"/>
      <c r="I124" s="9"/>
      <c r="J124" s="9"/>
      <c r="K124" s="121"/>
      <c r="L124" s="112"/>
    </row>
    <row r="125" spans="1:12" ht="17" thickBot="1" x14ac:dyDescent="0.25">
      <c r="A125" s="74" t="str">
        <f t="shared" si="8"/>
        <v>UCT_AST9AH_B10</v>
      </c>
      <c r="B125" s="53">
        <v>25</v>
      </c>
      <c r="C125" s="75"/>
      <c r="D125" s="118"/>
      <c r="E125" s="76"/>
      <c r="F125" s="76"/>
      <c r="G125" s="126"/>
      <c r="H125" s="126"/>
      <c r="I125" s="76"/>
      <c r="J125" s="76"/>
      <c r="K125" s="127"/>
      <c r="L125" s="133"/>
    </row>
    <row r="126" spans="1:12" ht="68" x14ac:dyDescent="0.2">
      <c r="A126" s="29" t="str">
        <f>A106</f>
        <v>UCT_AST9AH_A01</v>
      </c>
      <c r="B126" s="73">
        <v>-40</v>
      </c>
      <c r="C126" s="69">
        <v>45356.395833333336</v>
      </c>
      <c r="D126" s="116">
        <v>-38.799999999999997</v>
      </c>
      <c r="E126" s="70">
        <v>0.39930555555555558</v>
      </c>
      <c r="F126" s="22" t="s">
        <v>133</v>
      </c>
      <c r="G126" s="128">
        <f>$D$126</f>
        <v>-38.799999999999997</v>
      </c>
      <c r="H126" s="128">
        <f>$D$131</f>
        <v>-32.4</v>
      </c>
      <c r="I126" s="70">
        <v>0.39791666666666664</v>
      </c>
      <c r="J126" s="22" t="s">
        <v>118</v>
      </c>
      <c r="K126" s="129" t="s">
        <v>153</v>
      </c>
      <c r="L126" s="115" t="s">
        <v>124</v>
      </c>
    </row>
    <row r="127" spans="1:12" ht="17" x14ac:dyDescent="0.2">
      <c r="A127" s="31" t="str">
        <f t="shared" ref="A127:A190" si="10">A107</f>
        <v>UCT_AST9AH_A02</v>
      </c>
      <c r="B127" s="53">
        <v>-40</v>
      </c>
      <c r="C127" s="68">
        <f t="shared" ref="C127:C133" si="11">C126+$C$101</f>
        <v>45356.402777777781</v>
      </c>
      <c r="D127" s="117"/>
      <c r="E127" s="9"/>
      <c r="F127" s="9" t="s">
        <v>133</v>
      </c>
      <c r="G127" s="123">
        <f t="shared" ref="G127:G132" si="12">$D$126</f>
        <v>-38.799999999999997</v>
      </c>
      <c r="H127" s="123">
        <f t="shared" ref="H127:H130" si="13">$D$131</f>
        <v>-32.4</v>
      </c>
      <c r="I127" s="122">
        <v>0.40486111111111112</v>
      </c>
      <c r="J127" s="9" t="s">
        <v>119</v>
      </c>
      <c r="K127" s="121" t="s">
        <v>120</v>
      </c>
      <c r="L127" s="112"/>
    </row>
    <row r="128" spans="1:12" ht="17" x14ac:dyDescent="0.2">
      <c r="A128" s="31" t="str">
        <f t="shared" si="10"/>
        <v>UCT_AST9AH_A03</v>
      </c>
      <c r="B128" s="53">
        <v>-40</v>
      </c>
      <c r="C128" s="68">
        <f>C127+$C$101</f>
        <v>45356.409722222226</v>
      </c>
      <c r="D128" s="117"/>
      <c r="E128" s="9"/>
      <c r="F128" s="9" t="s">
        <v>133</v>
      </c>
      <c r="G128" s="123">
        <f t="shared" si="12"/>
        <v>-38.799999999999997</v>
      </c>
      <c r="H128" s="123">
        <f t="shared" si="13"/>
        <v>-32.4</v>
      </c>
      <c r="I128" s="122">
        <v>0.41180555555555554</v>
      </c>
      <c r="J128" s="9" t="s">
        <v>127</v>
      </c>
      <c r="K128" s="121" t="s">
        <v>120</v>
      </c>
      <c r="L128" s="112"/>
    </row>
    <row r="129" spans="1:12" ht="17" x14ac:dyDescent="0.2">
      <c r="A129" s="31" t="str">
        <f t="shared" si="10"/>
        <v>UCT_AST9AH_A04</v>
      </c>
      <c r="B129" s="53">
        <v>-40</v>
      </c>
      <c r="C129" s="68">
        <f t="shared" si="11"/>
        <v>45356.416666666672</v>
      </c>
      <c r="D129" s="117"/>
      <c r="E129" s="9"/>
      <c r="F129" s="9" t="s">
        <v>133</v>
      </c>
      <c r="G129" s="123">
        <f t="shared" si="12"/>
        <v>-38.799999999999997</v>
      </c>
      <c r="H129" s="123">
        <f t="shared" si="13"/>
        <v>-32.4</v>
      </c>
      <c r="I129" s="122">
        <v>0.45347222222222222</v>
      </c>
      <c r="J129" s="9" t="s">
        <v>126</v>
      </c>
      <c r="K129" s="121" t="s">
        <v>120</v>
      </c>
      <c r="L129" s="112"/>
    </row>
    <row r="130" spans="1:12" ht="17" x14ac:dyDescent="0.2">
      <c r="A130" s="31" t="str">
        <f t="shared" si="10"/>
        <v>UCT_AST9AH_A05</v>
      </c>
      <c r="B130" s="53">
        <v>-40</v>
      </c>
      <c r="C130" s="68">
        <f t="shared" si="11"/>
        <v>45356.423611111117</v>
      </c>
      <c r="D130" s="117"/>
      <c r="E130" s="9"/>
      <c r="F130" s="9" t="s">
        <v>133</v>
      </c>
      <c r="G130" s="123">
        <f t="shared" si="12"/>
        <v>-38.799999999999997</v>
      </c>
      <c r="H130" s="123">
        <f t="shared" si="13"/>
        <v>-32.4</v>
      </c>
      <c r="I130" s="122">
        <v>0.42569444444444443</v>
      </c>
      <c r="J130" s="9" t="s">
        <v>125</v>
      </c>
      <c r="K130" s="121" t="s">
        <v>120</v>
      </c>
      <c r="L130" s="112"/>
    </row>
    <row r="131" spans="1:12" ht="51" x14ac:dyDescent="0.2">
      <c r="A131" s="31" t="str">
        <f t="shared" si="10"/>
        <v>UCT_AST9AH_A06</v>
      </c>
      <c r="B131" s="53">
        <v>-40</v>
      </c>
      <c r="C131" s="68">
        <f t="shared" si="11"/>
        <v>45356.430555555562</v>
      </c>
      <c r="D131" s="117">
        <v>-32.4</v>
      </c>
      <c r="E131" s="122">
        <v>0.43055555555555558</v>
      </c>
      <c r="F131" s="9" t="s">
        <v>139</v>
      </c>
      <c r="G131" s="123">
        <f>$D$126</f>
        <v>-38.799999999999997</v>
      </c>
      <c r="H131" s="123">
        <f>$D$133</f>
        <v>-27.8</v>
      </c>
      <c r="I131" s="122">
        <v>0.43263888888888891</v>
      </c>
      <c r="J131" s="108" t="s">
        <v>128</v>
      </c>
      <c r="K131" s="121" t="s">
        <v>152</v>
      </c>
      <c r="L131" s="112" t="s">
        <v>154</v>
      </c>
    </row>
    <row r="132" spans="1:12" ht="17" x14ac:dyDescent="0.2">
      <c r="A132" s="31" t="str">
        <f t="shared" si="10"/>
        <v>UCT_AST9AH_A07</v>
      </c>
      <c r="B132" s="53">
        <v>-40</v>
      </c>
      <c r="C132" s="68">
        <f t="shared" si="11"/>
        <v>45356.437500000007</v>
      </c>
      <c r="D132" s="117"/>
      <c r="E132" s="9"/>
      <c r="F132" s="9" t="s">
        <v>139</v>
      </c>
      <c r="G132" s="123">
        <f t="shared" si="12"/>
        <v>-38.799999999999997</v>
      </c>
      <c r="H132" s="123">
        <f t="shared" ref="H132" si="14">$D$133</f>
        <v>-27.8</v>
      </c>
      <c r="I132" s="122">
        <v>0.43958333333333333</v>
      </c>
      <c r="J132" s="108" t="s">
        <v>129</v>
      </c>
      <c r="K132" s="121" t="s">
        <v>151</v>
      </c>
      <c r="L132" s="112"/>
    </row>
    <row r="133" spans="1:12" ht="34" x14ac:dyDescent="0.2">
      <c r="A133" s="31" t="str">
        <f t="shared" si="10"/>
        <v>UCT_AST9AH_A08</v>
      </c>
      <c r="B133" s="53">
        <v>-40</v>
      </c>
      <c r="C133" s="68">
        <f t="shared" si="11"/>
        <v>45356.444444444453</v>
      </c>
      <c r="D133" s="117">
        <v>-27.8</v>
      </c>
      <c r="E133" s="122">
        <v>0.44444444444444442</v>
      </c>
      <c r="F133" s="9" t="s">
        <v>26</v>
      </c>
      <c r="G133" s="123"/>
      <c r="H133" s="123"/>
      <c r="I133" s="9"/>
      <c r="J133" s="9" t="s">
        <v>135</v>
      </c>
      <c r="K133" s="121" t="s">
        <v>146</v>
      </c>
      <c r="L133" s="112"/>
    </row>
    <row r="134" spans="1:12" x14ac:dyDescent="0.2">
      <c r="A134" s="31" t="str">
        <f t="shared" si="10"/>
        <v>UCT_AST9AH_A09</v>
      </c>
      <c r="B134" s="53" t="s">
        <v>26</v>
      </c>
      <c r="C134" s="68"/>
      <c r="D134" s="117"/>
      <c r="E134" s="9"/>
      <c r="F134" s="9"/>
      <c r="G134" s="123"/>
      <c r="H134" s="123"/>
      <c r="I134" s="9"/>
      <c r="J134" s="9" t="s">
        <v>135</v>
      </c>
      <c r="K134" s="121"/>
      <c r="L134" s="112"/>
    </row>
    <row r="135" spans="1:12" ht="17" thickBot="1" x14ac:dyDescent="0.25">
      <c r="A135" s="33" t="str">
        <f t="shared" si="10"/>
        <v>UCT_AST9AH_A10</v>
      </c>
      <c r="B135" s="54" t="s">
        <v>26</v>
      </c>
      <c r="C135" s="71"/>
      <c r="D135" s="119"/>
      <c r="E135" s="16"/>
      <c r="F135" s="16"/>
      <c r="G135" s="130"/>
      <c r="H135" s="130"/>
      <c r="I135" s="16"/>
      <c r="J135" s="16" t="s">
        <v>135</v>
      </c>
      <c r="K135" s="131"/>
      <c r="L135" s="132"/>
    </row>
    <row r="136" spans="1:12" x14ac:dyDescent="0.2">
      <c r="A136" s="52" t="str">
        <f t="shared" si="10"/>
        <v>UCT_AST9AH_B01</v>
      </c>
      <c r="B136" s="72">
        <v>-40</v>
      </c>
      <c r="C136" s="67"/>
      <c r="D136" s="120"/>
      <c r="E136" s="49"/>
      <c r="F136" s="49"/>
      <c r="G136" s="124"/>
      <c r="H136" s="124"/>
      <c r="I136" s="49"/>
      <c r="J136" s="49"/>
      <c r="K136" s="125"/>
      <c r="L136" s="134"/>
    </row>
    <row r="137" spans="1:12" x14ac:dyDescent="0.2">
      <c r="A137" s="31" t="str">
        <f t="shared" si="10"/>
        <v>UCT_AST9AH_B02</v>
      </c>
      <c r="B137" s="53">
        <v>-40</v>
      </c>
      <c r="C137" s="68"/>
      <c r="D137" s="117"/>
      <c r="E137" s="9"/>
      <c r="F137" s="9"/>
      <c r="G137" s="123"/>
      <c r="H137" s="123"/>
      <c r="I137" s="9"/>
      <c r="J137" s="9"/>
      <c r="K137" s="121"/>
      <c r="L137" s="112"/>
    </row>
    <row r="138" spans="1:12" x14ac:dyDescent="0.2">
      <c r="A138" s="31" t="str">
        <f t="shared" si="10"/>
        <v>UCT_AST9AH_B03</v>
      </c>
      <c r="B138" s="53">
        <v>-40</v>
      </c>
      <c r="C138" s="68"/>
      <c r="D138" s="117"/>
      <c r="E138" s="9"/>
      <c r="F138" s="9"/>
      <c r="G138" s="123"/>
      <c r="H138" s="123"/>
      <c r="I138" s="9"/>
      <c r="J138" s="9"/>
      <c r="K138" s="121"/>
      <c r="L138" s="112"/>
    </row>
    <row r="139" spans="1:12" x14ac:dyDescent="0.2">
      <c r="A139" s="31" t="str">
        <f t="shared" si="10"/>
        <v>UCT_AST9AH_B04</v>
      </c>
      <c r="B139" s="53">
        <v>-40</v>
      </c>
      <c r="C139" s="68"/>
      <c r="D139" s="117"/>
      <c r="E139" s="9"/>
      <c r="F139" s="9"/>
      <c r="G139" s="123"/>
      <c r="H139" s="123"/>
      <c r="I139" s="9"/>
      <c r="J139" s="9"/>
      <c r="K139" s="121"/>
      <c r="L139" s="112"/>
    </row>
    <row r="140" spans="1:12" x14ac:dyDescent="0.2">
      <c r="A140" s="31" t="str">
        <f t="shared" si="10"/>
        <v>UCT_AST9AH_B05</v>
      </c>
      <c r="B140" s="53">
        <v>-40</v>
      </c>
      <c r="C140" s="68"/>
      <c r="D140" s="117"/>
      <c r="E140" s="9"/>
      <c r="F140" s="9"/>
      <c r="G140" s="123"/>
      <c r="H140" s="123"/>
      <c r="I140" s="9"/>
      <c r="J140" s="9"/>
      <c r="K140" s="121"/>
      <c r="L140" s="112"/>
    </row>
    <row r="141" spans="1:12" x14ac:dyDescent="0.2">
      <c r="A141" s="31" t="str">
        <f t="shared" si="10"/>
        <v>UCT_AST9AH_B06</v>
      </c>
      <c r="B141" s="53">
        <v>-40</v>
      </c>
      <c r="C141" s="68"/>
      <c r="D141" s="117"/>
      <c r="E141" s="9"/>
      <c r="F141" s="9"/>
      <c r="G141" s="123"/>
      <c r="H141" s="123"/>
      <c r="I141" s="9"/>
      <c r="J141" s="9"/>
      <c r="K141" s="121"/>
      <c r="L141" s="112"/>
    </row>
    <row r="142" spans="1:12" x14ac:dyDescent="0.2">
      <c r="A142" s="31" t="str">
        <f t="shared" si="10"/>
        <v>UCT_AST9AH_B07</v>
      </c>
      <c r="B142" s="53">
        <v>-40</v>
      </c>
      <c r="C142" s="68"/>
      <c r="D142" s="117"/>
      <c r="E142" s="9"/>
      <c r="F142" s="9"/>
      <c r="G142" s="123"/>
      <c r="H142" s="123"/>
      <c r="I142" s="9"/>
      <c r="J142" s="9"/>
      <c r="K142" s="121"/>
      <c r="L142" s="112"/>
    </row>
    <row r="143" spans="1:12" x14ac:dyDescent="0.2">
      <c r="A143" s="31" t="str">
        <f t="shared" si="10"/>
        <v>UCT_AST9AH_B08</v>
      </c>
      <c r="B143" s="53">
        <v>-40</v>
      </c>
      <c r="C143" s="68"/>
      <c r="D143" s="117"/>
      <c r="E143" s="9"/>
      <c r="F143" s="9"/>
      <c r="G143" s="123"/>
      <c r="H143" s="123"/>
      <c r="I143" s="9"/>
      <c r="J143" s="9"/>
      <c r="K143" s="121"/>
      <c r="L143" s="112"/>
    </row>
    <row r="144" spans="1:12" x14ac:dyDescent="0.2">
      <c r="A144" s="31" t="str">
        <f t="shared" si="10"/>
        <v>UCT_AST9AH_B09</v>
      </c>
      <c r="B144" s="53">
        <v>-40</v>
      </c>
      <c r="C144" s="68"/>
      <c r="D144" s="117"/>
      <c r="E144" s="9"/>
      <c r="F144" s="9"/>
      <c r="G144" s="123"/>
      <c r="H144" s="123"/>
      <c r="I144" s="9"/>
      <c r="J144" s="9"/>
      <c r="K144" s="121"/>
      <c r="L144" s="112"/>
    </row>
    <row r="145" spans="1:12" ht="17" thickBot="1" x14ac:dyDescent="0.25">
      <c r="A145" s="33" t="str">
        <f t="shared" si="10"/>
        <v>UCT_AST9AH_B10</v>
      </c>
      <c r="B145" s="54">
        <v>-40</v>
      </c>
      <c r="C145" s="71"/>
      <c r="D145" s="119"/>
      <c r="E145" s="16"/>
      <c r="F145" s="16"/>
      <c r="G145" s="130"/>
      <c r="H145" s="130"/>
      <c r="I145" s="16"/>
      <c r="J145" s="16"/>
      <c r="K145" s="131"/>
      <c r="L145" s="132"/>
    </row>
    <row r="146" spans="1:12" ht="102" x14ac:dyDescent="0.2">
      <c r="A146" s="29" t="str">
        <f t="shared" si="10"/>
        <v>UCT_AST9AH_A01</v>
      </c>
      <c r="B146" s="73">
        <v>-30</v>
      </c>
      <c r="C146" s="77">
        <v>45356.645833333336</v>
      </c>
      <c r="D146" s="116">
        <v>-34.299999999999997</v>
      </c>
      <c r="E146" s="70">
        <v>0.56319444444444444</v>
      </c>
      <c r="F146" s="136" t="s">
        <v>130</v>
      </c>
      <c r="G146" s="128">
        <f>$D$146</f>
        <v>-34.299999999999997</v>
      </c>
      <c r="H146" s="128">
        <f>$D$151</f>
        <v>-29</v>
      </c>
      <c r="I146" s="70">
        <v>0.64652777777777781</v>
      </c>
      <c r="J146" s="108" t="s">
        <v>178</v>
      </c>
      <c r="K146" s="129" t="s">
        <v>161</v>
      </c>
      <c r="L146" s="115" t="s">
        <v>158</v>
      </c>
    </row>
    <row r="147" spans="1:12" ht="17" x14ac:dyDescent="0.2">
      <c r="A147" s="31" t="str">
        <f t="shared" si="10"/>
        <v>UCT_AST9AH_A02</v>
      </c>
      <c r="B147" s="53">
        <v>-30</v>
      </c>
      <c r="C147" s="68">
        <f t="shared" ref="C147:C154" si="15">C146+$C$101</f>
        <v>45356.652777777781</v>
      </c>
      <c r="D147" s="117"/>
      <c r="E147" s="9"/>
      <c r="F147" s="9" t="str">
        <f>$F$146</f>
        <v>Between A01 and A06</v>
      </c>
      <c r="G147" s="123">
        <f>$D$146</f>
        <v>-34.299999999999997</v>
      </c>
      <c r="H147" s="123">
        <f>$D$151</f>
        <v>-29</v>
      </c>
      <c r="I147" s="122">
        <v>0.65277777777777779</v>
      </c>
      <c r="J147" s="108" t="s">
        <v>179</v>
      </c>
      <c r="K147" s="121" t="s">
        <v>150</v>
      </c>
      <c r="L147" s="112"/>
    </row>
    <row r="148" spans="1:12" ht="51" x14ac:dyDescent="0.2">
      <c r="A148" s="31" t="str">
        <f t="shared" si="10"/>
        <v>UCT_AST9AH_A03</v>
      </c>
      <c r="B148" s="53">
        <v>-30</v>
      </c>
      <c r="C148" s="68">
        <f t="shared" si="15"/>
        <v>45356.659722222226</v>
      </c>
      <c r="D148" s="117"/>
      <c r="E148" s="9"/>
      <c r="F148" s="9" t="str">
        <f t="shared" ref="F148:F151" si="16">$F$146</f>
        <v>Between A01 and A06</v>
      </c>
      <c r="G148" s="123">
        <f t="shared" ref="G148:G154" si="17">$D$146</f>
        <v>-34.299999999999997</v>
      </c>
      <c r="H148" s="123">
        <f t="shared" ref="H148:H151" si="18">$D$151</f>
        <v>-29</v>
      </c>
      <c r="I148" s="122">
        <v>0.66597222222222219</v>
      </c>
      <c r="J148" s="108" t="s">
        <v>180</v>
      </c>
      <c r="K148" s="121" t="s">
        <v>162</v>
      </c>
      <c r="L148" s="112" t="s">
        <v>163</v>
      </c>
    </row>
    <row r="149" spans="1:12" ht="17" x14ac:dyDescent="0.2">
      <c r="A149" s="31" t="str">
        <f t="shared" si="10"/>
        <v>UCT_AST9AH_A04</v>
      </c>
      <c r="B149" s="53">
        <v>-30</v>
      </c>
      <c r="C149" s="68">
        <f t="shared" si="15"/>
        <v>45356.666666666672</v>
      </c>
      <c r="D149" s="117"/>
      <c r="E149" s="9"/>
      <c r="F149" s="9" t="str">
        <f t="shared" si="16"/>
        <v>Between A01 and A06</v>
      </c>
      <c r="G149" s="123">
        <f t="shared" si="17"/>
        <v>-34.299999999999997</v>
      </c>
      <c r="H149" s="123">
        <f t="shared" si="18"/>
        <v>-29</v>
      </c>
      <c r="I149" s="122">
        <v>0.67291666666666672</v>
      </c>
      <c r="J149" s="108" t="s">
        <v>181</v>
      </c>
      <c r="K149" s="121" t="s">
        <v>150</v>
      </c>
      <c r="L149" s="112"/>
    </row>
    <row r="150" spans="1:12" ht="17" x14ac:dyDescent="0.2">
      <c r="A150" s="31" t="str">
        <f t="shared" si="10"/>
        <v>UCT_AST9AH_A05</v>
      </c>
      <c r="B150" s="53">
        <v>-30</v>
      </c>
      <c r="C150" s="68">
        <f t="shared" si="15"/>
        <v>45356.673611111117</v>
      </c>
      <c r="D150" s="117"/>
      <c r="E150" s="9"/>
      <c r="F150" s="9" t="str">
        <f t="shared" si="16"/>
        <v>Between A01 and A06</v>
      </c>
      <c r="G150" s="123">
        <f t="shared" si="17"/>
        <v>-34.299999999999997</v>
      </c>
      <c r="H150" s="123">
        <f t="shared" si="18"/>
        <v>-29</v>
      </c>
      <c r="I150" s="122">
        <v>0.6791666666666667</v>
      </c>
      <c r="J150" s="108" t="s">
        <v>182</v>
      </c>
      <c r="K150" s="121" t="s">
        <v>150</v>
      </c>
      <c r="L150" s="112"/>
    </row>
    <row r="151" spans="1:12" ht="68" x14ac:dyDescent="0.2">
      <c r="A151" s="31" t="str">
        <f t="shared" si="10"/>
        <v>UCT_AST9AH_A06</v>
      </c>
      <c r="B151" s="53">
        <v>-30</v>
      </c>
      <c r="C151" s="68">
        <f t="shared" si="15"/>
        <v>45356.680555555562</v>
      </c>
      <c r="D151" s="117">
        <v>-29</v>
      </c>
      <c r="E151" s="122">
        <v>0.68611111111111112</v>
      </c>
      <c r="F151" s="9" t="str">
        <f t="shared" si="16"/>
        <v>Between A01 and A06</v>
      </c>
      <c r="G151" s="123">
        <f t="shared" si="17"/>
        <v>-34.299999999999997</v>
      </c>
      <c r="H151" s="123">
        <f t="shared" si="18"/>
        <v>-29</v>
      </c>
      <c r="I151" s="122">
        <v>0.68611111111111112</v>
      </c>
      <c r="J151" s="9" t="s">
        <v>183</v>
      </c>
      <c r="K151" s="121" t="s">
        <v>150</v>
      </c>
      <c r="L151" s="112" t="s">
        <v>164</v>
      </c>
    </row>
    <row r="152" spans="1:12" ht="17" x14ac:dyDescent="0.2">
      <c r="A152" s="31" t="str">
        <f t="shared" si="10"/>
        <v>UCT_AST9AH_A07</v>
      </c>
      <c r="B152" s="53">
        <v>-30</v>
      </c>
      <c r="C152" s="68">
        <f t="shared" si="15"/>
        <v>45356.687500000007</v>
      </c>
      <c r="D152" s="117"/>
      <c r="E152" s="9"/>
      <c r="F152" s="135" t="s">
        <v>168</v>
      </c>
      <c r="G152" s="123">
        <f t="shared" si="17"/>
        <v>-34.299999999999997</v>
      </c>
      <c r="H152" s="123">
        <f>$D$154</f>
        <v>-27</v>
      </c>
      <c r="I152" s="122">
        <v>0.69236111111111109</v>
      </c>
      <c r="J152" s="108" t="s">
        <v>184</v>
      </c>
      <c r="K152" s="121" t="s">
        <v>150</v>
      </c>
      <c r="L152" s="112"/>
    </row>
    <row r="153" spans="1:12" ht="17" x14ac:dyDescent="0.2">
      <c r="A153" s="31" t="str">
        <f t="shared" si="10"/>
        <v>UCT_AST9AH_A08</v>
      </c>
      <c r="B153" s="53">
        <v>-30</v>
      </c>
      <c r="C153" s="68">
        <f t="shared" si="15"/>
        <v>45356.694444444453</v>
      </c>
      <c r="D153" s="117"/>
      <c r="E153" s="9"/>
      <c r="F153" s="9" t="str">
        <f>$F$152</f>
        <v>Between A01 and A09</v>
      </c>
      <c r="G153" s="123">
        <f t="shared" si="17"/>
        <v>-34.299999999999997</v>
      </c>
      <c r="H153" s="123">
        <f t="shared" ref="H153:H154" si="19">$D$154</f>
        <v>-27</v>
      </c>
      <c r="I153" s="122">
        <v>0.69930555555555551</v>
      </c>
      <c r="J153" s="108" t="s">
        <v>185</v>
      </c>
      <c r="K153" s="121" t="s">
        <v>150</v>
      </c>
      <c r="L153" s="112"/>
    </row>
    <row r="154" spans="1:12" ht="136" x14ac:dyDescent="0.2">
      <c r="A154" s="31" t="str">
        <f t="shared" si="10"/>
        <v>UCT_AST9AH_A09</v>
      </c>
      <c r="B154" s="53">
        <v>-30</v>
      </c>
      <c r="C154" s="68">
        <f t="shared" si="15"/>
        <v>45356.701388888898</v>
      </c>
      <c r="D154" s="117">
        <v>-27</v>
      </c>
      <c r="E154" s="122">
        <v>0.70625000000000004</v>
      </c>
      <c r="F154" s="9" t="str">
        <f>$F$152</f>
        <v>Between A01 and A09</v>
      </c>
      <c r="G154" s="123">
        <f t="shared" si="17"/>
        <v>-34.299999999999997</v>
      </c>
      <c r="H154" s="123">
        <f t="shared" si="19"/>
        <v>-27</v>
      </c>
      <c r="I154" s="122">
        <v>0.71111111111111114</v>
      </c>
      <c r="J154" s="108" t="s">
        <v>186</v>
      </c>
      <c r="K154" s="121" t="s">
        <v>165</v>
      </c>
      <c r="L154" s="112" t="s">
        <v>149</v>
      </c>
    </row>
    <row r="155" spans="1:12" ht="17" thickBot="1" x14ac:dyDescent="0.25">
      <c r="A155" s="74" t="str">
        <f t="shared" si="10"/>
        <v>UCT_AST9AH_A10</v>
      </c>
      <c r="B155" s="143"/>
      <c r="C155" s="75"/>
      <c r="D155" s="118"/>
      <c r="E155" s="76"/>
      <c r="F155" s="76"/>
      <c r="G155" s="126"/>
      <c r="H155" s="126"/>
      <c r="I155" s="76"/>
      <c r="J155" s="76" t="s">
        <v>135</v>
      </c>
      <c r="K155" s="127"/>
      <c r="L155" s="133"/>
    </row>
    <row r="156" spans="1:12" x14ac:dyDescent="0.2">
      <c r="A156" s="29" t="str">
        <f t="shared" si="10"/>
        <v>UCT_AST9AH_B01</v>
      </c>
      <c r="B156" s="73">
        <v>-30</v>
      </c>
      <c r="C156" s="77"/>
      <c r="D156" s="116"/>
      <c r="E156" s="22"/>
      <c r="F156" s="22"/>
      <c r="G156" s="128"/>
      <c r="H156" s="128"/>
      <c r="I156" s="22"/>
      <c r="J156" s="22"/>
      <c r="K156" s="129"/>
      <c r="L156" s="115"/>
    </row>
    <row r="157" spans="1:12" x14ac:dyDescent="0.2">
      <c r="A157" s="31" t="str">
        <f t="shared" si="10"/>
        <v>UCT_AST9AH_B02</v>
      </c>
      <c r="B157" s="53">
        <v>-30</v>
      </c>
      <c r="C157" s="68"/>
      <c r="D157" s="117"/>
      <c r="E157" s="9"/>
      <c r="F157" s="9"/>
      <c r="G157" s="123"/>
      <c r="H157" s="123"/>
      <c r="I157" s="9"/>
      <c r="J157" s="9"/>
      <c r="K157" s="121"/>
      <c r="L157" s="112"/>
    </row>
    <row r="158" spans="1:12" x14ac:dyDescent="0.2">
      <c r="A158" s="31" t="str">
        <f t="shared" si="10"/>
        <v>UCT_AST9AH_B03</v>
      </c>
      <c r="B158" s="53">
        <v>-30</v>
      </c>
      <c r="C158" s="68"/>
      <c r="D158" s="117"/>
      <c r="E158" s="9"/>
      <c r="F158" s="9"/>
      <c r="G158" s="123"/>
      <c r="H158" s="123"/>
      <c r="I158" s="9"/>
      <c r="J158" s="9"/>
      <c r="K158" s="121"/>
      <c r="L158" s="112"/>
    </row>
    <row r="159" spans="1:12" x14ac:dyDescent="0.2">
      <c r="A159" s="31" t="str">
        <f t="shared" si="10"/>
        <v>UCT_AST9AH_B04</v>
      </c>
      <c r="B159" s="53">
        <v>-30</v>
      </c>
      <c r="C159" s="68"/>
      <c r="D159" s="117"/>
      <c r="E159" s="9"/>
      <c r="F159" s="9"/>
      <c r="G159" s="123"/>
      <c r="H159" s="123"/>
      <c r="I159" s="9"/>
      <c r="J159" s="9"/>
      <c r="K159" s="121"/>
      <c r="L159" s="112"/>
    </row>
    <row r="160" spans="1:12" x14ac:dyDescent="0.2">
      <c r="A160" s="31" t="str">
        <f t="shared" si="10"/>
        <v>UCT_AST9AH_B05</v>
      </c>
      <c r="B160" s="53">
        <v>-30</v>
      </c>
      <c r="C160" s="68"/>
      <c r="D160" s="117"/>
      <c r="E160" s="9"/>
      <c r="F160" s="9"/>
      <c r="G160" s="123"/>
      <c r="H160" s="123"/>
      <c r="I160" s="9"/>
      <c r="J160" s="9"/>
      <c r="K160" s="121"/>
      <c r="L160" s="112"/>
    </row>
    <row r="161" spans="1:12" x14ac:dyDescent="0.2">
      <c r="A161" s="31" t="str">
        <f t="shared" si="10"/>
        <v>UCT_AST9AH_B06</v>
      </c>
      <c r="B161" s="53">
        <v>-30</v>
      </c>
      <c r="C161" s="68"/>
      <c r="D161" s="117"/>
      <c r="E161" s="9"/>
      <c r="F161" s="9"/>
      <c r="G161" s="123"/>
      <c r="H161" s="123"/>
      <c r="I161" s="9"/>
      <c r="J161" s="9"/>
      <c r="K161" s="121"/>
      <c r="L161" s="112"/>
    </row>
    <row r="162" spans="1:12" x14ac:dyDescent="0.2">
      <c r="A162" s="31" t="str">
        <f t="shared" si="10"/>
        <v>UCT_AST9AH_B07</v>
      </c>
      <c r="B162" s="53">
        <v>-30</v>
      </c>
      <c r="C162" s="68"/>
      <c r="D162" s="117"/>
      <c r="E162" s="9"/>
      <c r="F162" s="9"/>
      <c r="G162" s="123"/>
      <c r="H162" s="123"/>
      <c r="I162" s="9"/>
      <c r="J162" s="9"/>
      <c r="K162" s="121"/>
      <c r="L162" s="112"/>
    </row>
    <row r="163" spans="1:12" x14ac:dyDescent="0.2">
      <c r="A163" s="31" t="str">
        <f t="shared" si="10"/>
        <v>UCT_AST9AH_B08</v>
      </c>
      <c r="B163" s="53">
        <v>-30</v>
      </c>
      <c r="C163" s="68"/>
      <c r="D163" s="117"/>
      <c r="E163" s="9"/>
      <c r="F163" s="9"/>
      <c r="G163" s="123"/>
      <c r="H163" s="123"/>
      <c r="I163" s="9"/>
      <c r="J163" s="9"/>
      <c r="K163" s="121"/>
      <c r="L163" s="112"/>
    </row>
    <row r="164" spans="1:12" x14ac:dyDescent="0.2">
      <c r="A164" s="31" t="str">
        <f t="shared" si="10"/>
        <v>UCT_AST9AH_B09</v>
      </c>
      <c r="B164" s="53">
        <v>-30</v>
      </c>
      <c r="C164" s="68"/>
      <c r="D164" s="117"/>
      <c r="E164" s="9"/>
      <c r="F164" s="9"/>
      <c r="G164" s="123"/>
      <c r="H164" s="123"/>
      <c r="I164" s="9"/>
      <c r="J164" s="9"/>
      <c r="K164" s="121"/>
      <c r="L164" s="112"/>
    </row>
    <row r="165" spans="1:12" ht="17" thickBot="1" x14ac:dyDescent="0.25">
      <c r="A165" s="33" t="str">
        <f t="shared" si="10"/>
        <v>UCT_AST9AH_B10</v>
      </c>
      <c r="B165" s="54">
        <v>-30</v>
      </c>
      <c r="C165" s="71"/>
      <c r="D165" s="119"/>
      <c r="E165" s="16"/>
      <c r="F165" s="16"/>
      <c r="G165" s="130"/>
      <c r="H165" s="130"/>
      <c r="I165" s="16"/>
      <c r="J165" s="16"/>
      <c r="K165" s="131"/>
      <c r="L165" s="132"/>
    </row>
    <row r="166" spans="1:12" ht="51" x14ac:dyDescent="0.2">
      <c r="A166" s="52" t="str">
        <f t="shared" si="10"/>
        <v>UCT_AST9AH_A01</v>
      </c>
      <c r="B166" s="72">
        <v>-20</v>
      </c>
      <c r="C166" s="67">
        <v>45358.322916666664</v>
      </c>
      <c r="D166" s="120">
        <v>-23.2</v>
      </c>
      <c r="E166" s="151">
        <v>0.32777777777777778</v>
      </c>
      <c r="F166" s="49" t="s">
        <v>167</v>
      </c>
      <c r="G166" s="124">
        <f>$D$171</f>
        <v>-24.6</v>
      </c>
      <c r="H166" s="124">
        <f>$D$166</f>
        <v>-23.2</v>
      </c>
      <c r="I166" s="151">
        <v>0.33055555555555555</v>
      </c>
      <c r="J166" s="152" t="s">
        <v>187</v>
      </c>
      <c r="K166" s="125" t="s">
        <v>169</v>
      </c>
      <c r="L166" s="134"/>
    </row>
    <row r="167" spans="1:12" ht="34" x14ac:dyDescent="0.2">
      <c r="A167" s="31" t="str">
        <f t="shared" si="10"/>
        <v>UCT_AST9AH_A02</v>
      </c>
      <c r="B167" s="53">
        <v>-20</v>
      </c>
      <c r="C167" s="68">
        <f t="shared" ref="C167:C175" si="20">C166+$C$101</f>
        <v>45358.329861111109</v>
      </c>
      <c r="D167" s="117"/>
      <c r="E167" s="9"/>
      <c r="F167" s="9" t="str">
        <f>$F$166</f>
        <v>Between A06 and A01</v>
      </c>
      <c r="G167" s="123">
        <f t="shared" ref="G167:G175" si="21">$D$171</f>
        <v>-24.6</v>
      </c>
      <c r="H167" s="123">
        <f t="shared" ref="H167:H171" si="22">$D$166</f>
        <v>-23.2</v>
      </c>
      <c r="I167" s="122">
        <v>0.33750000000000002</v>
      </c>
      <c r="J167" s="108" t="s">
        <v>188</v>
      </c>
      <c r="K167" s="121" t="s">
        <v>170</v>
      </c>
      <c r="L167" s="112"/>
    </row>
    <row r="168" spans="1:12" ht="17" x14ac:dyDescent="0.2">
      <c r="A168" s="31" t="str">
        <f t="shared" si="10"/>
        <v>UCT_AST9AH_A03</v>
      </c>
      <c r="B168" s="53">
        <v>-20</v>
      </c>
      <c r="C168" s="68">
        <f t="shared" si="20"/>
        <v>45358.336805555555</v>
      </c>
      <c r="D168" s="117"/>
      <c r="E168" s="9"/>
      <c r="F168" s="9" t="str">
        <f t="shared" ref="F168:F171" si="23">$F$166</f>
        <v>Between A06 and A01</v>
      </c>
      <c r="G168" s="123">
        <f t="shared" si="21"/>
        <v>-24.6</v>
      </c>
      <c r="H168" s="123">
        <f t="shared" si="22"/>
        <v>-23.2</v>
      </c>
      <c r="I168" s="122">
        <v>0.34583333333333333</v>
      </c>
      <c r="J168" s="108" t="s">
        <v>189</v>
      </c>
      <c r="K168" s="121" t="s">
        <v>150</v>
      </c>
      <c r="L168" s="112"/>
    </row>
    <row r="169" spans="1:12" ht="17" x14ac:dyDescent="0.2">
      <c r="A169" s="31" t="str">
        <f t="shared" si="10"/>
        <v>UCT_AST9AH_A04</v>
      </c>
      <c r="B169" s="53">
        <v>-20</v>
      </c>
      <c r="C169" s="68">
        <f t="shared" si="20"/>
        <v>45358.34375</v>
      </c>
      <c r="D169" s="117"/>
      <c r="E169" s="9"/>
      <c r="F169" s="9" t="str">
        <f t="shared" si="23"/>
        <v>Between A06 and A01</v>
      </c>
      <c r="G169" s="123">
        <f t="shared" si="21"/>
        <v>-24.6</v>
      </c>
      <c r="H169" s="123">
        <f t="shared" si="22"/>
        <v>-23.2</v>
      </c>
      <c r="I169" s="122">
        <v>0.3527777777777778</v>
      </c>
      <c r="J169" s="108" t="s">
        <v>190</v>
      </c>
      <c r="K169" s="121" t="s">
        <v>150</v>
      </c>
      <c r="L169" s="112"/>
    </row>
    <row r="170" spans="1:12" ht="17" x14ac:dyDescent="0.2">
      <c r="A170" s="31" t="str">
        <f t="shared" si="10"/>
        <v>UCT_AST9AH_A05</v>
      </c>
      <c r="B170" s="53">
        <v>-20</v>
      </c>
      <c r="C170" s="68">
        <f t="shared" si="20"/>
        <v>45358.350694444445</v>
      </c>
      <c r="D170" s="117"/>
      <c r="E170" s="9"/>
      <c r="F170" s="9" t="str">
        <f t="shared" si="23"/>
        <v>Between A06 and A01</v>
      </c>
      <c r="G170" s="123">
        <f t="shared" si="21"/>
        <v>-24.6</v>
      </c>
      <c r="H170" s="123">
        <f t="shared" si="22"/>
        <v>-23.2</v>
      </c>
      <c r="I170" s="122">
        <v>0.35972222222222222</v>
      </c>
      <c r="J170" s="108" t="s">
        <v>191</v>
      </c>
      <c r="K170" s="121" t="s">
        <v>150</v>
      </c>
      <c r="L170" s="112"/>
    </row>
    <row r="171" spans="1:12" ht="34" x14ac:dyDescent="0.2">
      <c r="A171" s="31" t="str">
        <f t="shared" si="10"/>
        <v>UCT_AST9AH_A06</v>
      </c>
      <c r="B171" s="53">
        <v>-20</v>
      </c>
      <c r="C171" s="68">
        <f t="shared" si="20"/>
        <v>45358.357638888891</v>
      </c>
      <c r="D171" s="117">
        <v>-24.6</v>
      </c>
      <c r="E171" s="122">
        <v>0.36666666666666664</v>
      </c>
      <c r="F171" s="9" t="str">
        <f t="shared" si="23"/>
        <v>Between A06 and A01</v>
      </c>
      <c r="G171" s="123">
        <f t="shared" si="21"/>
        <v>-24.6</v>
      </c>
      <c r="H171" s="123">
        <f t="shared" si="22"/>
        <v>-23.2</v>
      </c>
      <c r="I171" s="122">
        <v>0.36666666666666664</v>
      </c>
      <c r="J171" s="108" t="s">
        <v>192</v>
      </c>
      <c r="K171" s="121" t="s">
        <v>171</v>
      </c>
      <c r="L171" s="112" t="s">
        <v>166</v>
      </c>
    </row>
    <row r="172" spans="1:12" ht="17" x14ac:dyDescent="0.2">
      <c r="A172" s="31" t="str">
        <f t="shared" si="10"/>
        <v>UCT_AST9AH_A07</v>
      </c>
      <c r="B172" s="53">
        <v>-20</v>
      </c>
      <c r="C172" s="68">
        <f t="shared" si="20"/>
        <v>45358.364583333336</v>
      </c>
      <c r="D172" s="117"/>
      <c r="E172" s="9"/>
      <c r="F172" s="135" t="s">
        <v>174</v>
      </c>
      <c r="G172" s="123">
        <f t="shared" si="21"/>
        <v>-24.6</v>
      </c>
      <c r="H172" s="123">
        <f>$D$175</f>
        <v>-19.600000000000001</v>
      </c>
      <c r="I172" s="122">
        <v>0.37430555555555556</v>
      </c>
      <c r="J172" s="108" t="s">
        <v>193</v>
      </c>
      <c r="K172" s="121" t="s">
        <v>172</v>
      </c>
      <c r="L172" s="112"/>
    </row>
    <row r="173" spans="1:12" ht="17" x14ac:dyDescent="0.2">
      <c r="A173" s="31" t="str">
        <f t="shared" si="10"/>
        <v>UCT_AST9AH_A08</v>
      </c>
      <c r="B173" s="53">
        <v>-20</v>
      </c>
      <c r="C173" s="68">
        <f t="shared" si="20"/>
        <v>45358.371527777781</v>
      </c>
      <c r="D173" s="117"/>
      <c r="E173" s="9"/>
      <c r="F173" s="9" t="str">
        <f>$F$172</f>
        <v>Between A06 and A10</v>
      </c>
      <c r="G173" s="123">
        <f t="shared" si="21"/>
        <v>-24.6</v>
      </c>
      <c r="H173" s="123">
        <f t="shared" ref="H173:H175" si="24">$D$175</f>
        <v>-19.600000000000001</v>
      </c>
      <c r="I173" s="122">
        <v>0.38124999999999998</v>
      </c>
      <c r="J173" s="108" t="s">
        <v>194</v>
      </c>
      <c r="K173" s="121" t="s">
        <v>150</v>
      </c>
      <c r="L173" s="112"/>
    </row>
    <row r="174" spans="1:12" ht="51" x14ac:dyDescent="0.2">
      <c r="A174" s="31" t="str">
        <f t="shared" si="10"/>
        <v>UCT_AST9AH_A09</v>
      </c>
      <c r="B174" s="53">
        <v>-20</v>
      </c>
      <c r="C174" s="68">
        <f t="shared" si="20"/>
        <v>45358.378472222226</v>
      </c>
      <c r="D174" s="117"/>
      <c r="E174" s="9"/>
      <c r="F174" s="9" t="str">
        <f>$F$172</f>
        <v>Between A06 and A10</v>
      </c>
      <c r="G174" s="123">
        <f t="shared" si="21"/>
        <v>-24.6</v>
      </c>
      <c r="H174" s="123">
        <f t="shared" si="24"/>
        <v>-19.600000000000001</v>
      </c>
      <c r="I174" s="122">
        <v>0.38819444444444445</v>
      </c>
      <c r="J174" s="108" t="s">
        <v>195</v>
      </c>
      <c r="K174" s="121" t="s">
        <v>173</v>
      </c>
      <c r="L174" s="112"/>
    </row>
    <row r="175" spans="1:12" ht="137" thickBot="1" x14ac:dyDescent="0.25">
      <c r="A175" s="33" t="str">
        <f t="shared" si="10"/>
        <v>UCT_AST9AH_A10</v>
      </c>
      <c r="B175" s="54">
        <v>-20</v>
      </c>
      <c r="C175" s="71">
        <f t="shared" si="20"/>
        <v>45358.385416666672</v>
      </c>
      <c r="D175" s="119">
        <v>-19.600000000000001</v>
      </c>
      <c r="E175" s="137">
        <v>0.42499999999999999</v>
      </c>
      <c r="F175" s="16" t="s">
        <v>175</v>
      </c>
      <c r="G175" s="130">
        <f t="shared" si="21"/>
        <v>-24.6</v>
      </c>
      <c r="H175" s="130">
        <f t="shared" si="24"/>
        <v>-19.600000000000001</v>
      </c>
      <c r="I175" s="137">
        <v>0.41111111111111109</v>
      </c>
      <c r="J175" s="138" t="s">
        <v>196</v>
      </c>
      <c r="K175" s="131" t="s">
        <v>177</v>
      </c>
      <c r="L175" s="132" t="s">
        <v>176</v>
      </c>
    </row>
    <row r="176" spans="1:12" x14ac:dyDescent="0.2">
      <c r="A176" s="29" t="str">
        <f t="shared" si="10"/>
        <v>UCT_AST9AH_B01</v>
      </c>
      <c r="B176" s="73">
        <v>-20</v>
      </c>
      <c r="C176" s="77"/>
      <c r="D176" s="116"/>
      <c r="E176" s="22"/>
      <c r="F176" s="22"/>
      <c r="G176" s="128"/>
      <c r="H176" s="128"/>
      <c r="I176" s="22"/>
      <c r="J176" s="22"/>
      <c r="K176" s="129"/>
      <c r="L176" s="115"/>
    </row>
    <row r="177" spans="1:12" x14ac:dyDescent="0.2">
      <c r="A177" s="31" t="str">
        <f t="shared" si="10"/>
        <v>UCT_AST9AH_B02</v>
      </c>
      <c r="B177" s="53">
        <v>-20</v>
      </c>
      <c r="C177" s="68"/>
      <c r="D177" s="117"/>
      <c r="E177" s="9"/>
      <c r="F177" s="9"/>
      <c r="G177" s="123"/>
      <c r="H177" s="123"/>
      <c r="I177" s="9"/>
      <c r="J177" s="9"/>
      <c r="K177" s="121"/>
      <c r="L177" s="112"/>
    </row>
    <row r="178" spans="1:12" x14ac:dyDescent="0.2">
      <c r="A178" s="31" t="str">
        <f t="shared" si="10"/>
        <v>UCT_AST9AH_B03</v>
      </c>
      <c r="B178" s="53">
        <v>-20</v>
      </c>
      <c r="C178" s="68"/>
      <c r="D178" s="117"/>
      <c r="E178" s="9"/>
      <c r="F178" s="9"/>
      <c r="G178" s="123"/>
      <c r="H178" s="123"/>
      <c r="I178" s="9"/>
      <c r="J178" s="9"/>
      <c r="K178" s="121"/>
      <c r="L178" s="112"/>
    </row>
    <row r="179" spans="1:12" x14ac:dyDescent="0.2">
      <c r="A179" s="31" t="str">
        <f t="shared" si="10"/>
        <v>UCT_AST9AH_B04</v>
      </c>
      <c r="B179" s="53">
        <v>-20</v>
      </c>
      <c r="C179" s="68"/>
      <c r="D179" s="117"/>
      <c r="E179" s="9"/>
      <c r="F179" s="9"/>
      <c r="G179" s="123"/>
      <c r="H179" s="123"/>
      <c r="I179" s="9"/>
      <c r="J179" s="9"/>
      <c r="K179" s="121"/>
      <c r="L179" s="112"/>
    </row>
    <row r="180" spans="1:12" x14ac:dyDescent="0.2">
      <c r="A180" s="31" t="str">
        <f t="shared" si="10"/>
        <v>UCT_AST9AH_B05</v>
      </c>
      <c r="B180" s="53">
        <v>-20</v>
      </c>
      <c r="C180" s="68"/>
      <c r="D180" s="117"/>
      <c r="E180" s="9"/>
      <c r="F180" s="9"/>
      <c r="G180" s="123"/>
      <c r="H180" s="123"/>
      <c r="I180" s="9"/>
      <c r="J180" s="9"/>
      <c r="K180" s="121"/>
      <c r="L180" s="112"/>
    </row>
    <row r="181" spans="1:12" x14ac:dyDescent="0.2">
      <c r="A181" s="31" t="str">
        <f t="shared" si="10"/>
        <v>UCT_AST9AH_B06</v>
      </c>
      <c r="B181" s="53">
        <v>-20</v>
      </c>
      <c r="C181" s="68"/>
      <c r="D181" s="117"/>
      <c r="E181" s="9"/>
      <c r="F181" s="9"/>
      <c r="G181" s="123"/>
      <c r="H181" s="123"/>
      <c r="I181" s="9"/>
      <c r="J181" s="9"/>
      <c r="K181" s="121"/>
      <c r="L181" s="112"/>
    </row>
    <row r="182" spans="1:12" x14ac:dyDescent="0.2">
      <c r="A182" s="31" t="str">
        <f t="shared" si="10"/>
        <v>UCT_AST9AH_B07</v>
      </c>
      <c r="B182" s="53">
        <v>-20</v>
      </c>
      <c r="C182" s="68"/>
      <c r="D182" s="117"/>
      <c r="E182" s="9"/>
      <c r="F182" s="9"/>
      <c r="G182" s="123"/>
      <c r="H182" s="123"/>
      <c r="I182" s="9"/>
      <c r="J182" s="9"/>
      <c r="K182" s="121"/>
      <c r="L182" s="112"/>
    </row>
    <row r="183" spans="1:12" x14ac:dyDescent="0.2">
      <c r="A183" s="31" t="str">
        <f t="shared" si="10"/>
        <v>UCT_AST9AH_B08</v>
      </c>
      <c r="B183" s="53">
        <v>-20</v>
      </c>
      <c r="C183" s="68"/>
      <c r="D183" s="117"/>
      <c r="E183" s="9"/>
      <c r="F183" s="9"/>
      <c r="G183" s="123"/>
      <c r="H183" s="123"/>
      <c r="I183" s="9"/>
      <c r="J183" s="9"/>
      <c r="K183" s="121"/>
      <c r="L183" s="112"/>
    </row>
    <row r="184" spans="1:12" x14ac:dyDescent="0.2">
      <c r="A184" s="31" t="str">
        <f t="shared" si="10"/>
        <v>UCT_AST9AH_B09</v>
      </c>
      <c r="B184" s="53">
        <v>-20</v>
      </c>
      <c r="C184" s="68"/>
      <c r="D184" s="117"/>
      <c r="E184" s="9"/>
      <c r="F184" s="9"/>
      <c r="G184" s="123"/>
      <c r="H184" s="123"/>
      <c r="I184" s="9"/>
      <c r="J184" s="9"/>
      <c r="K184" s="121"/>
      <c r="L184" s="112"/>
    </row>
    <row r="185" spans="1:12" ht="17" thickBot="1" x14ac:dyDescent="0.25">
      <c r="A185" s="33" t="str">
        <f t="shared" si="10"/>
        <v>UCT_AST9AH_B10</v>
      </c>
      <c r="B185" s="54">
        <v>-20</v>
      </c>
      <c r="C185" s="71"/>
      <c r="D185" s="119"/>
      <c r="E185" s="16"/>
      <c r="F185" s="16"/>
      <c r="G185" s="130"/>
      <c r="H185" s="130"/>
      <c r="I185" s="16"/>
      <c r="J185" s="16"/>
      <c r="K185" s="131"/>
      <c r="L185" s="132"/>
    </row>
    <row r="186" spans="1:12" ht="102" x14ac:dyDescent="0.2">
      <c r="A186" s="29" t="str">
        <f t="shared" si="10"/>
        <v>UCT_AST9AH_A01</v>
      </c>
      <c r="B186" s="73">
        <v>-10</v>
      </c>
      <c r="C186" s="77">
        <v>45358.541666666664</v>
      </c>
      <c r="D186" s="116">
        <v>-9.9</v>
      </c>
      <c r="E186" s="70">
        <v>0.64652777777777781</v>
      </c>
      <c r="F186" s="22" t="s">
        <v>205</v>
      </c>
      <c r="G186" s="128">
        <f>$D$186</f>
        <v>-9.9</v>
      </c>
      <c r="H186" s="123">
        <f t="shared" ref="H186:H189" si="25">$D$190</f>
        <v>-6.4</v>
      </c>
      <c r="I186" s="70">
        <v>0.64652777777777781</v>
      </c>
      <c r="J186" s="108" t="s">
        <v>200</v>
      </c>
      <c r="K186" s="129" t="s">
        <v>201</v>
      </c>
      <c r="L186" s="115" t="s">
        <v>198</v>
      </c>
    </row>
    <row r="187" spans="1:12" ht="17" x14ac:dyDescent="0.2">
      <c r="A187" s="31" t="str">
        <f t="shared" si="10"/>
        <v>UCT_AST9AH_A02</v>
      </c>
      <c r="B187" s="53">
        <v>-10</v>
      </c>
      <c r="C187" s="68">
        <f t="shared" ref="C187:C195" si="26">C186+$C$101</f>
        <v>45358.548611111109</v>
      </c>
      <c r="D187" s="117"/>
      <c r="E187" s="9"/>
      <c r="F187" s="9" t="s">
        <v>205</v>
      </c>
      <c r="G187" s="123">
        <f>$D$186</f>
        <v>-9.9</v>
      </c>
      <c r="H187" s="123">
        <f t="shared" si="25"/>
        <v>-6.4</v>
      </c>
      <c r="I187" s="122">
        <v>0.65416666666666667</v>
      </c>
      <c r="J187" s="108" t="s">
        <v>204</v>
      </c>
      <c r="K187" s="121" t="s">
        <v>202</v>
      </c>
      <c r="L187" s="112"/>
    </row>
    <row r="188" spans="1:12" ht="17" x14ac:dyDescent="0.2">
      <c r="A188" s="31" t="str">
        <f t="shared" si="10"/>
        <v>UCT_AST9AH_A03</v>
      </c>
      <c r="B188" s="53">
        <v>-10</v>
      </c>
      <c r="C188" s="68">
        <f t="shared" si="26"/>
        <v>45358.555555555555</v>
      </c>
      <c r="D188" s="117"/>
      <c r="E188" s="9"/>
      <c r="F188" s="9" t="s">
        <v>205</v>
      </c>
      <c r="G188" s="123">
        <f t="shared" ref="G188:G194" si="27">$D$186</f>
        <v>-9.9</v>
      </c>
      <c r="H188" s="123">
        <f t="shared" si="25"/>
        <v>-6.4</v>
      </c>
      <c r="I188" s="122">
        <v>0.66111111111111109</v>
      </c>
      <c r="J188" s="108" t="s">
        <v>203</v>
      </c>
      <c r="K188" s="121" t="s">
        <v>202</v>
      </c>
      <c r="L188" s="112" t="s">
        <v>199</v>
      </c>
    </row>
    <row r="189" spans="1:12" ht="17" x14ac:dyDescent="0.2">
      <c r="A189" s="31" t="str">
        <f t="shared" si="10"/>
        <v>UCT_AST9AH_A04</v>
      </c>
      <c r="B189" s="53">
        <v>-10</v>
      </c>
      <c r="C189" s="68">
        <f t="shared" si="26"/>
        <v>45358.5625</v>
      </c>
      <c r="D189" s="117"/>
      <c r="E189" s="9"/>
      <c r="F189" s="9" t="s">
        <v>205</v>
      </c>
      <c r="G189" s="123">
        <f t="shared" si="27"/>
        <v>-9.9</v>
      </c>
      <c r="H189" s="123">
        <f t="shared" si="25"/>
        <v>-6.4</v>
      </c>
      <c r="I189" s="122">
        <v>0.66874999999999996</v>
      </c>
      <c r="J189" s="108" t="s">
        <v>206</v>
      </c>
      <c r="K189" s="121" t="s">
        <v>202</v>
      </c>
      <c r="L189" s="112"/>
    </row>
    <row r="190" spans="1:12" ht="17" x14ac:dyDescent="0.2">
      <c r="A190" s="31" t="str">
        <f t="shared" si="10"/>
        <v>UCT_AST9AH_A05</v>
      </c>
      <c r="B190" s="53">
        <v>-10</v>
      </c>
      <c r="C190" s="68">
        <f t="shared" si="26"/>
        <v>45358.569444444445</v>
      </c>
      <c r="D190" s="117">
        <v>-6.4</v>
      </c>
      <c r="E190" s="9">
        <v>16.13</v>
      </c>
      <c r="F190" s="9" t="s">
        <v>205</v>
      </c>
      <c r="G190" s="123">
        <f t="shared" si="27"/>
        <v>-9.9</v>
      </c>
      <c r="H190" s="123">
        <f>$D$190</f>
        <v>-6.4</v>
      </c>
      <c r="I190" s="122">
        <v>0.67569444444444449</v>
      </c>
      <c r="J190" s="108" t="s">
        <v>207</v>
      </c>
      <c r="K190" s="121" t="s">
        <v>202</v>
      </c>
      <c r="L190" s="112" t="s">
        <v>208</v>
      </c>
    </row>
    <row r="191" spans="1:12" ht="17" x14ac:dyDescent="0.2">
      <c r="A191" s="31" t="str">
        <f t="shared" ref="A191:A245" si="28">A171</f>
        <v>UCT_AST9AH_A06</v>
      </c>
      <c r="B191" s="53">
        <v>-10</v>
      </c>
      <c r="C191" s="68">
        <f t="shared" si="26"/>
        <v>45358.576388888891</v>
      </c>
      <c r="D191" s="117"/>
      <c r="E191" s="9"/>
      <c r="F191" s="9" t="s">
        <v>229</v>
      </c>
      <c r="G191" s="123">
        <f t="shared" si="27"/>
        <v>-9.9</v>
      </c>
      <c r="H191" s="123">
        <f>$D$195</f>
        <v>-1</v>
      </c>
      <c r="I191" s="122">
        <v>0.68263888888888891</v>
      </c>
      <c r="J191" s="108" t="s">
        <v>210</v>
      </c>
      <c r="K191" s="121" t="s">
        <v>202</v>
      </c>
      <c r="L191" s="112" t="s">
        <v>209</v>
      </c>
    </row>
    <row r="192" spans="1:12" ht="17" x14ac:dyDescent="0.2">
      <c r="A192" s="31" t="str">
        <f t="shared" si="28"/>
        <v>UCT_AST9AH_A07</v>
      </c>
      <c r="B192" s="53">
        <v>-10</v>
      </c>
      <c r="C192" s="68">
        <f t="shared" si="26"/>
        <v>45358.583333333336</v>
      </c>
      <c r="D192" s="117"/>
      <c r="E192" s="9"/>
      <c r="F192" s="9" t="str">
        <f>$F$191</f>
        <v>Between A01 and A10</v>
      </c>
      <c r="G192" s="123">
        <f t="shared" si="27"/>
        <v>-9.9</v>
      </c>
      <c r="H192" s="123">
        <f t="shared" ref="H192:H195" si="29">$D$195</f>
        <v>-1</v>
      </c>
      <c r="I192" s="122">
        <v>0.69027777777777777</v>
      </c>
      <c r="J192" s="108" t="s">
        <v>211</v>
      </c>
      <c r="K192" s="121" t="s">
        <v>202</v>
      </c>
      <c r="L192" s="112"/>
    </row>
    <row r="193" spans="1:12" ht="17" x14ac:dyDescent="0.2">
      <c r="A193" s="31" t="str">
        <f t="shared" si="28"/>
        <v>UCT_AST9AH_A08</v>
      </c>
      <c r="B193" s="53">
        <v>-10</v>
      </c>
      <c r="C193" s="68">
        <f t="shared" si="26"/>
        <v>45358.590277777781</v>
      </c>
      <c r="D193" s="117"/>
      <c r="E193" s="9"/>
      <c r="F193" s="9" t="str">
        <f t="shared" ref="F193:F195" si="30">$F$191</f>
        <v>Between A01 and A10</v>
      </c>
      <c r="G193" s="123">
        <f t="shared" si="27"/>
        <v>-9.9</v>
      </c>
      <c r="H193" s="123">
        <f t="shared" si="29"/>
        <v>-1</v>
      </c>
      <c r="I193" s="122">
        <v>0.69722222222222219</v>
      </c>
      <c r="J193" s="108" t="s">
        <v>212</v>
      </c>
      <c r="K193" s="121" t="s">
        <v>202</v>
      </c>
      <c r="L193" s="112"/>
    </row>
    <row r="194" spans="1:12" ht="17" x14ac:dyDescent="0.2">
      <c r="A194" s="31" t="str">
        <f t="shared" si="28"/>
        <v>UCT_AST9AH_A09</v>
      </c>
      <c r="B194" s="53">
        <v>-10</v>
      </c>
      <c r="C194" s="68">
        <f t="shared" si="26"/>
        <v>45358.597222222226</v>
      </c>
      <c r="D194" s="117"/>
      <c r="E194" s="9"/>
      <c r="F194" s="9" t="str">
        <f t="shared" si="30"/>
        <v>Between A01 and A10</v>
      </c>
      <c r="G194" s="123">
        <f t="shared" si="27"/>
        <v>-9.9</v>
      </c>
      <c r="H194" s="123">
        <f t="shared" si="29"/>
        <v>-1</v>
      </c>
      <c r="I194" s="122">
        <v>0.70416666666666672</v>
      </c>
      <c r="J194" s="108" t="s">
        <v>213</v>
      </c>
      <c r="K194" s="121" t="s">
        <v>202</v>
      </c>
      <c r="L194" s="112"/>
    </row>
    <row r="195" spans="1:12" ht="18" thickBot="1" x14ac:dyDescent="0.25">
      <c r="A195" s="33" t="str">
        <f t="shared" si="28"/>
        <v>UCT_AST9AH_A10</v>
      </c>
      <c r="B195" s="54">
        <v>-10</v>
      </c>
      <c r="C195" s="71">
        <f t="shared" si="26"/>
        <v>45358.604166666672</v>
      </c>
      <c r="D195" s="119">
        <v>-1</v>
      </c>
      <c r="E195" s="16"/>
      <c r="F195" s="9" t="str">
        <f t="shared" si="30"/>
        <v>Between A01 and A10</v>
      </c>
      <c r="G195" s="130">
        <f>$D$186</f>
        <v>-9.9</v>
      </c>
      <c r="H195" s="123">
        <f t="shared" si="29"/>
        <v>-1</v>
      </c>
      <c r="I195" s="137">
        <v>0.67083333333333328</v>
      </c>
      <c r="J195" s="108" t="s">
        <v>214</v>
      </c>
      <c r="K195" s="131"/>
      <c r="L195" s="132" t="s">
        <v>215</v>
      </c>
    </row>
    <row r="196" spans="1:12" x14ac:dyDescent="0.2">
      <c r="A196" s="29" t="str">
        <f t="shared" si="28"/>
        <v>UCT_AST9AH_B01</v>
      </c>
      <c r="B196" s="73">
        <v>-10</v>
      </c>
      <c r="C196" s="77"/>
      <c r="D196" s="116"/>
      <c r="E196" s="22"/>
      <c r="F196" s="22"/>
      <c r="G196" s="128"/>
      <c r="H196" s="128"/>
      <c r="I196" s="22"/>
      <c r="J196" s="22"/>
      <c r="K196" s="129"/>
      <c r="L196" s="115"/>
    </row>
    <row r="197" spans="1:12" x14ac:dyDescent="0.2">
      <c r="A197" s="31" t="str">
        <f t="shared" si="28"/>
        <v>UCT_AST9AH_B02</v>
      </c>
      <c r="B197" s="53">
        <v>-10</v>
      </c>
      <c r="C197" s="68"/>
      <c r="D197" s="117"/>
      <c r="E197" s="9"/>
      <c r="F197" s="9"/>
      <c r="G197" s="123"/>
      <c r="H197" s="123"/>
      <c r="I197" s="9"/>
      <c r="J197" s="9"/>
      <c r="K197" s="121"/>
      <c r="L197" s="112"/>
    </row>
    <row r="198" spans="1:12" x14ac:dyDescent="0.2">
      <c r="A198" s="31" t="str">
        <f t="shared" si="28"/>
        <v>UCT_AST9AH_B03</v>
      </c>
      <c r="B198" s="53">
        <v>-10</v>
      </c>
      <c r="C198" s="68"/>
      <c r="D198" s="117"/>
      <c r="E198" s="9"/>
      <c r="F198" s="9"/>
      <c r="G198" s="123"/>
      <c r="H198" s="123"/>
      <c r="I198" s="9"/>
      <c r="J198" s="9"/>
      <c r="K198" s="121"/>
      <c r="L198" s="112"/>
    </row>
    <row r="199" spans="1:12" x14ac:dyDescent="0.2">
      <c r="A199" s="31" t="str">
        <f t="shared" si="28"/>
        <v>UCT_AST9AH_B04</v>
      </c>
      <c r="B199" s="53">
        <v>-10</v>
      </c>
      <c r="C199" s="68"/>
      <c r="D199" s="117"/>
      <c r="E199" s="9"/>
      <c r="F199" s="9"/>
      <c r="G199" s="123"/>
      <c r="H199" s="123"/>
      <c r="I199" s="9"/>
      <c r="J199" s="9"/>
      <c r="K199" s="121"/>
      <c r="L199" s="112"/>
    </row>
    <row r="200" spans="1:12" x14ac:dyDescent="0.2">
      <c r="A200" s="31" t="str">
        <f t="shared" si="28"/>
        <v>UCT_AST9AH_B05</v>
      </c>
      <c r="B200" s="53">
        <v>-10</v>
      </c>
      <c r="C200" s="68"/>
      <c r="D200" s="117"/>
      <c r="E200" s="9"/>
      <c r="F200" s="9"/>
      <c r="G200" s="123"/>
      <c r="H200" s="123"/>
      <c r="I200" s="9"/>
      <c r="J200" s="9"/>
      <c r="K200" s="121"/>
      <c r="L200" s="112"/>
    </row>
    <row r="201" spans="1:12" x14ac:dyDescent="0.2">
      <c r="A201" s="31" t="str">
        <f t="shared" si="28"/>
        <v>UCT_AST9AH_B06</v>
      </c>
      <c r="B201" s="53">
        <v>-10</v>
      </c>
      <c r="C201" s="68"/>
      <c r="D201" s="117"/>
      <c r="E201" s="9"/>
      <c r="F201" s="9"/>
      <c r="G201" s="123"/>
      <c r="H201" s="123"/>
      <c r="I201" s="9"/>
      <c r="J201" s="9"/>
      <c r="K201" s="121"/>
      <c r="L201" s="112"/>
    </row>
    <row r="202" spans="1:12" x14ac:dyDescent="0.2">
      <c r="A202" s="31" t="str">
        <f t="shared" si="28"/>
        <v>UCT_AST9AH_B07</v>
      </c>
      <c r="B202" s="53">
        <v>-10</v>
      </c>
      <c r="C202" s="68"/>
      <c r="D202" s="117"/>
      <c r="E202" s="9"/>
      <c r="F202" s="9"/>
      <c r="G202" s="123"/>
      <c r="H202" s="123"/>
      <c r="I202" s="9"/>
      <c r="J202" s="9"/>
      <c r="K202" s="121"/>
      <c r="L202" s="112"/>
    </row>
    <row r="203" spans="1:12" x14ac:dyDescent="0.2">
      <c r="A203" s="31" t="str">
        <f t="shared" si="28"/>
        <v>UCT_AST9AH_B08</v>
      </c>
      <c r="B203" s="53">
        <v>-10</v>
      </c>
      <c r="C203" s="68"/>
      <c r="D203" s="117"/>
      <c r="E203" s="9"/>
      <c r="F203" s="9"/>
      <c r="G203" s="123"/>
      <c r="H203" s="123"/>
      <c r="I203" s="9"/>
      <c r="J203" s="9"/>
      <c r="K203" s="121"/>
      <c r="L203" s="112"/>
    </row>
    <row r="204" spans="1:12" x14ac:dyDescent="0.2">
      <c r="A204" s="31" t="str">
        <f t="shared" si="28"/>
        <v>UCT_AST9AH_B09</v>
      </c>
      <c r="B204" s="53">
        <v>-10</v>
      </c>
      <c r="C204" s="68"/>
      <c r="D204" s="117"/>
      <c r="E204" s="9"/>
      <c r="F204" s="9"/>
      <c r="G204" s="123"/>
      <c r="H204" s="123"/>
      <c r="I204" s="9"/>
      <c r="J204" s="9"/>
      <c r="K204" s="121"/>
      <c r="L204" s="112"/>
    </row>
    <row r="205" spans="1:12" ht="17" thickBot="1" x14ac:dyDescent="0.25">
      <c r="A205" s="33" t="str">
        <f t="shared" si="28"/>
        <v>UCT_AST9AH_B10</v>
      </c>
      <c r="B205" s="54">
        <v>-10</v>
      </c>
      <c r="C205" s="71"/>
      <c r="D205" s="119"/>
      <c r="E205" s="16"/>
      <c r="F205" s="16"/>
      <c r="G205" s="130"/>
      <c r="H205" s="130"/>
      <c r="I205" s="16"/>
      <c r="J205" s="16"/>
      <c r="K205" s="131"/>
      <c r="L205" s="132"/>
    </row>
    <row r="206" spans="1:12" ht="51" x14ac:dyDescent="0.2">
      <c r="A206" s="29" t="str">
        <f t="shared" si="28"/>
        <v>UCT_AST9AH_A01</v>
      </c>
      <c r="B206" s="73">
        <v>0</v>
      </c>
      <c r="C206" s="77">
        <v>45359.333333333336</v>
      </c>
      <c r="D206" s="116">
        <v>0.5</v>
      </c>
      <c r="E206" s="70">
        <v>0.34444444444444444</v>
      </c>
      <c r="F206" s="22" t="s">
        <v>130</v>
      </c>
      <c r="G206" s="128">
        <f>$D$206</f>
        <v>0.5</v>
      </c>
      <c r="H206" s="123">
        <f t="shared" ref="H206:H211" si="31">$D$211</f>
        <v>3</v>
      </c>
      <c r="I206" s="70">
        <v>0.34444444444444444</v>
      </c>
      <c r="J206" s="108" t="s">
        <v>219</v>
      </c>
      <c r="K206" s="121" t="s">
        <v>217</v>
      </c>
      <c r="L206" s="115" t="s">
        <v>216</v>
      </c>
    </row>
    <row r="207" spans="1:12" x14ac:dyDescent="0.2">
      <c r="A207" s="31" t="str">
        <f t="shared" si="28"/>
        <v>UCT_AST9AH_A02</v>
      </c>
      <c r="B207" s="53">
        <v>0</v>
      </c>
      <c r="C207" s="68">
        <f t="shared" ref="C207:C215" si="32">C206+$C$101</f>
        <v>45359.340277777781</v>
      </c>
      <c r="D207" s="117"/>
      <c r="E207" s="9"/>
      <c r="F207" s="9" t="s">
        <v>130</v>
      </c>
      <c r="G207" s="123">
        <f>$D$206</f>
        <v>0.5</v>
      </c>
      <c r="H207" s="123">
        <f>$D$211</f>
        <v>3</v>
      </c>
      <c r="I207" s="122">
        <v>0.35138888888888886</v>
      </c>
      <c r="J207" s="108" t="s">
        <v>220</v>
      </c>
      <c r="L207" s="112"/>
    </row>
    <row r="208" spans="1:12" x14ac:dyDescent="0.2">
      <c r="A208" s="31" t="str">
        <f t="shared" si="28"/>
        <v>UCT_AST9AH_A03</v>
      </c>
      <c r="B208" s="53">
        <v>0</v>
      </c>
      <c r="C208" s="68">
        <f t="shared" si="32"/>
        <v>45359.347222222226</v>
      </c>
      <c r="D208" s="117"/>
      <c r="E208" s="9"/>
      <c r="F208" s="9" t="s">
        <v>130</v>
      </c>
      <c r="G208" s="123">
        <f t="shared" ref="G208:G215" si="33">$D$206</f>
        <v>0.5</v>
      </c>
      <c r="H208" s="123">
        <f t="shared" ref="H208:H211" si="34">$D$211</f>
        <v>3</v>
      </c>
      <c r="I208" s="122">
        <v>0.35833333333333334</v>
      </c>
      <c r="J208" s="108" t="s">
        <v>221</v>
      </c>
      <c r="K208" s="121"/>
      <c r="L208" s="112"/>
    </row>
    <row r="209" spans="1:12" x14ac:dyDescent="0.2">
      <c r="A209" s="31" t="str">
        <f t="shared" si="28"/>
        <v>UCT_AST9AH_A04</v>
      </c>
      <c r="B209" s="53">
        <v>0</v>
      </c>
      <c r="C209" s="68">
        <f t="shared" si="32"/>
        <v>45359.354166666672</v>
      </c>
      <c r="D209" s="117"/>
      <c r="E209" s="9"/>
      <c r="F209" s="9" t="s">
        <v>130</v>
      </c>
      <c r="G209" s="123">
        <f t="shared" si="33"/>
        <v>0.5</v>
      </c>
      <c r="H209" s="123">
        <f t="shared" si="34"/>
        <v>3</v>
      </c>
      <c r="I209" s="122">
        <v>0.36527777777777776</v>
      </c>
      <c r="J209" s="108" t="s">
        <v>222</v>
      </c>
      <c r="K209" s="121"/>
      <c r="L209" s="112"/>
    </row>
    <row r="210" spans="1:12" x14ac:dyDescent="0.2">
      <c r="A210" s="31" t="str">
        <f t="shared" si="28"/>
        <v>UCT_AST9AH_A05</v>
      </c>
      <c r="B210" s="53">
        <v>0</v>
      </c>
      <c r="C210" s="68">
        <f t="shared" si="32"/>
        <v>45359.361111111117</v>
      </c>
      <c r="D210" s="117"/>
      <c r="E210" s="9"/>
      <c r="F210" s="9" t="s">
        <v>130</v>
      </c>
      <c r="G210" s="123">
        <f t="shared" si="33"/>
        <v>0.5</v>
      </c>
      <c r="H210" s="123">
        <f t="shared" si="34"/>
        <v>3</v>
      </c>
      <c r="I210" s="122">
        <v>0.37222222222222223</v>
      </c>
      <c r="J210" s="108" t="s">
        <v>223</v>
      </c>
      <c r="K210" s="121"/>
      <c r="L210" s="112"/>
    </row>
    <row r="211" spans="1:12" ht="17" x14ac:dyDescent="0.2">
      <c r="A211" s="31" t="str">
        <f t="shared" si="28"/>
        <v>UCT_AST9AH_A06</v>
      </c>
      <c r="B211" s="53">
        <v>0</v>
      </c>
      <c r="C211" s="68">
        <f t="shared" si="32"/>
        <v>45359.368055555562</v>
      </c>
      <c r="D211" s="117">
        <v>3</v>
      </c>
      <c r="E211" s="122">
        <v>0.37916666666666665</v>
      </c>
      <c r="F211" s="9" t="s">
        <v>130</v>
      </c>
      <c r="G211" s="123">
        <f t="shared" si="33"/>
        <v>0.5</v>
      </c>
      <c r="H211" s="123">
        <f t="shared" si="34"/>
        <v>3</v>
      </c>
      <c r="I211" s="122">
        <v>0.37916666666666665</v>
      </c>
      <c r="J211" s="108" t="s">
        <v>224</v>
      </c>
      <c r="K211" s="121"/>
      <c r="L211" s="112" t="s">
        <v>218</v>
      </c>
    </row>
    <row r="212" spans="1:12" x14ac:dyDescent="0.2">
      <c r="A212" s="31" t="str">
        <f t="shared" si="28"/>
        <v>UCT_AST9AH_A07</v>
      </c>
      <c r="B212" s="53">
        <v>0</v>
      </c>
      <c r="C212" s="68">
        <f t="shared" si="32"/>
        <v>45359.375000000007</v>
      </c>
      <c r="D212" s="117"/>
      <c r="E212" s="9"/>
      <c r="F212" s="9" t="s">
        <v>229</v>
      </c>
      <c r="G212" s="123">
        <f t="shared" si="33"/>
        <v>0.5</v>
      </c>
      <c r="H212" s="123">
        <f>$D$215</f>
        <v>5.7</v>
      </c>
      <c r="I212" s="122">
        <v>0.38680555555555557</v>
      </c>
      <c r="J212" s="108" t="s">
        <v>225</v>
      </c>
      <c r="K212" s="121"/>
      <c r="L212" s="112"/>
    </row>
    <row r="213" spans="1:12" x14ac:dyDescent="0.2">
      <c r="A213" s="31" t="str">
        <f t="shared" si="28"/>
        <v>UCT_AST9AH_A08</v>
      </c>
      <c r="B213" s="53">
        <v>0</v>
      </c>
      <c r="C213" s="68">
        <f t="shared" si="32"/>
        <v>45359.381944444453</v>
      </c>
      <c r="D213" s="117"/>
      <c r="E213" s="9"/>
      <c r="F213" s="9" t="str">
        <f>$F$212</f>
        <v>Between A01 and A10</v>
      </c>
      <c r="G213" s="123">
        <f t="shared" si="33"/>
        <v>0.5</v>
      </c>
      <c r="H213" s="123">
        <f t="shared" ref="H213:H215" si="35">$D$215</f>
        <v>5.7</v>
      </c>
      <c r="I213" s="122">
        <v>0.39374999999999999</v>
      </c>
      <c r="J213" s="108" t="s">
        <v>226</v>
      </c>
      <c r="K213" s="121"/>
      <c r="L213" s="112"/>
    </row>
    <row r="214" spans="1:12" x14ac:dyDescent="0.2">
      <c r="A214" s="31" t="str">
        <f t="shared" si="28"/>
        <v>UCT_AST9AH_A09</v>
      </c>
      <c r="B214" s="53">
        <v>0</v>
      </c>
      <c r="C214" s="68">
        <f t="shared" si="32"/>
        <v>45359.388888888898</v>
      </c>
      <c r="D214" s="117"/>
      <c r="E214" s="9"/>
      <c r="F214" s="9" t="str">
        <f t="shared" ref="F214:F215" si="36">$F$212</f>
        <v>Between A01 and A10</v>
      </c>
      <c r="G214" s="123">
        <f t="shared" si="33"/>
        <v>0.5</v>
      </c>
      <c r="H214" s="123">
        <f t="shared" si="35"/>
        <v>5.7</v>
      </c>
      <c r="I214" s="122">
        <v>0.40069444444444446</v>
      </c>
      <c r="J214" s="108" t="s">
        <v>227</v>
      </c>
      <c r="K214" s="121"/>
      <c r="L214" s="112"/>
    </row>
    <row r="215" spans="1:12" ht="17" thickBot="1" x14ac:dyDescent="0.25">
      <c r="A215" s="33" t="str">
        <f t="shared" si="28"/>
        <v>UCT_AST9AH_A10</v>
      </c>
      <c r="B215" s="54">
        <v>0</v>
      </c>
      <c r="C215" s="71">
        <f t="shared" si="32"/>
        <v>45359.395833333343</v>
      </c>
      <c r="D215" s="119">
        <v>5.7</v>
      </c>
      <c r="E215" s="137">
        <v>0.40763888888888888</v>
      </c>
      <c r="F215" s="9" t="str">
        <f t="shared" si="36"/>
        <v>Between A01 and A10</v>
      </c>
      <c r="G215" s="123">
        <f t="shared" si="33"/>
        <v>0.5</v>
      </c>
      <c r="H215" s="123">
        <f t="shared" si="35"/>
        <v>5.7</v>
      </c>
      <c r="I215" s="137">
        <v>0.40763888888888888</v>
      </c>
      <c r="J215" s="108" t="s">
        <v>228</v>
      </c>
      <c r="K215" s="131"/>
      <c r="L215" s="132"/>
    </row>
    <row r="216" spans="1:12" x14ac:dyDescent="0.2">
      <c r="A216" s="29" t="str">
        <f t="shared" si="28"/>
        <v>UCT_AST9AH_B01</v>
      </c>
      <c r="B216" s="73">
        <v>0</v>
      </c>
      <c r="C216" s="77"/>
      <c r="D216" s="116"/>
      <c r="E216" s="22"/>
      <c r="F216" s="22"/>
      <c r="G216" s="128"/>
      <c r="H216" s="128"/>
      <c r="I216" s="22"/>
      <c r="J216" s="22"/>
      <c r="K216" s="129"/>
      <c r="L216" s="115"/>
    </row>
    <row r="217" spans="1:12" x14ac:dyDescent="0.2">
      <c r="A217" s="31" t="str">
        <f t="shared" si="28"/>
        <v>UCT_AST9AH_B02</v>
      </c>
      <c r="B217" s="53">
        <v>0</v>
      </c>
      <c r="C217" s="68"/>
      <c r="D217" s="117"/>
      <c r="E217" s="9"/>
      <c r="F217" s="9"/>
      <c r="G217" s="123"/>
      <c r="H217" s="123"/>
      <c r="I217" s="9"/>
      <c r="J217" s="9"/>
      <c r="K217" s="121"/>
      <c r="L217" s="112"/>
    </row>
    <row r="218" spans="1:12" x14ac:dyDescent="0.2">
      <c r="A218" s="31" t="str">
        <f t="shared" si="28"/>
        <v>UCT_AST9AH_B03</v>
      </c>
      <c r="B218" s="53">
        <v>0</v>
      </c>
      <c r="C218" s="68"/>
      <c r="D218" s="117"/>
      <c r="E218" s="9"/>
      <c r="F218" s="9"/>
      <c r="G218" s="123"/>
      <c r="H218" s="123"/>
      <c r="I218" s="9"/>
      <c r="J218" s="9"/>
      <c r="K218" s="121"/>
      <c r="L218" s="112"/>
    </row>
    <row r="219" spans="1:12" x14ac:dyDescent="0.2">
      <c r="A219" s="31" t="str">
        <f t="shared" si="28"/>
        <v>UCT_AST9AH_B04</v>
      </c>
      <c r="B219" s="53">
        <v>0</v>
      </c>
      <c r="C219" s="68"/>
      <c r="D219" s="117"/>
      <c r="E219" s="9"/>
      <c r="F219" s="9"/>
      <c r="G219" s="123"/>
      <c r="H219" s="123"/>
      <c r="I219" s="9"/>
      <c r="J219" s="9"/>
      <c r="K219" s="121"/>
      <c r="L219" s="112"/>
    </row>
    <row r="220" spans="1:12" x14ac:dyDescent="0.2">
      <c r="A220" s="31" t="str">
        <f t="shared" si="28"/>
        <v>UCT_AST9AH_B05</v>
      </c>
      <c r="B220" s="53">
        <v>0</v>
      </c>
      <c r="C220" s="68"/>
      <c r="D220" s="117"/>
      <c r="E220" s="9"/>
      <c r="F220" s="9"/>
      <c r="G220" s="123"/>
      <c r="H220" s="123"/>
      <c r="I220" s="9"/>
      <c r="J220" s="9"/>
      <c r="K220" s="121"/>
      <c r="L220" s="112"/>
    </row>
    <row r="221" spans="1:12" x14ac:dyDescent="0.2">
      <c r="A221" s="31" t="str">
        <f t="shared" si="28"/>
        <v>UCT_AST9AH_B06</v>
      </c>
      <c r="B221" s="53">
        <v>0</v>
      </c>
      <c r="C221" s="68"/>
      <c r="D221" s="117"/>
      <c r="E221" s="9"/>
      <c r="F221" s="9"/>
      <c r="G221" s="123"/>
      <c r="H221" s="123"/>
      <c r="I221" s="9"/>
      <c r="J221" s="9"/>
      <c r="K221" s="121"/>
      <c r="L221" s="112"/>
    </row>
    <row r="222" spans="1:12" x14ac:dyDescent="0.2">
      <c r="A222" s="31" t="str">
        <f t="shared" si="28"/>
        <v>UCT_AST9AH_B07</v>
      </c>
      <c r="B222" s="53">
        <v>0</v>
      </c>
      <c r="C222" s="68"/>
      <c r="D222" s="117"/>
      <c r="E222" s="9"/>
      <c r="F222" s="9"/>
      <c r="G222" s="123"/>
      <c r="H222" s="123"/>
      <c r="I222" s="9"/>
      <c r="J222" s="9"/>
      <c r="K222" s="121"/>
      <c r="L222" s="112"/>
    </row>
    <row r="223" spans="1:12" x14ac:dyDescent="0.2">
      <c r="A223" s="31" t="str">
        <f t="shared" si="28"/>
        <v>UCT_AST9AH_B08</v>
      </c>
      <c r="B223" s="53">
        <v>0</v>
      </c>
      <c r="C223" s="68"/>
      <c r="D223" s="117"/>
      <c r="E223" s="9"/>
      <c r="F223" s="9"/>
      <c r="G223" s="123"/>
      <c r="H223" s="123"/>
      <c r="I223" s="9"/>
      <c r="J223" s="9"/>
      <c r="K223" s="121"/>
      <c r="L223" s="112"/>
    </row>
    <row r="224" spans="1:12" x14ac:dyDescent="0.2">
      <c r="A224" s="31" t="str">
        <f t="shared" si="28"/>
        <v>UCT_AST9AH_B09</v>
      </c>
      <c r="B224" s="53">
        <v>0</v>
      </c>
      <c r="C224" s="68"/>
      <c r="D224" s="117"/>
      <c r="E224" s="9"/>
      <c r="F224" s="9"/>
      <c r="G224" s="123"/>
      <c r="H224" s="123"/>
      <c r="I224" s="9"/>
      <c r="J224" s="9"/>
      <c r="K224" s="121"/>
      <c r="L224" s="112"/>
    </row>
    <row r="225" spans="1:12" ht="17" thickBot="1" x14ac:dyDescent="0.25">
      <c r="A225" s="74" t="str">
        <f t="shared" si="28"/>
        <v>UCT_AST9AH_B10</v>
      </c>
      <c r="B225" s="143">
        <v>0</v>
      </c>
      <c r="C225" s="75"/>
      <c r="D225" s="118"/>
      <c r="E225" s="76"/>
      <c r="F225" s="76"/>
      <c r="G225" s="126"/>
      <c r="H225" s="126"/>
      <c r="I225" s="76"/>
      <c r="J225" s="76"/>
      <c r="K225" s="127"/>
      <c r="L225" s="133"/>
    </row>
    <row r="226" spans="1:12" ht="34" x14ac:dyDescent="0.2">
      <c r="A226" s="29" t="str">
        <f t="shared" si="28"/>
        <v>UCT_AST9AH_A01</v>
      </c>
      <c r="B226" s="73">
        <v>25</v>
      </c>
      <c r="C226" s="77">
        <v>45359.541666666664</v>
      </c>
      <c r="D226" s="116"/>
      <c r="E226" s="22"/>
      <c r="F226" s="22" t="s">
        <v>230</v>
      </c>
      <c r="G226" s="128">
        <v>25</v>
      </c>
      <c r="H226" s="128">
        <v>27.2</v>
      </c>
      <c r="I226" s="70">
        <v>0.55069444444444449</v>
      </c>
      <c r="J226" s="22" t="s">
        <v>241</v>
      </c>
      <c r="K226" s="129" t="s">
        <v>254</v>
      </c>
      <c r="L226" s="115" t="s">
        <v>252</v>
      </c>
    </row>
    <row r="227" spans="1:12" x14ac:dyDescent="0.2">
      <c r="A227" s="31" t="str">
        <f t="shared" si="28"/>
        <v>UCT_AST9AH_A02</v>
      </c>
      <c r="B227" s="53">
        <v>26</v>
      </c>
      <c r="C227" s="68">
        <f t="shared" ref="C227:C235" si="37">C226+$C$101</f>
        <v>45359.548611111109</v>
      </c>
      <c r="D227" s="117"/>
      <c r="E227" s="9"/>
      <c r="F227" s="9" t="s">
        <v>230</v>
      </c>
      <c r="G227" s="123">
        <v>25</v>
      </c>
      <c r="H227" s="123">
        <v>27.2</v>
      </c>
      <c r="I227" s="122">
        <v>0.55972222222222223</v>
      </c>
      <c r="J227" s="9" t="s">
        <v>242</v>
      </c>
      <c r="K227" t="s">
        <v>150</v>
      </c>
      <c r="L227" s="112"/>
    </row>
    <row r="228" spans="1:12" ht="17" x14ac:dyDescent="0.2">
      <c r="A228" s="31" t="str">
        <f t="shared" si="28"/>
        <v>UCT_AST9AH_A03</v>
      </c>
      <c r="B228" s="53">
        <v>25</v>
      </c>
      <c r="C228" s="68">
        <f t="shared" si="37"/>
        <v>45359.555555555555</v>
      </c>
      <c r="D228" s="117"/>
      <c r="E228" s="9"/>
      <c r="F228" s="9" t="s">
        <v>230</v>
      </c>
      <c r="G228" s="123">
        <v>25</v>
      </c>
      <c r="H228" s="123">
        <v>27.2</v>
      </c>
      <c r="I228" s="122">
        <v>0.56805555555555554</v>
      </c>
      <c r="J228" s="9" t="s">
        <v>243</v>
      </c>
      <c r="K228" s="121" t="s">
        <v>150</v>
      </c>
      <c r="L228" s="112"/>
    </row>
    <row r="229" spans="1:12" ht="17" x14ac:dyDescent="0.2">
      <c r="A229" s="31" t="str">
        <f t="shared" si="28"/>
        <v>UCT_AST9AH_A04</v>
      </c>
      <c r="B229" s="53">
        <v>25</v>
      </c>
      <c r="C229" s="68">
        <f t="shared" si="37"/>
        <v>45359.5625</v>
      </c>
      <c r="D229" s="117"/>
      <c r="E229" s="9"/>
      <c r="F229" s="9" t="s">
        <v>230</v>
      </c>
      <c r="G229" s="123">
        <v>25</v>
      </c>
      <c r="H229" s="123">
        <v>27.2</v>
      </c>
      <c r="I229" s="122">
        <v>0.57499999999999996</v>
      </c>
      <c r="J229" s="9" t="s">
        <v>244</v>
      </c>
      <c r="K229" s="121" t="s">
        <v>150</v>
      </c>
      <c r="L229" s="112"/>
    </row>
    <row r="230" spans="1:12" ht="17" x14ac:dyDescent="0.2">
      <c r="A230" s="31" t="str">
        <f t="shared" si="28"/>
        <v>UCT_AST9AH_A05</v>
      </c>
      <c r="B230" s="53">
        <v>25</v>
      </c>
      <c r="C230" s="68">
        <f t="shared" si="37"/>
        <v>45359.569444444445</v>
      </c>
      <c r="D230" s="117"/>
      <c r="E230" s="9"/>
      <c r="F230" s="9" t="s">
        <v>230</v>
      </c>
      <c r="G230" s="123">
        <v>25</v>
      </c>
      <c r="H230" s="123">
        <v>27.2</v>
      </c>
      <c r="I230" s="122">
        <v>0.58194444444444449</v>
      </c>
      <c r="J230" s="9" t="s">
        <v>245</v>
      </c>
      <c r="K230" s="121" t="s">
        <v>150</v>
      </c>
      <c r="L230" s="112"/>
    </row>
    <row r="231" spans="1:12" ht="17" x14ac:dyDescent="0.2">
      <c r="A231" s="31" t="str">
        <f t="shared" si="28"/>
        <v>UCT_AST9AH_A06</v>
      </c>
      <c r="B231" s="53">
        <v>25</v>
      </c>
      <c r="C231" s="68">
        <f t="shared" si="37"/>
        <v>45359.576388888891</v>
      </c>
      <c r="D231" s="117"/>
      <c r="E231" s="9"/>
      <c r="F231" s="9" t="s">
        <v>230</v>
      </c>
      <c r="G231" s="123">
        <v>25</v>
      </c>
      <c r="H231" s="123">
        <v>27.2</v>
      </c>
      <c r="I231" s="122">
        <v>0.58888888888888891</v>
      </c>
      <c r="J231" s="9" t="s">
        <v>246</v>
      </c>
      <c r="K231" s="121" t="s">
        <v>150</v>
      </c>
      <c r="L231" s="112" t="s">
        <v>251</v>
      </c>
    </row>
    <row r="232" spans="1:12" ht="17" x14ac:dyDescent="0.2">
      <c r="A232" s="31" t="str">
        <f t="shared" si="28"/>
        <v>UCT_AST9AH_A07</v>
      </c>
      <c r="B232" s="53">
        <v>25</v>
      </c>
      <c r="C232" s="68">
        <f t="shared" si="37"/>
        <v>45359.583333333336</v>
      </c>
      <c r="D232" s="117"/>
      <c r="E232" s="9"/>
      <c r="F232" s="9" t="s">
        <v>230</v>
      </c>
      <c r="G232" s="123">
        <v>25</v>
      </c>
      <c r="H232" s="123">
        <v>27.2</v>
      </c>
      <c r="I232" s="122">
        <v>0.59583333333333333</v>
      </c>
      <c r="J232" s="9" t="s">
        <v>247</v>
      </c>
      <c r="K232" s="121" t="s">
        <v>150</v>
      </c>
      <c r="L232" s="112"/>
    </row>
    <row r="233" spans="1:12" ht="17" x14ac:dyDescent="0.2">
      <c r="A233" s="31" t="str">
        <f t="shared" si="28"/>
        <v>UCT_AST9AH_A08</v>
      </c>
      <c r="B233" s="53">
        <v>25</v>
      </c>
      <c r="C233" s="68">
        <f t="shared" si="37"/>
        <v>45359.590277777781</v>
      </c>
      <c r="D233" s="117"/>
      <c r="E233" s="9"/>
      <c r="F233" s="9" t="s">
        <v>230</v>
      </c>
      <c r="G233" s="123">
        <v>25</v>
      </c>
      <c r="H233" s="123">
        <v>27.2</v>
      </c>
      <c r="I233" s="122">
        <v>0.60277777777777775</v>
      </c>
      <c r="J233" s="9" t="s">
        <v>248</v>
      </c>
      <c r="K233" s="121" t="s">
        <v>150</v>
      </c>
      <c r="L233" s="112"/>
    </row>
    <row r="234" spans="1:12" ht="17" x14ac:dyDescent="0.2">
      <c r="A234" s="31" t="str">
        <f t="shared" si="28"/>
        <v>UCT_AST9AH_A09</v>
      </c>
      <c r="B234" s="53">
        <v>25</v>
      </c>
      <c r="C234" s="68">
        <f t="shared" si="37"/>
        <v>45359.597222222226</v>
      </c>
      <c r="D234" s="117"/>
      <c r="E234" s="9"/>
      <c r="F234" s="9" t="s">
        <v>230</v>
      </c>
      <c r="G234" s="123">
        <v>25</v>
      </c>
      <c r="H234" s="123">
        <v>27.2</v>
      </c>
      <c r="I234" s="122">
        <v>0.60902777777777772</v>
      </c>
      <c r="J234" s="9" t="s">
        <v>249</v>
      </c>
      <c r="K234" s="121" t="s">
        <v>150</v>
      </c>
      <c r="L234" s="112"/>
    </row>
    <row r="235" spans="1:12" ht="18" thickBot="1" x14ac:dyDescent="0.25">
      <c r="A235" s="33" t="str">
        <f t="shared" si="28"/>
        <v>UCT_AST9AH_A10</v>
      </c>
      <c r="B235" s="54">
        <v>25</v>
      </c>
      <c r="C235" s="71">
        <f t="shared" si="37"/>
        <v>45359.604166666672</v>
      </c>
      <c r="D235" s="119"/>
      <c r="E235" s="16"/>
      <c r="F235" s="16" t="s">
        <v>230</v>
      </c>
      <c r="G235" s="123">
        <v>25</v>
      </c>
      <c r="H235" s="123">
        <v>27.2</v>
      </c>
      <c r="I235" s="137">
        <v>0.61597222222222225</v>
      </c>
      <c r="J235" s="16" t="s">
        <v>250</v>
      </c>
      <c r="K235" s="131" t="s">
        <v>255</v>
      </c>
      <c r="L235" s="132"/>
    </row>
    <row r="236" spans="1:12" x14ac:dyDescent="0.2">
      <c r="A236" s="29" t="str">
        <f t="shared" si="28"/>
        <v>UCT_AST9AH_B01</v>
      </c>
      <c r="B236" s="73">
        <v>25</v>
      </c>
      <c r="C236" s="77"/>
      <c r="D236" s="116"/>
      <c r="E236" s="22"/>
      <c r="F236" s="22"/>
      <c r="G236" s="128"/>
      <c r="H236" s="128"/>
      <c r="I236" s="22"/>
      <c r="J236" s="22"/>
      <c r="K236" s="129"/>
      <c r="L236" s="115"/>
    </row>
    <row r="237" spans="1:12" x14ac:dyDescent="0.2">
      <c r="A237" s="31" t="str">
        <f t="shared" si="28"/>
        <v>UCT_AST9AH_B02</v>
      </c>
      <c r="B237" s="53">
        <v>25</v>
      </c>
      <c r="C237" s="68"/>
      <c r="D237" s="117"/>
      <c r="E237" s="9"/>
      <c r="F237" s="9"/>
      <c r="G237" s="123"/>
      <c r="H237" s="123"/>
      <c r="I237" s="9"/>
      <c r="J237" s="9"/>
      <c r="K237" s="121"/>
      <c r="L237" s="112"/>
    </row>
    <row r="238" spans="1:12" x14ac:dyDescent="0.2">
      <c r="A238" s="31" t="str">
        <f t="shared" si="28"/>
        <v>UCT_AST9AH_B03</v>
      </c>
      <c r="B238" s="53">
        <v>25</v>
      </c>
      <c r="C238" s="68"/>
      <c r="D238" s="117"/>
      <c r="E238" s="9"/>
      <c r="F238" s="9"/>
      <c r="G238" s="123"/>
      <c r="H238" s="123"/>
      <c r="I238" s="9"/>
      <c r="J238" s="9"/>
      <c r="K238" s="121"/>
      <c r="L238" s="112"/>
    </row>
    <row r="239" spans="1:12" x14ac:dyDescent="0.2">
      <c r="A239" s="31" t="str">
        <f t="shared" si="28"/>
        <v>UCT_AST9AH_B04</v>
      </c>
      <c r="B239" s="53">
        <v>25</v>
      </c>
      <c r="C239" s="68"/>
      <c r="D239" s="117"/>
      <c r="E239" s="9"/>
      <c r="F239" s="9"/>
      <c r="G239" s="123"/>
      <c r="H239" s="123"/>
      <c r="I239" s="9"/>
      <c r="J239" s="9"/>
      <c r="K239" s="121"/>
      <c r="L239" s="112"/>
    </row>
    <row r="240" spans="1:12" x14ac:dyDescent="0.2">
      <c r="A240" s="31" t="str">
        <f t="shared" si="28"/>
        <v>UCT_AST9AH_B05</v>
      </c>
      <c r="B240" s="53">
        <v>25</v>
      </c>
      <c r="C240" s="68"/>
      <c r="D240" s="117"/>
      <c r="E240" s="9"/>
      <c r="F240" s="9"/>
      <c r="G240" s="123"/>
      <c r="H240" s="123"/>
      <c r="I240" s="9"/>
      <c r="J240" s="9"/>
      <c r="K240" s="121"/>
      <c r="L240" s="112"/>
    </row>
    <row r="241" spans="1:12" x14ac:dyDescent="0.2">
      <c r="A241" s="31" t="str">
        <f t="shared" si="28"/>
        <v>UCT_AST9AH_B06</v>
      </c>
      <c r="B241" s="53">
        <v>25</v>
      </c>
      <c r="C241" s="68"/>
      <c r="D241" s="117"/>
      <c r="E241" s="9"/>
      <c r="F241" s="9"/>
      <c r="G241" s="123"/>
      <c r="H241" s="123"/>
      <c r="I241" s="9"/>
      <c r="J241" s="9"/>
      <c r="K241" s="121"/>
      <c r="L241" s="112"/>
    </row>
    <row r="242" spans="1:12" x14ac:dyDescent="0.2">
      <c r="A242" s="31" t="str">
        <f t="shared" si="28"/>
        <v>UCT_AST9AH_B07</v>
      </c>
      <c r="B242" s="53">
        <v>25</v>
      </c>
      <c r="C242" s="68"/>
      <c r="D242" s="117"/>
      <c r="E242" s="9"/>
      <c r="F242" s="9"/>
      <c r="G242" s="123"/>
      <c r="H242" s="123"/>
      <c r="I242" s="9"/>
      <c r="J242" s="9"/>
      <c r="K242" s="121"/>
      <c r="L242" s="112"/>
    </row>
    <row r="243" spans="1:12" x14ac:dyDescent="0.2">
      <c r="A243" s="31" t="str">
        <f t="shared" si="28"/>
        <v>UCT_AST9AH_B08</v>
      </c>
      <c r="B243" s="53">
        <v>25</v>
      </c>
      <c r="C243" s="68"/>
      <c r="D243" s="117"/>
      <c r="E243" s="9"/>
      <c r="F243" s="9"/>
      <c r="G243" s="123"/>
      <c r="H243" s="123"/>
      <c r="I243" s="9"/>
      <c r="J243" s="9"/>
      <c r="K243" s="121"/>
      <c r="L243" s="112"/>
    </row>
    <row r="244" spans="1:12" x14ac:dyDescent="0.2">
      <c r="A244" s="31" t="str">
        <f t="shared" si="28"/>
        <v>UCT_AST9AH_B09</v>
      </c>
      <c r="B244" s="53">
        <v>25</v>
      </c>
      <c r="C244" s="68"/>
      <c r="D244" s="117"/>
      <c r="E244" s="9"/>
      <c r="F244" s="9"/>
      <c r="G244" s="123"/>
      <c r="H244" s="123"/>
      <c r="I244" s="9"/>
      <c r="J244" s="9"/>
      <c r="K244" s="121"/>
      <c r="L244" s="112"/>
    </row>
    <row r="245" spans="1:12" ht="17" thickBot="1" x14ac:dyDescent="0.25">
      <c r="A245" s="33" t="str">
        <f t="shared" si="28"/>
        <v>UCT_AST9AH_B10</v>
      </c>
      <c r="B245" s="54">
        <v>25</v>
      </c>
      <c r="C245" s="71"/>
      <c r="D245" s="119"/>
      <c r="E245" s="16"/>
      <c r="F245" s="16"/>
      <c r="G245" s="130"/>
      <c r="H245" s="130"/>
      <c r="I245" s="16"/>
      <c r="J245" s="16"/>
      <c r="K245" s="131"/>
      <c r="L245" s="132"/>
    </row>
    <row r="247" spans="1:12" s="13" customFormat="1" x14ac:dyDescent="0.2">
      <c r="A247" s="113" t="s">
        <v>147</v>
      </c>
    </row>
    <row r="248" spans="1:12" s="13" customFormat="1" x14ac:dyDescent="0.2">
      <c r="A248" s="113" t="s">
        <v>117</v>
      </c>
    </row>
    <row r="249" spans="1:12" s="13" customFormat="1" x14ac:dyDescent="0.2">
      <c r="A249" s="113" t="s">
        <v>148</v>
      </c>
    </row>
    <row r="250" spans="1:12" s="13" customFormat="1" x14ac:dyDescent="0.2">
      <c r="A250" s="113" t="s">
        <v>156</v>
      </c>
    </row>
    <row r="251" spans="1:12" s="13" customFormat="1" x14ac:dyDescent="0.2">
      <c r="A251" s="113" t="s">
        <v>155</v>
      </c>
    </row>
    <row r="252" spans="1:12" s="13" customFormat="1" x14ac:dyDescent="0.2">
      <c r="A252" s="113" t="s">
        <v>159</v>
      </c>
    </row>
    <row r="253" spans="1:12" s="13" customFormat="1" x14ac:dyDescent="0.2">
      <c r="A253" s="113" t="s">
        <v>160</v>
      </c>
    </row>
    <row r="254" spans="1:12" s="13" customFormat="1" x14ac:dyDescent="0.2">
      <c r="A254" s="113" t="s">
        <v>197</v>
      </c>
    </row>
    <row r="257" spans="1:15" s="4" customFormat="1" ht="20" thickBot="1" x14ac:dyDescent="0.25">
      <c r="A257" s="4" t="s">
        <v>76</v>
      </c>
    </row>
    <row r="258" spans="1:15" ht="18" thickTop="1" thickBot="1" x14ac:dyDescent="0.25"/>
    <row r="259" spans="1:15" x14ac:dyDescent="0.2">
      <c r="A259" s="55" t="s">
        <v>62</v>
      </c>
      <c r="B259" s="59"/>
      <c r="C259" s="78"/>
    </row>
    <row r="260" spans="1:15" ht="17" thickBot="1" x14ac:dyDescent="0.25">
      <c r="A260" s="101"/>
      <c r="B260" s="81" t="s">
        <v>65</v>
      </c>
      <c r="C260" s="102">
        <v>2.0833333333333332E-2</v>
      </c>
    </row>
    <row r="262" spans="1:15" s="13" customFormat="1" x14ac:dyDescent="0.2">
      <c r="A262" s="82" t="s">
        <v>75</v>
      </c>
    </row>
    <row r="263" spans="1:15" ht="17" thickBot="1" x14ac:dyDescent="0.25"/>
    <row r="264" spans="1:15" ht="17" thickBot="1" x14ac:dyDescent="0.25">
      <c r="E264" s="145" t="s">
        <v>81</v>
      </c>
      <c r="F264" s="146"/>
      <c r="I264" s="144"/>
      <c r="J264" s="144"/>
      <c r="K264" s="144"/>
      <c r="L264" s="144"/>
      <c r="M264" s="144"/>
      <c r="N264" s="144"/>
      <c r="O264" s="144"/>
    </row>
    <row r="265" spans="1:15" s="8" customFormat="1" ht="17" thickBot="1" x14ac:dyDescent="0.25">
      <c r="A265" s="50" t="s">
        <v>4</v>
      </c>
      <c r="B265" s="51" t="s">
        <v>61</v>
      </c>
      <c r="C265" s="51" t="s">
        <v>72</v>
      </c>
      <c r="D265" s="51" t="s">
        <v>73</v>
      </c>
      <c r="E265" s="51" t="s">
        <v>74</v>
      </c>
      <c r="F265" s="51" t="s">
        <v>80</v>
      </c>
      <c r="G265" s="87" t="s">
        <v>77</v>
      </c>
      <c r="H265"/>
      <c r="I265"/>
      <c r="J265"/>
      <c r="K265"/>
      <c r="L265"/>
      <c r="M265"/>
      <c r="N265"/>
      <c r="O265"/>
    </row>
    <row r="266" spans="1:15" x14ac:dyDescent="0.2">
      <c r="A266" s="29" t="str">
        <f>A106</f>
        <v>UCT_AST9AH_A01</v>
      </c>
      <c r="B266" s="69">
        <v>45357.395833333336</v>
      </c>
      <c r="C266" s="84" t="s">
        <v>66</v>
      </c>
      <c r="D266" s="86">
        <v>0</v>
      </c>
      <c r="E266" s="139">
        <v>0</v>
      </c>
      <c r="F266" s="116">
        <v>0</v>
      </c>
      <c r="G266" s="23"/>
    </row>
    <row r="267" spans="1:15" x14ac:dyDescent="0.2">
      <c r="A267" s="31"/>
      <c r="B267" s="68"/>
      <c r="C267" s="83" t="s">
        <v>67</v>
      </c>
      <c r="D267" s="100"/>
      <c r="E267" s="140"/>
      <c r="F267" s="120"/>
      <c r="G267" s="15"/>
    </row>
    <row r="268" spans="1:15" x14ac:dyDescent="0.2">
      <c r="A268" s="31"/>
      <c r="B268" s="68"/>
      <c r="C268" s="83" t="s">
        <v>68</v>
      </c>
      <c r="D268" s="100"/>
      <c r="E268" s="140"/>
      <c r="F268" s="120"/>
      <c r="G268" s="15"/>
    </row>
    <row r="269" spans="1:15" x14ac:dyDescent="0.2">
      <c r="A269" s="31"/>
      <c r="B269" s="68"/>
      <c r="C269" s="83" t="s">
        <v>69</v>
      </c>
      <c r="D269" s="100"/>
      <c r="E269" s="140"/>
      <c r="F269" s="120"/>
      <c r="G269" s="15"/>
    </row>
    <row r="270" spans="1:15" x14ac:dyDescent="0.2">
      <c r="A270" s="31"/>
      <c r="B270" s="68"/>
      <c r="C270" s="83" t="s">
        <v>70</v>
      </c>
      <c r="D270" s="100"/>
      <c r="E270" s="140"/>
      <c r="F270" s="120"/>
      <c r="G270" s="15"/>
    </row>
    <row r="271" spans="1:15" x14ac:dyDescent="0.2">
      <c r="A271" s="31"/>
      <c r="B271" s="68"/>
      <c r="C271" s="83" t="s">
        <v>71</v>
      </c>
      <c r="D271" s="100"/>
      <c r="E271" s="140"/>
      <c r="F271" s="120"/>
      <c r="G271" s="15"/>
    </row>
    <row r="272" spans="1:15" x14ac:dyDescent="0.2">
      <c r="A272" s="31" t="str">
        <f>A107</f>
        <v>UCT_AST9AH_A02</v>
      </c>
      <c r="B272" s="68">
        <f>B266+$C$260</f>
        <v>45357.416666666672</v>
      </c>
      <c r="C272" s="83" t="s">
        <v>66</v>
      </c>
      <c r="D272" s="100"/>
      <c r="E272" s="140"/>
      <c r="F272" s="120"/>
      <c r="G272" s="15"/>
    </row>
    <row r="273" spans="1:7" x14ac:dyDescent="0.2">
      <c r="A273" s="31"/>
      <c r="B273" s="68"/>
      <c r="C273" s="83" t="s">
        <v>67</v>
      </c>
      <c r="D273" s="100"/>
      <c r="E273" s="140"/>
      <c r="F273" s="120"/>
      <c r="G273" s="15"/>
    </row>
    <row r="274" spans="1:7" x14ac:dyDescent="0.2">
      <c r="A274" s="31"/>
      <c r="B274" s="68"/>
      <c r="C274" s="83" t="s">
        <v>68</v>
      </c>
      <c r="D274" s="100"/>
      <c r="E274" s="140"/>
      <c r="F274" s="120"/>
      <c r="G274" s="15"/>
    </row>
    <row r="275" spans="1:7" x14ac:dyDescent="0.2">
      <c r="A275" s="31"/>
      <c r="B275" s="68"/>
      <c r="C275" s="83" t="s">
        <v>69</v>
      </c>
      <c r="D275" s="100"/>
      <c r="E275" s="140"/>
      <c r="F275" s="120"/>
      <c r="G275" s="15"/>
    </row>
    <row r="276" spans="1:7" x14ac:dyDescent="0.2">
      <c r="A276" s="31"/>
      <c r="B276" s="68"/>
      <c r="C276" s="83" t="s">
        <v>70</v>
      </c>
      <c r="D276" s="100"/>
      <c r="E276" s="140"/>
      <c r="F276" s="120"/>
      <c r="G276" s="15"/>
    </row>
    <row r="277" spans="1:7" x14ac:dyDescent="0.2">
      <c r="A277" s="31"/>
      <c r="B277" s="68"/>
      <c r="C277" s="83" t="s">
        <v>71</v>
      </c>
      <c r="D277" s="100"/>
      <c r="E277" s="140"/>
      <c r="F277" s="120"/>
      <c r="G277" s="15"/>
    </row>
    <row r="278" spans="1:7" x14ac:dyDescent="0.2">
      <c r="A278" s="31" t="str">
        <f>A108</f>
        <v>UCT_AST9AH_A03</v>
      </c>
      <c r="B278" s="68">
        <f>B272+$C$260</f>
        <v>45357.437500000007</v>
      </c>
      <c r="C278" s="83" t="s">
        <v>66</v>
      </c>
      <c r="D278" s="100"/>
      <c r="E278" s="140"/>
      <c r="F278" s="120"/>
      <c r="G278" s="15"/>
    </row>
    <row r="279" spans="1:7" x14ac:dyDescent="0.2">
      <c r="A279" s="31"/>
      <c r="B279" s="68"/>
      <c r="C279" s="83" t="s">
        <v>67</v>
      </c>
      <c r="D279" s="100"/>
      <c r="E279" s="140"/>
      <c r="F279" s="120"/>
      <c r="G279" s="15"/>
    </row>
    <row r="280" spans="1:7" x14ac:dyDescent="0.2">
      <c r="A280" s="31"/>
      <c r="B280" s="68"/>
      <c r="C280" s="83" t="s">
        <v>68</v>
      </c>
      <c r="D280" s="100"/>
      <c r="E280" s="140"/>
      <c r="F280" s="120"/>
      <c r="G280" s="15"/>
    </row>
    <row r="281" spans="1:7" x14ac:dyDescent="0.2">
      <c r="A281" s="31"/>
      <c r="B281" s="68"/>
      <c r="C281" s="83" t="s">
        <v>69</v>
      </c>
      <c r="D281" s="100"/>
      <c r="E281" s="140"/>
      <c r="F281" s="120"/>
      <c r="G281" s="15"/>
    </row>
    <row r="282" spans="1:7" x14ac:dyDescent="0.2">
      <c r="A282" s="31"/>
      <c r="B282" s="68"/>
      <c r="C282" s="83" t="s">
        <v>70</v>
      </c>
      <c r="D282" s="100"/>
      <c r="E282" s="140"/>
      <c r="F282" s="120"/>
      <c r="G282" s="15"/>
    </row>
    <row r="283" spans="1:7" x14ac:dyDescent="0.2">
      <c r="A283" s="31"/>
      <c r="B283" s="68"/>
      <c r="C283" s="83" t="s">
        <v>71</v>
      </c>
      <c r="D283" s="100"/>
      <c r="E283" s="140"/>
      <c r="F283" s="120"/>
      <c r="G283" s="15"/>
    </row>
    <row r="284" spans="1:7" x14ac:dyDescent="0.2">
      <c r="A284" s="31" t="str">
        <f>A109</f>
        <v>UCT_AST9AH_A04</v>
      </c>
      <c r="B284" s="68">
        <f t="shared" ref="B284" si="38">B278+$C$260</f>
        <v>45357.458333333343</v>
      </c>
      <c r="C284" s="83" t="s">
        <v>66</v>
      </c>
      <c r="D284" s="100"/>
      <c r="E284" s="140"/>
      <c r="F284" s="120"/>
      <c r="G284" s="15"/>
    </row>
    <row r="285" spans="1:7" x14ac:dyDescent="0.2">
      <c r="A285" s="31"/>
      <c r="B285" s="68"/>
      <c r="C285" s="83" t="s">
        <v>67</v>
      </c>
      <c r="D285" s="100"/>
      <c r="E285" s="140"/>
      <c r="F285" s="120"/>
      <c r="G285" s="15"/>
    </row>
    <row r="286" spans="1:7" x14ac:dyDescent="0.2">
      <c r="A286" s="31"/>
      <c r="B286" s="68"/>
      <c r="C286" s="83" t="s">
        <v>68</v>
      </c>
      <c r="D286" s="100"/>
      <c r="E286" s="140"/>
      <c r="F286" s="120"/>
      <c r="G286" s="15"/>
    </row>
    <row r="287" spans="1:7" x14ac:dyDescent="0.2">
      <c r="A287" s="31"/>
      <c r="B287" s="68"/>
      <c r="C287" s="83" t="s">
        <v>69</v>
      </c>
      <c r="D287" s="100"/>
      <c r="E287" s="140"/>
      <c r="F287" s="120"/>
      <c r="G287" s="15"/>
    </row>
    <row r="288" spans="1:7" x14ac:dyDescent="0.2">
      <c r="A288" s="31"/>
      <c r="B288" s="68"/>
      <c r="C288" s="83" t="s">
        <v>70</v>
      </c>
      <c r="D288" s="100"/>
      <c r="E288" s="140"/>
      <c r="F288" s="120"/>
      <c r="G288" s="15"/>
    </row>
    <row r="289" spans="1:7" x14ac:dyDescent="0.2">
      <c r="A289" s="31"/>
      <c r="B289" s="68"/>
      <c r="C289" s="83" t="s">
        <v>71</v>
      </c>
      <c r="D289" s="100"/>
      <c r="E289" s="140"/>
      <c r="F289" s="120"/>
      <c r="G289" s="15"/>
    </row>
    <row r="290" spans="1:7" x14ac:dyDescent="0.2">
      <c r="A290" s="31" t="str">
        <f>A110</f>
        <v>UCT_AST9AH_A05</v>
      </c>
      <c r="B290" s="68">
        <f t="shared" ref="B290" si="39">B284+$C$260</f>
        <v>45357.479166666679</v>
      </c>
      <c r="C290" s="83" t="s">
        <v>66</v>
      </c>
      <c r="D290" s="100"/>
      <c r="E290" s="140"/>
      <c r="F290" s="120"/>
      <c r="G290" s="15"/>
    </row>
    <row r="291" spans="1:7" x14ac:dyDescent="0.2">
      <c r="A291" s="31"/>
      <c r="B291" s="68"/>
      <c r="C291" s="83" t="s">
        <v>67</v>
      </c>
      <c r="D291" s="100"/>
      <c r="E291" s="140"/>
      <c r="F291" s="120"/>
      <c r="G291" s="15"/>
    </row>
    <row r="292" spans="1:7" x14ac:dyDescent="0.2">
      <c r="A292" s="31"/>
      <c r="B292" s="68"/>
      <c r="C292" s="83" t="s">
        <v>68</v>
      </c>
      <c r="D292" s="100"/>
      <c r="E292" s="140"/>
      <c r="F292" s="120"/>
      <c r="G292" s="15"/>
    </row>
    <row r="293" spans="1:7" x14ac:dyDescent="0.2">
      <c r="A293" s="31"/>
      <c r="B293" s="68"/>
      <c r="C293" s="83" t="s">
        <v>69</v>
      </c>
      <c r="D293" s="100"/>
      <c r="E293" s="140"/>
      <c r="F293" s="120"/>
      <c r="G293" s="15"/>
    </row>
    <row r="294" spans="1:7" x14ac:dyDescent="0.2">
      <c r="A294" s="31"/>
      <c r="B294" s="68"/>
      <c r="C294" s="83" t="s">
        <v>70</v>
      </c>
      <c r="D294" s="100"/>
      <c r="E294" s="140"/>
      <c r="F294" s="120"/>
      <c r="G294" s="15"/>
    </row>
    <row r="295" spans="1:7" x14ac:dyDescent="0.2">
      <c r="A295" s="31"/>
      <c r="B295" s="68"/>
      <c r="C295" s="83" t="s">
        <v>71</v>
      </c>
      <c r="D295" s="100"/>
      <c r="E295" s="140"/>
      <c r="F295" s="120"/>
      <c r="G295" s="15"/>
    </row>
    <row r="296" spans="1:7" x14ac:dyDescent="0.2">
      <c r="A296" s="31" t="str">
        <f>A111</f>
        <v>UCT_AST9AH_A06</v>
      </c>
      <c r="B296" s="68">
        <f t="shared" ref="B296" si="40">B290+$C$260</f>
        <v>45357.500000000015</v>
      </c>
      <c r="C296" s="83" t="s">
        <v>66</v>
      </c>
      <c r="D296" s="100"/>
      <c r="E296" s="140"/>
      <c r="F296" s="120"/>
      <c r="G296" s="15"/>
    </row>
    <row r="297" spans="1:7" x14ac:dyDescent="0.2">
      <c r="A297" s="31"/>
      <c r="B297" s="68"/>
      <c r="C297" s="83" t="s">
        <v>67</v>
      </c>
      <c r="D297" s="100"/>
      <c r="E297" s="140"/>
      <c r="F297" s="120"/>
      <c r="G297" s="15"/>
    </row>
    <row r="298" spans="1:7" x14ac:dyDescent="0.2">
      <c r="A298" s="31"/>
      <c r="B298" s="68"/>
      <c r="C298" s="83" t="s">
        <v>68</v>
      </c>
      <c r="D298" s="100"/>
      <c r="E298" s="140"/>
      <c r="F298" s="120"/>
      <c r="G298" s="15"/>
    </row>
    <row r="299" spans="1:7" x14ac:dyDescent="0.2">
      <c r="A299" s="31"/>
      <c r="B299" s="68"/>
      <c r="C299" s="83" t="s">
        <v>69</v>
      </c>
      <c r="D299" s="100"/>
      <c r="E299" s="140"/>
      <c r="F299" s="120"/>
      <c r="G299" s="15"/>
    </row>
    <row r="300" spans="1:7" x14ac:dyDescent="0.2">
      <c r="A300" s="31"/>
      <c r="B300" s="68"/>
      <c r="C300" s="83" t="s">
        <v>70</v>
      </c>
      <c r="D300" s="100"/>
      <c r="E300" s="140"/>
      <c r="F300" s="120"/>
      <c r="G300" s="15"/>
    </row>
    <row r="301" spans="1:7" x14ac:dyDescent="0.2">
      <c r="A301" s="31"/>
      <c r="B301" s="68"/>
      <c r="C301" s="83" t="s">
        <v>71</v>
      </c>
      <c r="D301" s="100"/>
      <c r="E301" s="140"/>
      <c r="F301" s="120"/>
      <c r="G301" s="15"/>
    </row>
    <row r="302" spans="1:7" x14ac:dyDescent="0.2">
      <c r="A302" s="31" t="str">
        <f>A112</f>
        <v>UCT_AST9AH_A07</v>
      </c>
      <c r="B302" s="68">
        <f t="shared" ref="B302" si="41">B296+$C$260</f>
        <v>45357.52083333335</v>
      </c>
      <c r="C302" s="83" t="s">
        <v>66</v>
      </c>
      <c r="D302" s="100"/>
      <c r="E302" s="140"/>
      <c r="F302" s="120"/>
      <c r="G302" s="15"/>
    </row>
    <row r="303" spans="1:7" x14ac:dyDescent="0.2">
      <c r="A303" s="31"/>
      <c r="B303" s="68"/>
      <c r="C303" s="83" t="s">
        <v>67</v>
      </c>
      <c r="D303" s="100"/>
      <c r="E303" s="140"/>
      <c r="F303" s="120"/>
      <c r="G303" s="15"/>
    </row>
    <row r="304" spans="1:7" x14ac:dyDescent="0.2">
      <c r="A304" s="31"/>
      <c r="B304" s="68"/>
      <c r="C304" s="83" t="s">
        <v>68</v>
      </c>
      <c r="D304" s="100"/>
      <c r="E304" s="140"/>
      <c r="F304" s="120"/>
      <c r="G304" s="15"/>
    </row>
    <row r="305" spans="1:7" x14ac:dyDescent="0.2">
      <c r="A305" s="31"/>
      <c r="B305" s="68"/>
      <c r="C305" s="83" t="s">
        <v>69</v>
      </c>
      <c r="D305" s="100"/>
      <c r="E305" s="140"/>
      <c r="F305" s="120"/>
      <c r="G305" s="15"/>
    </row>
    <row r="306" spans="1:7" x14ac:dyDescent="0.2">
      <c r="A306" s="31"/>
      <c r="B306" s="68"/>
      <c r="C306" s="83" t="s">
        <v>70</v>
      </c>
      <c r="D306" s="100"/>
      <c r="E306" s="140"/>
      <c r="F306" s="120"/>
      <c r="G306" s="15"/>
    </row>
    <row r="307" spans="1:7" x14ac:dyDescent="0.2">
      <c r="A307" s="31"/>
      <c r="B307" s="68"/>
      <c r="C307" s="83" t="s">
        <v>71</v>
      </c>
      <c r="D307" s="100"/>
      <c r="E307" s="140"/>
      <c r="F307" s="120"/>
      <c r="G307" s="15"/>
    </row>
    <row r="308" spans="1:7" x14ac:dyDescent="0.2">
      <c r="A308" s="31" t="str">
        <f>A113</f>
        <v>UCT_AST9AH_A08</v>
      </c>
      <c r="B308" s="68">
        <f t="shared" ref="B308" si="42">B302+$C$260</f>
        <v>45357.541666666686</v>
      </c>
      <c r="C308" s="83" t="s">
        <v>66</v>
      </c>
      <c r="D308" s="100"/>
      <c r="E308" s="140"/>
      <c r="F308" s="120"/>
      <c r="G308" s="15"/>
    </row>
    <row r="309" spans="1:7" x14ac:dyDescent="0.2">
      <c r="A309" s="31"/>
      <c r="B309" s="68"/>
      <c r="C309" s="83" t="s">
        <v>67</v>
      </c>
      <c r="D309" s="100"/>
      <c r="E309" s="140"/>
      <c r="F309" s="120"/>
      <c r="G309" s="15"/>
    </row>
    <row r="310" spans="1:7" x14ac:dyDescent="0.2">
      <c r="A310" s="31"/>
      <c r="B310" s="68"/>
      <c r="C310" s="83" t="s">
        <v>68</v>
      </c>
      <c r="D310" s="100"/>
      <c r="E310" s="140"/>
      <c r="F310" s="120"/>
      <c r="G310" s="15"/>
    </row>
    <row r="311" spans="1:7" x14ac:dyDescent="0.2">
      <c r="A311" s="31"/>
      <c r="B311" s="68"/>
      <c r="C311" s="83" t="s">
        <v>69</v>
      </c>
      <c r="D311" s="100"/>
      <c r="E311" s="140"/>
      <c r="F311" s="120"/>
      <c r="G311" s="15"/>
    </row>
    <row r="312" spans="1:7" x14ac:dyDescent="0.2">
      <c r="A312" s="31"/>
      <c r="B312" s="68"/>
      <c r="C312" s="83" t="s">
        <v>70</v>
      </c>
      <c r="D312" s="100"/>
      <c r="E312" s="140"/>
      <c r="F312" s="120"/>
      <c r="G312" s="15"/>
    </row>
    <row r="313" spans="1:7" x14ac:dyDescent="0.2">
      <c r="A313" s="31"/>
      <c r="B313" s="68"/>
      <c r="C313" s="83" t="s">
        <v>71</v>
      </c>
      <c r="D313" s="100"/>
      <c r="E313" s="140"/>
      <c r="F313" s="120"/>
      <c r="G313" s="15"/>
    </row>
    <row r="314" spans="1:7" x14ac:dyDescent="0.2">
      <c r="A314" s="31" t="str">
        <f>A114</f>
        <v>UCT_AST9AH_A09</v>
      </c>
      <c r="B314" s="68">
        <f t="shared" ref="B314" si="43">B308+$C$260</f>
        <v>45357.562500000022</v>
      </c>
      <c r="C314" s="83" t="s">
        <v>66</v>
      </c>
      <c r="D314" s="100"/>
      <c r="E314" s="140"/>
      <c r="F314" s="120"/>
      <c r="G314" s="15"/>
    </row>
    <row r="315" spans="1:7" x14ac:dyDescent="0.2">
      <c r="A315" s="31"/>
      <c r="B315" s="68"/>
      <c r="C315" s="83" t="s">
        <v>67</v>
      </c>
      <c r="D315" s="100"/>
      <c r="E315" s="140"/>
      <c r="F315" s="120"/>
      <c r="G315" s="15"/>
    </row>
    <row r="316" spans="1:7" x14ac:dyDescent="0.2">
      <c r="A316" s="31"/>
      <c r="B316" s="68"/>
      <c r="C316" s="83" t="s">
        <v>68</v>
      </c>
      <c r="D316" s="100"/>
      <c r="E316" s="140"/>
      <c r="F316" s="120"/>
      <c r="G316" s="15"/>
    </row>
    <row r="317" spans="1:7" x14ac:dyDescent="0.2">
      <c r="A317" s="31"/>
      <c r="B317" s="68"/>
      <c r="C317" s="83" t="s">
        <v>69</v>
      </c>
      <c r="D317" s="100"/>
      <c r="E317" s="140"/>
      <c r="F317" s="120"/>
      <c r="G317" s="15"/>
    </row>
    <row r="318" spans="1:7" x14ac:dyDescent="0.2">
      <c r="A318" s="31"/>
      <c r="B318" s="68"/>
      <c r="C318" s="83" t="s">
        <v>70</v>
      </c>
      <c r="D318" s="100"/>
      <c r="E318" s="140"/>
      <c r="F318" s="120"/>
      <c r="G318" s="15"/>
    </row>
    <row r="319" spans="1:7" x14ac:dyDescent="0.2">
      <c r="A319" s="31"/>
      <c r="B319" s="68"/>
      <c r="C319" s="83" t="s">
        <v>71</v>
      </c>
      <c r="D319" s="100"/>
      <c r="E319" s="140"/>
      <c r="F319" s="120"/>
      <c r="G319" s="15"/>
    </row>
    <row r="320" spans="1:7" x14ac:dyDescent="0.2">
      <c r="A320" s="31" t="str">
        <f>A115</f>
        <v>UCT_AST9AH_A10</v>
      </c>
      <c r="B320" s="68">
        <f t="shared" ref="B320" si="44">B314+$C$260</f>
        <v>45357.583333333358</v>
      </c>
      <c r="C320" s="83" t="s">
        <v>66</v>
      </c>
      <c r="D320" s="100"/>
      <c r="E320" s="140"/>
      <c r="F320" s="120"/>
      <c r="G320" s="15"/>
    </row>
    <row r="321" spans="1:7" x14ac:dyDescent="0.2">
      <c r="A321" s="31"/>
      <c r="B321" s="68"/>
      <c r="C321" s="83" t="s">
        <v>67</v>
      </c>
      <c r="D321" s="100"/>
      <c r="E321" s="140"/>
      <c r="F321" s="120"/>
      <c r="G321" s="15"/>
    </row>
    <row r="322" spans="1:7" x14ac:dyDescent="0.2">
      <c r="A322" s="31"/>
      <c r="B322" s="68"/>
      <c r="C322" s="83" t="s">
        <v>68</v>
      </c>
      <c r="D322" s="100"/>
      <c r="E322" s="140"/>
      <c r="F322" s="120"/>
      <c r="G322" s="15"/>
    </row>
    <row r="323" spans="1:7" x14ac:dyDescent="0.2">
      <c r="A323" s="31"/>
      <c r="B323" s="68"/>
      <c r="C323" s="83" t="s">
        <v>69</v>
      </c>
      <c r="D323" s="100"/>
      <c r="E323" s="140"/>
      <c r="F323" s="120"/>
      <c r="G323" s="15"/>
    </row>
    <row r="324" spans="1:7" x14ac:dyDescent="0.2">
      <c r="A324" s="31"/>
      <c r="B324" s="68"/>
      <c r="C324" s="83" t="s">
        <v>70</v>
      </c>
      <c r="D324" s="100"/>
      <c r="E324" s="140"/>
      <c r="F324" s="120"/>
      <c r="G324" s="15"/>
    </row>
    <row r="325" spans="1:7" x14ac:dyDescent="0.2">
      <c r="A325" s="31"/>
      <c r="B325" s="68"/>
      <c r="C325" s="83" t="s">
        <v>71</v>
      </c>
      <c r="D325" s="100"/>
      <c r="E325" s="140"/>
      <c r="F325" s="120"/>
      <c r="G325" s="15"/>
    </row>
    <row r="326" spans="1:7" x14ac:dyDescent="0.2">
      <c r="A326" s="31" t="str">
        <f>A116</f>
        <v>UCT_AST9AH_B01</v>
      </c>
      <c r="B326" s="68"/>
      <c r="C326" s="83" t="s">
        <v>66</v>
      </c>
      <c r="D326" s="100"/>
      <c r="E326" s="140"/>
      <c r="F326" s="120"/>
      <c r="G326" s="15"/>
    </row>
    <row r="327" spans="1:7" x14ac:dyDescent="0.2">
      <c r="A327" s="31"/>
      <c r="B327" s="68"/>
      <c r="C327" s="83" t="s">
        <v>67</v>
      </c>
      <c r="D327" s="100"/>
      <c r="E327" s="140"/>
      <c r="F327" s="120"/>
      <c r="G327" s="15"/>
    </row>
    <row r="328" spans="1:7" x14ac:dyDescent="0.2">
      <c r="A328" s="31"/>
      <c r="B328" s="68"/>
      <c r="C328" s="83" t="s">
        <v>68</v>
      </c>
      <c r="D328" s="100"/>
      <c r="E328" s="140"/>
      <c r="F328" s="120"/>
      <c r="G328" s="15"/>
    </row>
    <row r="329" spans="1:7" x14ac:dyDescent="0.2">
      <c r="A329" s="31"/>
      <c r="B329" s="68"/>
      <c r="C329" s="83" t="s">
        <v>69</v>
      </c>
      <c r="D329" s="100"/>
      <c r="E329" s="140"/>
      <c r="F329" s="120"/>
      <c r="G329" s="15"/>
    </row>
    <row r="330" spans="1:7" x14ac:dyDescent="0.2">
      <c r="A330" s="31"/>
      <c r="B330" s="68"/>
      <c r="C330" s="83" t="s">
        <v>70</v>
      </c>
      <c r="D330" s="100"/>
      <c r="E330" s="140"/>
      <c r="F330" s="120"/>
      <c r="G330" s="15"/>
    </row>
    <row r="331" spans="1:7" x14ac:dyDescent="0.2">
      <c r="A331" s="31"/>
      <c r="B331" s="68"/>
      <c r="C331" s="83" t="s">
        <v>71</v>
      </c>
      <c r="D331" s="100"/>
      <c r="E331" s="140"/>
      <c r="F331" s="120"/>
      <c r="G331" s="15"/>
    </row>
    <row r="332" spans="1:7" x14ac:dyDescent="0.2">
      <c r="A332" s="31" t="str">
        <f>A117</f>
        <v>UCT_AST9AH_B02</v>
      </c>
      <c r="B332" s="68"/>
      <c r="C332" s="83" t="s">
        <v>66</v>
      </c>
      <c r="D332" s="100"/>
      <c r="E332" s="140"/>
      <c r="F332" s="120"/>
      <c r="G332" s="15"/>
    </row>
    <row r="333" spans="1:7" x14ac:dyDescent="0.2">
      <c r="A333" s="31"/>
      <c r="B333" s="68"/>
      <c r="C333" s="83" t="s">
        <v>67</v>
      </c>
      <c r="D333" s="100"/>
      <c r="E333" s="140"/>
      <c r="F333" s="120"/>
      <c r="G333" s="15"/>
    </row>
    <row r="334" spans="1:7" x14ac:dyDescent="0.2">
      <c r="A334" s="31"/>
      <c r="B334" s="68"/>
      <c r="C334" s="83" t="s">
        <v>68</v>
      </c>
      <c r="D334" s="100"/>
      <c r="E334" s="140"/>
      <c r="F334" s="120"/>
      <c r="G334" s="15"/>
    </row>
    <row r="335" spans="1:7" x14ac:dyDescent="0.2">
      <c r="A335" s="31"/>
      <c r="B335" s="68"/>
      <c r="C335" s="83" t="s">
        <v>69</v>
      </c>
      <c r="D335" s="100"/>
      <c r="E335" s="140"/>
      <c r="F335" s="120"/>
      <c r="G335" s="15"/>
    </row>
    <row r="336" spans="1:7" x14ac:dyDescent="0.2">
      <c r="A336" s="31"/>
      <c r="B336" s="68"/>
      <c r="C336" s="83" t="s">
        <v>70</v>
      </c>
      <c r="D336" s="100"/>
      <c r="E336" s="140"/>
      <c r="F336" s="120"/>
      <c r="G336" s="15"/>
    </row>
    <row r="337" spans="1:7" x14ac:dyDescent="0.2">
      <c r="A337" s="31"/>
      <c r="B337" s="68"/>
      <c r="C337" s="83" t="s">
        <v>71</v>
      </c>
      <c r="D337" s="100"/>
      <c r="E337" s="140"/>
      <c r="F337" s="120"/>
      <c r="G337" s="15"/>
    </row>
    <row r="338" spans="1:7" x14ac:dyDescent="0.2">
      <c r="A338" s="31" t="str">
        <f>A118</f>
        <v>UCT_AST9AH_B03</v>
      </c>
      <c r="B338" s="68"/>
      <c r="C338" s="83" t="s">
        <v>66</v>
      </c>
      <c r="D338" s="100"/>
      <c r="E338" s="140"/>
      <c r="F338" s="120"/>
      <c r="G338" s="15"/>
    </row>
    <row r="339" spans="1:7" x14ac:dyDescent="0.2">
      <c r="A339" s="31"/>
      <c r="B339" s="68"/>
      <c r="C339" s="83" t="s">
        <v>67</v>
      </c>
      <c r="D339" s="100"/>
      <c r="E339" s="140"/>
      <c r="F339" s="120"/>
      <c r="G339" s="15"/>
    </row>
    <row r="340" spans="1:7" x14ac:dyDescent="0.2">
      <c r="A340" s="31"/>
      <c r="B340" s="68"/>
      <c r="C340" s="83" t="s">
        <v>68</v>
      </c>
      <c r="D340" s="100"/>
      <c r="E340" s="140"/>
      <c r="F340" s="120"/>
      <c r="G340" s="15"/>
    </row>
    <row r="341" spans="1:7" x14ac:dyDescent="0.2">
      <c r="A341" s="31"/>
      <c r="B341" s="68"/>
      <c r="C341" s="83" t="s">
        <v>69</v>
      </c>
      <c r="D341" s="100"/>
      <c r="E341" s="140"/>
      <c r="F341" s="120"/>
      <c r="G341" s="15"/>
    </row>
    <row r="342" spans="1:7" x14ac:dyDescent="0.2">
      <c r="A342" s="31"/>
      <c r="B342" s="68"/>
      <c r="C342" s="83" t="s">
        <v>70</v>
      </c>
      <c r="D342" s="100"/>
      <c r="E342" s="140"/>
      <c r="F342" s="120"/>
      <c r="G342" s="15"/>
    </row>
    <row r="343" spans="1:7" x14ac:dyDescent="0.2">
      <c r="A343" s="31"/>
      <c r="B343" s="68"/>
      <c r="C343" s="83" t="s">
        <v>71</v>
      </c>
      <c r="D343" s="100"/>
      <c r="E343" s="140"/>
      <c r="F343" s="120"/>
      <c r="G343" s="15"/>
    </row>
    <row r="344" spans="1:7" x14ac:dyDescent="0.2">
      <c r="A344" s="31" t="str">
        <f>A119</f>
        <v>UCT_AST9AH_B04</v>
      </c>
      <c r="B344" s="68"/>
      <c r="C344" s="83" t="s">
        <v>66</v>
      </c>
      <c r="D344" s="100"/>
      <c r="E344" s="140"/>
      <c r="F344" s="120"/>
      <c r="G344" s="15"/>
    </row>
    <row r="345" spans="1:7" x14ac:dyDescent="0.2">
      <c r="A345" s="31"/>
      <c r="B345" s="68"/>
      <c r="C345" s="83" t="s">
        <v>67</v>
      </c>
      <c r="D345" s="100"/>
      <c r="E345" s="140"/>
      <c r="F345" s="120"/>
      <c r="G345" s="15"/>
    </row>
    <row r="346" spans="1:7" x14ac:dyDescent="0.2">
      <c r="A346" s="31"/>
      <c r="B346" s="68"/>
      <c r="C346" s="83" t="s">
        <v>68</v>
      </c>
      <c r="D346" s="100"/>
      <c r="E346" s="140"/>
      <c r="F346" s="120"/>
      <c r="G346" s="15"/>
    </row>
    <row r="347" spans="1:7" x14ac:dyDescent="0.2">
      <c r="A347" s="31"/>
      <c r="B347" s="68"/>
      <c r="C347" s="83" t="s">
        <v>69</v>
      </c>
      <c r="D347" s="100"/>
      <c r="E347" s="140"/>
      <c r="F347" s="120"/>
      <c r="G347" s="15"/>
    </row>
    <row r="348" spans="1:7" x14ac:dyDescent="0.2">
      <c r="A348" s="31"/>
      <c r="B348" s="68"/>
      <c r="C348" s="83" t="s">
        <v>70</v>
      </c>
      <c r="D348" s="100"/>
      <c r="E348" s="140"/>
      <c r="F348" s="120"/>
      <c r="G348" s="15"/>
    </row>
    <row r="349" spans="1:7" x14ac:dyDescent="0.2">
      <c r="A349" s="31"/>
      <c r="B349" s="68"/>
      <c r="C349" s="83" t="s">
        <v>71</v>
      </c>
      <c r="D349" s="100"/>
      <c r="E349" s="140"/>
      <c r="F349" s="120"/>
      <c r="G349" s="15"/>
    </row>
    <row r="350" spans="1:7" x14ac:dyDescent="0.2">
      <c r="A350" s="31" t="str">
        <f>A120</f>
        <v>UCT_AST9AH_B05</v>
      </c>
      <c r="B350" s="68"/>
      <c r="C350" s="83" t="s">
        <v>66</v>
      </c>
      <c r="D350" s="100"/>
      <c r="E350" s="140"/>
      <c r="F350" s="120"/>
      <c r="G350" s="15"/>
    </row>
    <row r="351" spans="1:7" x14ac:dyDescent="0.2">
      <c r="A351" s="31"/>
      <c r="B351" s="68"/>
      <c r="C351" s="83" t="s">
        <v>67</v>
      </c>
      <c r="D351" s="100"/>
      <c r="E351" s="140"/>
      <c r="F351" s="120"/>
      <c r="G351" s="15"/>
    </row>
    <row r="352" spans="1:7" x14ac:dyDescent="0.2">
      <c r="A352" s="31"/>
      <c r="B352" s="68"/>
      <c r="C352" s="83" t="s">
        <v>68</v>
      </c>
      <c r="D352" s="100"/>
      <c r="E352" s="140"/>
      <c r="F352" s="120"/>
      <c r="G352" s="15"/>
    </row>
    <row r="353" spans="1:7" x14ac:dyDescent="0.2">
      <c r="A353" s="31"/>
      <c r="B353" s="68"/>
      <c r="C353" s="83" t="s">
        <v>69</v>
      </c>
      <c r="D353" s="100"/>
      <c r="E353" s="140"/>
      <c r="F353" s="120"/>
      <c r="G353" s="15"/>
    </row>
    <row r="354" spans="1:7" x14ac:dyDescent="0.2">
      <c r="A354" s="31"/>
      <c r="B354" s="68"/>
      <c r="C354" s="83" t="s">
        <v>70</v>
      </c>
      <c r="D354" s="100"/>
      <c r="E354" s="140"/>
      <c r="F354" s="120"/>
      <c r="G354" s="15"/>
    </row>
    <row r="355" spans="1:7" x14ac:dyDescent="0.2">
      <c r="A355" s="31"/>
      <c r="B355" s="68"/>
      <c r="C355" s="83" t="s">
        <v>71</v>
      </c>
      <c r="D355" s="100"/>
      <c r="E355" s="140"/>
      <c r="F355" s="120"/>
      <c r="G355" s="15"/>
    </row>
    <row r="356" spans="1:7" x14ac:dyDescent="0.2">
      <c r="A356" s="31" t="str">
        <f>A121</f>
        <v>UCT_AST9AH_B06</v>
      </c>
      <c r="B356" s="68"/>
      <c r="C356" s="83" t="s">
        <v>66</v>
      </c>
      <c r="D356" s="100"/>
      <c r="E356" s="140"/>
      <c r="F356" s="120"/>
      <c r="G356" s="15"/>
    </row>
    <row r="357" spans="1:7" x14ac:dyDescent="0.2">
      <c r="A357" s="31"/>
      <c r="B357" s="68"/>
      <c r="C357" s="83" t="s">
        <v>67</v>
      </c>
      <c r="D357" s="100"/>
      <c r="E357" s="140"/>
      <c r="F357" s="120"/>
      <c r="G357" s="15"/>
    </row>
    <row r="358" spans="1:7" x14ac:dyDescent="0.2">
      <c r="A358" s="31"/>
      <c r="B358" s="68"/>
      <c r="C358" s="83" t="s">
        <v>68</v>
      </c>
      <c r="D358" s="100"/>
      <c r="E358" s="140"/>
      <c r="F358" s="120"/>
      <c r="G358" s="15"/>
    </row>
    <row r="359" spans="1:7" x14ac:dyDescent="0.2">
      <c r="A359" s="31"/>
      <c r="B359" s="68"/>
      <c r="C359" s="83" t="s">
        <v>69</v>
      </c>
      <c r="D359" s="100"/>
      <c r="E359" s="140"/>
      <c r="F359" s="120"/>
      <c r="G359" s="15"/>
    </row>
    <row r="360" spans="1:7" x14ac:dyDescent="0.2">
      <c r="A360" s="31"/>
      <c r="B360" s="68"/>
      <c r="C360" s="83" t="s">
        <v>70</v>
      </c>
      <c r="D360" s="100"/>
      <c r="E360" s="140"/>
      <c r="F360" s="120"/>
      <c r="G360" s="15"/>
    </row>
    <row r="361" spans="1:7" x14ac:dyDescent="0.2">
      <c r="A361" s="31"/>
      <c r="B361" s="68"/>
      <c r="C361" s="83" t="s">
        <v>71</v>
      </c>
      <c r="D361" s="100"/>
      <c r="E361" s="140"/>
      <c r="F361" s="120"/>
      <c r="G361" s="15"/>
    </row>
    <row r="362" spans="1:7" x14ac:dyDescent="0.2">
      <c r="A362" s="31" t="str">
        <f>A122</f>
        <v>UCT_AST9AH_B07</v>
      </c>
      <c r="B362" s="68"/>
      <c r="C362" s="83" t="s">
        <v>66</v>
      </c>
      <c r="D362" s="100"/>
      <c r="E362" s="140"/>
      <c r="F362" s="120"/>
      <c r="G362" s="15"/>
    </row>
    <row r="363" spans="1:7" x14ac:dyDescent="0.2">
      <c r="A363" s="31"/>
      <c r="B363" s="68"/>
      <c r="C363" s="83" t="s">
        <v>67</v>
      </c>
      <c r="D363" s="100"/>
      <c r="E363" s="140"/>
      <c r="F363" s="120"/>
      <c r="G363" s="15"/>
    </row>
    <row r="364" spans="1:7" x14ac:dyDescent="0.2">
      <c r="A364" s="31"/>
      <c r="B364" s="68"/>
      <c r="C364" s="83" t="s">
        <v>68</v>
      </c>
      <c r="D364" s="100"/>
      <c r="E364" s="140"/>
      <c r="F364" s="120"/>
      <c r="G364" s="15"/>
    </row>
    <row r="365" spans="1:7" x14ac:dyDescent="0.2">
      <c r="A365" s="31"/>
      <c r="B365" s="68"/>
      <c r="C365" s="83" t="s">
        <v>69</v>
      </c>
      <c r="D365" s="100"/>
      <c r="E365" s="140"/>
      <c r="F365" s="120"/>
      <c r="G365" s="15"/>
    </row>
    <row r="366" spans="1:7" x14ac:dyDescent="0.2">
      <c r="A366" s="31"/>
      <c r="B366" s="68"/>
      <c r="C366" s="83" t="s">
        <v>70</v>
      </c>
      <c r="D366" s="100"/>
      <c r="E366" s="140"/>
      <c r="F366" s="120"/>
      <c r="G366" s="15"/>
    </row>
    <row r="367" spans="1:7" x14ac:dyDescent="0.2">
      <c r="A367" s="31"/>
      <c r="B367" s="68"/>
      <c r="C367" s="83" t="s">
        <v>71</v>
      </c>
      <c r="D367" s="100"/>
      <c r="E367" s="140"/>
      <c r="F367" s="120"/>
      <c r="G367" s="15"/>
    </row>
    <row r="368" spans="1:7" x14ac:dyDescent="0.2">
      <c r="A368" s="31" t="str">
        <f>A123</f>
        <v>UCT_AST9AH_B08</v>
      </c>
      <c r="B368" s="68"/>
      <c r="C368" s="83" t="s">
        <v>66</v>
      </c>
      <c r="D368" s="100"/>
      <c r="E368" s="140"/>
      <c r="F368" s="120"/>
      <c r="G368" s="15"/>
    </row>
    <row r="369" spans="1:7" x14ac:dyDescent="0.2">
      <c r="A369" s="31"/>
      <c r="B369" s="68"/>
      <c r="C369" s="83" t="s">
        <v>67</v>
      </c>
      <c r="D369" s="100"/>
      <c r="E369" s="140"/>
      <c r="F369" s="120"/>
      <c r="G369" s="15"/>
    </row>
    <row r="370" spans="1:7" x14ac:dyDescent="0.2">
      <c r="A370" s="31"/>
      <c r="B370" s="68"/>
      <c r="C370" s="83" t="s">
        <v>68</v>
      </c>
      <c r="D370" s="100"/>
      <c r="E370" s="140"/>
      <c r="F370" s="120"/>
      <c r="G370" s="15"/>
    </row>
    <row r="371" spans="1:7" x14ac:dyDescent="0.2">
      <c r="A371" s="31"/>
      <c r="B371" s="68"/>
      <c r="C371" s="83" t="s">
        <v>69</v>
      </c>
      <c r="D371" s="100"/>
      <c r="E371" s="140"/>
      <c r="F371" s="120"/>
      <c r="G371" s="15"/>
    </row>
    <row r="372" spans="1:7" x14ac:dyDescent="0.2">
      <c r="A372" s="31"/>
      <c r="B372" s="68"/>
      <c r="C372" s="83" t="s">
        <v>70</v>
      </c>
      <c r="D372" s="100"/>
      <c r="E372" s="140"/>
      <c r="F372" s="120"/>
      <c r="G372" s="15"/>
    </row>
    <row r="373" spans="1:7" x14ac:dyDescent="0.2">
      <c r="A373" s="31"/>
      <c r="B373" s="68"/>
      <c r="C373" s="83" t="s">
        <v>71</v>
      </c>
      <c r="D373" s="100"/>
      <c r="E373" s="140"/>
      <c r="F373" s="120"/>
      <c r="G373" s="15"/>
    </row>
    <row r="374" spans="1:7" x14ac:dyDescent="0.2">
      <c r="A374" s="31" t="str">
        <f>A124</f>
        <v>UCT_AST9AH_B09</v>
      </c>
      <c r="B374" s="68"/>
      <c r="C374" s="83" t="s">
        <v>66</v>
      </c>
      <c r="D374" s="100"/>
      <c r="E374" s="140"/>
      <c r="F374" s="120"/>
      <c r="G374" s="15"/>
    </row>
    <row r="375" spans="1:7" x14ac:dyDescent="0.2">
      <c r="A375" s="31"/>
      <c r="B375" s="68"/>
      <c r="C375" s="83" t="s">
        <v>67</v>
      </c>
      <c r="D375" s="100"/>
      <c r="E375" s="140"/>
      <c r="F375" s="120"/>
      <c r="G375" s="15"/>
    </row>
    <row r="376" spans="1:7" x14ac:dyDescent="0.2">
      <c r="A376" s="31"/>
      <c r="B376" s="68"/>
      <c r="C376" s="83" t="s">
        <v>68</v>
      </c>
      <c r="D376" s="100"/>
      <c r="E376" s="140"/>
      <c r="F376" s="120"/>
      <c r="G376" s="15"/>
    </row>
    <row r="377" spans="1:7" x14ac:dyDescent="0.2">
      <c r="A377" s="31"/>
      <c r="B377" s="68"/>
      <c r="C377" s="83" t="s">
        <v>69</v>
      </c>
      <c r="D377" s="100"/>
      <c r="E377" s="140"/>
      <c r="F377" s="120"/>
      <c r="G377" s="15"/>
    </row>
    <row r="378" spans="1:7" x14ac:dyDescent="0.2">
      <c r="A378" s="31"/>
      <c r="B378" s="68"/>
      <c r="C378" s="83" t="s">
        <v>70</v>
      </c>
      <c r="D378" s="100"/>
      <c r="E378" s="140"/>
      <c r="F378" s="120"/>
      <c r="G378" s="15"/>
    </row>
    <row r="379" spans="1:7" x14ac:dyDescent="0.2">
      <c r="A379" s="31"/>
      <c r="B379" s="68"/>
      <c r="C379" s="83" t="s">
        <v>71</v>
      </c>
      <c r="D379" s="100"/>
      <c r="E379" s="140"/>
      <c r="F379" s="120"/>
      <c r="G379" s="15"/>
    </row>
    <row r="380" spans="1:7" x14ac:dyDescent="0.2">
      <c r="A380" s="31" t="str">
        <f>A125</f>
        <v>UCT_AST9AH_B10</v>
      </c>
      <c r="B380" s="68"/>
      <c r="C380" s="83" t="s">
        <v>66</v>
      </c>
      <c r="D380" s="100"/>
      <c r="E380" s="140"/>
      <c r="F380" s="120"/>
      <c r="G380" s="15"/>
    </row>
    <row r="381" spans="1:7" x14ac:dyDescent="0.2">
      <c r="A381" s="31"/>
      <c r="B381" s="68"/>
      <c r="C381" s="83" t="s">
        <v>67</v>
      </c>
      <c r="D381" s="100"/>
      <c r="E381" s="140"/>
      <c r="F381" s="120"/>
      <c r="G381" s="15"/>
    </row>
    <row r="382" spans="1:7" x14ac:dyDescent="0.2">
      <c r="A382" s="31"/>
      <c r="B382" s="68"/>
      <c r="C382" s="83" t="s">
        <v>68</v>
      </c>
      <c r="D382" s="100"/>
      <c r="E382" s="140"/>
      <c r="F382" s="120"/>
      <c r="G382" s="15"/>
    </row>
    <row r="383" spans="1:7" x14ac:dyDescent="0.2">
      <c r="A383" s="31"/>
      <c r="B383" s="68"/>
      <c r="C383" s="83" t="s">
        <v>69</v>
      </c>
      <c r="D383" s="100"/>
      <c r="E383" s="140"/>
      <c r="F383" s="120"/>
      <c r="G383" s="15"/>
    </row>
    <row r="384" spans="1:7" x14ac:dyDescent="0.2">
      <c r="A384" s="31"/>
      <c r="B384" s="68"/>
      <c r="C384" s="83" t="s">
        <v>70</v>
      </c>
      <c r="D384" s="100"/>
      <c r="E384" s="140"/>
      <c r="F384" s="120"/>
      <c r="G384" s="15"/>
    </row>
    <row r="385" spans="1:7" ht="17" thickBot="1" x14ac:dyDescent="0.25">
      <c r="A385" s="33"/>
      <c r="B385" s="71"/>
      <c r="C385" s="85" t="s">
        <v>71</v>
      </c>
      <c r="D385" s="103"/>
      <c r="E385" s="141"/>
      <c r="F385" s="142"/>
      <c r="G385" s="19"/>
    </row>
  </sheetData>
  <mergeCells count="2">
    <mergeCell ref="I264:O264"/>
    <mergeCell ref="E264:F264"/>
  </mergeCells>
  <phoneticPr fontId="8" type="noConversion"/>
  <conditionalFormatting sqref="B31:B32">
    <cfRule type="cellIs" dxfId="6" priority="20" operator="greaterThan">
      <formula>NOW()</formula>
    </cfRule>
    <cfRule type="cellIs" dxfId="5" priority="21" stopIfTrue="1" operator="lessThan">
      <formula>NOW()</formula>
    </cfRule>
  </conditionalFormatting>
  <conditionalFormatting sqref="C61:C62">
    <cfRule type="cellIs" dxfId="4" priority="18" operator="greaterThan">
      <formula>NOW()</formula>
    </cfRule>
    <cfRule type="cellIs" dxfId="3" priority="19" stopIfTrue="1" operator="lessThan">
      <formula>NOW()</formula>
    </cfRule>
  </conditionalFormatting>
  <conditionalFormatting sqref="C64:C65">
    <cfRule type="cellIs" dxfId="2" priority="16" operator="greaterThan">
      <formula>NOW()</formula>
    </cfRule>
    <cfRule type="cellIs" dxfId="1" priority="17" stopIfTrue="1" operator="lessThan">
      <formula>NOW()</formula>
    </cfRule>
  </conditionalFormatting>
  <conditionalFormatting sqref="C61">
    <cfRule type="expression" dxfId="0" priority="15" stopIfTrue="1">
      <formula>$D$61="Yes"</formula>
    </cfRule>
  </conditionalFormatting>
  <hyperlinks>
    <hyperlink ref="B13" r:id="rId1" xr:uid="{BF63D43C-AA45-C44C-924F-4BD0F60D6CE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7122e4b-9ebe-4e7f-8fe9-d038fef3055f">
      <Terms xmlns="http://schemas.microsoft.com/office/infopath/2007/PartnerControls"/>
    </lcf76f155ced4ddcb4097134ff3c332f>
    <TaxCatchAll xmlns="760f229c-99bf-4186-a7de-2d3c0bf5f7b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6575BCBA265A4686164F43ED0EE98E" ma:contentTypeVersion="17" ma:contentTypeDescription="Create a new document." ma:contentTypeScope="" ma:versionID="bc6516f22a5044b005c3cacc24834ea6">
  <xsd:schema xmlns:xsd="http://www.w3.org/2001/XMLSchema" xmlns:xs="http://www.w3.org/2001/XMLSchema" xmlns:p="http://schemas.microsoft.com/office/2006/metadata/properties" xmlns:ns2="f7122e4b-9ebe-4e7f-8fe9-d038fef3055f" xmlns:ns3="760f229c-99bf-4186-a7de-2d3c0bf5f7b2" targetNamespace="http://schemas.microsoft.com/office/2006/metadata/properties" ma:root="true" ma:fieldsID="7008822f133d3a71b5c1cfc5b0ad87c8" ns2:_="" ns3:_="">
    <xsd:import namespace="f7122e4b-9ebe-4e7f-8fe9-d038fef3055f"/>
    <xsd:import namespace="760f229c-99bf-4186-a7de-2d3c0bf5f7b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122e4b-9ebe-4e7f-8fe9-d038fef305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647c689-50bb-4dac-a5df-ea65e8388fc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f229c-99bf-4186-a7de-2d3c0bf5f7b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54bc58f-c685-45bc-81e8-6e76cada0f60}" ma:internalName="TaxCatchAll" ma:showField="CatchAllData" ma:web="760f229c-99bf-4186-a7de-2d3c0bf5f7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1EC520-2D98-477B-91AE-691A6EF8A951}">
  <ds:schemaRefs>
    <ds:schemaRef ds:uri="http://purl.org/dc/dcmitype/"/>
    <ds:schemaRef ds:uri="http://schemas.openxmlformats.org/package/2006/metadata/core-properties"/>
    <ds:schemaRef ds:uri="f7122e4b-9ebe-4e7f-8fe9-d038fef3055f"/>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760f229c-99bf-4186-a7de-2d3c0bf5f7b2"/>
    <ds:schemaRef ds:uri="http://schemas.microsoft.com/office/2006/metadata/properties"/>
  </ds:schemaRefs>
</ds:datastoreItem>
</file>

<file path=customXml/itemProps2.xml><?xml version="1.0" encoding="utf-8"?>
<ds:datastoreItem xmlns:ds="http://schemas.openxmlformats.org/officeDocument/2006/customXml" ds:itemID="{815E8C3B-8BC1-4212-B468-24C73CAE93AD}">
  <ds:schemaRefs>
    <ds:schemaRef ds:uri="http://schemas.microsoft.com/sharepoint/v3/contenttype/forms"/>
  </ds:schemaRefs>
</ds:datastoreItem>
</file>

<file path=customXml/itemProps3.xml><?xml version="1.0" encoding="utf-8"?>
<ds:datastoreItem xmlns:ds="http://schemas.openxmlformats.org/officeDocument/2006/customXml" ds:itemID="{7872E24C-B1AD-45F5-8F1E-AEC69A79E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122e4b-9ebe-4e7f-8fe9-d038fef3055f"/>
    <ds:schemaRef ds:uri="760f229c-99bf-4186-a7de-2d3c0bf5f7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Stanton</dc:creator>
  <cp:lastModifiedBy>Lawrence Stanton</cp:lastModifiedBy>
  <dcterms:created xsi:type="dcterms:W3CDTF">2024-02-26T13:33:19Z</dcterms:created>
  <dcterms:modified xsi:type="dcterms:W3CDTF">2024-03-08T18:52:39Z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0x010100006575BCBA265A4686164F43ED0EE98E</vt:lpwstr>
  </property>
  <property fmtid="{D5CDD505-2E9C-101B-9397-08002B2CF9AE}" pid="3" name="MediaServiceImageTags">
    <vt:lpwstr/>
  </property>
</Properties>
</file>