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"/>
    </mc:Choice>
  </mc:AlternateContent>
  <xr:revisionPtr revIDLastSave="0" documentId="13_ncr:1_{CA1D0132-9A4B-4595-8CE9-0CEA4BEA183D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5" i="1" l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<sst xmlns="http://schemas.openxmlformats.org/spreadsheetml/2006/main" count="431" uniqueCount="46">
  <si>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</si>
  <si>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</si>
  <si>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</si>
  <si>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</si>
  <si>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</si>
  <si>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</si>
  <si>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</si>
  <si>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</si>
  <si>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</si>
  <si>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</si>
  <si>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</si>
  <si>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</si>
  <si>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</si>
  <si>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</si>
  <si>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</si>
  <si>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</si>
  <si>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</si>
  <si>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</si>
  <si>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</si>
  <si>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</si>
  <si>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</si>
  <si>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</si>
  <si>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</si>
  <si>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</si>
  <si>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</si>
  <si>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</si>
  <si>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</si>
  <si>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</si>
  <si>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</si>
  <si>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</si>
  <si>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</si>
  <si>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</si>
  <si>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</si>
  <si>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</si>
  <si>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</si>
  <si>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</si>
  <si>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</si>
  <si>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</si>
  <si>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</si>
  <si>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</si>
  <si>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</si>
  <si>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</si>
  <si>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</si>
  <si>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</si>
  <si>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</si>
  <si>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ACN201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</si>
</sst>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2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F1" sqref="F1:K1 N1:Q1 X1:AA1 A1:E4 W1:W2 L2:M4 R2:S4 U2:AA4 A93:AA100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5">
        <f>SUM(F4:K4)</f>
        <v>150</v>
      </c>
      <c r="M2" s="65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5">
        <f>SUM(N4:Q4)</f>
        <v>100</v>
      </c>
      <c r="S2" s="65">
        <v>40</v>
      </c>
      <c r="T2" s="4" t="s">
        <v>43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1652311</v>
      </c>
      <c r="C5" s="38" t="s">
        <v>45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1652312</v>
      </c>
      <c r="C6" s="38" t="s">
        <v>45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>
        <v>10</v>
      </c>
      <c r="O6" s="12">
        <v>10</v>
      </c>
      <c r="P6" s="12">
        <v>13</v>
      </c>
      <c r="Q6" s="12">
        <v>23</v>
      </c>
      <c r="R6" s="10">
        <f t="shared" si="2"/>
        <v>56</v>
      </c>
      <c r="S6" s="10">
        <f t="shared" si="3"/>
        <v>22.400000000000002</v>
      </c>
      <c r="T6" s="11">
        <v>23</v>
      </c>
      <c r="U6" s="10">
        <f t="shared" si="4"/>
        <v>23</v>
      </c>
      <c r="V6" s="12">
        <f t="shared" ref="V6:V69" si="5">SUM(M6,S6,U6)+W6</f>
        <v>61</v>
      </c>
      <c r="W6" s="12">
        <v>8.5999999999999943</v>
      </c>
      <c r="X6" s="12">
        <f t="shared" ref="X6:X69" si="6">SUM(F6,G6,H6,J6,K6,N6,O6)</f>
        <v>55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 ht="14.4">
      <c r="A7" s="8">
        <v>3</v>
      </c>
      <c r="B7" s="53">
        <v>1652313</v>
      </c>
      <c r="C7" s="38" t="s">
        <v>45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 ht="14.4">
      <c r="A8" s="8">
        <v>4</v>
      </c>
      <c r="B8" s="53">
        <v>1652314</v>
      </c>
      <c r="C8" s="38" t="s">
        <v>45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>
        <v>10</v>
      </c>
      <c r="O8" s="10">
        <v>10</v>
      </c>
      <c r="P8" s="10">
        <v>10</v>
      </c>
      <c r="Q8" s="10">
        <v>0</v>
      </c>
      <c r="R8" s="10">
        <f t="shared" si="2"/>
        <v>30</v>
      </c>
      <c r="S8" s="10">
        <f t="shared" si="3"/>
        <v>12</v>
      </c>
      <c r="T8" s="11">
        <v>0</v>
      </c>
      <c r="U8" s="10">
        <f t="shared" si="4"/>
        <v>0</v>
      </c>
      <c r="V8" s="12">
        <f t="shared" si="5"/>
        <v>20</v>
      </c>
      <c r="W8" s="12">
        <v>8</v>
      </c>
      <c r="X8" s="12">
        <f t="shared" si="6"/>
        <v>20</v>
      </c>
      <c r="Y8" s="12">
        <f t="shared" si="7"/>
        <v>10</v>
      </c>
      <c r="Z8" s="47">
        <f t="shared" si="8"/>
        <v>0</v>
      </c>
      <c r="AA8" s="50">
        <f t="shared" si="9"/>
        <v>0</v>
      </c>
    </row>
    <row r="9" spans="1:27" ht="14.4">
      <c r="A9" s="8">
        <v>5</v>
      </c>
      <c r="B9" s="53">
        <v>1652315</v>
      </c>
      <c r="C9" s="38" t="s">
        <v>45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 ht="14.4">
      <c r="A10" s="8">
        <v>6</v>
      </c>
      <c r="B10" s="53">
        <v>1652316</v>
      </c>
      <c r="C10" s="38" t="s">
        <v>45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>
        <v>10</v>
      </c>
      <c r="O10" s="10">
        <v>11</v>
      </c>
      <c r="P10" s="10">
        <v>12</v>
      </c>
      <c r="Q10" s="10">
        <v>0</v>
      </c>
      <c r="R10" s="10">
        <f t="shared" si="2"/>
        <v>33</v>
      </c>
      <c r="S10" s="10">
        <f t="shared" si="3"/>
        <v>13.200000000000001</v>
      </c>
      <c r="T10" s="11">
        <v>0</v>
      </c>
      <c r="U10" s="10">
        <f t="shared" si="4"/>
        <v>0</v>
      </c>
      <c r="V10" s="12">
        <f t="shared" si="5"/>
        <v>22.200000000000003</v>
      </c>
      <c r="W10" s="12">
        <v>8</v>
      </c>
      <c r="X10" s="12">
        <f t="shared" si="6"/>
        <v>26</v>
      </c>
      <c r="Y10" s="12">
        <f t="shared" si="7"/>
        <v>12</v>
      </c>
      <c r="Z10" s="47">
        <f t="shared" si="8"/>
        <v>0</v>
      </c>
      <c r="AA10" s="50">
        <f t="shared" si="9"/>
        <v>0</v>
      </c>
    </row>
    <row r="11" spans="1:27" ht="14.4">
      <c r="A11" s="8">
        <v>7</v>
      </c>
      <c r="B11" s="53">
        <v>1652317</v>
      </c>
      <c r="C11" s="38" t="s">
        <v>45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 ht="14.4">
      <c r="A12" s="8">
        <v>8</v>
      </c>
      <c r="B12" s="53">
        <v>1652318</v>
      </c>
      <c r="C12" s="38" t="s">
        <v>45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 ht="14.4">
      <c r="A13" s="8">
        <v>9</v>
      </c>
      <c r="B13" s="53">
        <v>1652319</v>
      </c>
      <c r="C13" s="38" t="s">
        <v>45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>
        <v>18</v>
      </c>
      <c r="O13" s="10">
        <v>13</v>
      </c>
      <c r="P13" s="10">
        <v>14</v>
      </c>
      <c r="Q13" s="10">
        <v>0</v>
      </c>
      <c r="R13" s="10">
        <f t="shared" si="2"/>
        <v>45</v>
      </c>
      <c r="S13" s="10">
        <f t="shared" si="3"/>
        <v>18</v>
      </c>
      <c r="T13" s="11">
        <v>0</v>
      </c>
      <c r="U13" s="10">
        <f t="shared" si="4"/>
        <v>0</v>
      </c>
      <c r="V13" s="12">
        <f t="shared" si="5"/>
        <v>32</v>
      </c>
      <c r="W13" s="12">
        <v>8</v>
      </c>
      <c r="X13" s="12">
        <f t="shared" si="6"/>
        <v>46</v>
      </c>
      <c r="Y13" s="12">
        <f t="shared" si="7"/>
        <v>29</v>
      </c>
      <c r="Z13" s="47">
        <f t="shared" si="8"/>
        <v>0</v>
      </c>
      <c r="AA13" s="50">
        <f t="shared" si="9"/>
        <v>0</v>
      </c>
    </row>
    <row r="14" spans="1:27" ht="14.4">
      <c r="A14" s="8">
        <v>10</v>
      </c>
      <c r="B14" s="53">
        <v>1652320</v>
      </c>
      <c r="C14" s="38" t="s">
        <v>45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 ht="14.4">
      <c r="A15" s="8">
        <v>11</v>
      </c>
      <c r="B15" s="53">
        <v>1652321</v>
      </c>
      <c r="C15" s="38" t="s">
        <v>45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 ht="14.4">
      <c r="A16" s="8">
        <v>12</v>
      </c>
      <c r="B16" s="53">
        <v>1652322</v>
      </c>
      <c r="C16" s="38" t="s">
        <v>45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 ht="14.4">
      <c r="A17" s="8">
        <v>13</v>
      </c>
      <c r="B17" s="53">
        <v>1652323</v>
      </c>
      <c r="C17" s="38" t="s">
        <v>45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 ht="14.4">
      <c r="A18" s="8">
        <v>14</v>
      </c>
      <c r="B18" s="53">
        <v>1652324</v>
      </c>
      <c r="C18" s="38" t="s">
        <v>45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 ht="14.4">
      <c r="A19" s="8">
        <v>15</v>
      </c>
      <c r="B19" s="53">
        <v>1652325</v>
      </c>
      <c r="C19" s="38" t="s">
        <v>45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 ht="14.4">
      <c r="A20" s="8">
        <v>16</v>
      </c>
      <c r="B20" s="53">
        <v>1652326</v>
      </c>
      <c r="C20" s="38" t="s">
        <v>45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 ht="14.4">
      <c r="A21" s="8">
        <v>17</v>
      </c>
      <c r="B21" s="53">
        <v>1652327</v>
      </c>
      <c r="C21" s="38" t="s">
        <v>45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 ht="14.4">
      <c r="A22" s="8">
        <v>18</v>
      </c>
      <c r="B22" s="53">
        <v>1652328</v>
      </c>
      <c r="C22" s="38" t="s">
        <v>45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>
        <v>13</v>
      </c>
      <c r="P22" s="10">
        <v>14</v>
      </c>
      <c r="Q22" s="10">
        <v>21</v>
      </c>
      <c r="R22" s="10">
        <f t="shared" si="2"/>
        <v>63</v>
      </c>
      <c r="S22" s="10">
        <f t="shared" si="3"/>
        <v>25.2</v>
      </c>
      <c r="T22" s="11">
        <v>12</v>
      </c>
      <c r="U22" s="10">
        <f t="shared" si="4"/>
        <v>12</v>
      </c>
      <c r="V22" s="12">
        <f t="shared" si="5"/>
        <v>55.2</v>
      </c>
      <c r="W22" s="12">
        <v>9.6000000000000014</v>
      </c>
      <c r="X22" s="12">
        <f t="shared" si="6"/>
        <v>58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 ht="14.4">
      <c r="A23" s="8">
        <v>19</v>
      </c>
      <c r="B23" s="53">
        <v>1652329</v>
      </c>
      <c r="C23" s="38" t="s">
        <v>45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 ht="14.4">
      <c r="A24" s="8">
        <v>20</v>
      </c>
      <c r="B24" s="53">
        <v>1652330</v>
      </c>
      <c r="C24" s="38" t="s">
        <v>45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 ht="14.4">
      <c r="A25" s="8">
        <v>21</v>
      </c>
      <c r="B25" s="53">
        <v>1652331</v>
      </c>
      <c r="C25" s="38" t="s">
        <v>45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>
        <v>17</v>
      </c>
      <c r="O25" s="12">
        <v>5</v>
      </c>
      <c r="P25" s="12">
        <v>11</v>
      </c>
      <c r="Q25" s="12">
        <v>0</v>
      </c>
      <c r="R25" s="10">
        <f t="shared" si="2"/>
        <v>33</v>
      </c>
      <c r="S25" s="10">
        <f t="shared" si="3"/>
        <v>13.200000000000001</v>
      </c>
      <c r="T25" s="11">
        <v>0</v>
      </c>
      <c r="U25" s="10">
        <f t="shared" si="4"/>
        <v>0</v>
      </c>
      <c r="V25" s="12">
        <f t="shared" si="5"/>
        <v>21.200000000000003</v>
      </c>
      <c r="W25" s="12">
        <v>8</v>
      </c>
      <c r="X25" s="12">
        <f t="shared" si="6"/>
        <v>22</v>
      </c>
      <c r="Y25" s="12">
        <f t="shared" si="7"/>
        <v>11</v>
      </c>
      <c r="Z25" s="47">
        <f t="shared" si="8"/>
        <v>0</v>
      </c>
      <c r="AA25" s="50">
        <f t="shared" si="9"/>
        <v>0</v>
      </c>
    </row>
    <row r="26" spans="1:27" ht="14.4">
      <c r="A26" s="8">
        <v>22</v>
      </c>
      <c r="B26" s="53">
        <v>1652332</v>
      </c>
      <c r="C26" s="38" t="s">
        <v>45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 ht="14.4">
      <c r="A27" s="8">
        <v>23</v>
      </c>
      <c r="B27" s="53">
        <v>1652333</v>
      </c>
      <c r="C27" s="38" t="s">
        <v>45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 ht="14.4">
      <c r="A28" s="8">
        <v>24</v>
      </c>
      <c r="B28" s="53">
        <v>1652334</v>
      </c>
      <c r="C28" s="38" t="s">
        <v>45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 ht="14.4">
      <c r="A29" s="8">
        <v>25</v>
      </c>
      <c r="B29" s="53">
        <v>1652335</v>
      </c>
      <c r="C29" s="38" t="s">
        <v>45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 ht="14.4">
      <c r="A30" s="8">
        <v>26</v>
      </c>
      <c r="B30" s="53">
        <v>1652336</v>
      </c>
      <c r="C30" s="38" t="s">
        <v>45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 ht="14.4">
      <c r="A31" s="8">
        <v>27</v>
      </c>
      <c r="B31" s="53">
        <v>1652337</v>
      </c>
      <c r="C31" s="38" t="s">
        <v>45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 ht="14.4">
      <c r="A32" s="8">
        <v>28</v>
      </c>
      <c r="B32" s="53">
        <v>1652338</v>
      </c>
      <c r="C32" s="38" t="s">
        <v>45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 ht="14.4">
      <c r="A33" s="8">
        <v>29</v>
      </c>
      <c r="B33" s="53">
        <v>1652339</v>
      </c>
      <c r="C33" s="38" t="s">
        <v>45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 ht="14.4">
      <c r="A34" s="8">
        <v>30</v>
      </c>
      <c r="B34" s="53">
        <v>1652340</v>
      </c>
      <c r="C34" s="38" t="s">
        <v>45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 ht="14.4">
      <c r="A35" s="8">
        <v>31</v>
      </c>
      <c r="B35" s="53">
        <v>1652341</v>
      </c>
      <c r="C35" s="38" t="s">
        <v>45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 ht="14.4">
      <c r="A36" s="8">
        <v>32</v>
      </c>
      <c r="B36" s="53">
        <v>1652342</v>
      </c>
      <c r="C36" s="38" t="s">
        <v>45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 ht="14.4">
      <c r="A37" s="8">
        <v>33</v>
      </c>
      <c r="B37" s="53">
        <v>1652343</v>
      </c>
      <c r="C37" s="38" t="s">
        <v>45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2">
        <v>14</v>
      </c>
      <c r="O37" s="12">
        <v>13</v>
      </c>
      <c r="P37" s="12">
        <v>15</v>
      </c>
      <c r="Q37" s="10">
        <v>0</v>
      </c>
      <c r="R37" s="10">
        <f t="shared" ref="R37:R68" si="10">SUM(N37:Q37)</f>
        <v>42</v>
      </c>
      <c r="S37" s="10">
        <f t="shared" si="3"/>
        <v>16.8</v>
      </c>
      <c r="T37" s="11">
        <v>0</v>
      </c>
      <c r="U37" s="10">
        <f t="shared" si="4"/>
        <v>0</v>
      </c>
      <c r="V37" s="12">
        <f t="shared" si="5"/>
        <v>33.800000000000004</v>
      </c>
      <c r="W37" s="12">
        <v>8.6</v>
      </c>
      <c r="X37" s="12">
        <f t="shared" si="6"/>
        <v>69</v>
      </c>
      <c r="Y37" s="12">
        <f t="shared" si="7"/>
        <v>15</v>
      </c>
      <c r="Z37" s="47">
        <f t="shared" si="8"/>
        <v>0</v>
      </c>
      <c r="AA37" s="50">
        <f t="shared" si="9"/>
        <v>0</v>
      </c>
    </row>
    <row r="38" spans="1:27" ht="14.4">
      <c r="A38" s="8">
        <v>34</v>
      </c>
      <c r="B38" s="53">
        <v>1652344</v>
      </c>
      <c r="C38" s="38" t="s">
        <v>45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 ht="14.4">
      <c r="A39" s="8">
        <v>35</v>
      </c>
      <c r="B39" s="53">
        <v>1652345</v>
      </c>
      <c r="C39" s="38" t="s">
        <v>45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 ht="14.4">
      <c r="A40" s="8">
        <v>36</v>
      </c>
      <c r="B40" s="53">
        <v>1652346</v>
      </c>
      <c r="C40" s="38" t="s">
        <v>45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 ht="14.4">
      <c r="A41" s="8">
        <v>37</v>
      </c>
      <c r="B41" s="53">
        <v>1652347</v>
      </c>
      <c r="C41" s="38" t="s">
        <v>45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 ht="14.4">
      <c r="A42" s="8">
        <v>38</v>
      </c>
      <c r="B42" s="53">
        <v>1652348</v>
      </c>
      <c r="C42" s="38" t="s">
        <v>45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2">
        <v>14</v>
      </c>
      <c r="O42" s="12">
        <v>13</v>
      </c>
      <c r="P42" s="12">
        <v>13</v>
      </c>
      <c r="Q42" s="10">
        <v>0</v>
      </c>
      <c r="R42" s="10">
        <f t="shared" si="10"/>
        <v>40</v>
      </c>
      <c r="S42" s="10">
        <f t="shared" si="3"/>
        <v>16</v>
      </c>
      <c r="T42" s="11">
        <v>0</v>
      </c>
      <c r="U42" s="10">
        <f t="shared" si="4"/>
        <v>0</v>
      </c>
      <c r="V42" s="12">
        <f t="shared" si="5"/>
        <v>34</v>
      </c>
      <c r="W42" s="12">
        <v>8.4</v>
      </c>
      <c r="X42" s="12">
        <f t="shared" si="6"/>
        <v>75</v>
      </c>
      <c r="Y42" s="12">
        <f t="shared" si="7"/>
        <v>13</v>
      </c>
      <c r="Z42" s="47">
        <f t="shared" si="8"/>
        <v>0</v>
      </c>
      <c r="AA42" s="50">
        <f t="shared" si="9"/>
        <v>0</v>
      </c>
    </row>
    <row r="43" spans="1:27" ht="14.4">
      <c r="A43" s="8">
        <v>39</v>
      </c>
      <c r="B43" s="53">
        <v>1652349</v>
      </c>
      <c r="C43" s="38" t="s">
        <v>45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>
        <v>13</v>
      </c>
      <c r="P43" s="10">
        <v>11</v>
      </c>
      <c r="Q43" s="10">
        <v>12</v>
      </c>
      <c r="R43" s="10">
        <f t="shared" si="10"/>
        <v>52</v>
      </c>
      <c r="S43" s="10">
        <f t="shared" si="3"/>
        <v>20.8</v>
      </c>
      <c r="T43" s="11">
        <v>11</v>
      </c>
      <c r="U43" s="10">
        <f t="shared" si="4"/>
        <v>11</v>
      </c>
      <c r="V43" s="12">
        <f t="shared" si="5"/>
        <v>47.199999999999996</v>
      </c>
      <c r="W43" s="12">
        <v>8.7999999999999972</v>
      </c>
      <c r="X43" s="12">
        <f t="shared" si="6"/>
        <v>62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 ht="14.4">
      <c r="A44" s="8">
        <v>40</v>
      </c>
      <c r="B44" s="53">
        <v>1652350</v>
      </c>
      <c r="C44" s="38" t="s">
        <v>45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 ht="14.4">
      <c r="A45" s="8">
        <v>41</v>
      </c>
      <c r="B45" s="53">
        <v>1652351</v>
      </c>
      <c r="C45" s="38" t="s">
        <v>45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>
        <v>14</v>
      </c>
      <c r="P45" s="10">
        <v>8</v>
      </c>
      <c r="Q45" s="10">
        <v>20</v>
      </c>
      <c r="R45" s="10">
        <f t="shared" si="10"/>
        <v>60</v>
      </c>
      <c r="S45" s="10">
        <f t="shared" si="3"/>
        <v>24</v>
      </c>
      <c r="T45" s="11">
        <v>11</v>
      </c>
      <c r="U45" s="10">
        <f t="shared" si="4"/>
        <v>11</v>
      </c>
      <c r="V45" s="12">
        <f t="shared" si="5"/>
        <v>57.6</v>
      </c>
      <c r="W45" s="12">
        <v>8</v>
      </c>
      <c r="X45" s="12">
        <f t="shared" si="6"/>
        <v>89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 ht="14.4">
      <c r="A46" s="8">
        <v>42</v>
      </c>
      <c r="B46" s="53">
        <v>1652352</v>
      </c>
      <c r="C46" s="38" t="s">
        <v>45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 ht="14.4">
      <c r="A47" s="8">
        <v>43</v>
      </c>
      <c r="B47" s="53">
        <v>1652353</v>
      </c>
      <c r="C47" s="38" t="s">
        <v>45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 ht="14.4">
      <c r="A48" s="8">
        <v>44</v>
      </c>
      <c r="B48" s="53">
        <v>1652354</v>
      </c>
      <c r="C48" s="38" t="s">
        <v>45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 ht="14.4">
      <c r="A49" s="8">
        <v>45</v>
      </c>
      <c r="B49" s="53">
        <v>1652355</v>
      </c>
      <c r="C49" s="38" t="s">
        <v>45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>
        <v>12</v>
      </c>
      <c r="P49" s="10">
        <v>15</v>
      </c>
      <c r="Q49" s="10">
        <v>29</v>
      </c>
      <c r="R49" s="10">
        <f t="shared" si="10"/>
        <v>66</v>
      </c>
      <c r="S49" s="10">
        <f t="shared" si="3"/>
        <v>26.400000000000002</v>
      </c>
      <c r="T49" s="11">
        <v>23</v>
      </c>
      <c r="U49" s="10">
        <f t="shared" si="4"/>
        <v>23</v>
      </c>
      <c r="V49" s="12">
        <f t="shared" si="5"/>
        <v>79.800000000000011</v>
      </c>
      <c r="W49" s="12">
        <v>10</v>
      </c>
      <c r="X49" s="12">
        <f t="shared" si="6"/>
        <v>106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 ht="14.4">
      <c r="A50" s="8">
        <v>46</v>
      </c>
      <c r="B50" s="53">
        <v>1652356</v>
      </c>
      <c r="C50" s="38" t="s">
        <v>45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 ht="14.4">
      <c r="A51" s="8">
        <v>47</v>
      </c>
      <c r="B51" s="53">
        <v>1652357</v>
      </c>
      <c r="C51" s="38" t="s">
        <v>45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2">
        <v>14</v>
      </c>
      <c r="O51" s="12">
        <v>13</v>
      </c>
      <c r="P51" s="12">
        <v>13</v>
      </c>
      <c r="Q51" s="15">
        <v>0</v>
      </c>
      <c r="R51" s="10">
        <f t="shared" si="10"/>
        <v>40</v>
      </c>
      <c r="S51" s="10">
        <f t="shared" si="3"/>
        <v>16</v>
      </c>
      <c r="T51" s="16">
        <v>0</v>
      </c>
      <c r="U51" s="10">
        <f t="shared" si="4"/>
        <v>0</v>
      </c>
      <c r="V51" s="12">
        <f t="shared" si="5"/>
        <v>28</v>
      </c>
      <c r="W51" s="12">
        <v>8</v>
      </c>
      <c r="X51" s="12">
        <f t="shared" si="6"/>
        <v>47</v>
      </c>
      <c r="Y51" s="12">
        <f t="shared" si="7"/>
        <v>13</v>
      </c>
      <c r="Z51" s="47">
        <f t="shared" si="8"/>
        <v>0</v>
      </c>
      <c r="AA51" s="50">
        <f t="shared" si="9"/>
        <v>0</v>
      </c>
    </row>
    <row r="52" spans="1:27" ht="14.4">
      <c r="A52" s="8">
        <v>48</v>
      </c>
      <c r="B52" s="53">
        <v>1652358</v>
      </c>
      <c r="C52" s="38" t="s">
        <v>45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 ht="14.4">
      <c r="A53" s="8">
        <v>49</v>
      </c>
      <c r="B53" s="53">
        <v>1652359</v>
      </c>
      <c r="C53" s="38" t="s">
        <v>45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 ht="14.4">
      <c r="A54" s="8">
        <v>50</v>
      </c>
      <c r="B54" s="53">
        <v>1652360</v>
      </c>
      <c r="C54" s="38" t="s">
        <v>45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 ht="14.4">
      <c r="A55" s="8">
        <v>51</v>
      </c>
      <c r="B55" s="53">
        <v>1652361</v>
      </c>
      <c r="C55" s="38" t="s">
        <v>45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 ht="14.4">
      <c r="A56" s="8">
        <v>52</v>
      </c>
      <c r="B56" s="53">
        <v>1652362</v>
      </c>
      <c r="C56" s="38" t="s">
        <v>45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 ht="14.4">
      <c r="A57" s="8">
        <v>53</v>
      </c>
      <c r="B57" s="53">
        <v>1652363</v>
      </c>
      <c r="C57" s="38" t="s">
        <v>45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 ht="14.4">
      <c r="A58" s="8">
        <v>54</v>
      </c>
      <c r="B58" s="53">
        <v>1652364</v>
      </c>
      <c r="C58" s="38" t="s">
        <v>45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 ht="14.4">
      <c r="A59" s="8">
        <v>55</v>
      </c>
      <c r="B59" s="53">
        <v>1652365</v>
      </c>
      <c r="C59" s="38" t="s">
        <v>45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2">
        <v>14</v>
      </c>
      <c r="O59" s="12">
        <v>13</v>
      </c>
      <c r="P59" s="12">
        <v>13</v>
      </c>
      <c r="Q59" s="16">
        <v>0</v>
      </c>
      <c r="R59" s="10">
        <f t="shared" si="10"/>
        <v>40</v>
      </c>
      <c r="S59" s="10">
        <f t="shared" si="3"/>
        <v>16</v>
      </c>
      <c r="T59" s="16">
        <v>0</v>
      </c>
      <c r="U59" s="10">
        <f t="shared" si="4"/>
        <v>0</v>
      </c>
      <c r="V59" s="12">
        <f t="shared" si="5"/>
        <v>28</v>
      </c>
      <c r="W59" s="12">
        <v>8.1999999999999993</v>
      </c>
      <c r="X59" s="12">
        <f t="shared" si="6"/>
        <v>46</v>
      </c>
      <c r="Y59" s="12">
        <f t="shared" si="7"/>
        <v>13</v>
      </c>
      <c r="Z59" s="47">
        <f t="shared" si="8"/>
        <v>0</v>
      </c>
      <c r="AA59" s="50">
        <f t="shared" si="9"/>
        <v>0</v>
      </c>
    </row>
    <row r="60" spans="1:27" ht="14.4">
      <c r="A60" s="8">
        <v>56</v>
      </c>
      <c r="B60" s="53">
        <v>1652366</v>
      </c>
      <c r="C60" s="38" t="s">
        <v>45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 ht="14.4">
      <c r="A61" s="8">
        <v>57</v>
      </c>
      <c r="B61" s="53">
        <v>1652367</v>
      </c>
      <c r="C61" s="38" t="s">
        <v>45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>
        <v>12</v>
      </c>
      <c r="O61" s="15">
        <v>2</v>
      </c>
      <c r="P61" s="15">
        <v>8</v>
      </c>
      <c r="Q61" s="15">
        <v>2</v>
      </c>
      <c r="R61" s="10">
        <f t="shared" si="10"/>
        <v>24</v>
      </c>
      <c r="S61" s="10">
        <f t="shared" si="3"/>
        <v>9.6</v>
      </c>
      <c r="T61" s="16">
        <v>23</v>
      </c>
      <c r="U61" s="10">
        <f t="shared" si="4"/>
        <v>23</v>
      </c>
      <c r="V61" s="12">
        <f t="shared" si="5"/>
        <v>44.8</v>
      </c>
      <c r="W61" s="12">
        <v>10.199999999999999</v>
      </c>
      <c r="X61" s="12">
        <f t="shared" si="6"/>
        <v>24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 ht="14.4">
      <c r="A62" s="8">
        <v>58</v>
      </c>
      <c r="B62" s="53">
        <v>1652368</v>
      </c>
      <c r="C62" s="38" t="s">
        <v>45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 ht="14.4">
      <c r="A63" s="8">
        <v>59</v>
      </c>
      <c r="B63" s="53">
        <v>1652369</v>
      </c>
      <c r="C63" s="38" t="s">
        <v>45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 ht="14.4">
      <c r="A64" s="8">
        <v>60</v>
      </c>
      <c r="B64" s="53">
        <v>1652370</v>
      </c>
      <c r="C64" s="38" t="s">
        <v>45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 ht="14.4">
      <c r="A65" s="8">
        <v>61</v>
      </c>
      <c r="B65" s="53">
        <v>1652371</v>
      </c>
      <c r="C65" s="38" t="s">
        <v>45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 ht="14.4">
      <c r="A66" s="8">
        <v>62</v>
      </c>
      <c r="B66" s="53">
        <v>1652372</v>
      </c>
      <c r="C66" s="38" t="s">
        <v>45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 ht="14.4">
      <c r="A67" s="8">
        <v>63</v>
      </c>
      <c r="B67" s="53">
        <v>1652373</v>
      </c>
      <c r="C67" s="38" t="s">
        <v>45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 ht="14.4">
      <c r="A68" s="8">
        <v>64</v>
      </c>
      <c r="B68" s="53">
        <v>1652374</v>
      </c>
      <c r="C68" s="38" t="s">
        <v>45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 ht="14.4">
      <c r="A69" s="8">
        <v>65</v>
      </c>
      <c r="B69" s="53">
        <v>1652375</v>
      </c>
      <c r="C69" s="38" t="s">
        <v>45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>
        <v>10</v>
      </c>
      <c r="O69" s="15">
        <v>12</v>
      </c>
      <c r="P69" s="15">
        <v>12</v>
      </c>
      <c r="Q69" s="15">
        <v>12</v>
      </c>
      <c r="R69" s="10">
        <f t="shared" ref="R69:R92" si="11">SUM(N69:Q69)</f>
        <v>46</v>
      </c>
      <c r="S69" s="10">
        <f t="shared" si="3"/>
        <v>18.400000000000002</v>
      </c>
      <c r="T69" s="16">
        <v>9</v>
      </c>
      <c r="U69" s="10">
        <f t="shared" si="4"/>
        <v>9</v>
      </c>
      <c r="V69" s="12">
        <f t="shared" si="5"/>
        <v>44</v>
      </c>
      <c r="W69" s="12">
        <v>12</v>
      </c>
      <c r="X69" s="12">
        <f t="shared" si="6"/>
        <v>45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 ht="14.4">
      <c r="A70" s="8">
        <v>66</v>
      </c>
      <c r="B70" s="53">
        <v>1652376</v>
      </c>
      <c r="C70" s="38" t="s">
        <v>45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>
        <v>11</v>
      </c>
      <c r="O70" s="15">
        <v>10</v>
      </c>
      <c r="P70" s="15">
        <v>7</v>
      </c>
      <c r="Q70" s="15">
        <v>14</v>
      </c>
      <c r="R70" s="10">
        <f t="shared" si="11"/>
        <v>42</v>
      </c>
      <c r="S70" s="10">
        <f t="shared" si="3"/>
        <v>16.8</v>
      </c>
      <c r="T70" s="16">
        <v>9</v>
      </c>
      <c r="U70" s="10">
        <f t="shared" si="4"/>
        <v>9</v>
      </c>
      <c r="V70" s="12">
        <f t="shared" ref="V70:V92" si="12">SUM(M70,S70,U70)+W70</f>
        <v>44.400000000000006</v>
      </c>
      <c r="W70" s="12">
        <v>12.600000000000001</v>
      </c>
      <c r="X70" s="12">
        <f t="shared" ref="X70:X92" si="13">SUM(F70,G70,H70,J70,K70,N70,O70)</f>
        <v>51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 ht="14.4">
      <c r="A71" s="8">
        <v>67</v>
      </c>
      <c r="B71" s="53">
        <v>1652377</v>
      </c>
      <c r="C71" s="38" t="s">
        <v>45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 ht="14.4">
      <c r="A72" s="8">
        <v>68</v>
      </c>
      <c r="B72" s="53">
        <v>1652378</v>
      </c>
      <c r="C72" s="38" t="s">
        <v>45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 ht="14.4">
      <c r="A73" s="8">
        <v>69</v>
      </c>
      <c r="B73" s="53">
        <v>1652379</v>
      </c>
      <c r="C73" s="38" t="s">
        <v>45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 ht="14.4">
      <c r="A74" s="8">
        <v>70</v>
      </c>
      <c r="B74" s="53">
        <v>1652380</v>
      </c>
      <c r="C74" s="38" t="s">
        <v>45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 ht="14.4">
      <c r="A75" s="8">
        <v>71</v>
      </c>
      <c r="B75" s="53">
        <v>1652381</v>
      </c>
      <c r="C75" s="38" t="s">
        <v>45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 ht="14.4">
      <c r="A76" s="8">
        <v>72</v>
      </c>
      <c r="B76" s="53">
        <v>1652382</v>
      </c>
      <c r="C76" s="38" t="s">
        <v>45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 ht="14.4">
      <c r="A77" s="8">
        <v>73</v>
      </c>
      <c r="B77" s="53">
        <v>1652383</v>
      </c>
      <c r="C77" s="38" t="s">
        <v>45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 ht="14.4">
      <c r="A78" s="8">
        <v>74</v>
      </c>
      <c r="B78" s="53">
        <v>1652384</v>
      </c>
      <c r="C78" s="38" t="s">
        <v>45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 ht="14.4">
      <c r="A79" s="8">
        <v>75</v>
      </c>
      <c r="B79" s="53">
        <v>1652385</v>
      </c>
      <c r="C79" s="38" t="s">
        <v>45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 ht="14.4">
      <c r="A80" s="8">
        <v>76</v>
      </c>
      <c r="B80" s="53">
        <v>1652386</v>
      </c>
      <c r="C80" s="38" t="s">
        <v>45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 ht="14.4">
      <c r="A81" s="8">
        <v>77</v>
      </c>
      <c r="B81" s="53">
        <v>1652387</v>
      </c>
      <c r="C81" s="38" t="s">
        <v>45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 ht="14.4">
      <c r="A82" s="8">
        <v>78</v>
      </c>
      <c r="B82" s="53">
        <v>1652388</v>
      </c>
      <c r="C82" s="38" t="s">
        <v>45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 ht="14.4">
      <c r="A83" s="8">
        <v>79</v>
      </c>
      <c r="B83" s="53">
        <v>1652389</v>
      </c>
      <c r="C83" s="38" t="s">
        <v>45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 ht="14.4">
      <c r="A84" s="8">
        <v>80</v>
      </c>
      <c r="B84" s="53">
        <v>1652390</v>
      </c>
      <c r="C84" s="38" t="s">
        <v>45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 ht="14.4">
      <c r="A85" s="8">
        <v>81</v>
      </c>
      <c r="B85" s="53">
        <v>1652391</v>
      </c>
      <c r="C85" s="38" t="s">
        <v>45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 ht="14.4">
      <c r="A86" s="8">
        <v>82</v>
      </c>
      <c r="B86" s="53">
        <v>1652392</v>
      </c>
      <c r="C86" s="38" t="s">
        <v>45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 ht="14.4">
      <c r="A87" s="8">
        <v>83</v>
      </c>
      <c r="B87" s="53">
        <v>1652393</v>
      </c>
      <c r="C87" s="38" t="s">
        <v>45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 ht="14.4">
      <c r="A88" s="8">
        <v>84</v>
      </c>
      <c r="B88" s="53">
        <v>1652394</v>
      </c>
      <c r="C88" s="38" t="s">
        <v>45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 ht="14.4">
      <c r="A89" s="8">
        <v>85</v>
      </c>
      <c r="B89" s="53">
        <v>1652395</v>
      </c>
      <c r="C89" s="38" t="s">
        <v>45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>
        <v>17</v>
      </c>
      <c r="O89" s="15">
        <v>12</v>
      </c>
      <c r="P89" s="15">
        <v>14</v>
      </c>
      <c r="Q89" s="15">
        <v>0</v>
      </c>
      <c r="R89" s="10">
        <f t="shared" si="11"/>
        <v>43</v>
      </c>
      <c r="S89" s="10">
        <f t="shared" si="3"/>
        <v>17.2</v>
      </c>
      <c r="T89" s="16">
        <v>0</v>
      </c>
      <c r="U89" s="10">
        <f t="shared" si="4"/>
        <v>0</v>
      </c>
      <c r="V89" s="12">
        <f t="shared" si="12"/>
        <v>29.2</v>
      </c>
      <c r="W89" s="12">
        <v>8</v>
      </c>
      <c r="X89" s="12">
        <f t="shared" si="13"/>
        <v>49</v>
      </c>
      <c r="Y89" s="12">
        <f t="shared" si="14"/>
        <v>14</v>
      </c>
      <c r="Z89" s="47">
        <f t="shared" si="15"/>
        <v>0</v>
      </c>
      <c r="AA89" s="50">
        <f t="shared" si="16"/>
        <v>0</v>
      </c>
    </row>
    <row r="90" spans="1:27" ht="14.4">
      <c r="A90" s="8">
        <v>86</v>
      </c>
      <c r="B90" s="53">
        <v>1652396</v>
      </c>
      <c r="C90" s="38" t="s">
        <v>45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 ht="14.4">
      <c r="A91" s="8">
        <v>87</v>
      </c>
      <c r="B91" s="53">
        <v>1652397</v>
      </c>
      <c r="C91" s="38" t="s">
        <v>45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>
        <v>14</v>
      </c>
      <c r="O91" s="15">
        <v>12</v>
      </c>
      <c r="P91" s="15">
        <v>14</v>
      </c>
      <c r="Q91" s="15">
        <v>0</v>
      </c>
      <c r="R91" s="10">
        <f t="shared" si="11"/>
        <v>40</v>
      </c>
      <c r="S91" s="10">
        <f t="shared" si="3"/>
        <v>16</v>
      </c>
      <c r="T91" s="16">
        <v>0</v>
      </c>
      <c r="U91" s="10">
        <f t="shared" si="4"/>
        <v>0</v>
      </c>
      <c r="V91" s="12">
        <f t="shared" si="12"/>
        <v>30</v>
      </c>
      <c r="W91" s="12">
        <v>8.8000000000000007</v>
      </c>
      <c r="X91" s="12">
        <f t="shared" si="13"/>
        <v>46</v>
      </c>
      <c r="Y91" s="12">
        <f t="shared" si="14"/>
        <v>20</v>
      </c>
      <c r="Z91" s="47">
        <f t="shared" si="15"/>
        <v>0</v>
      </c>
      <c r="AA91" s="50">
        <f t="shared" si="16"/>
        <v>0</v>
      </c>
    </row>
    <row r="92" spans="1:27" ht="14.4">
      <c r="A92" s="8">
        <v>88</v>
      </c>
      <c r="B92" s="53">
        <v>1652398</v>
      </c>
      <c r="C92" s="38" t="s">
        <v>45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2" t="s">
        <v>1</v>
      </c>
      <c r="C1" s="57" t="s">
        <v>2</v>
      </c>
      <c r="D1" s="57" t="s">
        <v>3</v>
      </c>
      <c r="E1" s="57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8"/>
      <c r="B2" s="73"/>
      <c r="C2" s="58"/>
      <c r="D2" s="58"/>
      <c r="E2" s="58"/>
      <c r="F2" s="58"/>
      <c r="G2" s="82"/>
      <c r="H2" s="83"/>
      <c r="I2" s="85" t="s">
        <v>27</v>
      </c>
      <c r="J2" s="55"/>
      <c r="K2" s="56"/>
      <c r="L2" s="34"/>
      <c r="M2" s="85" t="s">
        <v>28</v>
      </c>
      <c r="N2" s="5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8"/>
      <c r="B3" s="73"/>
      <c r="C3" s="58"/>
      <c r="D3" s="58"/>
      <c r="E3" s="58"/>
      <c r="F3" s="58"/>
      <c r="G3" s="78"/>
      <c r="H3" s="84"/>
      <c r="I3" s="65" t="s">
        <v>13</v>
      </c>
      <c r="J3" s="65" t="s">
        <v>14</v>
      </c>
      <c r="K3" s="65" t="s">
        <v>15</v>
      </c>
      <c r="L3" s="65" t="s">
        <v>43</v>
      </c>
      <c r="M3" s="65" t="s">
        <v>13</v>
      </c>
      <c r="N3" s="65" t="s">
        <v>14</v>
      </c>
      <c r="O3" s="65" t="s">
        <v>15</v>
      </c>
      <c r="P3" s="65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9"/>
      <c r="B4" s="74"/>
      <c r="C4" s="59"/>
      <c r="D4" s="59"/>
      <c r="E4" s="59"/>
      <c r="F4" s="59"/>
      <c r="G4" s="20" t="s">
        <v>32</v>
      </c>
      <c r="H4" s="20">
        <v>40</v>
      </c>
      <c r="I4" s="59"/>
      <c r="J4" s="59"/>
      <c r="K4" s="59"/>
      <c r="L4" s="75"/>
      <c r="M4" s="59"/>
      <c r="N4" s="59"/>
      <c r="O4" s="59"/>
      <c r="P4" s="75"/>
      <c r="Q4" s="59"/>
      <c r="R4" s="59"/>
      <c r="S4" s="78"/>
      <c r="T4" s="68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56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56"/>
      <c r="I6" s="10">
        <f>(Marks!X6*100)/Marks!$X$3</f>
        <v>33.333333333333336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56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56"/>
      <c r="I8" s="10">
        <f>(Marks!X8*100)/Marks!$X$3</f>
        <v>12.121212121212121</v>
      </c>
      <c r="J8" s="10">
        <f>(Marks!Y8*100)/Marks!$Y$3</f>
        <v>28.571428571428573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56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56"/>
      <c r="I10" s="10">
        <f>(Marks!X10*100)/Marks!$X$3</f>
        <v>15.757575757575758</v>
      </c>
      <c r="J10" s="10">
        <f>(Marks!Y10*100)/Marks!$Y$3</f>
        <v>34.285714285714285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56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56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56"/>
      <c r="I13" s="10">
        <f>(Marks!X13*100)/Marks!$X$3</f>
        <v>27.878787878787879</v>
      </c>
      <c r="J13" s="10">
        <f>(Marks!Y13*100)/Marks!$Y$3</f>
        <v>82.857142857142861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56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56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56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56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56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56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56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56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56"/>
      <c r="I22" s="10">
        <f>(Marks!X22*100)/Marks!$X$3</f>
        <v>35.151515151515149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56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56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56"/>
      <c r="I25" s="10">
        <f>(Marks!X25*100)/Marks!$X$3</f>
        <v>13.333333333333334</v>
      </c>
      <c r="J25" s="10">
        <f>(Marks!Y25*100)/Marks!$Y$3</f>
        <v>31.428571428571427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56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56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56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56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56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56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56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56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56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56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56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56"/>
      <c r="I37" s="10">
        <f>(Marks!X37*100)/Marks!$X$3</f>
        <v>41.81818181818182</v>
      </c>
      <c r="J37" s="10">
        <f>(Marks!Y37*100)/Marks!$Y$3</f>
        <v>42.857142857142854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Y</v>
      </c>
      <c r="N37" s="24" t="str">
        <f t="shared" si="3"/>
        <v>Y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Y</v>
      </c>
      <c r="R37" s="10" t="str">
        <f t="shared" si="37"/>
        <v>Y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56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56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56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56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56"/>
      <c r="I42" s="10">
        <f>(Marks!X42*100)/Marks!$X$3</f>
        <v>45.454545454545453</v>
      </c>
      <c r="J42" s="10">
        <f>(Marks!Y42*100)/Marks!$Y$3</f>
        <v>37.142857142857146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Y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Y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56"/>
      <c r="I43" s="10">
        <f>(Marks!X43*100)/Marks!$X$3</f>
        <v>37.575757575757578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56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56"/>
      <c r="I45" s="10">
        <f>(Marks!X45*100)/Marks!$X$3</f>
        <v>53.939393939393938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56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56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56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56"/>
      <c r="I49" s="10">
        <f>(Marks!X49*100)/Marks!$X$3</f>
        <v>64.242424242424249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56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56"/>
      <c r="I51" s="10">
        <f>(Marks!X51*100)/Marks!$X$3</f>
        <v>28.484848484848484</v>
      </c>
      <c r="J51" s="10">
        <f>(Marks!Y51*100)/Marks!$Y$3</f>
        <v>37.142857142857146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56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56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56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56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56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56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56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56"/>
      <c r="I59" s="10">
        <f>(Marks!X59*100)/Marks!$X$3</f>
        <v>27.878787878787879</v>
      </c>
      <c r="J59" s="10">
        <f>(Marks!Y59*100)/Marks!$Y$3</f>
        <v>37.142857142857146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56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56"/>
      <c r="I61" s="10">
        <f>(Marks!X61*100)/Marks!$X$3</f>
        <v>14.545454545454545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56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56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56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56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56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56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56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56"/>
      <c r="I69" s="10">
        <f>(Marks!X69*100)/Marks!$X$3</f>
        <v>27.272727272727273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56"/>
      <c r="I70" s="10">
        <f>(Marks!X70*100)/Marks!$X$3</f>
        <v>30.90909090909091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56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56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56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56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56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56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56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56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56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56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56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56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56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56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56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56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56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56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56"/>
      <c r="I89" s="10">
        <f>(Marks!X89*100)/Marks!$X$3</f>
        <v>29.696969696969695</v>
      </c>
      <c r="J89" s="10">
        <f>(Marks!Y89*100)/Marks!$Y$3</f>
        <v>40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Y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Y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56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56"/>
      <c r="I91" s="10">
        <f>(Marks!X91*100)/Marks!$X$3</f>
        <v>27.878787878787879</v>
      </c>
      <c r="J91" s="10">
        <f>(Marks!Y91*100)/Marks!$Y$3</f>
        <v>57.142857142857146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Y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Y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56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33</v>
      </c>
      <c r="B1" s="89">
        <f>COUNT(Analysis!B5:B107)</f>
        <v>88</v>
      </c>
      <c r="C1" s="90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30"/>
    </row>
    <row r="2" spans="1:14" ht="15" customHeight="1">
      <c r="A2" s="88"/>
      <c r="B2" s="89"/>
      <c r="C2" s="84"/>
      <c r="D2" s="59"/>
      <c r="E2" s="59"/>
      <c r="F2" s="59"/>
      <c r="G2" s="59"/>
      <c r="N2" s="30"/>
    </row>
    <row r="3" spans="1:14" ht="15" customHeight="1">
      <c r="A3" s="88"/>
      <c r="B3" s="89"/>
      <c r="C3" s="90" t="s">
        <v>13</v>
      </c>
      <c r="D3" s="87">
        <f>COUNTIF(Analysis!M5:M107,"Y")</f>
        <v>45</v>
      </c>
      <c r="E3" s="87">
        <f>(D3*100)/B1</f>
        <v>51.136363636363633</v>
      </c>
      <c r="F3" s="91">
        <f>B1-D3</f>
        <v>43</v>
      </c>
      <c r="G3" s="87">
        <f>(F3*100)/B1</f>
        <v>48.863636363636367</v>
      </c>
      <c r="N3" s="31"/>
    </row>
    <row r="4" spans="1:14" ht="15" customHeight="1">
      <c r="A4" s="88"/>
      <c r="B4" s="89"/>
      <c r="C4" s="84"/>
      <c r="D4" s="59"/>
      <c r="E4" s="59"/>
      <c r="F4" s="59"/>
      <c r="G4" s="59"/>
      <c r="N4" s="31"/>
    </row>
    <row r="5" spans="1:14" ht="15" customHeight="1">
      <c r="A5" s="88"/>
      <c r="B5" s="89"/>
      <c r="C5" s="90" t="s">
        <v>14</v>
      </c>
      <c r="D5" s="87">
        <f>COUNTIF(Analysis!N5:N107,"Y")</f>
        <v>49</v>
      </c>
      <c r="E5" s="87">
        <f>(D5*100)/B1</f>
        <v>55.68181818181818</v>
      </c>
      <c r="F5" s="87">
        <f>B1-D5</f>
        <v>39</v>
      </c>
      <c r="G5" s="87">
        <f>(F5*100)/B1</f>
        <v>44.31818181818182</v>
      </c>
      <c r="N5" s="32"/>
    </row>
    <row r="6" spans="1:14" ht="15" customHeight="1">
      <c r="A6" s="88"/>
      <c r="B6" s="89"/>
      <c r="C6" s="84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>COUNTIF(Analysis!O5:O107,"Y")</f>
        <v>31</v>
      </c>
      <c r="E7" s="87">
        <f>(D7*100)/B1</f>
        <v>35.227272727272727</v>
      </c>
      <c r="F7" s="87">
        <f>B1-D7</f>
        <v>57</v>
      </c>
      <c r="G7" s="87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2" t="s">
        <v>43</v>
      </c>
      <c r="D9" s="94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3"/>
      <c r="D10" s="95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9" t="s">
        <v>30</v>
      </c>
      <c r="D11" s="87">
        <f>COUNTIF(Analysis!Q5:Q107,"Y")</f>
        <v>45</v>
      </c>
      <c r="E11" s="87">
        <f>(D11*100)/B1</f>
        <v>51.136363636363633</v>
      </c>
      <c r="F11" s="91">
        <f>B1-D11</f>
        <v>43</v>
      </c>
      <c r="G11" s="87">
        <f>(F11*100)/B1</f>
        <v>48.863636363636367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9" t="s">
        <v>31</v>
      </c>
      <c r="D13" s="87">
        <f>COUNTIF(Analysis!R5:R107,"Y")</f>
        <v>49</v>
      </c>
      <c r="E13" s="87">
        <f>(D13*100)/B1</f>
        <v>55.68181818181818</v>
      </c>
      <c r="F13" s="87">
        <f>B1-D13</f>
        <v>39</v>
      </c>
      <c r="G13" s="87">
        <f>(F13*100)/B1</f>
        <v>44.31818181818182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9" t="s">
        <v>40</v>
      </c>
      <c r="D15" s="87">
        <f>COUNTIF(Analysis!S5:S107,"Y")</f>
        <v>31</v>
      </c>
      <c r="E15" s="87">
        <f>(D15*100)/B1</f>
        <v>35.227272727272727</v>
      </c>
      <c r="F15" s="87">
        <f>B1-D15</f>
        <v>57</v>
      </c>
      <c r="G15" s="87">
        <f>(F15*100)/B1</f>
        <v>64.772727272727266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88"/>
      <c r="B17" s="89"/>
      <c r="C17" s="100" t="s">
        <v>44</v>
      </c>
      <c r="D17" s="98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2"/>
      <c r="L17" s="32"/>
      <c r="M17" s="32"/>
      <c r="N17" s="32"/>
    </row>
    <row r="18" spans="1:18" ht="15" customHeight="1">
      <c r="A18" s="88"/>
      <c r="B18" s="89"/>
      <c r="C18" s="100"/>
      <c r="D18" s="84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F13:F14"/>
    <mergeCell ref="E11:E12"/>
    <mergeCell ref="F11:F12"/>
    <mergeCell ref="C9:C10"/>
    <mergeCell ref="D9:D10"/>
    <mergeCell ref="E9:E10"/>
    <mergeCell ref="F9:F10"/>
    <mergeCell ref="C11:C12"/>
    <mergeCell ref="C13:C14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2021-04-25T18:08:26Z</dcterms:modified>
</cp:coreProperties>
</file>