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3B85F736-3DA7-4EA4-A4A0-16E370AA362B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" i="1" l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<sst xmlns="http://schemas.openxmlformats.org/spreadsheetml/2006/main" count="431" uniqueCount="46">
  <si>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</si>
  <si>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</si>
  <si>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</si>
  <si>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</si>
  <si>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</si>
  <si>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</si>
  <si>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</si>
  <si>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</si>
  <si>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</si>
  <si>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</si>
  <si>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</si>
  <si>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</si>
  <si>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</si>
  <si>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</si>
  <si>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</si>
  <si>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</si>
  <si>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</si>
  <si>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</si>
  <si>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</si>
  <si>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</si>
  <si>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</si>
  <si>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</si>
  <si>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</si>
  <si>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</si>
  <si>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</si>
  <si>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</si>
  <si>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</si>
  <si>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</si>
  <si>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</si>
  <si>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</si>
  <si>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</si>
  <si>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</si>
  <si>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</si>
  <si>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</si>
  <si>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</si>
  <si>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</si>
  <si>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</si>
  <si>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</si>
  <si>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</si>
  <si>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</si>
  <si>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</si>
  <si>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</si>
  <si>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</si>
  <si>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</si>
  <si>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</si>
  <si>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ECN202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</si>
</sst>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89" workbookViewId="0">
      <pane xSplit="2" topLeftCell="H1" activePane="topRight" state="frozen"/>
      <selection pane="topRight" activeCell="Q15" sqref="Q15:Q17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v>15</v>
      </c>
      <c r="G5" s="10">
        <v>11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55</v>
      </c>
      <c r="M5" s="10">
        <f t="shared" ref="M5:M92" si="1">(L5/$L$2)*$M$2</f>
        <v>11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69.2</v>
      </c>
      <c r="W5" s="12">
        <v>8.2000000000000028</v>
      </c>
      <c r="X5" s="10">
        <f>SUM(F5,G5,H5,J5,K5,N5,O5)</f>
        <v>66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v>0</v>
      </c>
      <c r="G6" s="12">
        <v>11</v>
      </c>
      <c r="H6" s="12">
        <v>18</v>
      </c>
      <c r="I6" s="12">
        <v>16</v>
      </c>
      <c r="J6" s="12">
        <v>5</v>
      </c>
      <c r="K6" s="12">
        <v>12</v>
      </c>
      <c r="L6" s="10">
        <f t="shared" si="0"/>
        <v>62</v>
      </c>
      <c r="M6" s="10">
        <f t="shared" si="1"/>
        <v>12.4</v>
      </c>
      <c r="N6" s="12">
        <v>13</v>
      </c>
      <c r="O6" s="12">
        <v>10</v>
      </c>
      <c r="P6" s="12">
        <v>13</v>
      </c>
      <c r="Q6" s="12">
        <v>23</v>
      </c>
      <c r="R6" s="10">
        <f t="shared" si="2"/>
        <v>59</v>
      </c>
      <c r="S6" s="10">
        <f t="shared" si="3"/>
        <v>23.599999999999998</v>
      </c>
      <c r="T6" s="11">
        <v>23</v>
      </c>
      <c r="U6" s="10">
        <f t="shared" si="4"/>
        <v>23</v>
      </c>
      <c r="V6" s="12">
        <f t="shared" ref="V6:V69" si="5">SUM(M6,S6,U6)+W6</f>
        <v>67.599999999999994</v>
      </c>
      <c r="W6" s="12">
        <v>8.5999999999999943</v>
      </c>
      <c r="X6" s="12">
        <f t="shared" ref="X6:X69" si="6">SUM(F6,G6,H6,J6,K6,N6,O6)</f>
        <v>69</v>
      </c>
      <c r="Y6" s="12">
        <f t="shared" ref="Y6:Y69" si="7">SUM(I6,P6)</f>
        <v>29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0">
        <v>15</v>
      </c>
      <c r="G7" s="12">
        <v>11</v>
      </c>
      <c r="H7" s="10">
        <v>0</v>
      </c>
      <c r="I7" s="12">
        <v>17</v>
      </c>
      <c r="J7" s="10">
        <v>0</v>
      </c>
      <c r="K7" s="10">
        <v>4</v>
      </c>
      <c r="L7" s="10">
        <f t="shared" si="0"/>
        <v>47</v>
      </c>
      <c r="M7" s="10">
        <f t="shared" si="1"/>
        <v>9.4</v>
      </c>
      <c r="N7" s="12">
        <v>13</v>
      </c>
      <c r="O7" s="10">
        <v>7</v>
      </c>
      <c r="P7" s="10">
        <v>8</v>
      </c>
      <c r="Q7" s="10">
        <v>13</v>
      </c>
      <c r="R7" s="10">
        <f t="shared" si="2"/>
        <v>41</v>
      </c>
      <c r="S7" s="10">
        <f t="shared" si="3"/>
        <v>16.399999999999999</v>
      </c>
      <c r="T7" s="11">
        <v>6</v>
      </c>
      <c r="U7" s="10">
        <f t="shared" si="4"/>
        <v>6</v>
      </c>
      <c r="V7" s="12">
        <f t="shared" si="5"/>
        <v>48.599999999999994</v>
      </c>
      <c r="W7" s="12">
        <v>16.8</v>
      </c>
      <c r="X7" s="12">
        <f t="shared" si="6"/>
        <v>50</v>
      </c>
      <c r="Y7" s="12">
        <f t="shared" si="7"/>
        <v>25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0">
        <v>0</v>
      </c>
      <c r="G8" s="12">
        <v>11</v>
      </c>
      <c r="H8" s="10">
        <v>0</v>
      </c>
      <c r="I8" s="12">
        <v>18</v>
      </c>
      <c r="J8" s="10">
        <v>0</v>
      </c>
      <c r="K8" s="10">
        <v>17</v>
      </c>
      <c r="L8" s="10">
        <f t="shared" si="0"/>
        <v>46</v>
      </c>
      <c r="M8" s="10">
        <f t="shared" si="1"/>
        <v>9.1999999999999993</v>
      </c>
      <c r="N8" s="12">
        <v>13</v>
      </c>
      <c r="O8" s="10">
        <v>10</v>
      </c>
      <c r="P8" s="10">
        <v>10</v>
      </c>
      <c r="Q8" s="10">
        <v>0</v>
      </c>
      <c r="R8" s="10">
        <f t="shared" si="2"/>
        <v>33</v>
      </c>
      <c r="S8" s="10">
        <f t="shared" si="3"/>
        <v>13.200000000000001</v>
      </c>
      <c r="T8" s="11">
        <v>0</v>
      </c>
      <c r="U8" s="10">
        <f t="shared" si="4"/>
        <v>0</v>
      </c>
      <c r="V8" s="12">
        <f t="shared" si="5"/>
        <v>30.4</v>
      </c>
      <c r="W8" s="12">
        <v>8</v>
      </c>
      <c r="X8" s="12">
        <f t="shared" si="6"/>
        <v>51</v>
      </c>
      <c r="Y8" s="12">
        <f t="shared" si="7"/>
        <v>28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0">
        <v>5</v>
      </c>
      <c r="G9" s="12">
        <v>11</v>
      </c>
      <c r="H9" s="10">
        <v>20</v>
      </c>
      <c r="I9" s="12">
        <v>19</v>
      </c>
      <c r="J9" s="10">
        <v>0</v>
      </c>
      <c r="K9" s="12">
        <v>17</v>
      </c>
      <c r="L9" s="10">
        <f t="shared" si="0"/>
        <v>72</v>
      </c>
      <c r="M9" s="10">
        <f t="shared" si="1"/>
        <v>14.399999999999999</v>
      </c>
      <c r="N9" s="12">
        <v>13</v>
      </c>
      <c r="O9" s="10">
        <v>10</v>
      </c>
      <c r="P9" s="10">
        <v>10</v>
      </c>
      <c r="Q9" s="10">
        <v>4</v>
      </c>
      <c r="R9" s="10">
        <f t="shared" si="2"/>
        <v>37</v>
      </c>
      <c r="S9" s="10">
        <f t="shared" si="3"/>
        <v>14.8</v>
      </c>
      <c r="T9" s="11">
        <v>24</v>
      </c>
      <c r="U9" s="10">
        <f t="shared" si="4"/>
        <v>24</v>
      </c>
      <c r="V9" s="12">
        <f t="shared" si="5"/>
        <v>63.400000000000006</v>
      </c>
      <c r="W9" s="12">
        <v>10.200000000000003</v>
      </c>
      <c r="X9" s="12">
        <f t="shared" si="6"/>
        <v>76</v>
      </c>
      <c r="Y9" s="12">
        <f t="shared" si="7"/>
        <v>29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0">
        <v>0</v>
      </c>
      <c r="G10" s="12">
        <v>11</v>
      </c>
      <c r="H10" s="10">
        <v>5</v>
      </c>
      <c r="I10" s="10">
        <v>0</v>
      </c>
      <c r="J10" s="10">
        <v>0</v>
      </c>
      <c r="K10" s="12">
        <v>17</v>
      </c>
      <c r="L10" s="10">
        <f t="shared" si="0"/>
        <v>33</v>
      </c>
      <c r="M10" s="10">
        <f t="shared" si="1"/>
        <v>6.6</v>
      </c>
      <c r="N10" s="12">
        <v>13</v>
      </c>
      <c r="O10" s="10">
        <v>11</v>
      </c>
      <c r="P10" s="10">
        <v>12</v>
      </c>
      <c r="Q10" s="10">
        <v>0</v>
      </c>
      <c r="R10" s="10">
        <f t="shared" si="2"/>
        <v>36</v>
      </c>
      <c r="S10" s="10">
        <f t="shared" si="3"/>
        <v>14.399999999999999</v>
      </c>
      <c r="T10" s="11">
        <v>0</v>
      </c>
      <c r="U10" s="10">
        <f t="shared" si="4"/>
        <v>0</v>
      </c>
      <c r="V10" s="12">
        <f t="shared" si="5"/>
        <v>29</v>
      </c>
      <c r="W10" s="12">
        <v>8</v>
      </c>
      <c r="X10" s="12">
        <f t="shared" si="6"/>
        <v>57</v>
      </c>
      <c r="Y10" s="12">
        <f t="shared" si="7"/>
        <v>12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0">
        <v>10</v>
      </c>
      <c r="G11" s="12">
        <v>11</v>
      </c>
      <c r="H11" s="10">
        <v>15</v>
      </c>
      <c r="I11" s="10">
        <v>6</v>
      </c>
      <c r="J11" s="10">
        <v>2</v>
      </c>
      <c r="K11" s="12">
        <v>17</v>
      </c>
      <c r="L11" s="10">
        <f t="shared" si="0"/>
        <v>61</v>
      </c>
      <c r="M11" s="10">
        <f t="shared" si="1"/>
        <v>12.200000000000001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65.599999999999994</v>
      </c>
      <c r="W11" s="12">
        <v>9.6000000000000014</v>
      </c>
      <c r="X11" s="12">
        <f t="shared" si="6"/>
        <v>80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3">
        <v>0</v>
      </c>
      <c r="G12" s="12">
        <v>11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80</v>
      </c>
      <c r="M12" s="10">
        <f t="shared" si="1"/>
        <v>16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44.2</v>
      </c>
      <c r="W12" s="12">
        <v>8.2000000000000028</v>
      </c>
      <c r="X12" s="12">
        <f t="shared" si="6"/>
        <v>96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>
        <v>18</v>
      </c>
      <c r="O13" s="10">
        <v>13</v>
      </c>
      <c r="P13" s="10">
        <v>14</v>
      </c>
      <c r="Q13" s="10">
        <v>0</v>
      </c>
      <c r="R13" s="10">
        <f t="shared" si="2"/>
        <v>45</v>
      </c>
      <c r="S13" s="10">
        <f t="shared" si="3"/>
        <v>18</v>
      </c>
      <c r="T13" s="11">
        <v>0</v>
      </c>
      <c r="U13" s="10">
        <f t="shared" si="4"/>
        <v>0</v>
      </c>
      <c r="V13" s="12">
        <f t="shared" si="5"/>
        <v>32</v>
      </c>
      <c r="W13" s="12">
        <v>8</v>
      </c>
      <c r="X13" s="12">
        <f t="shared" si="6"/>
        <v>46</v>
      </c>
      <c r="Y13" s="12">
        <f t="shared" si="7"/>
        <v>29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2">
        <v>17</v>
      </c>
      <c r="R16" s="10">
        <f t="shared" si="2"/>
        <v>36</v>
      </c>
      <c r="S16" s="10">
        <f t="shared" si="3"/>
        <v>14.399999999999999</v>
      </c>
      <c r="T16" s="11">
        <v>9</v>
      </c>
      <c r="U16" s="10">
        <f t="shared" si="4"/>
        <v>9</v>
      </c>
      <c r="V16" s="12">
        <f t="shared" si="5"/>
        <v>45.199999999999996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17</v>
      </c>
      <c r="AA16" s="50">
        <f t="shared" si="9"/>
        <v>9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2">
        <v>17</v>
      </c>
      <c r="R17" s="10">
        <f t="shared" si="2"/>
        <v>43</v>
      </c>
      <c r="S17" s="10">
        <f t="shared" si="3"/>
        <v>17.2</v>
      </c>
      <c r="T17" s="11">
        <v>6</v>
      </c>
      <c r="U17" s="10">
        <f t="shared" si="4"/>
        <v>6</v>
      </c>
      <c r="V17" s="12">
        <f t="shared" si="5"/>
        <v>45.2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17</v>
      </c>
      <c r="AA17" s="50">
        <f t="shared" si="9"/>
        <v>6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0">
        <v>19</v>
      </c>
      <c r="G20" s="12">
        <v>22</v>
      </c>
      <c r="H20" s="10">
        <v>24</v>
      </c>
      <c r="I20" s="10">
        <v>0</v>
      </c>
      <c r="J20" s="10">
        <v>5</v>
      </c>
      <c r="K20" s="12">
        <v>17</v>
      </c>
      <c r="L20" s="10">
        <f t="shared" si="0"/>
        <v>87</v>
      </c>
      <c r="M20" s="10">
        <f t="shared" si="1"/>
        <v>17.399999999999999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71.400000000000006</v>
      </c>
      <c r="W20" s="12">
        <v>8.7999999999999972</v>
      </c>
      <c r="X20" s="12">
        <f t="shared" si="6"/>
        <v>106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0">
        <v>0</v>
      </c>
      <c r="G21" s="12">
        <v>22</v>
      </c>
      <c r="H21" s="10">
        <v>0</v>
      </c>
      <c r="I21" s="10">
        <v>16</v>
      </c>
      <c r="J21" s="10">
        <v>0</v>
      </c>
      <c r="K21" s="12">
        <v>17</v>
      </c>
      <c r="L21" s="10">
        <f t="shared" si="0"/>
        <v>55</v>
      </c>
      <c r="M21" s="10">
        <f t="shared" si="1"/>
        <v>11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47</v>
      </c>
      <c r="W21" s="12">
        <v>8.7999999999999972</v>
      </c>
      <c r="X21" s="12">
        <f t="shared" si="6"/>
        <v>61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0">
        <v>0</v>
      </c>
      <c r="G22" s="12">
        <v>22</v>
      </c>
      <c r="H22" s="10">
        <v>22</v>
      </c>
      <c r="I22" s="10">
        <v>12</v>
      </c>
      <c r="J22" s="10">
        <v>0</v>
      </c>
      <c r="K22" s="12">
        <v>17</v>
      </c>
      <c r="L22" s="10">
        <f t="shared" si="0"/>
        <v>73</v>
      </c>
      <c r="M22" s="10">
        <f t="shared" si="1"/>
        <v>14.600000000000001</v>
      </c>
      <c r="N22" s="10">
        <v>15</v>
      </c>
      <c r="O22" s="10">
        <v>13</v>
      </c>
      <c r="P22" s="10">
        <v>14</v>
      </c>
      <c r="Q22" s="10">
        <v>21</v>
      </c>
      <c r="R22" s="10">
        <f t="shared" si="2"/>
        <v>63</v>
      </c>
      <c r="S22" s="10">
        <f t="shared" si="3"/>
        <v>25.2</v>
      </c>
      <c r="T22" s="11">
        <v>12</v>
      </c>
      <c r="U22" s="10">
        <f t="shared" si="4"/>
        <v>12</v>
      </c>
      <c r="V22" s="12">
        <f t="shared" si="5"/>
        <v>61.4</v>
      </c>
      <c r="W22" s="12">
        <v>9.6000000000000014</v>
      </c>
      <c r="X22" s="12">
        <f t="shared" si="6"/>
        <v>89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0">
        <v>0</v>
      </c>
      <c r="G23" s="12">
        <v>22</v>
      </c>
      <c r="H23" s="10">
        <v>15</v>
      </c>
      <c r="I23" s="10">
        <v>16</v>
      </c>
      <c r="J23" s="10">
        <v>10</v>
      </c>
      <c r="K23" s="12">
        <v>17</v>
      </c>
      <c r="L23" s="10">
        <f t="shared" si="0"/>
        <v>80</v>
      </c>
      <c r="M23" s="10">
        <f t="shared" si="1"/>
        <v>16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56.2</v>
      </c>
      <c r="W23" s="12">
        <v>10.200000000000003</v>
      </c>
      <c r="X23" s="12">
        <f t="shared" si="6"/>
        <v>85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4">
        <v>0</v>
      </c>
      <c r="G24" s="12">
        <v>22</v>
      </c>
      <c r="H24" s="14">
        <v>0</v>
      </c>
      <c r="I24" s="14">
        <v>0</v>
      </c>
      <c r="J24" s="14">
        <v>0</v>
      </c>
      <c r="K24" s="12">
        <v>17</v>
      </c>
      <c r="L24" s="10">
        <f t="shared" si="0"/>
        <v>39</v>
      </c>
      <c r="M24" s="10">
        <f t="shared" si="1"/>
        <v>7.8000000000000007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52.8</v>
      </c>
      <c r="W24" s="12">
        <v>10</v>
      </c>
      <c r="X24" s="12">
        <f t="shared" si="6"/>
        <v>61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v>0</v>
      </c>
      <c r="G25" s="12">
        <v>22</v>
      </c>
      <c r="H25" s="12">
        <v>0</v>
      </c>
      <c r="I25" s="12">
        <v>0</v>
      </c>
      <c r="J25" s="12">
        <v>0</v>
      </c>
      <c r="K25" s="12">
        <v>17</v>
      </c>
      <c r="L25" s="10">
        <f t="shared" si="0"/>
        <v>39</v>
      </c>
      <c r="M25" s="10">
        <f t="shared" si="1"/>
        <v>7.8000000000000007</v>
      </c>
      <c r="N25" s="12">
        <v>17</v>
      </c>
      <c r="O25" s="12">
        <v>5</v>
      </c>
      <c r="P25" s="12">
        <v>11</v>
      </c>
      <c r="Q25" s="12">
        <v>0</v>
      </c>
      <c r="R25" s="10">
        <f t="shared" si="2"/>
        <v>33</v>
      </c>
      <c r="S25" s="10">
        <f t="shared" si="3"/>
        <v>13.200000000000001</v>
      </c>
      <c r="T25" s="11">
        <v>0</v>
      </c>
      <c r="U25" s="10">
        <f t="shared" si="4"/>
        <v>0</v>
      </c>
      <c r="V25" s="12">
        <f t="shared" si="5"/>
        <v>29</v>
      </c>
      <c r="W25" s="12">
        <v>8</v>
      </c>
      <c r="X25" s="12">
        <f t="shared" si="6"/>
        <v>61</v>
      </c>
      <c r="Y25" s="12">
        <f t="shared" si="7"/>
        <v>11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0">
        <v>0</v>
      </c>
      <c r="G26" s="12">
        <v>22</v>
      </c>
      <c r="H26" s="10">
        <v>10</v>
      </c>
      <c r="I26" s="10">
        <v>16</v>
      </c>
      <c r="J26" s="10">
        <v>1</v>
      </c>
      <c r="K26" s="12">
        <v>17</v>
      </c>
      <c r="L26" s="10">
        <f t="shared" si="0"/>
        <v>66</v>
      </c>
      <c r="M26" s="10">
        <f t="shared" si="1"/>
        <v>13.2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58</v>
      </c>
      <c r="W26" s="12">
        <v>8.7999999999999972</v>
      </c>
      <c r="X26" s="12">
        <f t="shared" si="6"/>
        <v>71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0">
        <v>0</v>
      </c>
      <c r="G27" s="12">
        <v>22</v>
      </c>
      <c r="H27" s="10">
        <v>0</v>
      </c>
      <c r="I27" s="10">
        <v>0</v>
      </c>
      <c r="J27" s="10">
        <v>0</v>
      </c>
      <c r="K27" s="12">
        <v>17</v>
      </c>
      <c r="L27" s="10">
        <f t="shared" si="0"/>
        <v>39</v>
      </c>
      <c r="M27" s="10">
        <f t="shared" si="1"/>
        <v>7.8000000000000007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52.599999999999994</v>
      </c>
      <c r="W27" s="12">
        <v>9.1999999999999957</v>
      </c>
      <c r="X27" s="12">
        <f t="shared" si="6"/>
        <v>61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0">
        <v>0</v>
      </c>
      <c r="G28" s="12">
        <v>22</v>
      </c>
      <c r="H28" s="10">
        <v>10</v>
      </c>
      <c r="I28" s="10">
        <v>16</v>
      </c>
      <c r="J28" s="10">
        <v>9</v>
      </c>
      <c r="K28" s="12">
        <v>17</v>
      </c>
      <c r="L28" s="10">
        <f t="shared" si="0"/>
        <v>74</v>
      </c>
      <c r="M28" s="10">
        <f t="shared" si="1"/>
        <v>14.8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60.8</v>
      </c>
      <c r="W28" s="12">
        <v>10.799999999999997</v>
      </c>
      <c r="X28" s="12">
        <f t="shared" si="6"/>
        <v>80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0">
        <v>18</v>
      </c>
      <c r="G29" s="12">
        <v>22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109</v>
      </c>
      <c r="M29" s="10">
        <f t="shared" si="1"/>
        <v>21.8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74.400000000000006</v>
      </c>
      <c r="W29" s="12">
        <v>8.8000000000000043</v>
      </c>
      <c r="X29" s="12">
        <f t="shared" si="6"/>
        <v>112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0">
        <v>0</v>
      </c>
      <c r="G30" s="12">
        <v>22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39</v>
      </c>
      <c r="M30" s="10">
        <f t="shared" si="1"/>
        <v>7.8000000000000007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64.400000000000006</v>
      </c>
      <c r="W30" s="12">
        <v>10.399999999999999</v>
      </c>
      <c r="X30" s="12">
        <f t="shared" si="6"/>
        <v>49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0">
        <v>0</v>
      </c>
      <c r="G31" s="12">
        <v>22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22</v>
      </c>
      <c r="M31" s="10">
        <f t="shared" si="1"/>
        <v>4.4000000000000004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44.400000000000006</v>
      </c>
      <c r="W31" s="12">
        <v>11.599999999999998</v>
      </c>
      <c r="X31" s="12">
        <f t="shared" si="6"/>
        <v>46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0">
        <v>18</v>
      </c>
      <c r="G32" s="12">
        <v>22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81</v>
      </c>
      <c r="M32" s="10">
        <f t="shared" si="1"/>
        <v>16.200000000000003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64.400000000000006</v>
      </c>
      <c r="W32" s="12">
        <v>8</v>
      </c>
      <c r="X32" s="12">
        <f t="shared" si="6"/>
        <v>92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11</v>
      </c>
      <c r="K34" s="10">
        <v>15</v>
      </c>
      <c r="L34" s="10">
        <f t="shared" si="0"/>
        <v>56</v>
      </c>
      <c r="M34" s="10">
        <f t="shared" si="1"/>
        <v>11.200000000000001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58.2</v>
      </c>
      <c r="W34" s="12">
        <v>8.2000000000000028</v>
      </c>
      <c r="X34" s="12">
        <f t="shared" si="6"/>
        <v>80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2">
        <v>11</v>
      </c>
      <c r="K35" s="10">
        <v>0</v>
      </c>
      <c r="L35" s="10">
        <f t="shared" si="0"/>
        <v>25</v>
      </c>
      <c r="M35" s="10">
        <f t="shared" si="1"/>
        <v>5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48.2</v>
      </c>
      <c r="W35" s="12">
        <v>8</v>
      </c>
      <c r="X35" s="12">
        <f t="shared" si="6"/>
        <v>33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2">
        <v>11</v>
      </c>
      <c r="K36" s="10">
        <v>13</v>
      </c>
      <c r="L36" s="10">
        <f t="shared" si="0"/>
        <v>82</v>
      </c>
      <c r="M36" s="10">
        <f t="shared" si="1"/>
        <v>16.399999999999999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62.199999999999996</v>
      </c>
      <c r="W36" s="12">
        <v>8</v>
      </c>
      <c r="X36" s="12">
        <f t="shared" si="6"/>
        <v>89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2">
        <v>11</v>
      </c>
      <c r="K37" s="10">
        <v>15</v>
      </c>
      <c r="L37" s="10">
        <f t="shared" si="0"/>
        <v>53</v>
      </c>
      <c r="M37" s="10">
        <f t="shared" si="1"/>
        <v>10.6</v>
      </c>
      <c r="N37" s="12">
        <v>14</v>
      </c>
      <c r="O37" s="12">
        <v>13</v>
      </c>
      <c r="P37" s="12">
        <v>15</v>
      </c>
      <c r="Q37" s="10">
        <v>0</v>
      </c>
      <c r="R37" s="10">
        <f t="shared" ref="R37:R68" si="10">SUM(N37:Q37)</f>
        <v>42</v>
      </c>
      <c r="S37" s="10">
        <f t="shared" si="3"/>
        <v>16.8</v>
      </c>
      <c r="T37" s="11">
        <v>0</v>
      </c>
      <c r="U37" s="10">
        <f t="shared" si="4"/>
        <v>0</v>
      </c>
      <c r="V37" s="12">
        <f t="shared" si="5"/>
        <v>36</v>
      </c>
      <c r="W37" s="12">
        <v>8.6</v>
      </c>
      <c r="X37" s="12">
        <f t="shared" si="6"/>
        <v>80</v>
      </c>
      <c r="Y37" s="12">
        <f t="shared" si="7"/>
        <v>15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2">
        <v>11</v>
      </c>
      <c r="K38" s="10">
        <v>7</v>
      </c>
      <c r="L38" s="10">
        <f t="shared" si="0"/>
        <v>50</v>
      </c>
      <c r="M38" s="10">
        <f t="shared" si="1"/>
        <v>10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47.199999999999996</v>
      </c>
      <c r="W38" s="12">
        <v>9.3999999999999986</v>
      </c>
      <c r="X38" s="12">
        <f t="shared" si="6"/>
        <v>53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2">
        <v>14</v>
      </c>
      <c r="O42" s="12">
        <v>13</v>
      </c>
      <c r="P42" s="12">
        <v>13</v>
      </c>
      <c r="Q42" s="10">
        <v>0</v>
      </c>
      <c r="R42" s="10">
        <f t="shared" si="10"/>
        <v>40</v>
      </c>
      <c r="S42" s="10">
        <f t="shared" si="3"/>
        <v>16</v>
      </c>
      <c r="T42" s="11">
        <v>0</v>
      </c>
      <c r="U42" s="10">
        <f t="shared" si="4"/>
        <v>0</v>
      </c>
      <c r="V42" s="12">
        <f t="shared" si="5"/>
        <v>34</v>
      </c>
      <c r="W42" s="12">
        <v>8.4</v>
      </c>
      <c r="X42" s="12">
        <f t="shared" si="6"/>
        <v>75</v>
      </c>
      <c r="Y42" s="12">
        <f t="shared" si="7"/>
        <v>13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13</v>
      </c>
      <c r="P43" s="10">
        <v>11</v>
      </c>
      <c r="Q43" s="10">
        <v>12</v>
      </c>
      <c r="R43" s="10">
        <f t="shared" si="10"/>
        <v>52</v>
      </c>
      <c r="S43" s="10">
        <f t="shared" si="3"/>
        <v>20.8</v>
      </c>
      <c r="T43" s="11">
        <v>11</v>
      </c>
      <c r="U43" s="10">
        <f t="shared" si="4"/>
        <v>11</v>
      </c>
      <c r="V43" s="12">
        <f t="shared" si="5"/>
        <v>47.199999999999996</v>
      </c>
      <c r="W43" s="12">
        <v>8.7999999999999972</v>
      </c>
      <c r="X43" s="12">
        <f t="shared" si="6"/>
        <v>62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14</v>
      </c>
      <c r="P45" s="10">
        <v>8</v>
      </c>
      <c r="Q45" s="10">
        <v>20</v>
      </c>
      <c r="R45" s="10">
        <f t="shared" si="10"/>
        <v>60</v>
      </c>
      <c r="S45" s="10">
        <f t="shared" si="3"/>
        <v>24</v>
      </c>
      <c r="T45" s="11">
        <v>11</v>
      </c>
      <c r="U45" s="10">
        <f t="shared" si="4"/>
        <v>11</v>
      </c>
      <c r="V45" s="12">
        <f t="shared" si="5"/>
        <v>57.6</v>
      </c>
      <c r="W45" s="12">
        <v>8</v>
      </c>
      <c r="X45" s="12">
        <f t="shared" si="6"/>
        <v>89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12</v>
      </c>
      <c r="P49" s="10">
        <v>15</v>
      </c>
      <c r="Q49" s="10">
        <v>29</v>
      </c>
      <c r="R49" s="10">
        <f t="shared" si="10"/>
        <v>66</v>
      </c>
      <c r="S49" s="10">
        <f t="shared" si="3"/>
        <v>26.400000000000002</v>
      </c>
      <c r="T49" s="11">
        <v>23</v>
      </c>
      <c r="U49" s="10">
        <f t="shared" si="4"/>
        <v>23</v>
      </c>
      <c r="V49" s="12">
        <f t="shared" si="5"/>
        <v>79.800000000000011</v>
      </c>
      <c r="W49" s="12">
        <v>10</v>
      </c>
      <c r="X49" s="12">
        <f t="shared" si="6"/>
        <v>106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2">
        <v>14</v>
      </c>
      <c r="O51" s="12">
        <v>13</v>
      </c>
      <c r="P51" s="12">
        <v>13</v>
      </c>
      <c r="Q51" s="15">
        <v>0</v>
      </c>
      <c r="R51" s="10">
        <f t="shared" si="10"/>
        <v>40</v>
      </c>
      <c r="S51" s="10">
        <f t="shared" si="3"/>
        <v>16</v>
      </c>
      <c r="T51" s="16">
        <v>0</v>
      </c>
      <c r="U51" s="10">
        <f t="shared" si="4"/>
        <v>0</v>
      </c>
      <c r="V51" s="12">
        <f t="shared" si="5"/>
        <v>28</v>
      </c>
      <c r="W51" s="12">
        <v>8</v>
      </c>
      <c r="X51" s="12">
        <f t="shared" si="6"/>
        <v>47</v>
      </c>
      <c r="Y51" s="12">
        <f t="shared" si="7"/>
        <v>13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2">
        <v>14</v>
      </c>
      <c r="O59" s="12">
        <v>13</v>
      </c>
      <c r="P59" s="12">
        <v>13</v>
      </c>
      <c r="Q59" s="16">
        <v>0</v>
      </c>
      <c r="R59" s="10">
        <f t="shared" si="10"/>
        <v>40</v>
      </c>
      <c r="S59" s="10">
        <f t="shared" si="3"/>
        <v>16</v>
      </c>
      <c r="T59" s="16">
        <v>0</v>
      </c>
      <c r="U59" s="10">
        <f t="shared" si="4"/>
        <v>0</v>
      </c>
      <c r="V59" s="12">
        <f t="shared" si="5"/>
        <v>28</v>
      </c>
      <c r="W59" s="12">
        <v>8.1999999999999993</v>
      </c>
      <c r="X59" s="12">
        <f t="shared" si="6"/>
        <v>46</v>
      </c>
      <c r="Y59" s="12">
        <f t="shared" si="7"/>
        <v>13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12</v>
      </c>
      <c r="O61" s="15">
        <v>2</v>
      </c>
      <c r="P61" s="15">
        <v>8</v>
      </c>
      <c r="Q61" s="15">
        <v>2</v>
      </c>
      <c r="R61" s="10">
        <f t="shared" si="10"/>
        <v>24</v>
      </c>
      <c r="S61" s="10">
        <f t="shared" si="3"/>
        <v>9.6</v>
      </c>
      <c r="T61" s="16">
        <v>23</v>
      </c>
      <c r="U61" s="10">
        <f t="shared" si="4"/>
        <v>23</v>
      </c>
      <c r="V61" s="12">
        <f t="shared" si="5"/>
        <v>44.8</v>
      </c>
      <c r="W61" s="12">
        <v>10.199999999999999</v>
      </c>
      <c r="X61" s="12">
        <f t="shared" si="6"/>
        <v>24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10</v>
      </c>
      <c r="O69" s="15">
        <v>12</v>
      </c>
      <c r="P69" s="15">
        <v>12</v>
      </c>
      <c r="Q69" s="15">
        <v>12</v>
      </c>
      <c r="R69" s="10">
        <f t="shared" ref="R69:R92" si="11">SUM(N69:Q69)</f>
        <v>46</v>
      </c>
      <c r="S69" s="10">
        <f t="shared" si="3"/>
        <v>18.400000000000002</v>
      </c>
      <c r="T69" s="16">
        <v>9</v>
      </c>
      <c r="U69" s="10">
        <f t="shared" si="4"/>
        <v>9</v>
      </c>
      <c r="V69" s="12">
        <f t="shared" si="5"/>
        <v>44</v>
      </c>
      <c r="W69" s="12">
        <v>12</v>
      </c>
      <c r="X69" s="12">
        <f t="shared" si="6"/>
        <v>45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11</v>
      </c>
      <c r="O70" s="15">
        <v>10</v>
      </c>
      <c r="P70" s="15">
        <v>7</v>
      </c>
      <c r="Q70" s="15">
        <v>14</v>
      </c>
      <c r="R70" s="10">
        <f t="shared" si="11"/>
        <v>42</v>
      </c>
      <c r="S70" s="10">
        <f t="shared" si="3"/>
        <v>16.8</v>
      </c>
      <c r="T70" s="16">
        <v>9</v>
      </c>
      <c r="U70" s="10">
        <f t="shared" si="4"/>
        <v>9</v>
      </c>
      <c r="V70" s="12">
        <f t="shared" ref="V70:V92" si="12">SUM(M70,S70,U70)+W70</f>
        <v>44.400000000000006</v>
      </c>
      <c r="W70" s="12">
        <v>12.600000000000001</v>
      </c>
      <c r="X70" s="12">
        <f t="shared" ref="X70:X92" si="13">SUM(F70,G70,H70,J70,K70,N70,O70)</f>
        <v>51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17</v>
      </c>
      <c r="O89" s="15">
        <v>12</v>
      </c>
      <c r="P89" s="15">
        <v>14</v>
      </c>
      <c r="Q89" s="15">
        <v>0</v>
      </c>
      <c r="R89" s="10">
        <f t="shared" si="11"/>
        <v>43</v>
      </c>
      <c r="S89" s="10">
        <f t="shared" si="3"/>
        <v>17.2</v>
      </c>
      <c r="T89" s="16">
        <v>0</v>
      </c>
      <c r="U89" s="10">
        <f t="shared" si="4"/>
        <v>0</v>
      </c>
      <c r="V89" s="12">
        <f t="shared" si="12"/>
        <v>29.2</v>
      </c>
      <c r="W89" s="12">
        <v>8</v>
      </c>
      <c r="X89" s="12">
        <f t="shared" si="13"/>
        <v>49</v>
      </c>
      <c r="Y89" s="12">
        <f t="shared" si="14"/>
        <v>14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14</v>
      </c>
      <c r="O91" s="15">
        <v>12</v>
      </c>
      <c r="P91" s="15">
        <v>14</v>
      </c>
      <c r="Q91" s="15">
        <v>0</v>
      </c>
      <c r="R91" s="10">
        <f t="shared" si="11"/>
        <v>40</v>
      </c>
      <c r="S91" s="10">
        <f t="shared" si="3"/>
        <v>16</v>
      </c>
      <c r="T91" s="16">
        <v>0</v>
      </c>
      <c r="U91" s="10">
        <f t="shared" si="4"/>
        <v>0</v>
      </c>
      <c r="V91" s="12">
        <f t="shared" si="12"/>
        <v>30</v>
      </c>
      <c r="W91" s="12">
        <v>8.8000000000000007</v>
      </c>
      <c r="X91" s="12">
        <f t="shared" si="13"/>
        <v>46</v>
      </c>
      <c r="Y91" s="12">
        <f t="shared" si="14"/>
        <v>20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32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40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Y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Y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41.81818181818182</v>
      </c>
      <c r="J6" s="10">
        <f>(Marks!Y6*100)/Marks!$Y$3</f>
        <v>82.857142857142861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Y</v>
      </c>
      <c r="N6" s="24" t="str">
        <f t="shared" ref="N6:N37" si="3">IF(J6&gt;=$O$2,"Y","N")</f>
        <v>Y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Y</v>
      </c>
      <c r="R6" s="10" t="str">
        <f t="shared" si="6"/>
        <v>Y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30.303030303030305</v>
      </c>
      <c r="J7" s="10">
        <f>(Marks!Y7*100)/Marks!$Y$3</f>
        <v>71.428571428571431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Y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Y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30.90909090909091</v>
      </c>
      <c r="J8" s="10">
        <f>(Marks!Y8*100)/Marks!$Y$3</f>
        <v>80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Y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Y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46.060606060606062</v>
      </c>
      <c r="J9" s="10">
        <f>(Marks!Y9*100)/Marks!$Y$3</f>
        <v>82.857142857142861</v>
      </c>
      <c r="K9" s="10">
        <f>(Marks!Z9*100)/Marks!$Z$3</f>
        <v>8</v>
      </c>
      <c r="L9" s="12">
        <f>(Marks!AA9*100)/Marks!$AA$3</f>
        <v>80</v>
      </c>
      <c r="M9" s="13" t="str">
        <f t="shared" si="2"/>
        <v>Y</v>
      </c>
      <c r="N9" s="24" t="str">
        <f t="shared" si="3"/>
        <v>Y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Y</v>
      </c>
      <c r="R9" s="10" t="str">
        <f t="shared" si="9"/>
        <v>Y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34.545454545454547</v>
      </c>
      <c r="J10" s="10">
        <f>(Marks!Y10*100)/Marks!$Y$3</f>
        <v>34.285714285714285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48.484848484848484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Y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Y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58.18181818181818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27.878787878787879</v>
      </c>
      <c r="J13" s="10">
        <f>(Marks!Y13*100)/Marks!$Y$3</f>
        <v>82.857142857142861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34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34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64.242424242424249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36.969696969696969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53.939393939393938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Y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Y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51.515151515151516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Y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Y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36.969696969696969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36.969696969696969</v>
      </c>
      <c r="J25" s="10">
        <f>(Marks!Y25*100)/Marks!$Y$3</f>
        <v>31.428571428571427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43.030303030303031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Y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Y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36.969696969696969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48.484848484848484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Y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Y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67.878787878787875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29.696969696969695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27.878787878787879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55.757575757575758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48.484848484848484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20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53.939393939393938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48.484848484848484</v>
      </c>
      <c r="J37" s="10">
        <f>(Marks!Y37*100)/Marks!$Y$3</f>
        <v>42.857142857142854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Y</v>
      </c>
      <c r="N37" s="24" t="str">
        <f t="shared" si="3"/>
        <v>Y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Y</v>
      </c>
      <c r="R37" s="10" t="str">
        <f t="shared" si="37"/>
        <v>Y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32.121212121212125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45.454545454545453</v>
      </c>
      <c r="J42" s="10">
        <f>(Marks!Y42*100)/Marks!$Y$3</f>
        <v>37.142857142857146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Y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Y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37.575757575757578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53.939393939393938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64.242424242424249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28.484848484848484</v>
      </c>
      <c r="J51" s="10">
        <f>(Marks!Y51*100)/Marks!$Y$3</f>
        <v>37.142857142857146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27.878787878787879</v>
      </c>
      <c r="J59" s="10">
        <f>(Marks!Y59*100)/Marks!$Y$3</f>
        <v>37.142857142857146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14.545454545454545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27.272727272727273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30.90909090909091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29.696969696969695</v>
      </c>
      <c r="J89" s="10">
        <f>(Marks!Y89*100)/Marks!$Y$3</f>
        <v>40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Y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Y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27.878787878787879</v>
      </c>
      <c r="J91" s="10">
        <f>(Marks!Y91*100)/Marks!$Y$3</f>
        <v>57.142857142857146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Y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Y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>COUNTIF(Analysis!M5:M107,"Y")</f>
        <v>53</v>
      </c>
      <c r="E3" s="88">
        <f>(D3*100)/B1</f>
        <v>60.227272727272727</v>
      </c>
      <c r="F3" s="93">
        <f>B1-D3</f>
        <v>35</v>
      </c>
      <c r="G3" s="88">
        <f>(F3*100)/B1</f>
        <v>39.772727272727273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53</v>
      </c>
      <c r="E5" s="88">
        <f>(D5*100)/B1</f>
        <v>60.227272727272727</v>
      </c>
      <c r="F5" s="88">
        <f>B1-D5</f>
        <v>35</v>
      </c>
      <c r="G5" s="88">
        <f>(F5*100)/B1</f>
        <v>39.772727272727273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>COUNTIF(Analysis!Q5:Q107,"Y")</f>
        <v>53</v>
      </c>
      <c r="E11" s="88">
        <f>(D11*100)/B1</f>
        <v>60.227272727272727</v>
      </c>
      <c r="F11" s="93">
        <f>B1-D11</f>
        <v>35</v>
      </c>
      <c r="G11" s="88">
        <f>(F11*100)/B1</f>
        <v>39.772727272727273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>COUNTIF(Analysis!R5:R107,"Y")</f>
        <v>53</v>
      </c>
      <c r="E13" s="88">
        <f>(D13*100)/B1</f>
        <v>60.227272727272727</v>
      </c>
      <c r="F13" s="88">
        <f>B1-D13</f>
        <v>35</v>
      </c>
      <c r="G13" s="88">
        <f>(F13*100)/B1</f>
        <v>39.772727272727273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2021-04-25T18:36:27Z</dcterms:modified>
</cp:coreProperties>
</file>