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bik\Desktop\ロボメカ\Rescue\2年\子機_本選\"/>
    </mc:Choice>
  </mc:AlternateContent>
  <xr:revisionPtr revIDLastSave="0" documentId="13_ncr:1_{DBD42067-AAFE-4D44-832C-8379153105E5}" xr6:coauthVersionLast="47" xr6:coauthVersionMax="47" xr10:uidLastSave="{00000000-0000-0000-0000-000000000000}"/>
  <bookViews>
    <workbookView xWindow="-120" yWindow="-120" windowWidth="29040" windowHeight="15720" xr2:uid="{9BF0F75F-CDC4-48A2-A6F4-864072C7B2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6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22" i="1"/>
  <c r="H21" i="1"/>
  <c r="H20" i="1"/>
  <c r="H12" i="1"/>
  <c r="H11" i="1"/>
  <c r="H10" i="1"/>
  <c r="H9" i="1"/>
  <c r="H8" i="1"/>
  <c r="H7" i="1"/>
  <c r="H6" i="1"/>
  <c r="H5" i="1"/>
  <c r="H4" i="1"/>
  <c r="H3" i="1"/>
  <c r="G22" i="1"/>
  <c r="G21" i="1"/>
  <c r="G20" i="1"/>
  <c r="G12" i="1"/>
  <c r="G11" i="1"/>
  <c r="G10" i="1"/>
  <c r="G9" i="1"/>
  <c r="G8" i="1"/>
  <c r="G7" i="1"/>
  <c r="G5" i="1"/>
  <c r="G4" i="1"/>
  <c r="D3" i="1"/>
  <c r="G3" i="1" s="1"/>
  <c r="K2" i="1" l="1"/>
  <c r="K3" i="1"/>
</calcChain>
</file>

<file path=xl/sharedStrings.xml><?xml version="1.0" encoding="utf-8"?>
<sst xmlns="http://schemas.openxmlformats.org/spreadsheetml/2006/main" count="54" uniqueCount="52">
  <si>
    <t>製品名</t>
    <rPh sb="0" eb="3">
      <t>セイヒンメイ</t>
    </rPh>
    <phoneticPr fontId="1"/>
  </si>
  <si>
    <t>値段(税込み）</t>
    <rPh sb="0" eb="2">
      <t>ネダン</t>
    </rPh>
    <rPh sb="3" eb="5">
      <t>ゼイコ</t>
    </rPh>
    <phoneticPr fontId="1"/>
  </si>
  <si>
    <t>計</t>
    <rPh sb="0" eb="1">
      <t>ケイ</t>
    </rPh>
    <phoneticPr fontId="1"/>
  </si>
  <si>
    <t>130モーター</t>
    <phoneticPr fontId="1"/>
  </si>
  <si>
    <t>url</t>
    <phoneticPr fontId="1"/>
  </si>
  <si>
    <t>GP.486 アトミックチューン2モーター: ミニ四駆｜TAMIYA SHOP ONLINE -タミヤ公式オンラインストア-</t>
  </si>
  <si>
    <t>ハード</t>
    <phoneticPr fontId="1"/>
  </si>
  <si>
    <t>エンコーダ2個セット</t>
    <rPh sb="6" eb="7">
      <t>コ</t>
    </rPh>
    <phoneticPr fontId="1"/>
  </si>
  <si>
    <t>Pololu - Magnetic Encoder Pair Kit for Mini Plastic Gearmotors, 12 CPR, 2.7-18V</t>
  </si>
  <si>
    <t>回路</t>
    <rPh sb="0" eb="2">
      <t>カイロ</t>
    </rPh>
    <phoneticPr fontId="1"/>
  </si>
  <si>
    <t>コンデンサ1u</t>
    <phoneticPr fontId="1"/>
  </si>
  <si>
    <t>0.33u</t>
    <phoneticPr fontId="1"/>
  </si>
  <si>
    <t>0.1u</t>
    <phoneticPr fontId="1"/>
  </si>
  <si>
    <t>積層セラミックコンデンサー 1μF50V X7R 5mm: 受動部品 秋月電子通商-電子部品・ネット通販 (akizukidenshi.com)</t>
  </si>
  <si>
    <t>積層セラミックコンデンサー 0.1μF250V X7R 5mmピッチ: 受動部品 秋月電子通商-電子部品・ネット通販 (akizukidenshi.com)</t>
  </si>
  <si>
    <t>積層セラミックコンデンサー 0.33μF50V X7R 5mm: 受動部品 秋月電子通商-電子部品・ネット通販 (akizukidenshi.com)</t>
  </si>
  <si>
    <t>BNO055</t>
    <phoneticPr fontId="1"/>
  </si>
  <si>
    <t>BNO055使用 9軸センサーフュージョンモジュールキット: 計測器・センサー・ロガー 秋月電子通商-電子部品・ネット通販 (akizukidenshi.com)</t>
  </si>
  <si>
    <t>ソフト</t>
    <phoneticPr fontId="1"/>
  </si>
  <si>
    <t>esp32 s3 devkitC</t>
    <phoneticPr fontId="1"/>
  </si>
  <si>
    <t>ESP32-S3-DevKitC-1-N8 ESP32-S3-WROOM-1開発ボード 8MB: 開発ツール・ボード 秋月電子通商-電子部品・ネット通販 (akizukidenshi.com)</t>
  </si>
  <si>
    <t>raspberrypi 3 A+</t>
    <phoneticPr fontId="1"/>
  </si>
  <si>
    <t>備考</t>
    <rPh sb="0" eb="2">
      <t>ビコウ</t>
    </rPh>
    <phoneticPr fontId="1"/>
  </si>
  <si>
    <t>ひとつ壊れた</t>
    <rPh sb="3" eb="4">
      <t>コワ</t>
    </rPh>
    <phoneticPr fontId="1"/>
  </si>
  <si>
    <t>おそらくA+でも動作する</t>
    <rPh sb="8" eb="10">
      <t>ドウサ</t>
    </rPh>
    <phoneticPr fontId="1"/>
  </si>
  <si>
    <t>Raspberry Pi 3 Model A+ (ラズベリーパイスリーモデルエープラス): 開発ツール・ボード 秋月電子通商-電子部品・ネット通販 (akizukidenshi.com)</t>
  </si>
  <si>
    <t>Amazon.co.jp: RUIZHI DRV8833 5個セット モータードライバー モジュール 1.5A 2チャンネル DCギヤモータドライバコントローラ ボード : 産業・研究開発用品</t>
  </si>
  <si>
    <t>drv8833ボード 5個セット</t>
    <rPh sb="12" eb="13">
      <t>コ</t>
    </rPh>
    <phoneticPr fontId="1"/>
  </si>
  <si>
    <t>7個手持ち、計16個必要</t>
    <rPh sb="1" eb="4">
      <t>コテモ</t>
    </rPh>
    <rPh sb="6" eb="7">
      <t>ケイ</t>
    </rPh>
    <rPh sb="9" eb="10">
      <t>コ</t>
    </rPh>
    <rPh sb="10" eb="12">
      <t>ヒツヨウ</t>
    </rPh>
    <phoneticPr fontId="1"/>
  </si>
  <si>
    <t>総計</t>
    <rPh sb="0" eb="2">
      <t>ソウケイ</t>
    </rPh>
    <phoneticPr fontId="1"/>
  </si>
  <si>
    <t>海外サイト。届くかな</t>
    <rPh sb="0" eb="2">
      <t>カイガイ</t>
    </rPh>
    <rPh sb="6" eb="7">
      <t>トド</t>
    </rPh>
    <phoneticPr fontId="1"/>
  </si>
  <si>
    <t>なかった</t>
    <phoneticPr fontId="1"/>
  </si>
  <si>
    <t>一応</t>
    <rPh sb="0" eb="2">
      <t>イチオウ</t>
    </rPh>
    <phoneticPr fontId="1"/>
  </si>
  <si>
    <t>3つでもいいがひとつ予備</t>
    <rPh sb="10" eb="12">
      <t>ヨビ</t>
    </rPh>
    <phoneticPr fontId="1"/>
  </si>
  <si>
    <t>オムニホイール4個セット</t>
    <rPh sb="8" eb="9">
      <t>コ</t>
    </rPh>
    <phoneticPr fontId="1"/>
  </si>
  <si>
    <t>3台の場合</t>
    <rPh sb="1" eb="2">
      <t>ダイ</t>
    </rPh>
    <rPh sb="3" eb="5">
      <t>バアイ</t>
    </rPh>
    <phoneticPr fontId="1"/>
  </si>
  <si>
    <t>3機の場合</t>
    <rPh sb="1" eb="2">
      <t>キ</t>
    </rPh>
    <rPh sb="3" eb="5">
      <t>バアイ</t>
    </rPh>
    <phoneticPr fontId="1"/>
  </si>
  <si>
    <t>個数(3機)</t>
    <rPh sb="0" eb="2">
      <t>コスウ</t>
    </rPh>
    <rPh sb="4" eb="5">
      <t>キ</t>
    </rPh>
    <phoneticPr fontId="1"/>
  </si>
  <si>
    <t>個数(4機)</t>
    <rPh sb="0" eb="2">
      <t>コスウ</t>
    </rPh>
    <rPh sb="4" eb="5">
      <t>キ</t>
    </rPh>
    <phoneticPr fontId="1"/>
  </si>
  <si>
    <t>EHコネクタオス</t>
    <phoneticPr fontId="1"/>
  </si>
  <si>
    <t>EHコネクタメス</t>
    <phoneticPr fontId="1"/>
  </si>
  <si>
    <t>スイッチ</t>
    <phoneticPr fontId="1"/>
  </si>
  <si>
    <t>超小型波動スイッチ KCD11-A-101011BB GB製｜電子部品・半導体通販のマルツ (marutsu.co.jp)</t>
  </si>
  <si>
    <t>VHコネクタメス</t>
    <phoneticPr fontId="1"/>
  </si>
  <si>
    <t>VHコネクタオス</t>
    <phoneticPr fontId="1"/>
  </si>
  <si>
    <t>基板接続用ピンヘッダ(2極、ピッチ：3.96mm、1列) B2P-VH(LF)(SN) 日本圧着端子製造製｜電子部品・半導体通販のマルツ (marutsu.co.jp)</t>
  </si>
  <si>
    <t>ナイロンコネクター 4mm(3.96mm)ピッチ ハウジング 2ピン VHR-2N 日本圧着端子製造製｜電子部品・半導体通販のマルツ (marutsu.co.jp)</t>
  </si>
  <si>
    <t>EHコネクター 2.5mmピッチ ベース付ポスト トップ型 6極 B6B-EH 日本圧着端子製造製｜電子部品・半導体通販のマルツ (marutsu.co.jp)</t>
  </si>
  <si>
    <t>結構壊れる。最低32。手持ち30</t>
    <rPh sb="0" eb="2">
      <t>ケッコウ</t>
    </rPh>
    <rPh sb="2" eb="3">
      <t>コワ</t>
    </rPh>
    <rPh sb="6" eb="8">
      <t>サイテイ</t>
    </rPh>
    <rPh sb="11" eb="13">
      <t>テモ</t>
    </rPh>
    <phoneticPr fontId="1"/>
  </si>
  <si>
    <t>EHコネクター 2.5mmピッチ ハウジング 6極 EHR-6 日本圧着端子製造製｜電子部品・半導体通販のマルツ (marutsu.co.jp)</t>
  </si>
  <si>
    <t>あんま壊れない</t>
    <rPh sb="3" eb="4">
      <t>コワ</t>
    </rPh>
    <phoneticPr fontId="1"/>
  </si>
  <si>
    <t>LEGO(レゴ)用58mm プラスチックオムニホイール (14135) 4個セット : ロボットショップ / Robot Shop ロボット関連商品の専門店 (vstone.co.jp)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</si>
</sst>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8</xdr:col>
      <xdr:colOff>429832</xdr:colOff>
      <xdr:row>28</xdr:row>
      <xdr:rowOff>57357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4B13F07-9304-5A58-7150-44CD5EC68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38750"/>
          <a:ext cx="8649907" cy="14861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9</xdr:col>
      <xdr:colOff>315612</xdr:colOff>
      <xdr:row>52</xdr:row>
      <xdr:rowOff>764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1A4E636-5045-E7E6-E437-CF4A30DA4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905625"/>
          <a:ext cx="9221487" cy="54776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15</xdr:col>
      <xdr:colOff>592450</xdr:colOff>
      <xdr:row>76</xdr:row>
      <xdr:rowOff>115080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E14E105-014B-881A-CEB2-26D52FCEB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620625"/>
          <a:ext cx="13613125" cy="559195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78</xdr:row>
      <xdr:rowOff>76200</xdr:rowOff>
    </xdr:from>
    <xdr:to>
      <xdr:col>5</xdr:col>
      <xdr:colOff>1181922</xdr:colOff>
      <xdr:row>113</xdr:row>
      <xdr:rowOff>96416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59D11A1A-1944-9E26-E672-A7BE28A2A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" y="17907000"/>
          <a:ext cx="5906322" cy="8021216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79</xdr:row>
      <xdr:rowOff>38100</xdr:rowOff>
    </xdr:from>
    <xdr:to>
      <xdr:col>21</xdr:col>
      <xdr:colOff>668235</xdr:colOff>
      <xdr:row>109</xdr:row>
      <xdr:rowOff>86729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E08E5EC3-3F21-49BB-E719-8B5F0C7B1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62800" y="18097500"/>
          <a:ext cx="10650435" cy="6906629"/>
        </a:xfrm>
        <a:prstGeom prst="rect">
          <a:avLst/>
        </a:prstGeom>
      </xdr:spPr>
    </xdr:pic>
    <xdr:clientData/>
  </xdr:twoCellAnchor>
  <xdr:twoCellAnchor editAs="oneCell">
    <xdr:from>
      <xdr:col>9</xdr:col>
      <xdr:colOff>279633</xdr:colOff>
      <xdr:row>22</xdr:row>
      <xdr:rowOff>26215</xdr:rowOff>
    </xdr:from>
    <xdr:to>
      <xdr:col>22</xdr:col>
      <xdr:colOff>49616</xdr:colOff>
      <xdr:row>28</xdr:row>
      <xdr:rowOff>77628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0A27C44-78C6-FDFD-5C45-51A39CC32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57982" y="5216903"/>
          <a:ext cx="8630854" cy="146705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25</xdr:col>
      <xdr:colOff>426353</xdr:colOff>
      <xdr:row>45</xdr:row>
      <xdr:rowOff>61847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65B7D9E-485D-F1C7-256A-5850E401A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59954" y="7078211"/>
          <a:ext cx="10650436" cy="3600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kizukidenshi.com/catalog/g/g114878/" TargetMode="External"/><Relationship Id="rId13" Type="http://schemas.openxmlformats.org/officeDocument/2006/relationships/hyperlink" Target="https://www.marutsu.co.jp/pc/i/1633195/" TargetMode="External"/><Relationship Id="rId3" Type="http://schemas.openxmlformats.org/officeDocument/2006/relationships/hyperlink" Target="https://akizukidenshi.com/catalog/g/g108150/" TargetMode="External"/><Relationship Id="rId7" Type="http://schemas.openxmlformats.org/officeDocument/2006/relationships/hyperlink" Target="https://akizukidenshi.com/catalog/g/g117073/" TargetMode="External"/><Relationship Id="rId12" Type="http://schemas.openxmlformats.org/officeDocument/2006/relationships/hyperlink" Target="https://www.marutsu.co.jp/pc/i/2569435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www.pololu.com/product/1523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tamiyashop.jp/shop/g/g15486/" TargetMode="External"/><Relationship Id="rId6" Type="http://schemas.openxmlformats.org/officeDocument/2006/relationships/hyperlink" Target="https://akizukidenshi.com/catalog/g/g116996/" TargetMode="External"/><Relationship Id="rId11" Type="http://schemas.openxmlformats.org/officeDocument/2006/relationships/hyperlink" Target="https://www.marutsu.co.jp/pc/i/62673/" TargetMode="External"/><Relationship Id="rId5" Type="http://schemas.openxmlformats.org/officeDocument/2006/relationships/hyperlink" Target="https://akizukidenshi.com/catalog/g/g108147/" TargetMode="External"/><Relationship Id="rId15" Type="http://schemas.openxmlformats.org/officeDocument/2006/relationships/hyperlink" Target="https://www.marutsu.co.jp/pc/i/2231454/" TargetMode="External"/><Relationship Id="rId10" Type="http://schemas.openxmlformats.org/officeDocument/2006/relationships/hyperlink" Target="https://www.vstone.co.jp/robotshop/index.php?main_page=product_info&amp;cPath=836&amp;products_id=4625" TargetMode="External"/><Relationship Id="rId4" Type="http://schemas.openxmlformats.org/officeDocument/2006/relationships/hyperlink" Target="https://akizukidenshi.com/catalog/g/g110147/" TargetMode="External"/><Relationship Id="rId9" Type="http://schemas.openxmlformats.org/officeDocument/2006/relationships/hyperlink" Target="https://www.amazon.co.jp/RUIZHI-DRV8833-%E3%83%A2%E3%83%BC%E3%82%BF%E3%83%BC%E3%83%89%E3%83%A9%E3%82%A4%E3%83%90%E3%83%BC-2%E3%83%81%E3%83%A3%E3%83%B3%E3%83%8D%E3%83%AB-DC%E3%82%AE%E3%83%A4%E3%83%A2%E3%83%BC%E3%82%BF%E3%83%89%E3%83%A9%E3%82%A4%E3%83%90%E3%82%B3%E3%83%B3%E3%83%88%E3%83%AD%E3%83%BC%E3%83%A9/dp/B0CLQY31FJ/ref=sr_1_1_sspa?__mk_ja_JP=%E3%82%AB%E3%82%BF%E3%82%AB%E3%83%8A&amp;crid=1KND17745WJ57&amp;dib=eyJ2IjoiMSJ9.4dDVy09aA_UtGvO5nrsEmH0lE0yJixMb2u3fLzprx7rxaX-AOLMGAdrd5eJpZw1vaNxFEdP3rAp8IHoGPi_F1CIGcDesDuaC8QQHw_xajlBfD_qMKSAHDQuFdSwZM6hrX3VK32H1qxc8nFKvLRw1Q4aDBaQlSrM4y8NrRTKbqrlxbLydmOPLNokrs7ds1Hppfwa5AbcyB01i4BCdaSCpKZyBJgiOByQHs9oBMIYBCu4BekwaGqZIG-jIo1jXT2TnBO-fIFWqEzW5M-Nmm3p7m22VN33eErie6vD7_B9Za9s.jJfxNPeaQr9Xb2pPxHDXrhmq8eBQlJzKv5jdhYsOFsc&amp;dib_tag=se&amp;keywords=drv8833&amp;qid=1722230765&amp;sprefix=drv8833%2Caps%2C247&amp;sr=8-1-spons&amp;sp_csd=d2lkZ2V0TmFtZT1zcF9hdGY&amp;psc=1" TargetMode="External"/><Relationship Id="rId14" Type="http://schemas.openxmlformats.org/officeDocument/2006/relationships/hyperlink" Target="https://www.marutsu.co.jp/pc/i/223139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DD0AE-6BA2-498D-AEB5-0A7E6DCCC7CB}">
  <dimension ref="A1:K22"/>
  <sheetViews>
    <sheetView tabSelected="1" zoomScale="109" workbookViewId="0">
      <selection activeCell="M21" sqref="M21"/>
    </sheetView>
  </sheetViews>
  <sheetFormatPr defaultRowHeight="18.75" x14ac:dyDescent="0.4"/>
  <cols>
    <col min="1" max="1" width="22.875" customWidth="1"/>
    <col min="2" max="2" width="12.5" customWidth="1"/>
    <col min="3" max="3" width="11.25" customWidth="1"/>
    <col min="5" max="5" width="8.625" customWidth="1"/>
    <col min="6" max="6" width="25.625" customWidth="1"/>
  </cols>
  <sheetData>
    <row r="1" spans="1:11" x14ac:dyDescent="0.4">
      <c r="A1" t="s">
        <v>0</v>
      </c>
      <c r="B1" t="s">
        <v>4</v>
      </c>
      <c r="C1" t="s">
        <v>1</v>
      </c>
      <c r="D1" t="s">
        <v>38</v>
      </c>
      <c r="E1" t="s">
        <v>37</v>
      </c>
      <c r="F1" t="s">
        <v>22</v>
      </c>
      <c r="G1" t="s">
        <v>2</v>
      </c>
      <c r="H1" t="s">
        <v>35</v>
      </c>
    </row>
    <row r="2" spans="1:11" x14ac:dyDescent="0.4">
      <c r="A2" t="s">
        <v>6</v>
      </c>
      <c r="J2" t="s">
        <v>29</v>
      </c>
      <c r="K2">
        <f>SUM(G3:G31)</f>
        <v>51864</v>
      </c>
    </row>
    <row r="3" spans="1:11" x14ac:dyDescent="0.4">
      <c r="A3" t="s">
        <v>3</v>
      </c>
      <c r="B3" s="1" t="s">
        <v>5</v>
      </c>
      <c r="C3">
        <v>462</v>
      </c>
      <c r="D3">
        <f>1+4*3</f>
        <v>13</v>
      </c>
      <c r="E3">
        <v>9</v>
      </c>
      <c r="F3" t="s">
        <v>23</v>
      </c>
      <c r="G3">
        <f>IF(C3="", "", C3*D3)</f>
        <v>6006</v>
      </c>
      <c r="H3">
        <f>IF(C3="", "", C3*E3)</f>
        <v>4158</v>
      </c>
      <c r="J3" t="s">
        <v>36</v>
      </c>
      <c r="K3">
        <f>SUM(H3:H30)</f>
        <v>33697</v>
      </c>
    </row>
    <row r="4" spans="1:11" x14ac:dyDescent="0.4">
      <c r="A4" t="s">
        <v>7</v>
      </c>
      <c r="B4" s="1" t="s">
        <v>8</v>
      </c>
      <c r="C4">
        <v>1250</v>
      </c>
      <c r="D4">
        <v>4</v>
      </c>
      <c r="E4">
        <v>3</v>
      </c>
      <c r="F4" t="s">
        <v>30</v>
      </c>
      <c r="G4">
        <f>IF(C4="", "", C4*D4)</f>
        <v>5000</v>
      </c>
      <c r="H4">
        <f t="shared" ref="H4:H12" si="0">IF(C4="", "", C4*E4)</f>
        <v>3750</v>
      </c>
    </row>
    <row r="5" spans="1:11" x14ac:dyDescent="0.4">
      <c r="A5" t="s">
        <v>34</v>
      </c>
      <c r="B5" s="1" t="s">
        <v>51</v>
      </c>
      <c r="C5">
        <v>4180</v>
      </c>
      <c r="D5">
        <v>3</v>
      </c>
      <c r="E5">
        <v>2</v>
      </c>
      <c r="G5">
        <f>IF(C5="", "", C5*D5)</f>
        <v>12540</v>
      </c>
      <c r="H5">
        <f t="shared" si="0"/>
        <v>8360</v>
      </c>
      <c r="K5">
        <v>4668</v>
      </c>
    </row>
    <row r="6" spans="1:11" x14ac:dyDescent="0.4">
      <c r="H6" t="str">
        <f t="shared" si="0"/>
        <v/>
      </c>
      <c r="K6">
        <f>48.3*153.6</f>
        <v>7418.8799999999992</v>
      </c>
    </row>
    <row r="7" spans="1:11" x14ac:dyDescent="0.4">
      <c r="A7" t="s">
        <v>9</v>
      </c>
      <c r="G7" t="str">
        <f t="shared" ref="G7:G12" si="1">IF(C7="", "", C7*D7)</f>
        <v/>
      </c>
      <c r="H7" t="str">
        <f t="shared" si="0"/>
        <v/>
      </c>
      <c r="K7">
        <v>9273</v>
      </c>
    </row>
    <row r="8" spans="1:11" x14ac:dyDescent="0.4">
      <c r="A8" t="s">
        <v>10</v>
      </c>
      <c r="B8" s="1" t="s">
        <v>13</v>
      </c>
      <c r="C8">
        <v>20</v>
      </c>
      <c r="D8">
        <v>20</v>
      </c>
      <c r="E8">
        <v>20</v>
      </c>
      <c r="F8" t="s">
        <v>31</v>
      </c>
      <c r="G8">
        <f t="shared" si="1"/>
        <v>400</v>
      </c>
      <c r="H8">
        <f t="shared" si="0"/>
        <v>400</v>
      </c>
      <c r="K8">
        <v>13730</v>
      </c>
    </row>
    <row r="9" spans="1:11" x14ac:dyDescent="0.4">
      <c r="A9" t="s">
        <v>11</v>
      </c>
      <c r="B9" s="1" t="s">
        <v>15</v>
      </c>
      <c r="C9">
        <v>20</v>
      </c>
      <c r="D9">
        <v>20</v>
      </c>
      <c r="E9">
        <v>20</v>
      </c>
      <c r="F9" t="s">
        <v>32</v>
      </c>
      <c r="G9">
        <f t="shared" si="1"/>
        <v>400</v>
      </c>
      <c r="H9">
        <f t="shared" si="0"/>
        <v>400</v>
      </c>
      <c r="K9">
        <v>3302</v>
      </c>
    </row>
    <row r="10" spans="1:11" x14ac:dyDescent="0.4">
      <c r="A10" t="s">
        <v>12</v>
      </c>
      <c r="B10" s="1" t="s">
        <v>14</v>
      </c>
      <c r="C10">
        <v>25</v>
      </c>
      <c r="D10">
        <v>20</v>
      </c>
      <c r="E10">
        <v>20</v>
      </c>
      <c r="F10" t="s">
        <v>32</v>
      </c>
      <c r="G10">
        <f t="shared" si="1"/>
        <v>500</v>
      </c>
      <c r="H10">
        <f t="shared" si="0"/>
        <v>500</v>
      </c>
      <c r="J10" t="s">
        <v>29</v>
      </c>
      <c r="K10">
        <f>SUM(K5:K9)</f>
        <v>38391.879999999997</v>
      </c>
    </row>
    <row r="11" spans="1:11" x14ac:dyDescent="0.4">
      <c r="A11" t="s">
        <v>16</v>
      </c>
      <c r="B11" s="1" t="s">
        <v>17</v>
      </c>
      <c r="C11">
        <v>2450</v>
      </c>
      <c r="D11">
        <v>3</v>
      </c>
      <c r="E11">
        <v>2</v>
      </c>
      <c r="G11">
        <f t="shared" si="1"/>
        <v>7350</v>
      </c>
      <c r="H11">
        <f t="shared" si="0"/>
        <v>4900</v>
      </c>
    </row>
    <row r="12" spans="1:11" x14ac:dyDescent="0.4">
      <c r="A12" t="s">
        <v>27</v>
      </c>
      <c r="B12" s="1" t="s">
        <v>26</v>
      </c>
      <c r="C12">
        <v>869</v>
      </c>
      <c r="D12">
        <v>2</v>
      </c>
      <c r="E12">
        <v>1</v>
      </c>
      <c r="F12" t="s">
        <v>28</v>
      </c>
      <c r="G12">
        <f t="shared" si="1"/>
        <v>1738</v>
      </c>
      <c r="H12">
        <f t="shared" si="0"/>
        <v>869</v>
      </c>
    </row>
    <row r="13" spans="1:11" x14ac:dyDescent="0.4">
      <c r="A13" t="s">
        <v>39</v>
      </c>
      <c r="B13" s="1" t="s">
        <v>47</v>
      </c>
      <c r="C13">
        <v>39</v>
      </c>
      <c r="D13">
        <v>30</v>
      </c>
      <c r="E13">
        <v>20</v>
      </c>
      <c r="F13" t="s">
        <v>48</v>
      </c>
      <c r="G13">
        <f t="shared" ref="G13:G18" si="2">IF(C13="", "", C13*D13)</f>
        <v>1170</v>
      </c>
      <c r="H13">
        <f t="shared" ref="H13:H18" si="3">IF(C13="", "", C13*E13)</f>
        <v>780</v>
      </c>
    </row>
    <row r="14" spans="1:11" x14ac:dyDescent="0.4">
      <c r="A14" t="s">
        <v>40</v>
      </c>
      <c r="B14" s="1" t="s">
        <v>49</v>
      </c>
      <c r="C14">
        <v>30</v>
      </c>
      <c r="D14">
        <v>15</v>
      </c>
      <c r="E14">
        <v>10</v>
      </c>
      <c r="F14" t="s">
        <v>50</v>
      </c>
      <c r="G14">
        <f t="shared" si="2"/>
        <v>450</v>
      </c>
      <c r="H14">
        <f t="shared" si="3"/>
        <v>300</v>
      </c>
    </row>
    <row r="15" spans="1:11" x14ac:dyDescent="0.4">
      <c r="A15" t="s">
        <v>44</v>
      </c>
      <c r="B15" s="1" t="s">
        <v>45</v>
      </c>
      <c r="C15">
        <v>55</v>
      </c>
      <c r="D15">
        <v>15</v>
      </c>
      <c r="E15">
        <v>15</v>
      </c>
      <c r="G15">
        <f t="shared" si="2"/>
        <v>825</v>
      </c>
      <c r="H15">
        <f t="shared" si="3"/>
        <v>825</v>
      </c>
    </row>
    <row r="16" spans="1:11" x14ac:dyDescent="0.4">
      <c r="A16" t="s">
        <v>43</v>
      </c>
      <c r="B16" s="1" t="s">
        <v>46</v>
      </c>
      <c r="C16">
        <v>48</v>
      </c>
      <c r="D16">
        <v>15</v>
      </c>
      <c r="E16">
        <v>15</v>
      </c>
      <c r="G16">
        <f t="shared" si="2"/>
        <v>720</v>
      </c>
      <c r="H16">
        <f t="shared" si="3"/>
        <v>720</v>
      </c>
    </row>
    <row r="17" spans="1:8" x14ac:dyDescent="0.4">
      <c r="A17" t="s">
        <v>41</v>
      </c>
      <c r="B17" s="1" t="s">
        <v>42</v>
      </c>
      <c r="C17">
        <v>101</v>
      </c>
      <c r="D17">
        <v>5</v>
      </c>
      <c r="E17">
        <v>5</v>
      </c>
      <c r="G17">
        <f t="shared" si="2"/>
        <v>505</v>
      </c>
      <c r="H17">
        <f t="shared" si="3"/>
        <v>505</v>
      </c>
    </row>
    <row r="18" spans="1:8" x14ac:dyDescent="0.4">
      <c r="G18" t="str">
        <f t="shared" si="2"/>
        <v/>
      </c>
      <c r="H18" t="str">
        <f t="shared" si="3"/>
        <v/>
      </c>
    </row>
    <row r="19" spans="1:8" x14ac:dyDescent="0.4">
      <c r="A19" t="s">
        <v>18</v>
      </c>
      <c r="G19" t="str">
        <f>IF(C19="", "", C19*D19)</f>
        <v/>
      </c>
      <c r="H19" t="str">
        <f>IF(C19="", "", C19*E19)</f>
        <v/>
      </c>
    </row>
    <row r="20" spans="1:8" x14ac:dyDescent="0.4">
      <c r="A20" t="s">
        <v>19</v>
      </c>
      <c r="B20" s="1" t="s">
        <v>20</v>
      </c>
      <c r="C20">
        <v>2410</v>
      </c>
      <c r="D20">
        <v>4</v>
      </c>
      <c r="E20">
        <v>3</v>
      </c>
      <c r="F20" t="s">
        <v>33</v>
      </c>
      <c r="G20">
        <f>IF(C20="", "", C20*D20)</f>
        <v>9640</v>
      </c>
      <c r="H20">
        <f>IF(C20="", "", C20*E20)</f>
        <v>7230</v>
      </c>
    </row>
    <row r="21" spans="1:8" x14ac:dyDescent="0.4">
      <c r="A21" t="s">
        <v>21</v>
      </c>
      <c r="B21" s="1" t="s">
        <v>25</v>
      </c>
      <c r="C21">
        <v>4620</v>
      </c>
      <c r="D21">
        <v>1</v>
      </c>
      <c r="E21">
        <v>0</v>
      </c>
      <c r="F21" t="s">
        <v>24</v>
      </c>
      <c r="G21">
        <f>IF(C21="", "", C21*D21)</f>
        <v>4620</v>
      </c>
      <c r="H21">
        <f>IF(C21="", "", C21*E21)</f>
        <v>0</v>
      </c>
    </row>
    <row r="22" spans="1:8" x14ac:dyDescent="0.4">
      <c r="G22" t="str">
        <f>IF(C22="", "", C22*D22)</f>
        <v/>
      </c>
      <c r="H22" t="str">
        <f>IF(C22="", "", C22*E22)</f>
        <v/>
      </c>
    </row>
  </sheetData>
  <phoneticPr fontId="1"/>
  <hyperlinks>
    <hyperlink ref="B3" r:id="rId1" display="https://tamiyashop.jp/shop/g/g15486/" xr:uid="{F10C2AA9-1D35-462A-B4E5-9B17C63D55CF}"/>
    <hyperlink ref="B4" r:id="rId2" display="https://www.pololu.com/product/1523" xr:uid="{9EA5C637-598E-4FEC-8C39-F225F40AC464}"/>
    <hyperlink ref="B8" r:id="rId3" display="https://akizukidenshi.com/catalog/g/g108150/" xr:uid="{F1962D38-D3FB-4281-9AB6-6C77E55B847F}"/>
    <hyperlink ref="B10" r:id="rId4" display="https://akizukidenshi.com/catalog/g/g110147/" xr:uid="{E71E7560-A53C-4D65-A6BC-18D7F75F791A}"/>
    <hyperlink ref="B9" r:id="rId5" display="https://akizukidenshi.com/catalog/g/g108147/" xr:uid="{C9A05311-028A-42A2-8907-C15FD0B18D10}"/>
    <hyperlink ref="B11" r:id="rId6" display="https://akizukidenshi.com/catalog/g/g116996/" xr:uid="{36ED4EC4-02B8-4565-AABA-32FD1F1DFF17}"/>
    <hyperlink ref="B20" r:id="rId7" display="https://akizukidenshi.com/catalog/g/g117073/" xr:uid="{D3A4365D-EDDD-4678-8E03-B27FFE3756E2}"/>
    <hyperlink ref="B21" r:id="rId8" display="https://akizukidenshi.com/catalog/g/g114878/" xr:uid="{19E7C6B8-28EC-47FE-A3FB-E8DADA340D33}"/>
    <hyperlink ref="B12" r:id="rId9" display="https://www.amazon.co.jp/RUIZHI-DRV8833-%E3%83%A2%E3%83%BC%E3%82%BF%E3%83%BC%E3%83%89%E3%83%A9%E3%82%A4%E3%83%90%E3%83%BC-2%E3%83%81%E3%83%A3%E3%83%B3%E3%83%8D%E3%83%AB-DC%E3%82%AE%E3%83%A4%E3%83%A2%E3%83%BC%E3%82%BF%E3%83%89%E3%83%A9%E3%82%A4%E3%83%90%E3%82%B3%E3%83%B3%E3%83%88%E3%83%AD%E3%83%BC%E3%83%A9/dp/B0CLQY31FJ/ref=sr_1_1_sspa?__mk_ja_JP=%E3%82%AB%E3%82%BF%E3%82%AB%E3%83%8A&amp;crid=1KND17745WJ57&amp;dib=eyJ2IjoiMSJ9.4dDVy09aA_UtGvO5nrsEmH0lE0yJixMb2u3fLzprx7rxaX-AOLMGAdrd5eJpZw1vaNxFEdP3rAp8IHoGPi_F1CIGcDesDuaC8QQHw_xajlBfD_qMKSAHDQuFdSwZM6hrX3VK32H1qxc8nFKvLRw1Q4aDBaQlSrM4y8NrRTKbqrlxbLydmOPLNokrs7ds1Hppfwa5AbcyB01i4BCdaSCpKZyBJgiOByQHs9oBMIYBCu4BekwaGqZIG-jIo1jXT2TnBO-fIFWqEzW5M-Nmm3p7m22VN33eErie6vD7_B9Za9s.jJfxNPeaQr9Xb2pPxHDXrhmq8eBQlJzKv5jdhYsOFsc&amp;dib_tag=se&amp;keywords=drv8833&amp;qid=1722230765&amp;sprefix=drv8833%2Caps%2C247&amp;sr=8-1-spons&amp;sp_csd=d2lkZ2V0TmFtZT1zcF9hdGY&amp;psc=1" xr:uid="{7E258EC4-3134-4CD8-8B4E-098FCAE056BF}"/>
    <hyperlink ref="B5" r:id="rId10" display="https://www.vstone.co.jp/robotshop/index.php?main_page=product_info&amp;cPath=836&amp;products_id=4625" xr:uid="{11556C8A-F407-4B15-BD5F-F23945DF85B7}"/>
    <hyperlink ref="B17" r:id="rId11" display="https://www.marutsu.co.jp/pc/i/62673/" xr:uid="{9A78EAAC-2AC2-49DB-BA39-D286C0DA7E14}"/>
    <hyperlink ref="B15" r:id="rId12" display="https://www.marutsu.co.jp/pc/i/2569435/" xr:uid="{95A90687-FA21-4F6C-B23D-43BFFCD70EA6}"/>
    <hyperlink ref="B16" r:id="rId13" display="https://www.marutsu.co.jp/pc/i/1633195/" xr:uid="{D2CFCA7E-9013-4E23-A01E-96B524B31508}"/>
    <hyperlink ref="B13" r:id="rId14" display="https://www.marutsu.co.jp/pc/i/2231394/" xr:uid="{17D2A1D9-0B53-4005-8DBF-59BEB61AFDC5}"/>
    <hyperlink ref="B14" r:id="rId15" display="https://www.marutsu.co.jp/pc/i/2231454/" xr:uid="{3C5C230E-FA16-41CD-82C5-66E82548CBF4}"/>
  </hyperlinks>
  <pageMargins left="0.7" right="0.7" top="0.75" bottom="0.75" header="0.3" footer="0.3"/>
  <pageSetup paperSize="9" orientation="portrait" horizontalDpi="4294967293" verticalDpi="0" r:id="rId1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響輝 丸山</dc:creator>
  <cp:lastModifiedBy>響輝 丸山</cp:lastModifiedBy>
  <cp:lastPrinted>2024-07-29T05:41:25Z</cp:lastPrinted>
  <dcterms:created xsi:type="dcterms:W3CDTF">2024-07-29T04:42:57Z</dcterms:created>
  <dcterms:modified xsi:type="dcterms:W3CDTF">2024-08-01T05:23:13Z</dcterms:modified>
</cp:coreProperties>
</file>