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12240" windowHeight="7815"/>
  </bookViews>
  <sheets>
    <sheet name="Planilha de Gerenciamento Geral" sheetId="3" r:id="rId1"/>
    <sheet name="Lista de Membros" sheetId="4" r:id="rId2"/>
    <sheet name="Ficha de horas individual" sheetId="12" r:id="rId3"/>
    <sheet name="Ficha de horas time" sheetId="14" r:id="rId4"/>
    <sheet name="Gastos Mensais" sheetId="15" r:id="rId5"/>
    <sheet name="Lista Beneficiados" sheetId="6" r:id="rId6"/>
    <sheet name="Reuniões, visitas, eventos" sheetId="5" r:id="rId7"/>
    <sheet name="Treinamentos" sheetId="7" r:id="rId8"/>
    <sheet name="Desenv. Capacitação" sheetId="9" r:id="rId9"/>
    <sheet name="Controle Produção" sheetId="8" r:id="rId10"/>
    <sheet name="Lista de Indicadores " sheetId="2" r:id="rId11"/>
    <sheet name="Acompanhamento projetos resumo" sheetId="13" r:id="rId12"/>
    <sheet name="Alcance de mídia" sheetId="10" r:id="rId13"/>
    <sheet name="Parcerias" sheetId="11" r:id="rId14"/>
    <sheet name="Ferramenta de Auto- auditoria" sheetId="1" r:id="rId15"/>
  </sheets>
  <externalReferences>
    <externalReference r:id="rId16"/>
  </externalReferences>
  <calcPr calcId="145621"/>
</workbook>
</file>

<file path=xl/calcChain.xml><?xml version="1.0" encoding="utf-8"?>
<calcChain xmlns="http://schemas.openxmlformats.org/spreadsheetml/2006/main">
  <c r="H4" i="8" l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3" i="8"/>
  <c r="AP14" i="5"/>
  <c r="AP4" i="5"/>
  <c r="AM4" i="5"/>
  <c r="AJ14" i="5"/>
  <c r="AJ4" i="5"/>
  <c r="T4" i="5"/>
  <c r="W4" i="5" s="1"/>
  <c r="Q4" i="5"/>
  <c r="M16" i="6"/>
  <c r="O16" i="6" s="1"/>
  <c r="N16" i="6"/>
  <c r="C24" i="15" l="1"/>
  <c r="D24" i="15"/>
  <c r="E24" i="15"/>
  <c r="F24" i="15"/>
  <c r="G24" i="15"/>
  <c r="H24" i="15"/>
  <c r="I24" i="15"/>
  <c r="J24" i="15"/>
  <c r="K24" i="15"/>
  <c r="L24" i="15"/>
  <c r="M24" i="15"/>
  <c r="B24" i="15"/>
  <c r="O4" i="14" l="1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3" i="14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5" i="12" s="1"/>
  <c r="N5" i="9" l="1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M18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M4" i="9"/>
  <c r="L4" i="9"/>
  <c r="K4" i="9"/>
  <c r="J4" i="9"/>
  <c r="G14" i="5"/>
  <c r="G4" i="5"/>
  <c r="T14" i="5"/>
  <c r="N4" i="6"/>
  <c r="M4" i="6"/>
  <c r="O4" i="6" s="1"/>
  <c r="D4" i="5"/>
  <c r="E4" i="5" s="1"/>
  <c r="D14" i="5"/>
  <c r="E14" i="5" s="1"/>
  <c r="AE14" i="5"/>
  <c r="L14" i="5"/>
  <c r="AE4" i="5"/>
  <c r="L4" i="5"/>
  <c r="N4" i="9" l="1"/>
  <c r="AM14" i="5"/>
</calcChain>
</file>

<file path=xl/comments1.xml><?xml version="1.0" encoding="utf-8"?>
<comments xmlns="http://schemas.openxmlformats.org/spreadsheetml/2006/main">
  <authors>
    <author>Paula Oliveira</author>
  </authors>
  <commentList>
    <comment ref="A12" authorId="0">
      <text>
        <r>
          <rPr>
            <b/>
            <sz val="9"/>
            <color indexed="81"/>
            <rFont val="Tahoma"/>
            <charset val="1"/>
          </rPr>
          <t xml:space="preserve">Paula Oliveira
</t>
        </r>
        <r>
          <rPr>
            <sz val="9"/>
            <color indexed="81"/>
            <rFont val="Tahoma"/>
            <family val="2"/>
          </rPr>
          <t>Apresentar projetos dos Times. Planilha deve contemplar todos os projetos</t>
        </r>
      </text>
    </comment>
    <comment ref="A13" authorId="0">
      <text>
        <r>
          <rPr>
            <b/>
            <sz val="9"/>
            <color indexed="81"/>
            <rFont val="Tahoma"/>
            <charset val="1"/>
          </rPr>
          <t>Paula Oliveira:</t>
        </r>
        <r>
          <rPr>
            <sz val="9"/>
            <color indexed="81"/>
            <rFont val="Tahoma"/>
            <charset val="1"/>
          </rPr>
          <t xml:space="preserve">
Apresentar 5 principais indicadores do projeto. Não é necessário apresentar os citados. Procurem os indicadores que mais fizerem sentido para os projetos apresentados.</t>
        </r>
      </text>
    </comment>
  </commentList>
</comments>
</file>

<file path=xl/sharedStrings.xml><?xml version="1.0" encoding="utf-8"?>
<sst xmlns="http://schemas.openxmlformats.org/spreadsheetml/2006/main" count="449" uniqueCount="265">
  <si>
    <t>Indicador</t>
  </si>
  <si>
    <t>Como</t>
  </si>
  <si>
    <t>Quando</t>
  </si>
  <si>
    <t>Membros envolvidos</t>
  </si>
  <si>
    <t>Data/ Local armazenamento dos dados</t>
  </si>
  <si>
    <t>Ferramenta de armazenamento de dados</t>
  </si>
  <si>
    <t>Descrição</t>
  </si>
  <si>
    <t>Conteúdo</t>
  </si>
  <si>
    <t>Horas Voluntariadas</t>
  </si>
  <si>
    <t>Membros submetem ficha de horas à Diretoria de RH</t>
  </si>
  <si>
    <t>Mensalmente</t>
  </si>
  <si>
    <t>Diretoria de RH: Zézinho e Luizinho</t>
  </si>
  <si>
    <t>1- Armário da Sala</t>
  </si>
  <si>
    <t>1a. Gaveta A</t>
  </si>
  <si>
    <t>Processo Seletivo</t>
  </si>
  <si>
    <t>1b- Relatórios dos dados</t>
  </si>
  <si>
    <t>Registro e Descrição</t>
  </si>
  <si>
    <t>Frequência</t>
  </si>
  <si>
    <t>Pessoas envolvidas</t>
  </si>
  <si>
    <t>Público-alvo</t>
  </si>
  <si>
    <t>Interno</t>
  </si>
  <si>
    <t>Externo</t>
  </si>
  <si>
    <t xml:space="preserve">Rastreando atualmente? </t>
  </si>
  <si>
    <t>Total Acumulado do Ano</t>
  </si>
  <si>
    <t>Diferença entre a atual data e a meta.</t>
  </si>
  <si>
    <t>Saúde Organizacional</t>
  </si>
  <si>
    <t>Sustentabilidade Financeira</t>
  </si>
  <si>
    <t>Gastos</t>
  </si>
  <si>
    <t>Projeto 1</t>
  </si>
  <si>
    <t>Projeto 2</t>
  </si>
  <si>
    <t>Horas Trabalhadas</t>
  </si>
  <si>
    <t>Visitas/Capacitações</t>
  </si>
  <si>
    <t>Beneficiados</t>
  </si>
  <si>
    <t>% Aprendizado</t>
  </si>
  <si>
    <t>Produção</t>
  </si>
  <si>
    <t>...</t>
  </si>
  <si>
    <t>Pessoas diretamente impactadas</t>
  </si>
  <si>
    <t>Pessoas indiretamente impactadas</t>
  </si>
  <si>
    <t>Capacidade do Time</t>
  </si>
  <si>
    <t>Membros Ativos no Time</t>
  </si>
  <si>
    <t>Membro do BAB</t>
  </si>
  <si>
    <r>
      <rPr>
        <b/>
        <sz val="11"/>
        <color rgb="FFFF0000"/>
        <rFont val="Calibri"/>
        <family val="2"/>
        <scheme val="minor"/>
      </rPr>
      <t xml:space="preserve">Fichas impressas: </t>
    </r>
    <r>
      <rPr>
        <sz val="11"/>
        <color rgb="FFFF0000"/>
        <rFont val="Calibri"/>
        <family val="2"/>
        <scheme val="minor"/>
      </rPr>
      <t xml:space="preserve">Armário 3, gaveta b no armário da sala do Time. </t>
    </r>
    <r>
      <rPr>
        <b/>
        <sz val="11"/>
        <color rgb="FFFF0000"/>
        <rFont val="Calibri"/>
        <family val="2"/>
        <scheme val="minor"/>
      </rPr>
      <t>Fichas digitais:</t>
    </r>
    <r>
      <rPr>
        <sz val="11"/>
        <color rgb="FFFF0000"/>
        <rFont val="Calibri"/>
        <family val="2"/>
        <scheme val="minor"/>
      </rPr>
      <t xml:space="preserve"> Google Drive - Link: http://...</t>
    </r>
  </si>
  <si>
    <t xml:space="preserve">4 gavetas  </t>
  </si>
  <si>
    <t>A-Processo Seletivo, B - controle do Time, C- Projetos, D- Campeonato</t>
  </si>
  <si>
    <t>Área</t>
  </si>
  <si>
    <t>Entrada</t>
  </si>
  <si>
    <t>Saída</t>
  </si>
  <si>
    <t>Cargo</t>
  </si>
  <si>
    <t>Telefone</t>
  </si>
  <si>
    <t>E-mail</t>
  </si>
  <si>
    <t>Graduação</t>
  </si>
  <si>
    <t>Membro</t>
  </si>
  <si>
    <t>Reuniões, Eventos e Visitas</t>
  </si>
  <si>
    <t>REUNIÕES</t>
  </si>
  <si>
    <t>VISITAS</t>
  </si>
  <si>
    <t>EVENTOS</t>
  </si>
  <si>
    <t>Data</t>
  </si>
  <si>
    <t>Duração</t>
  </si>
  <si>
    <t>Membros presentes</t>
  </si>
  <si>
    <t>Nº de Participantes</t>
  </si>
  <si>
    <t>Custo de transporte</t>
  </si>
  <si>
    <t>Local da visita</t>
  </si>
  <si>
    <t>Nº de participantes</t>
  </si>
  <si>
    <t>Tempo de locomoção até o projeto</t>
  </si>
  <si>
    <t>Duração da visita</t>
  </si>
  <si>
    <t>Horas trabalhadas</t>
  </si>
  <si>
    <t>Custo de locomoção até o projeto</t>
  </si>
  <si>
    <t>Distância</t>
  </si>
  <si>
    <t>Nome do evento</t>
  </si>
  <si>
    <t>Detalhes do eventos</t>
  </si>
  <si>
    <t>Local do evento</t>
  </si>
  <si>
    <t>Tempo de locomoção até o local do evento</t>
  </si>
  <si>
    <t>Alcance</t>
  </si>
  <si>
    <t>Ninguem</t>
  </si>
  <si>
    <t>Alcance de mídia</t>
  </si>
  <si>
    <t>Nome</t>
  </si>
  <si>
    <t>Idade</t>
  </si>
  <si>
    <t>Profissão</t>
  </si>
  <si>
    <t>n ° de dependentes</t>
  </si>
  <si>
    <t>Comunidade</t>
  </si>
  <si>
    <t>Endereço        (residencia)</t>
  </si>
  <si>
    <t>Renda anterior ao projeto</t>
  </si>
  <si>
    <t>Renda</t>
  </si>
  <si>
    <t>Renda média</t>
  </si>
  <si>
    <t>Maior renda</t>
  </si>
  <si>
    <t>Fixo</t>
  </si>
  <si>
    <t>Celular</t>
  </si>
  <si>
    <t>Ano</t>
  </si>
  <si>
    <t>Mês</t>
  </si>
  <si>
    <t>Valor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</si>
  <si>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</si>
  <si>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</si>
  <si>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</si>
  <si>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</si>
  <si>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</si>
  <si>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</si>
  <si>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</si>
  <si>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</si>
  <si>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</si>
  <si>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</si>
  <si>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</si>
  <si>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</si>
  <si>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Aumento Renda média</t>
  </si>
  <si>
    <t>%</t>
  </si>
  <si>
    <t>Custo de locomoção até a faculdade</t>
  </si>
  <si>
    <t>Beneficiados participantes</t>
  </si>
  <si>
    <t>Beneficiados Participantes</t>
  </si>
  <si>
    <t>Gasto com a locomoção</t>
  </si>
  <si>
    <t>Outros Gastos</t>
  </si>
  <si>
    <t>Item</t>
  </si>
  <si>
    <t>Gasto Total Evento</t>
  </si>
  <si>
    <t>Gasto Total Visita</t>
  </si>
  <si>
    <t>Lista de Beneficiados</t>
  </si>
  <si>
    <t>Treinamento</t>
  </si>
  <si>
    <t>Data que foi realizado</t>
  </si>
  <si>
    <t>Beneficiados presentes</t>
  </si>
  <si>
    <t>Material distribuído</t>
  </si>
  <si>
    <t>Palestrantes</t>
  </si>
  <si>
    <t>Produto</t>
  </si>
  <si>
    <t>Preço</t>
  </si>
  <si>
    <t>Produção antes do projeto</t>
  </si>
  <si>
    <t>Venda</t>
  </si>
  <si>
    <t>Quantidade para venda</t>
  </si>
  <si>
    <t>Informações Adicionais</t>
  </si>
  <si>
    <t>EX:kg, und, dz, etc...</t>
  </si>
  <si>
    <t>Nome do beneficiado</t>
  </si>
  <si>
    <t>Conhecimento anterior aos treinamentos</t>
  </si>
  <si>
    <t>Conhecimento após os treinamentos</t>
  </si>
  <si>
    <t>Taxa de desenvolvimento do aprendido</t>
  </si>
  <si>
    <t>Média de desenvolvimento</t>
  </si>
  <si>
    <t>Capacitação 1</t>
  </si>
  <si>
    <t>Capacitação 2</t>
  </si>
  <si>
    <t>Capacitação 3</t>
  </si>
  <si>
    <t>Capacitação 4</t>
  </si>
  <si>
    <t>Tipo de mídia</t>
  </si>
  <si>
    <t>Conteúdo da publicação</t>
  </si>
  <si>
    <t>Link da publicação</t>
  </si>
  <si>
    <t>Alcance de Mídia</t>
  </si>
  <si>
    <t>Parcerias, patrocínio e editais</t>
  </si>
  <si>
    <t>Organização</t>
  </si>
  <si>
    <t>Tipo de ligação</t>
  </si>
  <si>
    <t>Membro responsável</t>
  </si>
  <si>
    <t>Interesse Enactus</t>
  </si>
  <si>
    <t>Interesse parceiro</t>
  </si>
  <si>
    <t>Início</t>
  </si>
  <si>
    <t>Término</t>
  </si>
  <si>
    <t>Investimento não financeiro</t>
  </si>
  <si>
    <t>Investimento financeiro</t>
  </si>
  <si>
    <t>FICHA DE HORAS TRABALHADAS</t>
  </si>
  <si>
    <t>Atividade Desenvolvida</t>
  </si>
  <si>
    <t>Hora de Início</t>
  </si>
  <si>
    <t>Hora de Término</t>
  </si>
  <si>
    <t>Total de Horas Trabalhadas</t>
  </si>
  <si>
    <t>TOTAL</t>
  </si>
  <si>
    <t>Visita à Comunidade</t>
  </si>
  <si>
    <t>DATA</t>
  </si>
  <si>
    <t>ATIVIDADE</t>
  </si>
  <si>
    <t>Acompanhamento: Projeto XX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</si>
  <si>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</si>
  <si>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</si>
  <si>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</si>
  <si>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</si>
  <si>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</si>
  <si>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</si>
  <si>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</si>
  <si>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</si>
  <si>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</si>
  <si>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</si>
  <si>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</si>
  <si>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</si>
  <si>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de horas trabalhadas</t>
  </si>
  <si>
    <t>Tempo de locomoção até a Faculdade</t>
  </si>
  <si>
    <t>Treinamentos/Capacitações</t>
  </si>
  <si>
    <t xml:space="preserve">Sugestão de planilha: Mensuração de conhecimento adquirido ao lono das capacitações </t>
  </si>
  <si>
    <t>Sugestão de planilha: Controle de produção</t>
  </si>
  <si>
    <t>Lista de Indicadores</t>
  </si>
  <si>
    <t>Armazenamento de dados: Planilha extra</t>
  </si>
  <si>
    <t>Auto-Auditoria</t>
  </si>
  <si>
    <t>Treinamentos, dinâmicas, fichas de Entrevista.</t>
  </si>
  <si>
    <t>Planilha de Gastos Mensais</t>
  </si>
  <si>
    <t>Receitas</t>
  </si>
  <si>
    <t>Despesas</t>
  </si>
  <si>
    <t>Balanço</t>
  </si>
  <si>
    <t>Parceria Empresa "X"</t>
  </si>
  <si>
    <t>Compra Material Treinamento</t>
  </si>
  <si>
    <t>Matrícula</t>
  </si>
  <si>
    <t>Fulano da Silva</t>
  </si>
  <si>
    <t>Marketing</t>
  </si>
  <si>
    <t>55 11 2345-6789</t>
  </si>
  <si>
    <t>fulano@fulano.com</t>
  </si>
  <si>
    <t>Administração</t>
  </si>
  <si>
    <r>
      <t xml:space="preserve">Nome: </t>
    </r>
    <r>
      <rPr>
        <b/>
        <sz val="11"/>
        <color rgb="FFFF0000"/>
        <rFont val="Source Sans Pro"/>
        <family val="2"/>
      </rPr>
      <t>Fulano da Silva</t>
    </r>
  </si>
  <si>
    <t xml:space="preserve">Fulano da Silva </t>
  </si>
  <si>
    <t>Fulana dos Santos</t>
  </si>
  <si>
    <t>Empregada Doméstica</t>
  </si>
  <si>
    <t>1234-5678</t>
  </si>
  <si>
    <t>9876-5432</t>
  </si>
  <si>
    <t>3 (Filhos e Marido)</t>
  </si>
  <si>
    <t>Alameda dos Anjos</t>
  </si>
  <si>
    <t xml:space="preserve">Alamenda dos Anjos, 123 - </t>
  </si>
  <si>
    <t>Fulano</t>
  </si>
  <si>
    <t>Ciclano</t>
  </si>
  <si>
    <t>Comunidade Alameda dos Anjos</t>
  </si>
  <si>
    <t>Fulana</t>
  </si>
  <si>
    <t>10km</t>
  </si>
  <si>
    <t>Cartolina</t>
  </si>
  <si>
    <t>Canetas</t>
  </si>
  <si>
    <t>Barbante</t>
  </si>
  <si>
    <t>Festa de inauguração da Cooperativa</t>
  </si>
  <si>
    <t>Festa para unir a comunidade, afim de incentivá-los a participar de forma ativa da cooperativa recém-fundada</t>
  </si>
  <si>
    <t>Sede da Cooperanjos (Comunidade Alameda dos Anjos)</t>
  </si>
  <si>
    <t>Beltrano</t>
  </si>
  <si>
    <t>Ciclana</t>
  </si>
  <si>
    <t>Beltrana</t>
  </si>
  <si>
    <t>Zézinho</t>
  </si>
  <si>
    <t>Huguinho</t>
  </si>
  <si>
    <t>Luizinho</t>
  </si>
  <si>
    <t>Custo de locomoção até o evento</t>
  </si>
  <si>
    <t>Comidas</t>
  </si>
  <si>
    <t>Bebidas</t>
  </si>
  <si>
    <t>decoração</t>
  </si>
  <si>
    <t>Bordado e Macramê</t>
  </si>
  <si>
    <t>20/1/2015</t>
  </si>
  <si>
    <t>Luluzinha (SEBRAE)</t>
  </si>
  <si>
    <t>Fulana (Comunidade)</t>
  </si>
  <si>
    <t>Ciclano (Time)</t>
  </si>
  <si>
    <t>Huguinha</t>
  </si>
  <si>
    <t>Zézinha</t>
  </si>
  <si>
    <t>Apostila de boradado e macramê vol.2</t>
  </si>
  <si>
    <t>Panos de prato</t>
  </si>
  <si>
    <t>UN</t>
  </si>
  <si>
    <t>Receita Total</t>
  </si>
  <si>
    <t>Controle de Produção</t>
  </si>
  <si>
    <t>SIM</t>
  </si>
  <si>
    <t>Incluir na Planilha de gerenciamento Geral?</t>
  </si>
  <si>
    <t>Fulano, Ciclano</t>
  </si>
  <si>
    <t>Toda primeira quarta-feira do Mês planilha é atualizada. Arquivo disponível em: (LINK DO LOCAL DE ARMAZENAMENTO)</t>
  </si>
  <si>
    <t>20/01/2015</t>
  </si>
  <si>
    <t>Aconteceu a Festa de Inauguração da Cooperanjo. Tivemos a participação de 20 membros do Time, mais 75 membros da comunidade, sendo que 7 deles já estão trabalhando na cooperativa.</t>
  </si>
  <si>
    <t>OBJETIVO</t>
  </si>
  <si>
    <t>União e integração da comunidade. Divulgação da cooperativa.</t>
  </si>
  <si>
    <t xml:space="preserve">ATIVIDADE CONCLUÍDA? </t>
  </si>
  <si>
    <t>OBS:</t>
  </si>
  <si>
    <t>3 senhoras se interessaram pelo bordado. Contatos foram registrados pelo Fulano.</t>
  </si>
  <si>
    <t>Revista</t>
  </si>
  <si>
    <t>30/01</t>
  </si>
  <si>
    <t>Link da publicação (material físico guardado na terceira gaveta da estante, na pasta "matérias e mídia")</t>
  </si>
  <si>
    <t>100000 (fonte: Jornal da Cidade)</t>
  </si>
  <si>
    <t>Cobertura sobre a Festa de Inauguração da Cooperativa na Revista da Cidade</t>
  </si>
  <si>
    <t>SEBRAE</t>
  </si>
  <si>
    <t>Treinamentos</t>
  </si>
  <si>
    <t>Conhecimento</t>
  </si>
  <si>
    <t>Divulgação dos cursos</t>
  </si>
  <si>
    <t>Não</t>
  </si>
  <si>
    <t>Divulgação Parceria na matéria do jornal: 100000</t>
  </si>
  <si>
    <t>Performance do Programa - RESULTADOS</t>
  </si>
  <si>
    <t>Produção (KG)</t>
  </si>
  <si>
    <t>Resultado</t>
  </si>
  <si>
    <t>Receita (Caixa inicial + entrada)</t>
  </si>
  <si>
    <t>BASE (AGO 2015)</t>
  </si>
  <si>
    <t>Meta Ago 2016</t>
  </si>
  <si>
    <t>AGO-DEZ</t>
  </si>
  <si>
    <t>DEZ-MAR</t>
  </si>
  <si>
    <t>MAR-JUN</t>
  </si>
  <si>
    <t>Impacto Geral dos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</si>
</sst>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R$]#,##0.00"/>
    <numFmt numFmtId="165" formatCode="&quot;$&quot;#,##0.00"/>
    <numFmt numFmtId="166" formatCode="[$-F400]h:mm:ss\ AM/PM"/>
    <numFmt numFmtId="167" formatCode="h:mm;@"/>
    <numFmt numFmtId="168" formatCode="[$R$-416]\ #,##0.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Source Sans Pro"/>
      <family val="2"/>
    </font>
    <font>
      <sz val="16"/>
      <color theme="0"/>
      <name val="Source Sans Pro Black"/>
      <family val="2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sz val="12"/>
      <color theme="0"/>
      <name val="Source Sans Pro Black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Source Sans Pro"/>
      <family val="2"/>
    </font>
    <font>
      <sz val="11"/>
      <color theme="0"/>
      <name val="Source Sans Pro"/>
      <family val="2"/>
    </font>
    <font>
      <b/>
      <sz val="11"/>
      <color rgb="FFFF0000"/>
      <name val="Source Sans Pro"/>
      <family val="2"/>
    </font>
    <font>
      <sz val="11"/>
      <name val="Source Sans Pro"/>
      <family val="2"/>
    </font>
    <font>
      <b/>
      <sz val="11"/>
      <name val="Arial"/>
    </font>
    <font>
      <sz val="10"/>
      <name val="Arial"/>
    </font>
    <font>
      <b/>
      <sz val="14"/>
      <color rgb="FF000000"/>
      <name val="Arial"/>
    </font>
    <font>
      <b/>
      <sz val="14"/>
      <name val="Arial"/>
    </font>
    <font>
      <b/>
      <sz val="11"/>
      <name val="Arial"/>
      <family val="2"/>
    </font>
    <font>
      <sz val="10"/>
      <name val="Arial"/>
      <family val="2"/>
    </font>
    <font>
      <b/>
      <sz val="20"/>
      <color theme="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Source Sans Pro"/>
      <family val="2"/>
    </font>
    <font>
      <b/>
      <sz val="16"/>
      <color theme="1"/>
      <name val="Source Sans Pro"/>
      <family val="2"/>
    </font>
    <font>
      <b/>
      <sz val="10"/>
      <name val="Source Sans Pro"/>
      <family val="2"/>
    </font>
    <font>
      <sz val="10"/>
      <name val="Source Sans Pro"/>
      <family val="2"/>
    </font>
    <font>
      <sz val="14"/>
      <color theme="1"/>
      <name val="Source Sans Pro"/>
      <family val="2"/>
    </font>
    <font>
      <b/>
      <sz val="14"/>
      <color theme="1"/>
      <name val="Source Sans Pro"/>
      <family val="2"/>
    </font>
    <font>
      <b/>
      <sz val="11"/>
      <color theme="0"/>
      <name val="Arial"/>
      <family val="2"/>
    </font>
    <font>
      <u/>
      <sz val="10"/>
      <color rgb="FF0000FF"/>
      <name val="Source Sans Pro"/>
      <family val="2"/>
    </font>
    <font>
      <b/>
      <sz val="14"/>
      <color theme="1"/>
      <name val="Calibri"/>
      <family val="2"/>
      <scheme val="minor"/>
    </font>
    <font>
      <sz val="11"/>
      <color rgb="FFFF0000"/>
      <name val="Source Sans Pro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u/>
      <sz val="11"/>
      <color rgb="FFFF0000"/>
      <name val="Calibri"/>
      <family val="2"/>
      <scheme val="minor"/>
    </font>
    <font>
      <sz val="10"/>
      <color rgb="FFFF0000"/>
      <name val="Source Sans Pro"/>
      <family val="2"/>
    </font>
    <font>
      <u/>
      <sz val="10"/>
      <color rgb="FFFF0000"/>
      <name val="Source Sans Pro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2D8E3"/>
        <bgColor rgb="FFF2D8E3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E1F3FA"/>
        <bgColor rgb="FFE1F3FA"/>
      </patternFill>
    </fill>
    <fill>
      <patternFill patternType="solid">
        <fgColor theme="0"/>
        <bgColor rgb="FF6FA8DC"/>
      </patternFill>
    </fill>
    <fill>
      <patternFill patternType="solid">
        <fgColor theme="0"/>
        <bgColor rgb="FFE1F3F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rgb="FFC27BA0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79998168889431442"/>
        <bgColor rgb="FFF2D8E3"/>
      </patternFill>
    </fill>
    <fill>
      <patternFill patternType="solid">
        <fgColor rgb="FFFFC000"/>
        <bgColor rgb="FFF6B26B"/>
      </patternFill>
    </fill>
    <fill>
      <patternFill patternType="solid">
        <fgColor rgb="FFFFC000"/>
        <bgColor rgb="FFF9CB9C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E1F3FA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379">
    <xf numFmtId="0" fontId="0" fillId="0" borderId="0" xfId="0"/>
    <xf numFmtId="0" fontId="0" fillId="4" borderId="1" xfId="0" applyFill="1" applyBorder="1"/>
    <xf numFmtId="0" fontId="0" fillId="0" borderId="0" xfId="0" applyBorder="1"/>
    <xf numFmtId="0" fontId="0" fillId="0" borderId="0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4" fillId="7" borderId="1" xfId="0" applyFont="1" applyFill="1" applyBorder="1"/>
    <xf numFmtId="0" fontId="7" fillId="0" borderId="0" xfId="0" applyFont="1" applyFill="1" applyBorder="1" applyAlignment="1"/>
    <xf numFmtId="0" fontId="9" fillId="0" borderId="0" xfId="0" applyFont="1" applyFill="1" applyBorder="1" applyAlignment="1"/>
    <xf numFmtId="0" fontId="9" fillId="0" borderId="0" xfId="0" applyFont="1" applyFill="1" applyBorder="1"/>
    <xf numFmtId="0" fontId="11" fillId="10" borderId="0" xfId="0" applyFont="1" applyFill="1" applyBorder="1" applyAlignment="1"/>
    <xf numFmtId="0" fontId="12" fillId="8" borderId="0" xfId="0" applyFont="1" applyFill="1" applyBorder="1" applyAlignment="1"/>
    <xf numFmtId="0" fontId="4" fillId="0" borderId="12" xfId="0" applyFont="1" applyBorder="1"/>
    <xf numFmtId="0" fontId="4" fillId="0" borderId="10" xfId="0" applyFont="1" applyBorder="1"/>
    <xf numFmtId="0" fontId="4" fillId="0" borderId="3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11" xfId="0" applyFont="1" applyBorder="1"/>
    <xf numFmtId="0" fontId="4" fillId="0" borderId="2" xfId="0" applyFont="1" applyBorder="1"/>
    <xf numFmtId="0" fontId="12" fillId="8" borderId="0" xfId="0" applyFont="1" applyFill="1" applyBorder="1"/>
    <xf numFmtId="0" fontId="13" fillId="0" borderId="12" xfId="0" applyFont="1" applyBorder="1"/>
    <xf numFmtId="0" fontId="14" fillId="0" borderId="12" xfId="0" applyFont="1" applyBorder="1"/>
    <xf numFmtId="0" fontId="4" fillId="0" borderId="0" xfId="0" applyFont="1"/>
    <xf numFmtId="0" fontId="1" fillId="0" borderId="0" xfId="0" applyFont="1" applyFill="1" applyBorder="1"/>
    <xf numFmtId="0" fontId="1" fillId="0" borderId="0" xfId="0" applyFont="1"/>
    <xf numFmtId="0" fontId="11" fillId="10" borderId="0" xfId="0" applyFont="1" applyFill="1" applyBorder="1"/>
    <xf numFmtId="0" fontId="7" fillId="0" borderId="0" xfId="0" applyFont="1" applyFill="1" applyBorder="1"/>
    <xf numFmtId="0" fontId="5" fillId="9" borderId="1" xfId="0" applyFont="1" applyFill="1" applyBorder="1"/>
    <xf numFmtId="17" fontId="5" fillId="9" borderId="1" xfId="0" applyNumberFormat="1" applyFont="1" applyFill="1" applyBorder="1"/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8" fillId="7" borderId="1" xfId="0" applyFont="1" applyFill="1" applyBorder="1"/>
    <xf numFmtId="0" fontId="8" fillId="7" borderId="1" xfId="0" applyFont="1" applyFill="1" applyBorder="1" applyAlignment="1">
      <alignment wrapText="1"/>
    </xf>
    <xf numFmtId="0" fontId="16" fillId="12" borderId="13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13" borderId="13" xfId="0" applyFont="1" applyFill="1" applyBorder="1" applyAlignment="1">
      <alignment horizontal="center"/>
    </xf>
    <xf numFmtId="0" fontId="16" fillId="14" borderId="14" xfId="0" applyFont="1" applyFill="1" applyBorder="1" applyAlignment="1">
      <alignment horizontal="center"/>
    </xf>
    <xf numFmtId="0" fontId="16" fillId="14" borderId="15" xfId="0" applyFont="1" applyFill="1" applyBorder="1" applyAlignment="1">
      <alignment horizontal="center"/>
    </xf>
    <xf numFmtId="0" fontId="16" fillId="14" borderId="1" xfId="0" applyFont="1" applyFill="1" applyBorder="1" applyAlignment="1">
      <alignment horizontal="center"/>
    </xf>
    <xf numFmtId="0" fontId="16" fillId="14" borderId="16" xfId="0" applyFont="1" applyFill="1" applyBorder="1" applyAlignment="1">
      <alignment horizontal="center"/>
    </xf>
    <xf numFmtId="0" fontId="16" fillId="12" borderId="14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12" borderId="17" xfId="0" applyFont="1" applyFill="1" applyBorder="1" applyAlignment="1">
      <alignment horizontal="center" vertical="center"/>
    </xf>
    <xf numFmtId="0" fontId="16" fillId="12" borderId="17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5" fillId="18" borderId="0" xfId="0" applyFont="1" applyFill="1" applyBorder="1" applyAlignment="1">
      <alignment vertical="center"/>
    </xf>
    <xf numFmtId="0" fontId="16" fillId="12" borderId="22" xfId="0" applyFont="1" applyFill="1" applyBorder="1" applyAlignment="1">
      <alignment horizontal="center" vertical="center" wrapText="1"/>
    </xf>
    <xf numFmtId="0" fontId="15" fillId="18" borderId="6" xfId="0" applyFont="1" applyFill="1" applyBorder="1" applyAlignment="1">
      <alignment vertical="center"/>
    </xf>
    <xf numFmtId="0" fontId="15" fillId="16" borderId="21" xfId="0" applyFont="1" applyFill="1" applyBorder="1" applyAlignment="1">
      <alignment horizontal="center" vertical="center"/>
    </xf>
    <xf numFmtId="0" fontId="15" fillId="16" borderId="20" xfId="0" applyFont="1" applyFill="1" applyBorder="1" applyAlignment="1">
      <alignment horizontal="center" vertical="center" wrapText="1"/>
    </xf>
    <xf numFmtId="0" fontId="15" fillId="16" borderId="21" xfId="0" applyFont="1" applyFill="1" applyBorder="1" applyAlignment="1">
      <alignment horizontal="center" vertical="center" wrapText="1"/>
    </xf>
    <xf numFmtId="0" fontId="16" fillId="19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164" fontId="15" fillId="16" borderId="21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/>
    </xf>
    <xf numFmtId="164" fontId="16" fillId="17" borderId="1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Fill="1"/>
    <xf numFmtId="0" fontId="16" fillId="20" borderId="0" xfId="0" applyFont="1" applyFill="1" applyBorder="1" applyAlignment="1">
      <alignment horizontal="center" vertical="center"/>
    </xf>
    <xf numFmtId="0" fontId="16" fillId="21" borderId="0" xfId="0" applyFont="1" applyFill="1" applyBorder="1" applyAlignment="1">
      <alignment horizontal="center" vertical="center"/>
    </xf>
    <xf numFmtId="0" fontId="17" fillId="20" borderId="0" xfId="0" applyFont="1" applyFill="1" applyBorder="1" applyAlignment="1">
      <alignment horizontal="left"/>
    </xf>
    <xf numFmtId="0" fontId="18" fillId="20" borderId="0" xfId="0" applyFont="1" applyFill="1" applyBorder="1" applyAlignment="1">
      <alignment horizontal="center"/>
    </xf>
    <xf numFmtId="0" fontId="0" fillId="0" borderId="1" xfId="0" applyBorder="1"/>
    <xf numFmtId="0" fontId="20" fillId="0" borderId="1" xfId="0" applyFont="1" applyBorder="1" applyAlignment="1"/>
    <xf numFmtId="0" fontId="20" fillId="13" borderId="1" xfId="0" applyFont="1" applyFill="1" applyBorder="1" applyAlignment="1"/>
    <xf numFmtId="0" fontId="0" fillId="0" borderId="0" xfId="0" applyBorder="1" applyAlignment="1"/>
    <xf numFmtId="0" fontId="0" fillId="25" borderId="1" xfId="0" applyFill="1" applyBorder="1"/>
    <xf numFmtId="0" fontId="22" fillId="4" borderId="29" xfId="0" applyFont="1" applyFill="1" applyBorder="1" applyAlignment="1">
      <alignment horizontal="center"/>
    </xf>
    <xf numFmtId="0" fontId="23" fillId="28" borderId="1" xfId="0" applyFont="1" applyFill="1" applyBorder="1"/>
    <xf numFmtId="0" fontId="16" fillId="12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16" fillId="30" borderId="1" xfId="0" applyFont="1" applyFill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0" fontId="4" fillId="23" borderId="1" xfId="0" applyFont="1" applyFill="1" applyBorder="1"/>
    <xf numFmtId="166" fontId="4" fillId="2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11" fillId="23" borderId="1" xfId="0" applyNumberFormat="1" applyFont="1" applyFill="1" applyBorder="1" applyAlignment="1">
      <alignment horizontal="center"/>
    </xf>
    <xf numFmtId="0" fontId="24" fillId="31" borderId="1" xfId="0" applyFont="1" applyFill="1" applyBorder="1" applyAlignment="1">
      <alignment horizontal="center" vertical="center" wrapText="1"/>
    </xf>
    <xf numFmtId="0" fontId="24" fillId="32" borderId="1" xfId="0" applyFont="1" applyFill="1" applyBorder="1" applyAlignment="1">
      <alignment horizontal="center" vertical="center" wrapText="1"/>
    </xf>
    <xf numFmtId="164" fontId="27" fillId="22" borderId="1" xfId="0" applyNumberFormat="1" applyFont="1" applyFill="1" applyBorder="1" applyAlignment="1">
      <alignment horizontal="center" vertical="center" wrapText="1"/>
    </xf>
    <xf numFmtId="164" fontId="27" fillId="12" borderId="1" xfId="0" applyNumberFormat="1" applyFont="1" applyFill="1" applyBorder="1" applyAlignment="1">
      <alignment horizontal="center" vertical="center" wrapText="1"/>
    </xf>
    <xf numFmtId="164" fontId="27" fillId="22" borderId="2" xfId="0" applyNumberFormat="1" applyFont="1" applyFill="1" applyBorder="1" applyAlignment="1">
      <alignment horizontal="center" vertical="center" wrapText="1"/>
    </xf>
    <xf numFmtId="164" fontId="27" fillId="12" borderId="2" xfId="0" applyNumberFormat="1" applyFont="1" applyFill="1" applyBorder="1" applyAlignment="1">
      <alignment horizontal="center" vertical="center" wrapText="1"/>
    </xf>
    <xf numFmtId="0" fontId="19" fillId="16" borderId="21" xfId="0" applyFont="1" applyFill="1" applyBorder="1" applyAlignment="1">
      <alignment horizontal="center" vertical="center" wrapText="1"/>
    </xf>
    <xf numFmtId="0" fontId="28" fillId="0" borderId="0" xfId="0" applyFont="1"/>
    <xf numFmtId="0" fontId="29" fillId="0" borderId="0" xfId="0" applyFont="1"/>
    <xf numFmtId="0" fontId="30" fillId="11" borderId="19" xfId="0" applyFont="1" applyFill="1" applyBorder="1" applyAlignment="1">
      <alignment horizontal="center" vertical="center"/>
    </xf>
    <xf numFmtId="0" fontId="30" fillId="11" borderId="19" xfId="0" applyFont="1" applyFill="1" applyBorder="1" applyAlignment="1">
      <alignment horizontal="center" vertical="center" wrapText="1"/>
    </xf>
    <xf numFmtId="0" fontId="29" fillId="0" borderId="5" xfId="0" applyFont="1" applyBorder="1" applyAlignment="1"/>
    <xf numFmtId="0" fontId="26" fillId="16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vertical="center"/>
    </xf>
    <xf numFmtId="10" fontId="27" fillId="0" borderId="1" xfId="0" applyNumberFormat="1" applyFont="1" applyBorder="1" applyAlignment="1">
      <alignment vertical="center"/>
    </xf>
    <xf numFmtId="0" fontId="4" fillId="0" borderId="1" xfId="0" applyFont="1" applyBorder="1" applyAlignment="1"/>
    <xf numFmtId="0" fontId="5" fillId="23" borderId="1" xfId="0" applyFont="1" applyFill="1" applyBorder="1"/>
    <xf numFmtId="0" fontId="5" fillId="23" borderId="1" xfId="0" applyFont="1" applyFill="1" applyBorder="1" applyAlignment="1">
      <alignment horizontal="center" wrapText="1"/>
    </xf>
    <xf numFmtId="0" fontId="26" fillId="23" borderId="1" xfId="0" applyFont="1" applyFill="1" applyBorder="1" applyAlignment="1">
      <alignment horizontal="center" vertical="center" wrapText="1"/>
    </xf>
    <xf numFmtId="0" fontId="26" fillId="23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wrapText="1"/>
    </xf>
    <xf numFmtId="0" fontId="27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center" vertical="center"/>
    </xf>
    <xf numFmtId="0" fontId="27" fillId="24" borderId="1" xfId="0" applyFont="1" applyFill="1" applyBorder="1" applyAlignment="1">
      <alignment horizontal="left" vertical="center"/>
    </xf>
    <xf numFmtId="0" fontId="27" fillId="24" borderId="1" xfId="0" applyFont="1" applyFill="1" applyBorder="1" applyAlignment="1">
      <alignment horizontal="center" vertical="center"/>
    </xf>
    <xf numFmtId="0" fontId="27" fillId="24" borderId="1" xfId="0" applyFont="1" applyFill="1" applyBorder="1" applyAlignment="1"/>
    <xf numFmtId="0" fontId="4" fillId="24" borderId="1" xfId="0" applyFont="1" applyFill="1" applyBorder="1"/>
    <xf numFmtId="0" fontId="24" fillId="11" borderId="18" xfId="0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12" borderId="18" xfId="0" applyFont="1" applyFill="1" applyBorder="1" applyAlignment="1">
      <alignment horizontal="center" vertical="center"/>
    </xf>
    <xf numFmtId="0" fontId="27" fillId="13" borderId="18" xfId="0" applyFont="1" applyFill="1" applyBorder="1" applyAlignment="1">
      <alignment horizontal="center" vertical="center"/>
    </xf>
    <xf numFmtId="0" fontId="31" fillId="13" borderId="0" xfId="0" applyFont="1" applyFill="1" applyBorder="1" applyAlignment="1">
      <alignment vertical="center" wrapText="1"/>
    </xf>
    <xf numFmtId="0" fontId="27" fillId="13" borderId="18" xfId="0" applyFont="1" applyFill="1" applyBorder="1"/>
    <xf numFmtId="14" fontId="27" fillId="0" borderId="18" xfId="0" applyNumberFormat="1" applyFont="1" applyBorder="1" applyAlignment="1">
      <alignment horizontal="center" vertical="center"/>
    </xf>
    <xf numFmtId="0" fontId="27" fillId="12" borderId="0" xfId="0" applyFont="1" applyFill="1" applyBorder="1" applyAlignment="1">
      <alignment horizontal="center" vertical="center"/>
    </xf>
    <xf numFmtId="0" fontId="31" fillId="0" borderId="18" xfId="0" applyFont="1" applyBorder="1" applyAlignment="1">
      <alignment vertical="center"/>
    </xf>
    <xf numFmtId="0" fontId="27" fillId="0" borderId="18" xfId="0" applyFont="1" applyBorder="1" applyAlignment="1"/>
    <xf numFmtId="0" fontId="31" fillId="13" borderId="18" xfId="0" applyFont="1" applyFill="1" applyBorder="1" applyAlignment="1">
      <alignment vertical="center"/>
    </xf>
    <xf numFmtId="0" fontId="27" fillId="0" borderId="18" xfId="0" applyFont="1" applyBorder="1"/>
    <xf numFmtId="164" fontId="27" fillId="0" borderId="18" xfId="0" applyNumberFormat="1" applyFont="1" applyBorder="1"/>
    <xf numFmtId="0" fontId="27" fillId="17" borderId="18" xfId="0" applyFont="1" applyFill="1" applyBorder="1" applyAlignment="1">
      <alignment horizontal="center" vertical="center"/>
    </xf>
    <xf numFmtId="0" fontId="27" fillId="17" borderId="18" xfId="0" applyFont="1" applyFill="1" applyBorder="1" applyAlignment="1">
      <alignment horizontal="left"/>
    </xf>
    <xf numFmtId="0" fontId="27" fillId="17" borderId="18" xfId="0" applyFont="1" applyFill="1" applyBorder="1" applyAlignment="1"/>
    <xf numFmtId="14" fontId="27" fillId="17" borderId="18" xfId="0" applyNumberFormat="1" applyFont="1" applyFill="1" applyBorder="1" applyAlignment="1"/>
    <xf numFmtId="164" fontId="27" fillId="17" borderId="18" xfId="0" applyNumberFormat="1" applyFont="1" applyFill="1" applyBorder="1" applyAlignment="1"/>
    <xf numFmtId="0" fontId="27" fillId="17" borderId="18" xfId="0" applyFont="1" applyFill="1" applyBorder="1"/>
    <xf numFmtId="0" fontId="27" fillId="12" borderId="18" xfId="0" applyFont="1" applyFill="1" applyBorder="1" applyAlignment="1">
      <alignment horizontal="left" vertical="center"/>
    </xf>
    <xf numFmtId="0" fontId="27" fillId="12" borderId="18" xfId="0" applyFont="1" applyFill="1" applyBorder="1" applyAlignment="1"/>
    <xf numFmtId="14" fontId="27" fillId="12" borderId="18" xfId="0" applyNumberFormat="1" applyFont="1" applyFill="1" applyBorder="1" applyAlignment="1"/>
    <xf numFmtId="164" fontId="27" fillId="17" borderId="18" xfId="0" applyNumberFormat="1" applyFont="1" applyFill="1" applyBorder="1"/>
    <xf numFmtId="0" fontId="27" fillId="12" borderId="18" xfId="0" applyFont="1" applyFill="1" applyBorder="1"/>
    <xf numFmtId="164" fontId="27" fillId="0" borderId="18" xfId="0" applyNumberFormat="1" applyFont="1" applyBorder="1" applyAlignment="1"/>
    <xf numFmtId="0" fontId="27" fillId="17" borderId="18" xfId="0" applyFont="1" applyFill="1" applyBorder="1" applyAlignment="1">
      <alignment horizontal="center" vertical="center" wrapText="1"/>
    </xf>
    <xf numFmtId="0" fontId="27" fillId="17" borderId="18" xfId="0" applyFont="1" applyFill="1" applyBorder="1" applyAlignment="1">
      <alignment vertical="center"/>
    </xf>
    <xf numFmtId="14" fontId="27" fillId="17" borderId="18" xfId="0" applyNumberFormat="1" applyFont="1" applyFill="1" applyBorder="1" applyAlignment="1">
      <alignment vertical="center"/>
    </xf>
    <xf numFmtId="164" fontId="27" fillId="17" borderId="18" xfId="0" applyNumberFormat="1" applyFont="1" applyFill="1" applyBorder="1" applyAlignment="1">
      <alignment vertical="center"/>
    </xf>
    <xf numFmtId="0" fontId="24" fillId="15" borderId="18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0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24" borderId="1" xfId="0" applyFont="1" applyFill="1" applyBorder="1" applyAlignment="1">
      <alignment horizontal="center" vertical="center" wrapText="1"/>
    </xf>
    <xf numFmtId="0" fontId="8" fillId="25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7" fillId="33" borderId="1" xfId="0" applyFont="1" applyFill="1" applyBorder="1"/>
    <xf numFmtId="0" fontId="1" fillId="20" borderId="7" xfId="0" applyFont="1" applyFill="1" applyBorder="1" applyAlignment="1"/>
    <xf numFmtId="0" fontId="1" fillId="20" borderId="8" xfId="0" applyFont="1" applyFill="1" applyBorder="1" applyAlignment="1"/>
    <xf numFmtId="0" fontId="1" fillId="20" borderId="9" xfId="0" applyFont="1" applyFill="1" applyBorder="1" applyAlignment="1"/>
    <xf numFmtId="14" fontId="33" fillId="25" borderId="1" xfId="0" applyNumberFormat="1" applyFont="1" applyFill="1" applyBorder="1" applyAlignment="1">
      <alignment horizontal="center"/>
    </xf>
    <xf numFmtId="0" fontId="33" fillId="25" borderId="1" xfId="0" applyFont="1" applyFill="1" applyBorder="1"/>
    <xf numFmtId="166" fontId="33" fillId="25" borderId="1" xfId="0" applyNumberFormat="1" applyFont="1" applyFill="1" applyBorder="1" applyAlignment="1">
      <alignment horizontal="center"/>
    </xf>
    <xf numFmtId="0" fontId="35" fillId="12" borderId="13" xfId="0" applyFont="1" applyFill="1" applyBorder="1" applyAlignment="1">
      <alignment horizontal="center"/>
    </xf>
    <xf numFmtId="0" fontId="35" fillId="0" borderId="14" xfId="0" applyFont="1" applyBorder="1" applyAlignment="1">
      <alignment horizontal="center"/>
    </xf>
    <xf numFmtId="17" fontId="35" fillId="0" borderId="14" xfId="0" applyNumberFormat="1" applyFont="1" applyBorder="1" applyAlignment="1">
      <alignment horizontal="center"/>
    </xf>
    <xf numFmtId="0" fontId="35" fillId="0" borderId="15" xfId="0" applyFont="1" applyBorder="1" applyAlignment="1">
      <alignment horizontal="center"/>
    </xf>
    <xf numFmtId="0" fontId="35" fillId="0" borderId="3" xfId="0" applyFont="1" applyBorder="1" applyAlignment="1">
      <alignment horizontal="center"/>
    </xf>
    <xf numFmtId="0" fontId="36" fillId="0" borderId="3" xfId="1" applyFont="1" applyBorder="1" applyAlignment="1">
      <alignment horizontal="center"/>
    </xf>
    <xf numFmtId="0" fontId="33" fillId="0" borderId="10" xfId="0" applyFont="1" applyBorder="1"/>
    <xf numFmtId="0" fontId="33" fillId="0" borderId="9" xfId="0" applyFont="1" applyBorder="1"/>
    <xf numFmtId="0" fontId="35" fillId="12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8" fillId="0" borderId="1" xfId="0" applyFont="1" applyBorder="1"/>
    <xf numFmtId="164" fontId="37" fillId="12" borderId="1" xfId="0" applyNumberFormat="1" applyFont="1" applyFill="1" applyBorder="1" applyAlignment="1">
      <alignment horizontal="center" vertical="center" wrapText="1"/>
    </xf>
    <xf numFmtId="164" fontId="37" fillId="34" borderId="1" xfId="0" applyNumberFormat="1" applyFont="1" applyFill="1" applyBorder="1" applyAlignment="1">
      <alignment horizontal="center" vertical="center" wrapText="1"/>
    </xf>
    <xf numFmtId="164" fontId="27" fillId="34" borderId="1" xfId="0" applyNumberFormat="1" applyFont="1" applyFill="1" applyBorder="1" applyAlignment="1">
      <alignment horizontal="center" vertical="center" wrapText="1"/>
    </xf>
    <xf numFmtId="164" fontId="27" fillId="34" borderId="2" xfId="0" applyNumberFormat="1" applyFont="1" applyFill="1" applyBorder="1" applyAlignment="1">
      <alignment horizontal="center" vertical="center" wrapText="1"/>
    </xf>
    <xf numFmtId="0" fontId="35" fillId="19" borderId="1" xfId="0" applyFont="1" applyFill="1" applyBorder="1" applyAlignment="1">
      <alignment horizontal="center" vertical="center"/>
    </xf>
    <xf numFmtId="164" fontId="35" fillId="0" borderId="1" xfId="0" applyNumberFormat="1" applyFont="1" applyBorder="1" applyAlignment="1">
      <alignment horizontal="center" vertical="center"/>
    </xf>
    <xf numFmtId="167" fontId="16" fillId="0" borderId="1" xfId="0" applyNumberFormat="1" applyFont="1" applyBorder="1" applyAlignment="1">
      <alignment horizontal="center" vertical="center"/>
    </xf>
    <xf numFmtId="167" fontId="16" fillId="17" borderId="1" xfId="0" applyNumberFormat="1" applyFont="1" applyFill="1" applyBorder="1" applyAlignment="1">
      <alignment horizontal="center" vertical="center"/>
    </xf>
    <xf numFmtId="164" fontId="20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167" fontId="35" fillId="0" borderId="1" xfId="0" applyNumberFormat="1" applyFont="1" applyBorder="1" applyAlignment="1">
      <alignment horizontal="center" vertical="center"/>
    </xf>
    <xf numFmtId="164" fontId="16" fillId="35" borderId="1" xfId="0" applyNumberFormat="1" applyFont="1" applyFill="1" applyBorder="1" applyAlignment="1">
      <alignment horizontal="center" vertical="center"/>
    </xf>
    <xf numFmtId="0" fontId="0" fillId="0" borderId="35" xfId="0" applyBorder="1"/>
    <xf numFmtId="167" fontId="16" fillId="0" borderId="35" xfId="0" applyNumberFormat="1" applyFont="1" applyBorder="1" applyAlignment="1">
      <alignment horizontal="center" vertical="center"/>
    </xf>
    <xf numFmtId="164" fontId="19" fillId="16" borderId="21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/>
    <xf numFmtId="0" fontId="37" fillId="0" borderId="1" xfId="0" applyFont="1" applyBorder="1" applyAlignment="1">
      <alignment vertical="center"/>
    </xf>
    <xf numFmtId="9" fontId="37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5" fontId="27" fillId="0" borderId="1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165" fontId="27" fillId="24" borderId="1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/>
    </xf>
    <xf numFmtId="0" fontId="37" fillId="12" borderId="18" xfId="0" applyFont="1" applyFill="1" applyBorder="1" applyAlignment="1">
      <alignment horizontal="center" vertical="center"/>
    </xf>
    <xf numFmtId="0" fontId="38" fillId="12" borderId="18" xfId="0" applyFont="1" applyFill="1" applyBorder="1" applyAlignment="1">
      <alignment vertical="center"/>
    </xf>
    <xf numFmtId="0" fontId="33" fillId="0" borderId="18" xfId="0" applyFont="1" applyBorder="1" applyAlignment="1"/>
    <xf numFmtId="0" fontId="37" fillId="0" borderId="18" xfId="0" applyFont="1" applyBorder="1" applyAlignment="1"/>
    <xf numFmtId="0" fontId="37" fillId="0" borderId="18" xfId="0" applyFont="1" applyBorder="1"/>
    <xf numFmtId="17" fontId="37" fillId="0" borderId="18" xfId="0" applyNumberFormat="1" applyFont="1" applyBorder="1" applyAlignment="1"/>
    <xf numFmtId="164" fontId="37" fillId="0" borderId="18" xfId="0" applyNumberFormat="1" applyFont="1" applyBorder="1"/>
    <xf numFmtId="0" fontId="37" fillId="0" borderId="18" xfId="0" applyFont="1" applyBorder="1" applyAlignment="1">
      <alignment wrapText="1"/>
    </xf>
    <xf numFmtId="167" fontId="33" fillId="25" borderId="1" xfId="0" applyNumberFormat="1" applyFont="1" applyFill="1" applyBorder="1"/>
    <xf numFmtId="167" fontId="4" fillId="0" borderId="1" xfId="0" applyNumberFormat="1" applyFont="1" applyBorder="1"/>
    <xf numFmtId="167" fontId="12" fillId="23" borderId="1" xfId="0" applyNumberFormat="1" applyFont="1" applyFill="1" applyBorder="1"/>
    <xf numFmtId="0" fontId="16" fillId="36" borderId="1" xfId="0" applyFont="1" applyFill="1" applyBorder="1" applyAlignment="1">
      <alignment horizontal="center" vertical="center"/>
    </xf>
    <xf numFmtId="164" fontId="16" fillId="36" borderId="1" xfId="0" applyNumberFormat="1" applyFont="1" applyFill="1" applyBorder="1" applyAlignment="1">
      <alignment horizontal="center" vertical="center"/>
    </xf>
    <xf numFmtId="167" fontId="16" fillId="35" borderId="1" xfId="0" applyNumberFormat="1" applyFont="1" applyFill="1" applyBorder="1" applyAlignment="1">
      <alignment horizontal="center" vertical="center"/>
    </xf>
    <xf numFmtId="164" fontId="16" fillId="36" borderId="2" xfId="0" applyNumberFormat="1" applyFont="1" applyFill="1" applyBorder="1" applyAlignment="1">
      <alignment horizontal="center" vertical="center"/>
    </xf>
    <xf numFmtId="167" fontId="16" fillId="35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0" fontId="11" fillId="11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1" fillId="11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24" fillId="20" borderId="7" xfId="0" applyFont="1" applyFill="1" applyBorder="1" applyAlignment="1">
      <alignment horizontal="left"/>
    </xf>
    <xf numFmtId="0" fontId="11" fillId="20" borderId="8" xfId="0" applyFont="1" applyFill="1" applyBorder="1" applyAlignment="1">
      <alignment horizontal="left"/>
    </xf>
    <xf numFmtId="0" fontId="11" fillId="20" borderId="9" xfId="0" applyFont="1" applyFill="1" applyBorder="1" applyAlignment="1">
      <alignment horizontal="left"/>
    </xf>
    <xf numFmtId="0" fontId="19" fillId="27" borderId="1" xfId="0" applyFont="1" applyFill="1" applyBorder="1" applyAlignment="1">
      <alignment horizontal="center" vertical="center" wrapText="1"/>
    </xf>
    <xf numFmtId="0" fontId="23" fillId="28" borderId="1" xfId="0" applyFont="1" applyFill="1" applyBorder="1"/>
    <xf numFmtId="0" fontId="19" fillId="27" borderId="1" xfId="0" applyFont="1" applyFill="1" applyBorder="1" applyAlignment="1">
      <alignment horizontal="center" vertical="center"/>
    </xf>
    <xf numFmtId="0" fontId="23" fillId="28" borderId="1" xfId="0" applyFont="1" applyFill="1" applyBorder="1" applyAlignment="1">
      <alignment horizontal="center" wrapText="1"/>
    </xf>
    <xf numFmtId="0" fontId="32" fillId="0" borderId="5" xfId="0" applyFont="1" applyBorder="1" applyAlignment="1">
      <alignment horizontal="left"/>
    </xf>
    <xf numFmtId="0" fontId="27" fillId="12" borderId="2" xfId="0" applyFont="1" applyFill="1" applyBorder="1" applyAlignment="1">
      <alignment horizontal="center" vertical="center" wrapText="1"/>
    </xf>
    <xf numFmtId="0" fontId="27" fillId="12" borderId="25" xfId="0" applyFont="1" applyFill="1" applyBorder="1" applyAlignment="1">
      <alignment horizontal="center" vertical="center" wrapText="1"/>
    </xf>
    <xf numFmtId="0" fontId="27" fillId="12" borderId="3" xfId="0" applyFont="1" applyFill="1" applyBorder="1" applyAlignment="1">
      <alignment horizontal="center" vertical="center" wrapText="1"/>
    </xf>
    <xf numFmtId="10" fontId="27" fillId="12" borderId="2" xfId="0" applyNumberFormat="1" applyFont="1" applyFill="1" applyBorder="1" applyAlignment="1">
      <alignment horizontal="center" vertical="center" wrapText="1"/>
    </xf>
    <xf numFmtId="10" fontId="27" fillId="12" borderId="25" xfId="0" applyNumberFormat="1" applyFont="1" applyFill="1" applyBorder="1" applyAlignment="1">
      <alignment horizontal="center" vertical="center" wrapText="1"/>
    </xf>
    <xf numFmtId="10" fontId="27" fillId="12" borderId="3" xfId="0" applyNumberFormat="1" applyFont="1" applyFill="1" applyBorder="1" applyAlignment="1">
      <alignment horizontal="center" vertical="center" wrapText="1"/>
    </xf>
    <xf numFmtId="0" fontId="37" fillId="34" borderId="2" xfId="0" applyFont="1" applyFill="1" applyBorder="1" applyAlignment="1">
      <alignment horizontal="center" vertical="center" wrapText="1"/>
    </xf>
    <xf numFmtId="0" fontId="37" fillId="34" borderId="25" xfId="0" applyFont="1" applyFill="1" applyBorder="1" applyAlignment="1">
      <alignment horizontal="center" vertical="center" wrapText="1"/>
    </xf>
    <xf numFmtId="0" fontId="37" fillId="34" borderId="3" xfId="0" applyFont="1" applyFill="1" applyBorder="1" applyAlignment="1">
      <alignment horizontal="center" vertical="center" wrapText="1"/>
    </xf>
    <xf numFmtId="0" fontId="37" fillId="34" borderId="2" xfId="0" applyFont="1" applyFill="1" applyBorder="1" applyAlignment="1">
      <alignment horizontal="center" vertical="center"/>
    </xf>
    <xf numFmtId="0" fontId="37" fillId="34" borderId="25" xfId="0" applyFont="1" applyFill="1" applyBorder="1" applyAlignment="1">
      <alignment horizontal="center" vertical="center"/>
    </xf>
    <xf numFmtId="0" fontId="37" fillId="34" borderId="3" xfId="0" applyFont="1" applyFill="1" applyBorder="1" applyAlignment="1">
      <alignment horizontal="center" vertical="center"/>
    </xf>
    <xf numFmtId="164" fontId="37" fillId="34" borderId="2" xfId="0" applyNumberFormat="1" applyFont="1" applyFill="1" applyBorder="1" applyAlignment="1">
      <alignment horizontal="center" vertical="center" wrapText="1"/>
    </xf>
    <xf numFmtId="164" fontId="37" fillId="34" borderId="25" xfId="0" applyNumberFormat="1" applyFont="1" applyFill="1" applyBorder="1" applyAlignment="1">
      <alignment horizontal="center" vertical="center" wrapText="1"/>
    </xf>
    <xf numFmtId="164" fontId="37" fillId="34" borderId="3" xfId="0" applyNumberFormat="1" applyFont="1" applyFill="1" applyBorder="1" applyAlignment="1">
      <alignment horizontal="center" vertical="center" wrapText="1"/>
    </xf>
    <xf numFmtId="0" fontId="27" fillId="2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7" fillId="34" borderId="2" xfId="0" applyFont="1" applyFill="1" applyBorder="1" applyAlignment="1">
      <alignment horizontal="center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3" xfId="0" applyFont="1" applyFill="1" applyBorder="1" applyAlignment="1">
      <alignment horizontal="center" vertical="center" wrapText="1"/>
    </xf>
    <xf numFmtId="10" fontId="27" fillId="34" borderId="2" xfId="0" applyNumberFormat="1" applyFont="1" applyFill="1" applyBorder="1" applyAlignment="1">
      <alignment horizontal="center" vertical="center" wrapText="1"/>
    </xf>
    <xf numFmtId="10" fontId="27" fillId="34" borderId="25" xfId="0" applyNumberFormat="1" applyFont="1" applyFill="1" applyBorder="1" applyAlignment="1">
      <alignment horizontal="center" vertical="center" wrapText="1"/>
    </xf>
    <xf numFmtId="10" fontId="27" fillId="34" borderId="3" xfId="0" applyNumberFormat="1" applyFont="1" applyFill="1" applyBorder="1" applyAlignment="1">
      <alignment horizontal="center" vertical="center" wrapText="1"/>
    </xf>
    <xf numFmtId="0" fontId="37" fillId="12" borderId="2" xfId="0" applyFont="1" applyFill="1" applyBorder="1" applyAlignment="1">
      <alignment horizontal="center" vertical="center" wrapText="1"/>
    </xf>
    <xf numFmtId="0" fontId="37" fillId="12" borderId="25" xfId="0" applyFont="1" applyFill="1" applyBorder="1" applyAlignment="1">
      <alignment horizontal="center" vertical="center" wrapText="1"/>
    </xf>
    <xf numFmtId="0" fontId="37" fillId="12" borderId="3" xfId="0" applyFont="1" applyFill="1" applyBorder="1" applyAlignment="1">
      <alignment horizontal="center" vertical="center" wrapText="1"/>
    </xf>
    <xf numFmtId="164" fontId="37" fillId="12" borderId="2" xfId="0" applyNumberFormat="1" applyFont="1" applyFill="1" applyBorder="1" applyAlignment="1">
      <alignment horizontal="center" vertical="center" wrapText="1"/>
    </xf>
    <xf numFmtId="164" fontId="37" fillId="12" borderId="25" xfId="0" applyNumberFormat="1" applyFont="1" applyFill="1" applyBorder="1" applyAlignment="1">
      <alignment horizontal="center" vertical="center" wrapText="1"/>
    </xf>
    <xf numFmtId="164" fontId="37" fillId="12" borderId="3" xfId="0" applyNumberFormat="1" applyFont="1" applyFill="1" applyBorder="1" applyAlignment="1">
      <alignment horizontal="center" vertical="center" wrapText="1"/>
    </xf>
    <xf numFmtId="0" fontId="4" fillId="0" borderId="2" xfId="0" applyFont="1" applyBorder="1"/>
    <xf numFmtId="0" fontId="37" fillId="12" borderId="2" xfId="0" applyFont="1" applyFill="1" applyBorder="1" applyAlignment="1">
      <alignment horizontal="center" vertical="center"/>
    </xf>
    <xf numFmtId="0" fontId="37" fillId="12" borderId="25" xfId="0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25" fillId="0" borderId="5" xfId="0" applyFont="1" applyBorder="1" applyAlignment="1">
      <alignment horizontal="left"/>
    </xf>
    <xf numFmtId="0" fontId="24" fillId="31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6" fillId="31" borderId="1" xfId="0" applyFont="1" applyFill="1" applyBorder="1" applyAlignment="1">
      <alignment horizontal="center" vertical="center"/>
    </xf>
    <xf numFmtId="0" fontId="26" fillId="31" borderId="1" xfId="0" applyFont="1" applyFill="1" applyBorder="1" applyAlignment="1">
      <alignment horizontal="center" vertical="center" wrapText="1"/>
    </xf>
    <xf numFmtId="0" fontId="15" fillId="15" borderId="7" xfId="0" applyFont="1" applyFill="1" applyBorder="1" applyAlignment="1">
      <alignment horizontal="center" vertical="center"/>
    </xf>
    <xf numFmtId="0" fontId="15" fillId="15" borderId="8" xfId="0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/>
    </xf>
    <xf numFmtId="0" fontId="16" fillId="36" borderId="1" xfId="0" applyFont="1" applyFill="1" applyBorder="1" applyAlignment="1">
      <alignment horizontal="center" vertical="center"/>
    </xf>
    <xf numFmtId="168" fontId="16" fillId="0" borderId="2" xfId="0" applyNumberFormat="1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17" borderId="2" xfId="0" applyFont="1" applyFill="1" applyBorder="1" applyAlignment="1">
      <alignment horizontal="center" vertical="center"/>
    </xf>
    <xf numFmtId="0" fontId="16" fillId="17" borderId="25" xfId="0" applyFont="1" applyFill="1" applyBorder="1" applyAlignment="1">
      <alignment horizontal="center" vertical="center"/>
    </xf>
    <xf numFmtId="0" fontId="16" fillId="17" borderId="3" xfId="0" applyFont="1" applyFill="1" applyBorder="1" applyAlignment="1">
      <alignment horizontal="center" vertical="center"/>
    </xf>
    <xf numFmtId="168" fontId="16" fillId="35" borderId="2" xfId="0" applyNumberFormat="1" applyFont="1" applyFill="1" applyBorder="1" applyAlignment="1">
      <alignment horizontal="center" vertical="center"/>
    </xf>
    <xf numFmtId="0" fontId="16" fillId="35" borderId="25" xfId="0" applyFont="1" applyFill="1" applyBorder="1" applyAlignment="1">
      <alignment horizontal="center" vertical="center"/>
    </xf>
    <xf numFmtId="0" fontId="16" fillId="35" borderId="3" xfId="0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7" fontId="35" fillId="0" borderId="1" xfId="0" applyNumberFormat="1" applyFont="1" applyBorder="1" applyAlignment="1">
      <alignment horizontal="center" vertical="center"/>
    </xf>
    <xf numFmtId="167" fontId="16" fillId="35" borderId="1" xfId="0" applyNumberFormat="1" applyFont="1" applyFill="1" applyBorder="1" applyAlignment="1">
      <alignment horizontal="center" vertical="center"/>
    </xf>
    <xf numFmtId="167" fontId="16" fillId="35" borderId="2" xfId="0" applyNumberFormat="1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15" fillId="16" borderId="36" xfId="0" applyFont="1" applyFill="1" applyBorder="1" applyAlignment="1">
      <alignment horizontal="center" vertical="center" wrapText="1"/>
    </xf>
    <xf numFmtId="0" fontId="15" fillId="16" borderId="37" xfId="0" applyFont="1" applyFill="1" applyBorder="1" applyAlignment="1">
      <alignment horizontal="center" vertical="center" wrapText="1"/>
    </xf>
    <xf numFmtId="0" fontId="15" fillId="16" borderId="23" xfId="0" applyFont="1" applyFill="1" applyBorder="1" applyAlignment="1">
      <alignment horizontal="center" vertical="center" wrapText="1"/>
    </xf>
    <xf numFmtId="0" fontId="15" fillId="16" borderId="24" xfId="0" applyFont="1" applyFill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center" vertical="center"/>
    </xf>
    <xf numFmtId="165" fontId="16" fillId="17" borderId="1" xfId="0" applyNumberFormat="1" applyFont="1" applyFill="1" applyBorder="1" applyAlignment="1">
      <alignment horizontal="center" vertical="center"/>
    </xf>
    <xf numFmtId="14" fontId="16" fillId="36" borderId="1" xfId="0" applyNumberFormat="1" applyFont="1" applyFill="1" applyBorder="1" applyAlignment="1">
      <alignment horizontal="center" vertical="center"/>
    </xf>
    <xf numFmtId="14" fontId="16" fillId="17" borderId="1" xfId="0" applyNumberFormat="1" applyFont="1" applyFill="1" applyBorder="1" applyAlignment="1">
      <alignment horizontal="center" vertical="center"/>
    </xf>
    <xf numFmtId="167" fontId="16" fillId="17" borderId="1" xfId="0" applyNumberFormat="1" applyFont="1" applyFill="1" applyBorder="1" applyAlignment="1">
      <alignment horizontal="center" vertical="center"/>
    </xf>
    <xf numFmtId="0" fontId="16" fillId="17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67" fontId="35" fillId="0" borderId="1" xfId="0" applyNumberFormat="1" applyFont="1" applyBorder="1" applyAlignment="1">
      <alignment horizontal="center" vertical="center" wrapText="1"/>
    </xf>
    <xf numFmtId="167" fontId="16" fillId="0" borderId="1" xfId="0" applyNumberFormat="1" applyFont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4" fontId="35" fillId="0" borderId="1" xfId="0" applyNumberFormat="1" applyFont="1" applyBorder="1" applyAlignment="1">
      <alignment horizontal="center" vertical="center"/>
    </xf>
    <xf numFmtId="167" fontId="16" fillId="19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20" fillId="0" borderId="1" xfId="0" applyNumberFormat="1" applyFont="1" applyBorder="1" applyAlignment="1">
      <alignment horizontal="center" vertical="center" wrapText="1"/>
    </xf>
    <xf numFmtId="167" fontId="20" fillId="0" borderId="1" xfId="0" applyNumberFormat="1" applyFont="1" applyBorder="1" applyAlignment="1">
      <alignment horizontal="center" vertical="center" wrapText="1"/>
    </xf>
    <xf numFmtId="167" fontId="0" fillId="0" borderId="1" xfId="0" applyNumberFormat="1" applyBorder="1"/>
    <xf numFmtId="0" fontId="29" fillId="0" borderId="15" xfId="0" applyFont="1" applyBorder="1" applyAlignment="1">
      <alignment horizontal="left"/>
    </xf>
    <xf numFmtId="0" fontId="8" fillId="0" borderId="1" xfId="0" applyFont="1" applyBorder="1"/>
    <xf numFmtId="167" fontId="8" fillId="0" borderId="1" xfId="0" applyNumberFormat="1" applyFont="1" applyBorder="1"/>
    <xf numFmtId="0" fontId="20" fillId="13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/>
    </xf>
    <xf numFmtId="167" fontId="20" fillId="13" borderId="1" xfId="0" applyNumberFormat="1" applyFont="1" applyFill="1" applyBorder="1" applyAlignment="1">
      <alignment horizontal="center" vertical="center"/>
    </xf>
    <xf numFmtId="0" fontId="26" fillId="15" borderId="1" xfId="0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4" borderId="1" xfId="0" applyFont="1" applyFill="1" applyBorder="1" applyAlignment="1">
      <alignment horizontal="center"/>
    </xf>
    <xf numFmtId="0" fontId="29" fillId="0" borderId="5" xfId="0" applyFont="1" applyBorder="1" applyAlignment="1">
      <alignment horizontal="left"/>
    </xf>
    <xf numFmtId="0" fontId="33" fillId="0" borderId="2" xfId="0" applyFont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27" fillId="24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65" fontId="33" fillId="0" borderId="1" xfId="0" applyNumberFormat="1" applyFont="1" applyBorder="1" applyAlignment="1">
      <alignment horizontal="center" vertical="center" wrapText="1"/>
    </xf>
    <xf numFmtId="0" fontId="4" fillId="24" borderId="1" xfId="0" applyFont="1" applyFill="1" applyBorder="1" applyAlignment="1">
      <alignment horizontal="center" wrapText="1"/>
    </xf>
    <xf numFmtId="165" fontId="4" fillId="2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/>
    </xf>
    <xf numFmtId="0" fontId="22" fillId="4" borderId="27" xfId="0" applyFont="1" applyFill="1" applyBorder="1" applyAlignment="1">
      <alignment horizontal="center"/>
    </xf>
    <xf numFmtId="0" fontId="22" fillId="4" borderId="28" xfId="0" applyFont="1" applyFill="1" applyBorder="1" applyAlignment="1">
      <alignment horizontal="center"/>
    </xf>
    <xf numFmtId="14" fontId="8" fillId="0" borderId="33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1" fillId="26" borderId="38" xfId="0" applyFont="1" applyFill="1" applyBorder="1" applyAlignment="1">
      <alignment horizontal="center" vertical="center"/>
    </xf>
    <xf numFmtId="0" fontId="21" fillId="26" borderId="39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3" fillId="0" borderId="11" xfId="0" applyFont="1" applyBorder="1"/>
    <xf numFmtId="0" fontId="33" fillId="37" borderId="9" xfId="0" applyFont="1" applyFill="1" applyBorder="1"/>
    <xf numFmtId="0" fontId="33" fillId="37" borderId="11" xfId="0" applyFont="1" applyFill="1" applyBorder="1"/>
    <xf numFmtId="0" fontId="4" fillId="0" borderId="0" xfId="0" applyFont="1" applyBorder="1"/>
    <xf numFmtId="0" fontId="4" fillId="0" borderId="35" xfId="0" applyFont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18">
    <dxf>
      <fill>
        <patternFill patternType="solid">
          <fgColor rgb="FFFF00FF"/>
          <bgColor rgb="FFFF00FF"/>
        </patternFill>
      </fill>
      <border>
        <left/>
        <right/>
        <top/>
        <bottom/>
      </border>
    </dxf>
    <dxf>
      <fill>
        <patternFill patternType="solid">
          <fgColor rgb="FF9900FF"/>
          <bgColor rgb="FF9900FF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FF"/>
          <bgColor rgb="FFFF00FF"/>
        </patternFill>
      </fill>
      <border>
        <left/>
        <right/>
        <top/>
        <bottom/>
      </border>
    </dxf>
    <dxf>
      <fill>
        <patternFill patternType="solid">
          <fgColor rgb="FF9900FF"/>
          <bgColor rgb="FF9900FF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FF00FF"/>
          <bgColor rgb="FFFF00FF"/>
        </patternFill>
      </fill>
      <border>
        <left/>
        <right/>
        <top/>
        <bottom/>
      </border>
    </dxf>
    <dxf>
      <fill>
        <patternFill patternType="solid">
          <fgColor rgb="FF9900FF"/>
          <bgColor rgb="FF9900FF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oliveira/Downloads/Projeto%20Agroprata%20-%20Planilha%20de%20Mensura&#231;&#227;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 Enactus"/>
      <sheetName val="Membros"/>
      <sheetName val="REV"/>
      <sheetName val="Beneficiado"/>
      <sheetName val="Produção"/>
      <sheetName val="TGB"/>
      <sheetName val="Resumos periódicos"/>
      <sheetName val="Testes"/>
      <sheetName val="Midia"/>
      <sheetName val="Festa do Caqui"/>
      <sheetName val="PEP"/>
      <sheetName val="Resultados"/>
      <sheetName val="Curva 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ulano@fulan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/>
  </sheetPr>
  <dimension ref="A1:K32"/>
  <sheetViews>
    <sheetView tabSelected="1" topLeftCell="A21" zoomScale="110" zoomScaleNormal="110" workbookViewId="0">
      <selection activeCell="B23" sqref="B23"/>
    </sheetView>
  </sheetViews>
  <sheetFormatPr defaultRowHeight="15" x14ac:dyDescent="0.25"/>
  <cols>
    <col min="1" max="1" width="32.42578125" bestFit="1" customWidth="1"/>
    <col min="2" max="2" width="15.85546875" bestFit="1" customWidth="1"/>
    <col min="3" max="3" width="15.85546875" customWidth="1"/>
    <col min="4" max="4" width="10.7109375" bestFit="1" customWidth="1"/>
    <col min="5" max="5" width="9.85546875" bestFit="1" customWidth="1"/>
    <col min="6" max="6" width="24.5703125" bestFit="1" customWidth="1"/>
    <col min="7" max="7" width="14.85546875" bestFit="1" customWidth="1"/>
    <col min="8" max="8" width="38" bestFit="1" customWidth="1"/>
    <col min="9" max="11" width="9.140625" style="3"/>
  </cols>
  <sheetData>
    <row r="1" spans="1:11" s="24" customFormat="1" ht="16.5" x14ac:dyDescent="0.35">
      <c r="A1" s="27" t="s">
        <v>0</v>
      </c>
      <c r="B1" s="27" t="s">
        <v>259</v>
      </c>
      <c r="C1" s="28" t="s">
        <v>261</v>
      </c>
      <c r="D1" s="28" t="s">
        <v>262</v>
      </c>
      <c r="E1" s="28" t="s">
        <v>263</v>
      </c>
      <c r="F1" s="27" t="s">
        <v>23</v>
      </c>
      <c r="G1" s="27" t="s">
        <v>260</v>
      </c>
      <c r="H1" s="27" t="s">
        <v>24</v>
      </c>
      <c r="I1" s="23"/>
      <c r="J1" s="23"/>
      <c r="K1" s="23"/>
    </row>
    <row r="2" spans="1:11" ht="16.5" x14ac:dyDescent="0.35">
      <c r="A2" s="10" t="s">
        <v>25</v>
      </c>
      <c r="B2" s="10"/>
      <c r="C2" s="10"/>
      <c r="D2" s="10"/>
      <c r="E2" s="10"/>
      <c r="F2" s="10"/>
      <c r="G2" s="10"/>
      <c r="H2" s="10"/>
      <c r="I2" s="7"/>
      <c r="J2" s="7"/>
      <c r="K2" s="7"/>
    </row>
    <row r="3" spans="1:11" ht="15.75" x14ac:dyDescent="0.3">
      <c r="A3" s="11" t="s">
        <v>26</v>
      </c>
      <c r="B3" s="11"/>
      <c r="C3" s="11"/>
      <c r="D3" s="11"/>
      <c r="E3" s="11"/>
      <c r="F3" s="11"/>
      <c r="G3" s="11"/>
      <c r="H3" s="11"/>
      <c r="I3" s="8"/>
      <c r="J3" s="8"/>
      <c r="K3" s="8"/>
    </row>
    <row r="4" spans="1:11" ht="15.75" x14ac:dyDescent="0.3">
      <c r="A4" s="12" t="s">
        <v>258</v>
      </c>
      <c r="B4" s="158">
        <v>5500</v>
      </c>
      <c r="C4" s="158">
        <v>5700</v>
      </c>
      <c r="D4" s="14"/>
      <c r="E4" s="14"/>
      <c r="F4" s="14"/>
      <c r="G4" s="14"/>
      <c r="H4" s="14"/>
    </row>
    <row r="5" spans="1:11" ht="15.75" x14ac:dyDescent="0.3">
      <c r="A5" s="12" t="s">
        <v>27</v>
      </c>
      <c r="B5" s="374"/>
      <c r="C5" s="159">
        <v>700</v>
      </c>
      <c r="D5" s="16"/>
      <c r="E5" s="16"/>
      <c r="F5" s="16"/>
      <c r="G5" s="16"/>
      <c r="H5" s="16"/>
    </row>
    <row r="6" spans="1:11" ht="15.75" x14ac:dyDescent="0.3">
      <c r="A6" s="12" t="s">
        <v>257</v>
      </c>
      <c r="B6" s="375"/>
      <c r="C6" s="373">
        <v>5000</v>
      </c>
      <c r="D6" s="17"/>
      <c r="E6" s="17"/>
      <c r="F6" s="17"/>
      <c r="G6" s="17"/>
      <c r="H6" s="17"/>
    </row>
    <row r="7" spans="1:11" ht="15.75" x14ac:dyDescent="0.3">
      <c r="A7" s="19" t="s">
        <v>38</v>
      </c>
      <c r="B7" s="19"/>
      <c r="C7" s="19"/>
      <c r="D7" s="19"/>
      <c r="E7" s="19"/>
      <c r="F7" s="19"/>
      <c r="G7" s="19"/>
      <c r="H7" s="19"/>
      <c r="I7" s="9"/>
      <c r="J7" s="9"/>
      <c r="K7" s="9"/>
    </row>
    <row r="8" spans="1:11" ht="15.75" x14ac:dyDescent="0.3">
      <c r="A8" s="12" t="s">
        <v>39</v>
      </c>
      <c r="B8" s="13"/>
      <c r="C8" s="13"/>
      <c r="D8" s="14"/>
      <c r="E8" s="14"/>
      <c r="F8" s="14"/>
      <c r="G8" s="14"/>
      <c r="H8" s="14"/>
    </row>
    <row r="9" spans="1:11" ht="15.75" x14ac:dyDescent="0.3">
      <c r="A9" s="12" t="s">
        <v>40</v>
      </c>
      <c r="B9" s="15"/>
      <c r="C9" s="15"/>
      <c r="D9" s="16"/>
      <c r="E9" s="16"/>
      <c r="F9" s="16"/>
      <c r="G9" s="16"/>
      <c r="H9" s="16"/>
    </row>
    <row r="10" spans="1:11" ht="15.75" x14ac:dyDescent="0.3">
      <c r="A10" s="12" t="s">
        <v>30</v>
      </c>
      <c r="B10" s="17"/>
      <c r="C10" s="17"/>
      <c r="D10" s="18"/>
      <c r="E10" s="18"/>
      <c r="F10" s="18"/>
      <c r="G10" s="18"/>
      <c r="H10" s="18"/>
    </row>
    <row r="11" spans="1:11" s="24" customFormat="1" ht="16.5" x14ac:dyDescent="0.35">
      <c r="A11" s="25" t="s">
        <v>255</v>
      </c>
      <c r="B11" s="25"/>
      <c r="C11" s="25"/>
      <c r="D11" s="25"/>
      <c r="E11" s="25"/>
      <c r="F11" s="25"/>
      <c r="G11" s="25"/>
      <c r="H11" s="25"/>
      <c r="I11" s="26"/>
      <c r="J11" s="26"/>
      <c r="K11" s="26"/>
    </row>
    <row r="12" spans="1:11" ht="15.75" x14ac:dyDescent="0.3">
      <c r="A12" s="19" t="s">
        <v>28</v>
      </c>
      <c r="B12" s="19"/>
      <c r="C12" s="19"/>
      <c r="D12" s="19"/>
      <c r="E12" s="19"/>
      <c r="F12" s="19"/>
      <c r="G12" s="19"/>
      <c r="H12" s="19"/>
      <c r="I12" s="9"/>
      <c r="J12" s="9"/>
      <c r="K12" s="9"/>
    </row>
    <row r="13" spans="1:11" ht="16.5" x14ac:dyDescent="0.35">
      <c r="A13" s="20" t="s">
        <v>32</v>
      </c>
      <c r="B13" s="13"/>
      <c r="C13" s="13"/>
      <c r="D13" s="14"/>
      <c r="E13" s="14"/>
      <c r="F13" s="14"/>
      <c r="G13" s="14"/>
      <c r="H13" s="14"/>
    </row>
    <row r="14" spans="1:11" ht="16.5" x14ac:dyDescent="0.35">
      <c r="A14" s="20" t="s">
        <v>31</v>
      </c>
      <c r="B14" s="15"/>
      <c r="C14" s="15"/>
      <c r="D14" s="16"/>
      <c r="E14" s="16"/>
      <c r="F14" s="16"/>
      <c r="G14" s="16"/>
      <c r="H14" s="16"/>
    </row>
    <row r="15" spans="1:11" ht="16.5" x14ac:dyDescent="0.35">
      <c r="A15" s="20" t="s">
        <v>33</v>
      </c>
      <c r="B15" s="15"/>
      <c r="C15" s="15"/>
      <c r="D15" s="16"/>
      <c r="E15" s="16"/>
      <c r="F15" s="16"/>
      <c r="G15" s="16"/>
      <c r="H15" s="16"/>
    </row>
    <row r="16" spans="1:11" ht="16.5" x14ac:dyDescent="0.35">
      <c r="A16" s="20" t="s">
        <v>256</v>
      </c>
      <c r="B16" s="15"/>
      <c r="C16" s="15"/>
      <c r="D16" s="16"/>
      <c r="E16" s="16"/>
      <c r="F16" s="16"/>
      <c r="G16" s="16"/>
      <c r="H16" s="16"/>
    </row>
    <row r="17" spans="1:11" ht="16.5" x14ac:dyDescent="0.35">
      <c r="A17" s="20" t="s">
        <v>35</v>
      </c>
      <c r="B17" s="17"/>
      <c r="C17" s="17"/>
      <c r="D17" s="18"/>
      <c r="E17" s="18"/>
      <c r="F17" s="18"/>
      <c r="G17" s="18"/>
      <c r="H17" s="18"/>
    </row>
    <row r="18" spans="1:11" ht="15.75" x14ac:dyDescent="0.3">
      <c r="A18" s="19" t="s">
        <v>29</v>
      </c>
      <c r="B18" s="19"/>
      <c r="C18" s="19"/>
      <c r="D18" s="19"/>
      <c r="E18" s="19"/>
      <c r="F18" s="19"/>
      <c r="G18" s="19"/>
      <c r="H18" s="19"/>
    </row>
    <row r="19" spans="1:11" ht="16.5" x14ac:dyDescent="0.35">
      <c r="A19" s="20" t="s">
        <v>32</v>
      </c>
      <c r="B19" s="13"/>
      <c r="C19" s="13"/>
      <c r="D19" s="14"/>
      <c r="E19" s="14"/>
      <c r="F19" s="14"/>
      <c r="G19" s="14"/>
      <c r="H19" s="14"/>
    </row>
    <row r="20" spans="1:11" ht="16.5" x14ac:dyDescent="0.35">
      <c r="A20" s="20" t="s">
        <v>31</v>
      </c>
      <c r="B20" s="15"/>
      <c r="C20" s="15"/>
      <c r="D20" s="16"/>
      <c r="E20" s="16"/>
      <c r="F20" s="16"/>
      <c r="G20" s="16"/>
      <c r="H20" s="16"/>
    </row>
    <row r="21" spans="1:11" ht="16.5" x14ac:dyDescent="0.35">
      <c r="A21" s="20" t="s">
        <v>33</v>
      </c>
      <c r="B21" s="15"/>
      <c r="C21" s="15"/>
      <c r="D21" s="16"/>
      <c r="E21" s="16"/>
      <c r="F21" s="16"/>
      <c r="G21" s="16"/>
      <c r="H21" s="16"/>
    </row>
    <row r="22" spans="1:11" ht="16.5" x14ac:dyDescent="0.35">
      <c r="A22" s="20" t="s">
        <v>34</v>
      </c>
      <c r="B22" s="15"/>
      <c r="C22" s="15"/>
      <c r="D22" s="16"/>
      <c r="E22" s="16"/>
      <c r="F22" s="16"/>
      <c r="G22" s="16"/>
      <c r="H22" s="16"/>
    </row>
    <row r="23" spans="1:11" ht="16.5" x14ac:dyDescent="0.35">
      <c r="A23" s="20" t="s">
        <v>35</v>
      </c>
      <c r="B23" s="17"/>
      <c r="C23" s="17"/>
      <c r="D23" s="18"/>
      <c r="E23" s="18"/>
      <c r="F23" s="18"/>
      <c r="G23" s="18"/>
      <c r="H23" s="18"/>
    </row>
    <row r="24" spans="1:11" s="24" customFormat="1" ht="16.5" x14ac:dyDescent="0.35">
      <c r="A24" s="25" t="s">
        <v>264</v>
      </c>
      <c r="B24" s="25"/>
      <c r="C24" s="25"/>
      <c r="D24" s="25"/>
      <c r="E24" s="25"/>
      <c r="F24" s="25"/>
      <c r="G24" s="25"/>
      <c r="H24" s="25"/>
      <c r="I24" s="23"/>
      <c r="J24" s="23"/>
      <c r="K24" s="23"/>
    </row>
    <row r="25" spans="1:11" ht="15.75" x14ac:dyDescent="0.3">
      <c r="A25" s="21" t="s">
        <v>36</v>
      </c>
      <c r="B25" s="13"/>
      <c r="C25" s="13"/>
      <c r="D25" s="14"/>
      <c r="E25" s="14"/>
      <c r="F25" s="14"/>
      <c r="G25" s="14"/>
      <c r="H25" s="14"/>
    </row>
    <row r="26" spans="1:11" ht="15.75" x14ac:dyDescent="0.3">
      <c r="A26" s="21" t="s">
        <v>37</v>
      </c>
      <c r="B26" s="15"/>
      <c r="C26" s="15"/>
      <c r="D26" s="16"/>
      <c r="E26" s="16"/>
      <c r="F26" s="16"/>
      <c r="G26" s="16"/>
      <c r="H26" s="16"/>
    </row>
    <row r="27" spans="1:11" ht="15.75" x14ac:dyDescent="0.3">
      <c r="A27" s="12" t="s">
        <v>74</v>
      </c>
      <c r="B27" s="17"/>
      <c r="C27" s="17"/>
      <c r="D27" s="203"/>
      <c r="E27" s="203"/>
      <c r="F27" s="203"/>
      <c r="G27" s="203"/>
      <c r="H27" s="203"/>
    </row>
    <row r="28" spans="1:11" ht="15.75" x14ac:dyDescent="0.3">
      <c r="A28" s="377"/>
      <c r="B28" s="377"/>
      <c r="C28" s="377"/>
      <c r="D28" s="377"/>
      <c r="E28" s="377"/>
      <c r="F28" s="377"/>
      <c r="G28" s="377"/>
      <c r="H28" s="377"/>
    </row>
    <row r="29" spans="1:11" ht="15.75" x14ac:dyDescent="0.3">
      <c r="A29" s="376"/>
      <c r="B29" s="376"/>
      <c r="C29" s="376"/>
      <c r="D29" s="376"/>
      <c r="E29" s="376"/>
      <c r="F29" s="376"/>
      <c r="G29" s="376"/>
      <c r="H29" s="376"/>
    </row>
    <row r="30" spans="1:11" ht="15.75" x14ac:dyDescent="0.3">
      <c r="A30" s="376"/>
      <c r="B30" s="376"/>
      <c r="C30" s="376"/>
      <c r="D30" s="376"/>
      <c r="E30" s="376"/>
      <c r="F30" s="376"/>
      <c r="G30" s="376"/>
      <c r="H30" s="376"/>
    </row>
    <row r="31" spans="1:11" ht="15.75" x14ac:dyDescent="0.3">
      <c r="A31" s="376"/>
      <c r="B31" s="376"/>
      <c r="C31" s="376"/>
      <c r="D31" s="376"/>
      <c r="E31" s="376"/>
      <c r="F31" s="376"/>
      <c r="G31" s="376"/>
      <c r="H31" s="376"/>
    </row>
    <row r="32" spans="1:11" x14ac:dyDescent="0.25">
      <c r="A32" s="378"/>
      <c r="B32" s="378"/>
      <c r="C32" s="378"/>
      <c r="D32" s="378"/>
      <c r="E32" s="378"/>
      <c r="F32" s="378"/>
      <c r="G32" s="378"/>
      <c r="H32" s="37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1"/>
  <sheetViews>
    <sheetView workbookViewId="0">
      <selection activeCell="O12" sqref="O12"/>
    </sheetView>
  </sheetViews>
  <sheetFormatPr defaultRowHeight="15" x14ac:dyDescent="0.25"/>
  <cols>
    <col min="1" max="1" width="10" customWidth="1"/>
    <col min="2" max="2" width="13.7109375" bestFit="1" customWidth="1"/>
    <col min="3" max="3" width="12.28515625" customWidth="1"/>
    <col min="6" max="6" width="17.7109375" bestFit="1" customWidth="1"/>
    <col min="7" max="7" width="15.7109375" customWidth="1"/>
    <col min="8" max="8" width="18.85546875" bestFit="1" customWidth="1"/>
    <col min="9" max="9" width="12.85546875" bestFit="1" customWidth="1"/>
  </cols>
  <sheetData>
    <row r="1" spans="1:9" x14ac:dyDescent="0.25">
      <c r="A1" s="204" t="s">
        <v>185</v>
      </c>
      <c r="B1" s="204" t="s">
        <v>51</v>
      </c>
      <c r="C1" s="206" t="s">
        <v>44</v>
      </c>
      <c r="D1" s="206" t="s">
        <v>45</v>
      </c>
      <c r="E1" s="206" t="s">
        <v>46</v>
      </c>
      <c r="F1" s="206" t="s">
        <v>47</v>
      </c>
      <c r="G1" s="206" t="s">
        <v>48</v>
      </c>
      <c r="H1" s="206" t="s">
        <v>49</v>
      </c>
      <c r="I1" s="206" t="s">
        <v>50</v>
      </c>
    </row>
    <row r="2" spans="1:9" x14ac:dyDescent="0.25">
      <c r="A2" s="205"/>
      <c r="B2" s="205"/>
      <c r="C2" s="205"/>
      <c r="D2" s="205"/>
      <c r="E2" s="205"/>
      <c r="F2" s="205"/>
      <c r="G2" s="206"/>
      <c r="H2" s="206"/>
      <c r="I2" s="206"/>
    </row>
    <row r="3" spans="1:9" x14ac:dyDescent="0.25">
      <c r="A3" s="152">
        <v>6289921</v>
      </c>
      <c r="B3" s="152" t="s">
        <v>186</v>
      </c>
      <c r="C3" s="153" t="s">
        <v>187</v>
      </c>
      <c r="D3" s="154">
        <v>40179</v>
      </c>
      <c r="E3" s="154">
        <v>42186</v>
      </c>
      <c r="F3" s="155" t="s">
        <v>51</v>
      </c>
      <c r="G3" s="156" t="s">
        <v>188</v>
      </c>
      <c r="H3" s="157" t="s">
        <v>189</v>
      </c>
      <c r="I3" s="153" t="s">
        <v>190</v>
      </c>
    </row>
    <row r="4" spans="1:9" x14ac:dyDescent="0.25">
      <c r="A4" s="36"/>
      <c r="B4" s="36"/>
      <c r="C4" s="37"/>
      <c r="D4" s="37"/>
      <c r="E4" s="37"/>
      <c r="F4" s="38"/>
      <c r="G4" s="39"/>
      <c r="H4" s="39"/>
      <c r="I4" s="40"/>
    </row>
    <row r="5" spans="1:9" x14ac:dyDescent="0.25">
      <c r="A5" s="33"/>
      <c r="B5" s="33"/>
      <c r="C5" s="41"/>
      <c r="D5" s="34"/>
      <c r="E5" s="34"/>
      <c r="F5" s="35"/>
      <c r="G5" s="42"/>
      <c r="H5" s="42"/>
      <c r="I5" s="43"/>
    </row>
    <row r="6" spans="1:9" x14ac:dyDescent="0.25">
      <c r="A6" s="36"/>
      <c r="B6" s="36"/>
      <c r="C6" s="37"/>
      <c r="D6" s="37"/>
      <c r="E6" s="37"/>
      <c r="F6" s="38"/>
      <c r="G6" s="39"/>
      <c r="H6" s="39"/>
      <c r="I6" s="40"/>
    </row>
    <row r="7" spans="1:9" x14ac:dyDescent="0.25">
      <c r="A7" s="33"/>
      <c r="B7" s="33"/>
      <c r="C7" s="34"/>
      <c r="D7" s="34"/>
      <c r="E7" s="41"/>
      <c r="F7" s="35"/>
      <c r="G7" s="42"/>
      <c r="H7" s="42"/>
      <c r="I7" s="43"/>
    </row>
    <row r="8" spans="1:9" x14ac:dyDescent="0.25">
      <c r="A8" s="36"/>
      <c r="B8" s="36"/>
      <c r="C8" s="37"/>
      <c r="D8" s="37"/>
      <c r="E8" s="37"/>
      <c r="F8" s="38"/>
      <c r="G8" s="39"/>
      <c r="H8" s="39"/>
      <c r="I8" s="40"/>
    </row>
    <row r="9" spans="1:9" x14ac:dyDescent="0.25">
      <c r="A9" s="33"/>
      <c r="B9" s="33"/>
      <c r="C9" s="34"/>
      <c r="D9" s="34"/>
      <c r="E9" s="34"/>
      <c r="F9" s="35"/>
      <c r="G9" s="42"/>
      <c r="H9" s="42"/>
      <c r="I9" s="43"/>
    </row>
    <row r="10" spans="1:9" x14ac:dyDescent="0.25">
      <c r="A10" s="36"/>
      <c r="B10" s="36"/>
      <c r="C10" s="37"/>
      <c r="D10" s="37"/>
      <c r="E10" s="37"/>
      <c r="F10" s="38"/>
      <c r="G10" s="39"/>
      <c r="H10" s="39"/>
      <c r="I10" s="40"/>
    </row>
    <row r="11" spans="1:9" x14ac:dyDescent="0.25">
      <c r="A11" s="33"/>
      <c r="B11" s="33"/>
      <c r="C11" s="34"/>
      <c r="D11" s="41"/>
      <c r="E11" s="34"/>
      <c r="F11" s="35"/>
      <c r="G11" s="42"/>
      <c r="H11" s="42"/>
      <c r="I11" s="43"/>
    </row>
    <row r="12" spans="1:9" x14ac:dyDescent="0.25">
      <c r="A12" s="36"/>
      <c r="B12" s="36"/>
      <c r="C12" s="37"/>
      <c r="D12" s="37"/>
      <c r="E12" s="37"/>
      <c r="F12" s="38"/>
      <c r="G12" s="39"/>
      <c r="H12" s="39"/>
      <c r="I12" s="40"/>
    </row>
    <row r="13" spans="1:9" x14ac:dyDescent="0.25">
      <c r="A13" s="33"/>
      <c r="B13" s="33"/>
      <c r="C13" s="34"/>
      <c r="D13" s="34"/>
      <c r="E13" s="34"/>
      <c r="F13" s="35"/>
      <c r="G13" s="42"/>
      <c r="H13" s="42"/>
      <c r="I13" s="43"/>
    </row>
    <row r="14" spans="1:9" x14ac:dyDescent="0.25">
      <c r="A14" s="36"/>
      <c r="B14" s="36"/>
      <c r="C14" s="37"/>
      <c r="D14" s="37"/>
      <c r="E14" s="37"/>
      <c r="F14" s="38"/>
      <c r="G14" s="39"/>
      <c r="H14" s="39"/>
      <c r="I14" s="40"/>
    </row>
    <row r="15" spans="1:9" x14ac:dyDescent="0.25">
      <c r="A15" s="33"/>
      <c r="B15" s="33"/>
      <c r="C15" s="34"/>
      <c r="D15" s="34"/>
      <c r="E15" s="34"/>
      <c r="F15" s="35"/>
      <c r="G15" s="42"/>
      <c r="H15" s="42"/>
      <c r="I15" s="43"/>
    </row>
    <row r="16" spans="1:9" x14ac:dyDescent="0.25">
      <c r="A16" s="36"/>
      <c r="B16" s="36"/>
      <c r="C16" s="37"/>
      <c r="D16" s="37"/>
      <c r="E16" s="37"/>
      <c r="F16" s="38"/>
      <c r="G16" s="39"/>
      <c r="H16" s="39"/>
      <c r="I16" s="40"/>
    </row>
    <row r="17" spans="1:9" x14ac:dyDescent="0.25">
      <c r="A17" s="33"/>
      <c r="B17" s="33"/>
      <c r="C17" s="34"/>
      <c r="D17" s="34"/>
      <c r="E17" s="34"/>
      <c r="F17" s="35"/>
      <c r="G17" s="42"/>
      <c r="H17" s="42"/>
      <c r="I17" s="43"/>
    </row>
    <row r="18" spans="1:9" x14ac:dyDescent="0.25">
      <c r="A18" s="36"/>
      <c r="B18" s="36"/>
      <c r="C18" s="37"/>
      <c r="D18" s="37"/>
      <c r="E18" s="37"/>
      <c r="F18" s="38"/>
      <c r="G18" s="39"/>
      <c r="H18" s="39"/>
      <c r="I18" s="40"/>
    </row>
    <row r="19" spans="1:9" x14ac:dyDescent="0.25">
      <c r="A19" s="33"/>
      <c r="B19" s="33"/>
      <c r="C19" s="34"/>
      <c r="D19" s="34"/>
      <c r="E19" s="34"/>
      <c r="F19" s="35"/>
      <c r="G19" s="42"/>
      <c r="H19" s="42"/>
      <c r="I19" s="43"/>
    </row>
    <row r="20" spans="1:9" x14ac:dyDescent="0.25">
      <c r="A20" s="36"/>
      <c r="B20" s="36"/>
      <c r="C20" s="37"/>
      <c r="D20" s="37"/>
      <c r="E20" s="37"/>
      <c r="F20" s="38"/>
      <c r="G20" s="39"/>
      <c r="H20" s="39"/>
      <c r="I20" s="40"/>
    </row>
    <row r="21" spans="1:9" x14ac:dyDescent="0.25">
      <c r="A21" s="33"/>
      <c r="B21" s="33"/>
      <c r="C21" s="34"/>
      <c r="D21" s="34"/>
      <c r="E21" s="34"/>
      <c r="F21" s="35"/>
      <c r="G21" s="42"/>
      <c r="H21" s="42"/>
      <c r="I21" s="43"/>
    </row>
  </sheetData>
  <mergeCells count="9">
    <mergeCell ref="A1:A2"/>
    <mergeCell ref="H1:H2"/>
    <mergeCell ref="I1:I2"/>
    <mergeCell ref="B1:B2"/>
    <mergeCell ref="C1:C2"/>
    <mergeCell ref="D1:D2"/>
    <mergeCell ref="E1:E2"/>
    <mergeCell ref="F1:F2"/>
    <mergeCell ref="G1:G2"/>
  </mergeCells>
  <conditionalFormatting sqref="C3:C21 D6 D8 D10">
    <cfRule type="containsText" dxfId="17" priority="1" operator="containsText" text="Administrativo Financeiro">
      <formula>NOT(ISERROR(SEARCH(("Administrativo Financeiro"),(C3))))</formula>
    </cfRule>
  </conditionalFormatting>
  <conditionalFormatting sqref="C3:C21 D6 D8 D10">
    <cfRule type="containsText" dxfId="16" priority="2" operator="containsText" text="Marketing">
      <formula>NOT(ISERROR(SEARCH(("Marketing"),(C3))))</formula>
    </cfRule>
  </conditionalFormatting>
  <conditionalFormatting sqref="C3:C21 D6 D8 D10">
    <cfRule type="containsText" dxfId="15" priority="3" operator="containsText" text="Projetos">
      <formula>NOT(ISERROR(SEARCH(("Projetos"),(C3))))</formula>
    </cfRule>
  </conditionalFormatting>
  <conditionalFormatting sqref="C3:C21 D6 D8 D10">
    <cfRule type="containsText" dxfId="14" priority="4" operator="containsText" text="Presidência">
      <formula>NOT(ISERROR(SEARCH(("Presidência"),(C3))))</formula>
    </cfRule>
  </conditionalFormatting>
  <conditionalFormatting sqref="C3:C21 D6 D8 D10">
    <cfRule type="containsText" dxfId="13" priority="5" operator="containsText" text="Qualidade">
      <formula>NOT(ISERROR(SEARCH(("Qualidade"),(C3))))</formula>
    </cfRule>
  </conditionalFormatting>
  <conditionalFormatting sqref="C3:C21 D6 D8 D10">
    <cfRule type="containsText" dxfId="12" priority="6" operator="containsText" text="Gestão de Pessoas">
      <formula>NOT(ISERROR(SEARCH(("Gestão de Pessoas"),(C3))))</formula>
    </cfRule>
  </conditionalFormatting>
  <dataValidations count="2">
    <dataValidation type="list" sqref="F3:F21">
      <formula1>"Coordenador,Gerente,Membro,Trainee,Colaborador pontual,Visitante"</formula1>
    </dataValidation>
    <dataValidation type="list" sqref="C3:C21 D6 D8">
      <formula1>"Marketing,Administrativo Financeiro,Projetos,Qualidade,Gestão de pessoas,Presidência"</formula1>
    </dataValidation>
  </dataValidations>
  <hyperlinks>
    <hyperlink ref="H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'[1]Geral Enactus'!#REF!</xm:f>
          </x14:formula1>
          <xm:sqref>A3:B21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35"/>
  <sheetViews>
    <sheetView workbookViewId="0">
      <selection activeCell="B5" sqref="B5"/>
    </sheetView>
  </sheetViews>
  <sheetFormatPr defaultRowHeight="15" x14ac:dyDescent="0.25"/>
  <cols>
    <col min="1" max="1" width="9.7109375" bestFit="1" customWidth="1"/>
    <col min="2" max="2" width="24" bestFit="1" customWidth="1"/>
    <col min="3" max="3" width="14.28515625" bestFit="1" customWidth="1"/>
    <col min="4" max="4" width="17" bestFit="1" customWidth="1"/>
    <col min="5" max="5" width="27.7109375" bestFit="1" customWidth="1"/>
  </cols>
  <sheetData>
    <row r="1" spans="1:5" ht="16.5" x14ac:dyDescent="0.35">
      <c r="A1" s="207" t="s">
        <v>148</v>
      </c>
      <c r="B1" s="207"/>
      <c r="C1" s="207"/>
      <c r="D1" s="207"/>
      <c r="E1" s="207"/>
    </row>
    <row r="2" spans="1:5" ht="16.5" x14ac:dyDescent="0.35">
      <c r="A2" s="208" t="s">
        <v>191</v>
      </c>
      <c r="B2" s="209"/>
      <c r="C2" s="209"/>
      <c r="D2" s="209"/>
      <c r="E2" s="210"/>
    </row>
    <row r="3" spans="1:5" ht="16.5" x14ac:dyDescent="0.35">
      <c r="A3" s="79" t="s">
        <v>56</v>
      </c>
      <c r="B3" s="79" t="s">
        <v>149</v>
      </c>
      <c r="C3" s="79" t="s">
        <v>150</v>
      </c>
      <c r="D3" s="79" t="s">
        <v>151</v>
      </c>
      <c r="E3" s="79" t="s">
        <v>152</v>
      </c>
    </row>
    <row r="4" spans="1:5" ht="15.75" x14ac:dyDescent="0.3">
      <c r="A4" s="149">
        <v>41913</v>
      </c>
      <c r="B4" s="150" t="s">
        <v>154</v>
      </c>
      <c r="C4" s="151">
        <v>0.41666666666666669</v>
      </c>
      <c r="D4" s="151">
        <v>0.54861111111111105</v>
      </c>
      <c r="E4" s="195">
        <f>D4-C4</f>
        <v>0.13194444444444436</v>
      </c>
    </row>
    <row r="5" spans="1:5" ht="15.75" x14ac:dyDescent="0.3">
      <c r="A5" s="75"/>
      <c r="B5" s="16"/>
      <c r="C5" s="76"/>
      <c r="D5" s="76"/>
      <c r="E5" s="196">
        <f t="shared" ref="E5:E34" si="0">D5-C5</f>
        <v>0</v>
      </c>
    </row>
    <row r="6" spans="1:5" ht="15.75" x14ac:dyDescent="0.3">
      <c r="A6" s="75"/>
      <c r="B6" s="16"/>
      <c r="C6" s="76"/>
      <c r="D6" s="76"/>
      <c r="E6" s="196">
        <f t="shared" si="0"/>
        <v>0</v>
      </c>
    </row>
    <row r="7" spans="1:5" ht="15.75" x14ac:dyDescent="0.3">
      <c r="A7" s="75"/>
      <c r="B7" s="16"/>
      <c r="C7" s="76"/>
      <c r="D7" s="76"/>
      <c r="E7" s="196">
        <f t="shared" si="0"/>
        <v>0</v>
      </c>
    </row>
    <row r="8" spans="1:5" ht="15.75" x14ac:dyDescent="0.3">
      <c r="A8" s="75"/>
      <c r="B8" s="16"/>
      <c r="C8" s="76"/>
      <c r="D8" s="76"/>
      <c r="E8" s="196">
        <f t="shared" si="0"/>
        <v>0</v>
      </c>
    </row>
    <row r="9" spans="1:5" ht="15.75" x14ac:dyDescent="0.3">
      <c r="A9" s="75"/>
      <c r="B9" s="16"/>
      <c r="C9" s="76"/>
      <c r="D9" s="76"/>
      <c r="E9" s="196">
        <f t="shared" si="0"/>
        <v>0</v>
      </c>
    </row>
    <row r="10" spans="1:5" ht="15.75" x14ac:dyDescent="0.3">
      <c r="A10" s="75"/>
      <c r="B10" s="16"/>
      <c r="C10" s="76"/>
      <c r="D10" s="76"/>
      <c r="E10" s="196">
        <f t="shared" si="0"/>
        <v>0</v>
      </c>
    </row>
    <row r="11" spans="1:5" ht="15.75" x14ac:dyDescent="0.3">
      <c r="A11" s="75"/>
      <c r="B11" s="16"/>
      <c r="C11" s="76"/>
      <c r="D11" s="76"/>
      <c r="E11" s="196">
        <f t="shared" si="0"/>
        <v>0</v>
      </c>
    </row>
    <row r="12" spans="1:5" ht="15.75" x14ac:dyDescent="0.3">
      <c r="A12" s="75"/>
      <c r="B12" s="16"/>
      <c r="C12" s="76"/>
      <c r="D12" s="76"/>
      <c r="E12" s="196">
        <f t="shared" si="0"/>
        <v>0</v>
      </c>
    </row>
    <row r="13" spans="1:5" ht="15.75" x14ac:dyDescent="0.3">
      <c r="A13" s="75"/>
      <c r="B13" s="16"/>
      <c r="C13" s="76"/>
      <c r="D13" s="76"/>
      <c r="E13" s="196">
        <f t="shared" si="0"/>
        <v>0</v>
      </c>
    </row>
    <row r="14" spans="1:5" ht="15.75" x14ac:dyDescent="0.3">
      <c r="A14" s="75"/>
      <c r="B14" s="16"/>
      <c r="C14" s="76"/>
      <c r="D14" s="76"/>
      <c r="E14" s="196">
        <f t="shared" si="0"/>
        <v>0</v>
      </c>
    </row>
    <row r="15" spans="1:5" ht="15.75" x14ac:dyDescent="0.3">
      <c r="A15" s="75"/>
      <c r="B15" s="16"/>
      <c r="C15" s="76"/>
      <c r="D15" s="76"/>
      <c r="E15" s="196">
        <f t="shared" si="0"/>
        <v>0</v>
      </c>
    </row>
    <row r="16" spans="1:5" ht="15.75" x14ac:dyDescent="0.3">
      <c r="A16" s="75"/>
      <c r="B16" s="16"/>
      <c r="C16" s="76"/>
      <c r="D16" s="76"/>
      <c r="E16" s="196">
        <f t="shared" si="0"/>
        <v>0</v>
      </c>
    </row>
    <row r="17" spans="1:5" ht="15.75" x14ac:dyDescent="0.3">
      <c r="A17" s="75"/>
      <c r="B17" s="16"/>
      <c r="C17" s="76"/>
      <c r="D17" s="76"/>
      <c r="E17" s="196">
        <f t="shared" si="0"/>
        <v>0</v>
      </c>
    </row>
    <row r="18" spans="1:5" ht="15.75" x14ac:dyDescent="0.3">
      <c r="A18" s="75"/>
      <c r="B18" s="16"/>
      <c r="C18" s="76"/>
      <c r="D18" s="76"/>
      <c r="E18" s="196">
        <f t="shared" si="0"/>
        <v>0</v>
      </c>
    </row>
    <row r="19" spans="1:5" ht="15.75" x14ac:dyDescent="0.3">
      <c r="A19" s="75"/>
      <c r="B19" s="16"/>
      <c r="C19" s="76"/>
      <c r="D19" s="76"/>
      <c r="E19" s="196">
        <f t="shared" si="0"/>
        <v>0</v>
      </c>
    </row>
    <row r="20" spans="1:5" ht="15.75" x14ac:dyDescent="0.3">
      <c r="A20" s="75"/>
      <c r="B20" s="16"/>
      <c r="C20" s="76"/>
      <c r="D20" s="76"/>
      <c r="E20" s="196">
        <f t="shared" si="0"/>
        <v>0</v>
      </c>
    </row>
    <row r="21" spans="1:5" ht="15.75" x14ac:dyDescent="0.3">
      <c r="A21" s="75"/>
      <c r="B21" s="16"/>
      <c r="C21" s="76"/>
      <c r="D21" s="76"/>
      <c r="E21" s="196">
        <f t="shared" si="0"/>
        <v>0</v>
      </c>
    </row>
    <row r="22" spans="1:5" ht="15.75" x14ac:dyDescent="0.3">
      <c r="A22" s="75"/>
      <c r="B22" s="16"/>
      <c r="C22" s="76"/>
      <c r="D22" s="76"/>
      <c r="E22" s="196">
        <f t="shared" si="0"/>
        <v>0</v>
      </c>
    </row>
    <row r="23" spans="1:5" ht="15.75" x14ac:dyDescent="0.3">
      <c r="A23" s="75"/>
      <c r="B23" s="16"/>
      <c r="C23" s="76"/>
      <c r="D23" s="76"/>
      <c r="E23" s="196">
        <f t="shared" si="0"/>
        <v>0</v>
      </c>
    </row>
    <row r="24" spans="1:5" ht="15.75" x14ac:dyDescent="0.3">
      <c r="A24" s="75"/>
      <c r="B24" s="16"/>
      <c r="C24" s="76"/>
      <c r="D24" s="76"/>
      <c r="E24" s="196">
        <f t="shared" si="0"/>
        <v>0</v>
      </c>
    </row>
    <row r="25" spans="1:5" ht="15.75" x14ac:dyDescent="0.3">
      <c r="A25" s="75"/>
      <c r="B25" s="16"/>
      <c r="C25" s="76"/>
      <c r="D25" s="76"/>
      <c r="E25" s="196">
        <f t="shared" si="0"/>
        <v>0</v>
      </c>
    </row>
    <row r="26" spans="1:5" ht="15.75" x14ac:dyDescent="0.3">
      <c r="A26" s="75"/>
      <c r="B26" s="16"/>
      <c r="C26" s="76"/>
      <c r="D26" s="76"/>
      <c r="E26" s="196">
        <f t="shared" si="0"/>
        <v>0</v>
      </c>
    </row>
    <row r="27" spans="1:5" ht="15.75" x14ac:dyDescent="0.3">
      <c r="A27" s="75"/>
      <c r="B27" s="16"/>
      <c r="C27" s="76"/>
      <c r="D27" s="76"/>
      <c r="E27" s="196">
        <f t="shared" si="0"/>
        <v>0</v>
      </c>
    </row>
    <row r="28" spans="1:5" ht="15.75" x14ac:dyDescent="0.3">
      <c r="A28" s="75"/>
      <c r="B28" s="16"/>
      <c r="C28" s="76"/>
      <c r="D28" s="76"/>
      <c r="E28" s="196">
        <f t="shared" si="0"/>
        <v>0</v>
      </c>
    </row>
    <row r="29" spans="1:5" ht="15.75" x14ac:dyDescent="0.3">
      <c r="A29" s="75"/>
      <c r="B29" s="16"/>
      <c r="C29" s="76"/>
      <c r="D29" s="76"/>
      <c r="E29" s="196">
        <f t="shared" si="0"/>
        <v>0</v>
      </c>
    </row>
    <row r="30" spans="1:5" ht="15.75" x14ac:dyDescent="0.3">
      <c r="A30" s="75"/>
      <c r="B30" s="16"/>
      <c r="C30" s="76"/>
      <c r="D30" s="76"/>
      <c r="E30" s="196">
        <f t="shared" si="0"/>
        <v>0</v>
      </c>
    </row>
    <row r="31" spans="1:5" ht="15.75" x14ac:dyDescent="0.3">
      <c r="A31" s="75"/>
      <c r="B31" s="16"/>
      <c r="C31" s="76"/>
      <c r="D31" s="76"/>
      <c r="E31" s="196">
        <f t="shared" si="0"/>
        <v>0</v>
      </c>
    </row>
    <row r="32" spans="1:5" ht="15.75" x14ac:dyDescent="0.3">
      <c r="A32" s="75"/>
      <c r="B32" s="16"/>
      <c r="C32" s="76"/>
      <c r="D32" s="76"/>
      <c r="E32" s="196">
        <f t="shared" si="0"/>
        <v>0</v>
      </c>
    </row>
    <row r="33" spans="1:5" ht="15.75" x14ac:dyDescent="0.3">
      <c r="A33" s="75"/>
      <c r="B33" s="16"/>
      <c r="C33" s="76"/>
      <c r="D33" s="76"/>
      <c r="E33" s="196">
        <f t="shared" si="0"/>
        <v>0</v>
      </c>
    </row>
    <row r="34" spans="1:5" ht="15.75" x14ac:dyDescent="0.3">
      <c r="A34" s="75"/>
      <c r="B34" s="16"/>
      <c r="C34" s="76"/>
      <c r="D34" s="76"/>
      <c r="E34" s="196">
        <f t="shared" si="0"/>
        <v>0</v>
      </c>
    </row>
    <row r="35" spans="1:5" ht="16.5" x14ac:dyDescent="0.35">
      <c r="A35" s="80" t="s">
        <v>153</v>
      </c>
      <c r="B35" s="77"/>
      <c r="C35" s="78"/>
      <c r="D35" s="78"/>
      <c r="E35" s="197">
        <f>SUM(E4:E34)</f>
        <v>0.13194444444444436</v>
      </c>
    </row>
  </sheetData>
  <mergeCells count="2">
    <mergeCell ref="A1:E1"/>
    <mergeCell ref="A2:E2"/>
  </mergeCells>
  <pageMargins left="0.7" right="0.7" top="0.75" bottom="0.75" header="0.3" footer="0.3"/>
  <pageSetup paperSize="19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O21"/>
  <sheetViews>
    <sheetView workbookViewId="0">
      <selection activeCell="A3" sqref="A3"/>
    </sheetView>
  </sheetViews>
  <sheetFormatPr defaultRowHeight="15" x14ac:dyDescent="0.25"/>
  <cols>
    <col min="1" max="1" width="14.28515625" bestFit="1" customWidth="1"/>
  </cols>
  <sheetData>
    <row r="1" spans="1:15" ht="15" customHeight="1" x14ac:dyDescent="0.25">
      <c r="A1" s="211" t="s">
        <v>51</v>
      </c>
      <c r="B1" s="213" t="s">
        <v>44</v>
      </c>
      <c r="C1" s="214" t="s">
        <v>170</v>
      </c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</row>
    <row r="2" spans="1:15" x14ac:dyDescent="0.25">
      <c r="A2" s="212"/>
      <c r="B2" s="212"/>
      <c r="C2" s="71" t="s">
        <v>158</v>
      </c>
      <c r="D2" s="71" t="s">
        <v>159</v>
      </c>
      <c r="E2" s="71" t="s">
        <v>160</v>
      </c>
      <c r="F2" s="71" t="s">
        <v>161</v>
      </c>
      <c r="G2" s="71" t="s">
        <v>162</v>
      </c>
      <c r="H2" s="71" t="s">
        <v>163</v>
      </c>
      <c r="I2" s="71" t="s">
        <v>164</v>
      </c>
      <c r="J2" s="71" t="s">
        <v>165</v>
      </c>
      <c r="K2" s="71" t="s">
        <v>166</v>
      </c>
      <c r="L2" s="71" t="s">
        <v>167</v>
      </c>
      <c r="M2" s="71" t="s">
        <v>168</v>
      </c>
      <c r="N2" s="71" t="s">
        <v>169</v>
      </c>
      <c r="O2" s="71" t="s">
        <v>153</v>
      </c>
    </row>
    <row r="3" spans="1:15" x14ac:dyDescent="0.25">
      <c r="A3" s="160" t="s">
        <v>192</v>
      </c>
      <c r="B3" s="161" t="s">
        <v>187</v>
      </c>
      <c r="C3" s="162">
        <v>10</v>
      </c>
      <c r="D3" s="162">
        <v>3</v>
      </c>
      <c r="E3" s="162">
        <v>20</v>
      </c>
      <c r="F3" s="162">
        <v>4</v>
      </c>
      <c r="G3" s="162">
        <v>7</v>
      </c>
      <c r="H3" s="162">
        <v>9</v>
      </c>
      <c r="I3" s="162">
        <v>10</v>
      </c>
      <c r="J3" s="162">
        <v>10</v>
      </c>
      <c r="K3" s="162">
        <v>24</v>
      </c>
      <c r="L3" s="162">
        <v>1</v>
      </c>
      <c r="M3" s="162">
        <v>3</v>
      </c>
      <c r="N3" s="162">
        <v>2</v>
      </c>
      <c r="O3" s="162">
        <f>SUM(C3:N3)</f>
        <v>103</v>
      </c>
    </row>
    <row r="4" spans="1:15" x14ac:dyDescent="0.25">
      <c r="A4" s="73"/>
      <c r="B4" s="74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>
        <f t="shared" ref="O4:O21" si="0">SUM(C4:N4)</f>
        <v>0</v>
      </c>
    </row>
    <row r="5" spans="1:15" x14ac:dyDescent="0.25">
      <c r="A5" s="65"/>
      <c r="B5" s="72"/>
      <c r="C5" s="65"/>
      <c r="D5" s="65"/>
      <c r="E5" s="65"/>
      <c r="F5" s="65"/>
      <c r="G5" s="65"/>
      <c r="H5" s="72"/>
      <c r="I5" s="65"/>
      <c r="J5" s="65"/>
      <c r="K5" s="65"/>
      <c r="L5" s="65"/>
      <c r="M5" s="65"/>
      <c r="N5" s="65"/>
      <c r="O5" s="65">
        <f t="shared" si="0"/>
        <v>0</v>
      </c>
    </row>
    <row r="6" spans="1:15" x14ac:dyDescent="0.25">
      <c r="A6" s="73"/>
      <c r="B6" s="74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>
        <f t="shared" si="0"/>
        <v>0</v>
      </c>
    </row>
    <row r="7" spans="1:15" x14ac:dyDescent="0.25">
      <c r="A7" s="72"/>
      <c r="B7" s="42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>
        <f t="shared" si="0"/>
        <v>0</v>
      </c>
    </row>
    <row r="8" spans="1:15" x14ac:dyDescent="0.25">
      <c r="A8" s="73"/>
      <c r="B8" s="74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>
        <f t="shared" si="0"/>
        <v>0</v>
      </c>
    </row>
    <row r="9" spans="1:15" x14ac:dyDescent="0.25">
      <c r="A9" s="72"/>
      <c r="B9" s="42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>
        <f t="shared" si="0"/>
        <v>0</v>
      </c>
    </row>
    <row r="10" spans="1:15" x14ac:dyDescent="0.25">
      <c r="A10" s="73"/>
      <c r="B10" s="74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>
        <f t="shared" si="0"/>
        <v>0</v>
      </c>
    </row>
    <row r="11" spans="1:15" x14ac:dyDescent="0.25">
      <c r="A11" s="72"/>
      <c r="B11" s="42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>
        <f t="shared" si="0"/>
        <v>0</v>
      </c>
    </row>
    <row r="12" spans="1:15" x14ac:dyDescent="0.25">
      <c r="A12" s="73"/>
      <c r="B12" s="74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>
        <f t="shared" si="0"/>
        <v>0</v>
      </c>
    </row>
    <row r="13" spans="1:15" x14ac:dyDescent="0.25">
      <c r="A13" s="72"/>
      <c r="B13" s="42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>
        <f t="shared" si="0"/>
        <v>0</v>
      </c>
    </row>
    <row r="14" spans="1:15" x14ac:dyDescent="0.25">
      <c r="A14" s="73"/>
      <c r="B14" s="74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>
        <f t="shared" si="0"/>
        <v>0</v>
      </c>
    </row>
    <row r="15" spans="1:15" x14ac:dyDescent="0.25">
      <c r="A15" s="72"/>
      <c r="B15" s="42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>
        <f t="shared" si="0"/>
        <v>0</v>
      </c>
    </row>
    <row r="16" spans="1:15" x14ac:dyDescent="0.25">
      <c r="A16" s="73"/>
      <c r="B16" s="74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>
        <f t="shared" si="0"/>
        <v>0</v>
      </c>
    </row>
    <row r="17" spans="1:15" x14ac:dyDescent="0.25">
      <c r="A17" s="72"/>
      <c r="B17" s="42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>
        <f t="shared" si="0"/>
        <v>0</v>
      </c>
    </row>
    <row r="18" spans="1:15" x14ac:dyDescent="0.25">
      <c r="A18" s="73"/>
      <c r="B18" s="74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>
        <f t="shared" si="0"/>
        <v>0</v>
      </c>
    </row>
    <row r="19" spans="1:15" x14ac:dyDescent="0.25">
      <c r="A19" s="72"/>
      <c r="B19" s="42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>
        <f t="shared" si="0"/>
        <v>0</v>
      </c>
    </row>
    <row r="20" spans="1:15" x14ac:dyDescent="0.25">
      <c r="A20" s="73"/>
      <c r="B20" s="74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>
        <f t="shared" si="0"/>
        <v>0</v>
      </c>
    </row>
    <row r="21" spans="1:15" x14ac:dyDescent="0.25">
      <c r="A21" s="72"/>
      <c r="B21" s="42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>
        <f t="shared" si="0"/>
        <v>0</v>
      </c>
    </row>
  </sheetData>
  <mergeCells count="3">
    <mergeCell ref="A1:A2"/>
    <mergeCell ref="B1:B2"/>
    <mergeCell ref="C1:O1"/>
  </mergeCells>
  <conditionalFormatting sqref="B3:B21">
    <cfRule type="containsText" dxfId="11" priority="1" operator="containsText" text="Administrativo Financeiro">
      <formula>NOT(ISERROR(SEARCH(("Administrativo Financeiro"),(B3))))</formula>
    </cfRule>
  </conditionalFormatting>
  <conditionalFormatting sqref="B3:B21">
    <cfRule type="containsText" dxfId="10" priority="2" operator="containsText" text="Marketing">
      <formula>NOT(ISERROR(SEARCH(("Marketing"),(B3))))</formula>
    </cfRule>
  </conditionalFormatting>
  <conditionalFormatting sqref="B3:B21">
    <cfRule type="containsText" dxfId="9" priority="3" operator="containsText" text="Projetos">
      <formula>NOT(ISERROR(SEARCH(("Projetos"),(B3))))</formula>
    </cfRule>
  </conditionalFormatting>
  <conditionalFormatting sqref="B3:B21">
    <cfRule type="containsText" dxfId="8" priority="4" operator="containsText" text="Presidência">
      <formula>NOT(ISERROR(SEARCH(("Presidência"),(B3))))</formula>
    </cfRule>
  </conditionalFormatting>
  <conditionalFormatting sqref="B3:B21">
    <cfRule type="containsText" dxfId="7" priority="5" operator="containsText" text="Qualidade">
      <formula>NOT(ISERROR(SEARCH(("Qualidade"),(B3))))</formula>
    </cfRule>
  </conditionalFormatting>
  <conditionalFormatting sqref="B3:B21">
    <cfRule type="containsText" dxfId="6" priority="6" operator="containsText" text="Gestão de Pessoas">
      <formula>NOT(ISERROR(SEARCH(("Gestão de Pessoas"),(B3))))</formula>
    </cfRule>
  </conditionalFormatting>
  <dataValidations count="1">
    <dataValidation type="list" sqref="B3:B21">
      <formula1>"Marketing,Administrativo Financeiro,Projetos,Qualidade,Gestão de pessoas,Presidência"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'[1]Geral Enactus'!#REF!</xm:f>
          </x14:formula1>
          <xm:sqref>A3:A4 A6:A21 H5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24"/>
  <sheetViews>
    <sheetView workbookViewId="0">
      <selection activeCell="P8" sqref="P8"/>
    </sheetView>
  </sheetViews>
  <sheetFormatPr defaultRowHeight="15" x14ac:dyDescent="0.25"/>
  <cols>
    <col min="1" max="1" width="28.140625" bestFit="1" customWidth="1"/>
  </cols>
  <sheetData>
    <row r="1" spans="1:13" ht="18.75" x14ac:dyDescent="0.3">
      <c r="A1" s="215" t="s">
        <v>179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x14ac:dyDescent="0.25">
      <c r="A2" s="145"/>
      <c r="B2" s="145" t="s">
        <v>158</v>
      </c>
      <c r="C2" s="145" t="s">
        <v>159</v>
      </c>
      <c r="D2" s="145" t="s">
        <v>160</v>
      </c>
      <c r="E2" s="145" t="s">
        <v>161</v>
      </c>
      <c r="F2" s="145" t="s">
        <v>162</v>
      </c>
      <c r="G2" s="145" t="s">
        <v>163</v>
      </c>
      <c r="H2" s="145" t="s">
        <v>164</v>
      </c>
      <c r="I2" s="145" t="s">
        <v>165</v>
      </c>
      <c r="J2" s="145" t="s">
        <v>166</v>
      </c>
      <c r="K2" s="145" t="s">
        <v>167</v>
      </c>
      <c r="L2" s="145" t="s">
        <v>168</v>
      </c>
      <c r="M2" s="145" t="s">
        <v>169</v>
      </c>
    </row>
    <row r="3" spans="1:13" x14ac:dyDescent="0.25">
      <c r="A3" s="146" t="s">
        <v>180</v>
      </c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8"/>
    </row>
    <row r="4" spans="1:13" x14ac:dyDescent="0.25">
      <c r="A4" s="142" t="s">
        <v>183</v>
      </c>
      <c r="B4" s="142">
        <v>2000</v>
      </c>
      <c r="C4" s="69"/>
      <c r="D4" s="69"/>
      <c r="E4" s="69"/>
      <c r="F4" s="69"/>
      <c r="G4" s="69"/>
      <c r="H4" s="142"/>
      <c r="I4" s="69"/>
      <c r="J4" s="69"/>
      <c r="K4" s="69"/>
      <c r="L4" s="69"/>
      <c r="M4" s="69"/>
    </row>
    <row r="5" spans="1:13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</row>
    <row r="6" spans="1:13" x14ac:dyDescent="0.25">
      <c r="A6" s="6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</row>
    <row r="7" spans="1:13" x14ac:dyDescent="0.25">
      <c r="A7" s="65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</row>
    <row r="8" spans="1:13" x14ac:dyDescent="0.25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</row>
    <row r="9" spans="1:13" x14ac:dyDescent="0.25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</row>
    <row r="10" spans="1:13" x14ac:dyDescent="0.25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</row>
    <row r="11" spans="1:13" x14ac:dyDescent="0.25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</row>
    <row r="12" spans="1:13" x14ac:dyDescent="0.25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</row>
    <row r="13" spans="1:13" x14ac:dyDescent="0.25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</row>
    <row r="14" spans="1:13" x14ac:dyDescent="0.25">
      <c r="A14" s="146" t="s">
        <v>181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8"/>
    </row>
    <row r="15" spans="1:13" x14ac:dyDescent="0.25">
      <c r="A15" s="142" t="s">
        <v>184</v>
      </c>
      <c r="B15" s="142">
        <v>-400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</row>
    <row r="16" spans="1:13" x14ac:dyDescent="0.25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</row>
    <row r="17" spans="1:13" x14ac:dyDescent="0.25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</row>
    <row r="18" spans="1:13" x14ac:dyDescent="0.25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</row>
    <row r="19" spans="1:13" x14ac:dyDescent="0.25">
      <c r="A19" s="6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</row>
    <row r="20" spans="1:13" x14ac:dyDescent="0.25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</row>
    <row r="21" spans="1:13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</row>
    <row r="22" spans="1:13" x14ac:dyDescent="0.25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</row>
    <row r="23" spans="1:13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</row>
    <row r="24" spans="1:13" x14ac:dyDescent="0.25">
      <c r="A24" s="144" t="s">
        <v>182</v>
      </c>
      <c r="B24" s="143">
        <f>SUM(B4:B23)</f>
        <v>1600</v>
      </c>
      <c r="C24" s="143">
        <f t="shared" ref="C24:M24" si="0">SUM(C4:C23)</f>
        <v>0</v>
      </c>
      <c r="D24" s="143">
        <f t="shared" si="0"/>
        <v>0</v>
      </c>
      <c r="E24" s="143">
        <f t="shared" si="0"/>
        <v>0</v>
      </c>
      <c r="F24" s="143">
        <f t="shared" si="0"/>
        <v>0</v>
      </c>
      <c r="G24" s="143">
        <f t="shared" si="0"/>
        <v>0</v>
      </c>
      <c r="H24" s="143">
        <f t="shared" si="0"/>
        <v>0</v>
      </c>
      <c r="I24" s="143">
        <f t="shared" si="0"/>
        <v>0</v>
      </c>
      <c r="J24" s="143">
        <f t="shared" si="0"/>
        <v>0</v>
      </c>
      <c r="K24" s="143">
        <f t="shared" si="0"/>
        <v>0</v>
      </c>
      <c r="L24" s="143">
        <f t="shared" si="0"/>
        <v>0</v>
      </c>
      <c r="M24" s="143">
        <f t="shared" si="0"/>
        <v>0</v>
      </c>
    </row>
  </sheetData>
  <mergeCells count="1">
    <mergeCell ref="A1:M1"/>
  </mergeCells>
  <pageMargins left="0.7" right="0.7" top="0.75" bottom="0.75" header="0.3" footer="0.3"/>
  <pageSetup paperSize="198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27"/>
  <sheetViews>
    <sheetView workbookViewId="0">
      <selection activeCell="G16" sqref="G16:G27"/>
    </sheetView>
  </sheetViews>
  <sheetFormatPr defaultRowHeight="15" x14ac:dyDescent="0.25"/>
  <cols>
    <col min="6" max="6" width="17" customWidth="1"/>
    <col min="7" max="7" width="15.5703125" customWidth="1"/>
    <col min="8" max="8" width="12.85546875" customWidth="1"/>
    <col min="9" max="9" width="13.140625" customWidth="1"/>
    <col min="15" max="15" width="13" customWidth="1"/>
  </cols>
  <sheetData>
    <row r="1" spans="1:15" ht="22.5" x14ac:dyDescent="0.45">
      <c r="A1" s="249" t="s">
        <v>112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</row>
    <row r="2" spans="1:15" ht="15" customHeight="1" x14ac:dyDescent="0.3">
      <c r="A2" s="250" t="s">
        <v>75</v>
      </c>
      <c r="B2" s="252" t="s">
        <v>76</v>
      </c>
      <c r="C2" s="253" t="s">
        <v>77</v>
      </c>
      <c r="D2" s="250" t="s">
        <v>48</v>
      </c>
      <c r="E2" s="251"/>
      <c r="F2" s="250" t="s">
        <v>78</v>
      </c>
      <c r="G2" s="250" t="s">
        <v>79</v>
      </c>
      <c r="H2" s="250" t="s">
        <v>80</v>
      </c>
      <c r="I2" s="250" t="s">
        <v>81</v>
      </c>
      <c r="J2" s="250" t="s">
        <v>82</v>
      </c>
      <c r="K2" s="251"/>
      <c r="L2" s="251"/>
      <c r="M2" s="250" t="s">
        <v>83</v>
      </c>
      <c r="N2" s="250" t="s">
        <v>84</v>
      </c>
      <c r="O2" s="81" t="s">
        <v>103</v>
      </c>
    </row>
    <row r="3" spans="1:15" ht="49.5" x14ac:dyDescent="0.25">
      <c r="A3" s="251"/>
      <c r="B3" s="251"/>
      <c r="C3" s="251"/>
      <c r="D3" s="82" t="s">
        <v>85</v>
      </c>
      <c r="E3" s="82" t="s">
        <v>86</v>
      </c>
      <c r="F3" s="251"/>
      <c r="G3" s="251"/>
      <c r="H3" s="251"/>
      <c r="I3" s="251"/>
      <c r="J3" s="82" t="s">
        <v>87</v>
      </c>
      <c r="K3" s="82" t="s">
        <v>88</v>
      </c>
      <c r="L3" s="82" t="s">
        <v>89</v>
      </c>
      <c r="M3" s="251"/>
      <c r="N3" s="251"/>
      <c r="O3" s="82" t="s">
        <v>102</v>
      </c>
    </row>
    <row r="4" spans="1:15" ht="15" customHeight="1" x14ac:dyDescent="0.25">
      <c r="A4" s="239" t="s">
        <v>193</v>
      </c>
      <c r="B4" s="246">
        <v>41</v>
      </c>
      <c r="C4" s="239" t="s">
        <v>194</v>
      </c>
      <c r="D4" s="239" t="s">
        <v>195</v>
      </c>
      <c r="E4" s="239" t="s">
        <v>196</v>
      </c>
      <c r="F4" s="239" t="s">
        <v>197</v>
      </c>
      <c r="G4" s="239" t="s">
        <v>198</v>
      </c>
      <c r="H4" s="239" t="s">
        <v>199</v>
      </c>
      <c r="I4" s="242">
        <v>500</v>
      </c>
      <c r="J4" s="231">
        <v>2015</v>
      </c>
      <c r="K4" s="83" t="s">
        <v>95</v>
      </c>
      <c r="L4" s="163">
        <v>600</v>
      </c>
      <c r="M4" s="216">
        <f>SUM(L4:L15)/COUNTIF(L4:L15, "&lt;&gt;0")</f>
        <v>50</v>
      </c>
      <c r="N4" s="216">
        <f>MAX(L4:L15)</f>
        <v>600</v>
      </c>
      <c r="O4" s="219">
        <f>M4/I4</f>
        <v>0.1</v>
      </c>
    </row>
    <row r="5" spans="1:15" ht="15" customHeight="1" x14ac:dyDescent="0.25">
      <c r="A5" s="240"/>
      <c r="B5" s="247"/>
      <c r="C5" s="240"/>
      <c r="D5" s="240"/>
      <c r="E5" s="240"/>
      <c r="F5" s="240"/>
      <c r="G5" s="240"/>
      <c r="H5" s="240"/>
      <c r="I5" s="243"/>
      <c r="J5" s="232"/>
      <c r="K5" s="83" t="s">
        <v>96</v>
      </c>
      <c r="L5" s="84"/>
      <c r="M5" s="217"/>
      <c r="N5" s="217"/>
      <c r="O5" s="220"/>
    </row>
    <row r="6" spans="1:15" ht="15" customHeight="1" x14ac:dyDescent="0.25">
      <c r="A6" s="240"/>
      <c r="B6" s="247"/>
      <c r="C6" s="240"/>
      <c r="D6" s="240"/>
      <c r="E6" s="240"/>
      <c r="F6" s="240"/>
      <c r="G6" s="240"/>
      <c r="H6" s="240"/>
      <c r="I6" s="243"/>
      <c r="J6" s="232"/>
      <c r="K6" s="83" t="s">
        <v>97</v>
      </c>
      <c r="L6" s="84"/>
      <c r="M6" s="217"/>
      <c r="N6" s="217"/>
      <c r="O6" s="220"/>
    </row>
    <row r="7" spans="1:15" ht="15" customHeight="1" x14ac:dyDescent="0.25">
      <c r="A7" s="240"/>
      <c r="B7" s="247"/>
      <c r="C7" s="240"/>
      <c r="D7" s="240"/>
      <c r="E7" s="240"/>
      <c r="F7" s="240"/>
      <c r="G7" s="240"/>
      <c r="H7" s="240"/>
      <c r="I7" s="243"/>
      <c r="J7" s="232"/>
      <c r="K7" s="83" t="s">
        <v>98</v>
      </c>
      <c r="L7" s="84"/>
      <c r="M7" s="217"/>
      <c r="N7" s="217"/>
      <c r="O7" s="220"/>
    </row>
    <row r="8" spans="1:15" ht="15" customHeight="1" x14ac:dyDescent="0.25">
      <c r="A8" s="240"/>
      <c r="B8" s="247"/>
      <c r="C8" s="240"/>
      <c r="D8" s="240"/>
      <c r="E8" s="240"/>
      <c r="F8" s="240"/>
      <c r="G8" s="240"/>
      <c r="H8" s="240"/>
      <c r="I8" s="243"/>
      <c r="J8" s="232"/>
      <c r="K8" s="83" t="s">
        <v>99</v>
      </c>
      <c r="L8" s="84"/>
      <c r="M8" s="217"/>
      <c r="N8" s="217"/>
      <c r="O8" s="220"/>
    </row>
    <row r="9" spans="1:15" ht="15" customHeight="1" x14ac:dyDescent="0.25">
      <c r="A9" s="240"/>
      <c r="B9" s="247"/>
      <c r="C9" s="240"/>
      <c r="D9" s="240"/>
      <c r="E9" s="240"/>
      <c r="F9" s="240"/>
      <c r="G9" s="240"/>
      <c r="H9" s="240"/>
      <c r="I9" s="243"/>
      <c r="J9" s="232"/>
      <c r="K9" s="83" t="s">
        <v>100</v>
      </c>
      <c r="L9" s="84"/>
      <c r="M9" s="217"/>
      <c r="N9" s="217"/>
      <c r="O9" s="220"/>
    </row>
    <row r="10" spans="1:15" ht="15" customHeight="1" x14ac:dyDescent="0.25">
      <c r="A10" s="240"/>
      <c r="B10" s="247"/>
      <c r="C10" s="240"/>
      <c r="D10" s="240"/>
      <c r="E10" s="240"/>
      <c r="F10" s="240"/>
      <c r="G10" s="240"/>
      <c r="H10" s="240"/>
      <c r="I10" s="243"/>
      <c r="J10" s="232"/>
      <c r="K10" s="83" t="s">
        <v>101</v>
      </c>
      <c r="L10" s="84"/>
      <c r="M10" s="217"/>
      <c r="N10" s="217"/>
      <c r="O10" s="220"/>
    </row>
    <row r="11" spans="1:15" ht="15" customHeight="1" x14ac:dyDescent="0.25">
      <c r="A11" s="240"/>
      <c r="B11" s="247"/>
      <c r="C11" s="240"/>
      <c r="D11" s="240"/>
      <c r="E11" s="240"/>
      <c r="F11" s="240"/>
      <c r="G11" s="240"/>
      <c r="H11" s="240"/>
      <c r="I11" s="243"/>
      <c r="J11" s="232"/>
      <c r="K11" s="83" t="s">
        <v>90</v>
      </c>
      <c r="L11" s="84"/>
      <c r="M11" s="217"/>
      <c r="N11" s="217"/>
      <c r="O11" s="220"/>
    </row>
    <row r="12" spans="1:15" ht="15" customHeight="1" x14ac:dyDescent="0.25">
      <c r="A12" s="240"/>
      <c r="B12" s="247"/>
      <c r="C12" s="240"/>
      <c r="D12" s="240"/>
      <c r="E12" s="240"/>
      <c r="F12" s="240"/>
      <c r="G12" s="240"/>
      <c r="H12" s="240"/>
      <c r="I12" s="243"/>
      <c r="J12" s="232"/>
      <c r="K12" s="83" t="s">
        <v>91</v>
      </c>
      <c r="L12" s="84"/>
      <c r="M12" s="217"/>
      <c r="N12" s="217"/>
      <c r="O12" s="220"/>
    </row>
    <row r="13" spans="1:15" ht="15" customHeight="1" x14ac:dyDescent="0.25">
      <c r="A13" s="240"/>
      <c r="B13" s="247"/>
      <c r="C13" s="240"/>
      <c r="D13" s="240"/>
      <c r="E13" s="240"/>
      <c r="F13" s="240"/>
      <c r="G13" s="240"/>
      <c r="H13" s="240"/>
      <c r="I13" s="243"/>
      <c r="J13" s="245"/>
      <c r="K13" s="85" t="s">
        <v>92</v>
      </c>
      <c r="L13" s="86"/>
      <c r="M13" s="217"/>
      <c r="N13" s="217"/>
      <c r="O13" s="220"/>
    </row>
    <row r="14" spans="1:15" ht="15" customHeight="1" x14ac:dyDescent="0.25">
      <c r="A14" s="240"/>
      <c r="B14" s="247"/>
      <c r="C14" s="240"/>
      <c r="D14" s="240"/>
      <c r="E14" s="240"/>
      <c r="F14" s="240"/>
      <c r="G14" s="240"/>
      <c r="H14" s="240"/>
      <c r="I14" s="243"/>
      <c r="J14" s="245"/>
      <c r="K14" s="85" t="s">
        <v>93</v>
      </c>
      <c r="L14" s="86"/>
      <c r="M14" s="217"/>
      <c r="N14" s="217"/>
      <c r="O14" s="220"/>
    </row>
    <row r="15" spans="1:15" ht="15" customHeight="1" x14ac:dyDescent="0.25">
      <c r="A15" s="241"/>
      <c r="B15" s="248"/>
      <c r="C15" s="241"/>
      <c r="D15" s="241"/>
      <c r="E15" s="241"/>
      <c r="F15" s="241"/>
      <c r="G15" s="241"/>
      <c r="H15" s="241"/>
      <c r="I15" s="244"/>
      <c r="J15" s="245"/>
      <c r="K15" s="85" t="s">
        <v>94</v>
      </c>
      <c r="L15" s="84"/>
      <c r="M15" s="218"/>
      <c r="N15" s="218"/>
      <c r="O15" s="221"/>
    </row>
    <row r="16" spans="1:15" x14ac:dyDescent="0.25">
      <c r="A16" s="222"/>
      <c r="B16" s="225"/>
      <c r="C16" s="222"/>
      <c r="D16" s="222"/>
      <c r="E16" s="222"/>
      <c r="F16" s="222"/>
      <c r="G16" s="222"/>
      <c r="H16" s="222"/>
      <c r="I16" s="228"/>
      <c r="J16" s="231">
        <v>2015</v>
      </c>
      <c r="K16" s="83" t="s">
        <v>95</v>
      </c>
      <c r="L16" s="164"/>
      <c r="M16" s="233">
        <f>SUM(L16:L27)/COUNTIF(L16:L27, "&lt;&gt;0")</f>
        <v>0</v>
      </c>
      <c r="N16" s="233">
        <f>MAX(L16:L27)</f>
        <v>0</v>
      </c>
      <c r="O16" s="236" t="e">
        <f>M16/I16</f>
        <v>#DIV/0!</v>
      </c>
    </row>
    <row r="17" spans="1:15" ht="15" customHeight="1" x14ac:dyDescent="0.25">
      <c r="A17" s="223"/>
      <c r="B17" s="226"/>
      <c r="C17" s="223"/>
      <c r="D17" s="223"/>
      <c r="E17" s="223"/>
      <c r="F17" s="223"/>
      <c r="G17" s="223"/>
      <c r="H17" s="223"/>
      <c r="I17" s="229"/>
      <c r="J17" s="232"/>
      <c r="K17" s="83" t="s">
        <v>96</v>
      </c>
      <c r="L17" s="165"/>
      <c r="M17" s="234"/>
      <c r="N17" s="234"/>
      <c r="O17" s="237"/>
    </row>
    <row r="18" spans="1:15" ht="15" customHeight="1" x14ac:dyDescent="0.25">
      <c r="A18" s="223"/>
      <c r="B18" s="226"/>
      <c r="C18" s="223"/>
      <c r="D18" s="223"/>
      <c r="E18" s="223"/>
      <c r="F18" s="223"/>
      <c r="G18" s="223"/>
      <c r="H18" s="223"/>
      <c r="I18" s="229"/>
      <c r="J18" s="232"/>
      <c r="K18" s="83" t="s">
        <v>97</v>
      </c>
      <c r="L18" s="165"/>
      <c r="M18" s="234"/>
      <c r="N18" s="234"/>
      <c r="O18" s="237"/>
    </row>
    <row r="19" spans="1:15" ht="15" customHeight="1" x14ac:dyDescent="0.25">
      <c r="A19" s="223"/>
      <c r="B19" s="226"/>
      <c r="C19" s="223"/>
      <c r="D19" s="223"/>
      <c r="E19" s="223"/>
      <c r="F19" s="223"/>
      <c r="G19" s="223"/>
      <c r="H19" s="223"/>
      <c r="I19" s="229"/>
      <c r="J19" s="232"/>
      <c r="K19" s="83" t="s">
        <v>98</v>
      </c>
      <c r="L19" s="165"/>
      <c r="M19" s="234"/>
      <c r="N19" s="234"/>
      <c r="O19" s="237"/>
    </row>
    <row r="20" spans="1:15" ht="15" customHeight="1" x14ac:dyDescent="0.25">
      <c r="A20" s="223"/>
      <c r="B20" s="226"/>
      <c r="C20" s="223"/>
      <c r="D20" s="223"/>
      <c r="E20" s="223"/>
      <c r="F20" s="223"/>
      <c r="G20" s="223"/>
      <c r="H20" s="223"/>
      <c r="I20" s="229"/>
      <c r="J20" s="232"/>
      <c r="K20" s="83" t="s">
        <v>99</v>
      </c>
      <c r="L20" s="165"/>
      <c r="M20" s="234"/>
      <c r="N20" s="234"/>
      <c r="O20" s="237"/>
    </row>
    <row r="21" spans="1:15" ht="15" customHeight="1" x14ac:dyDescent="0.25">
      <c r="A21" s="223"/>
      <c r="B21" s="226"/>
      <c r="C21" s="223"/>
      <c r="D21" s="223"/>
      <c r="E21" s="223"/>
      <c r="F21" s="223"/>
      <c r="G21" s="223"/>
      <c r="H21" s="223"/>
      <c r="I21" s="229"/>
      <c r="J21" s="232"/>
      <c r="K21" s="83" t="s">
        <v>100</v>
      </c>
      <c r="L21" s="165"/>
      <c r="M21" s="234"/>
      <c r="N21" s="234"/>
      <c r="O21" s="237"/>
    </row>
    <row r="22" spans="1:15" ht="15" customHeight="1" x14ac:dyDescent="0.25">
      <c r="A22" s="223"/>
      <c r="B22" s="226"/>
      <c r="C22" s="223"/>
      <c r="D22" s="223"/>
      <c r="E22" s="223"/>
      <c r="F22" s="223"/>
      <c r="G22" s="223"/>
      <c r="H22" s="223"/>
      <c r="I22" s="229"/>
      <c r="J22" s="232"/>
      <c r="K22" s="83" t="s">
        <v>101</v>
      </c>
      <c r="L22" s="165"/>
      <c r="M22" s="234"/>
      <c r="N22" s="234"/>
      <c r="O22" s="237"/>
    </row>
    <row r="23" spans="1:15" ht="15" customHeight="1" x14ac:dyDescent="0.25">
      <c r="A23" s="223"/>
      <c r="B23" s="226"/>
      <c r="C23" s="223"/>
      <c r="D23" s="223"/>
      <c r="E23" s="223"/>
      <c r="F23" s="223"/>
      <c r="G23" s="223"/>
      <c r="H23" s="223"/>
      <c r="I23" s="229"/>
      <c r="J23" s="232"/>
      <c r="K23" s="83" t="s">
        <v>90</v>
      </c>
      <c r="L23" s="165"/>
      <c r="M23" s="234"/>
      <c r="N23" s="234"/>
      <c r="O23" s="237"/>
    </row>
    <row r="24" spans="1:15" ht="15" customHeight="1" x14ac:dyDescent="0.25">
      <c r="A24" s="223"/>
      <c r="B24" s="226"/>
      <c r="C24" s="223"/>
      <c r="D24" s="223"/>
      <c r="E24" s="223"/>
      <c r="F24" s="223"/>
      <c r="G24" s="223"/>
      <c r="H24" s="223"/>
      <c r="I24" s="229"/>
      <c r="J24" s="232"/>
      <c r="K24" s="83" t="s">
        <v>91</v>
      </c>
      <c r="L24" s="165"/>
      <c r="M24" s="234"/>
      <c r="N24" s="234"/>
      <c r="O24" s="237"/>
    </row>
    <row r="25" spans="1:15" ht="15" customHeight="1" x14ac:dyDescent="0.25">
      <c r="A25" s="223"/>
      <c r="B25" s="226"/>
      <c r="C25" s="223"/>
      <c r="D25" s="223"/>
      <c r="E25" s="223"/>
      <c r="F25" s="223"/>
      <c r="G25" s="223"/>
      <c r="H25" s="223"/>
      <c r="I25" s="229"/>
      <c r="J25" s="232"/>
      <c r="K25" s="83" t="s">
        <v>92</v>
      </c>
      <c r="L25" s="166"/>
      <c r="M25" s="234"/>
      <c r="N25" s="234"/>
      <c r="O25" s="237"/>
    </row>
    <row r="26" spans="1:15" ht="15" customHeight="1" x14ac:dyDescent="0.25">
      <c r="A26" s="223"/>
      <c r="B26" s="226"/>
      <c r="C26" s="223"/>
      <c r="D26" s="223"/>
      <c r="E26" s="223"/>
      <c r="F26" s="223"/>
      <c r="G26" s="223"/>
      <c r="H26" s="223"/>
      <c r="I26" s="229"/>
      <c r="J26" s="232"/>
      <c r="K26" s="83" t="s">
        <v>93</v>
      </c>
      <c r="L26" s="166"/>
      <c r="M26" s="234"/>
      <c r="N26" s="234"/>
      <c r="O26" s="237"/>
    </row>
    <row r="27" spans="1:15" ht="15" customHeight="1" x14ac:dyDescent="0.25">
      <c r="A27" s="224"/>
      <c r="B27" s="227"/>
      <c r="C27" s="224"/>
      <c r="D27" s="224"/>
      <c r="E27" s="224"/>
      <c r="F27" s="224"/>
      <c r="G27" s="224"/>
      <c r="H27" s="224"/>
      <c r="I27" s="230"/>
      <c r="J27" s="232"/>
      <c r="K27" s="83" t="s">
        <v>94</v>
      </c>
      <c r="L27" s="165"/>
      <c r="M27" s="235"/>
      <c r="N27" s="235"/>
      <c r="O27" s="238"/>
    </row>
  </sheetData>
  <mergeCells count="38">
    <mergeCell ref="A1:O1"/>
    <mergeCell ref="G2:G3"/>
    <mergeCell ref="H2:H3"/>
    <mergeCell ref="I2:I3"/>
    <mergeCell ref="J2:L2"/>
    <mergeCell ref="M2:M3"/>
    <mergeCell ref="N2:N3"/>
    <mergeCell ref="A2:A3"/>
    <mergeCell ref="B2:B3"/>
    <mergeCell ref="C2:C3"/>
    <mergeCell ref="D2:E2"/>
    <mergeCell ref="F2:F3"/>
    <mergeCell ref="A4:A15"/>
    <mergeCell ref="B4:B15"/>
    <mergeCell ref="C4:C15"/>
    <mergeCell ref="D4:D15"/>
    <mergeCell ref="E4:E15"/>
    <mergeCell ref="G4:G15"/>
    <mergeCell ref="H4:H15"/>
    <mergeCell ref="I4:I15"/>
    <mergeCell ref="M4:M15"/>
    <mergeCell ref="J4:J15"/>
    <mergeCell ref="N4:N15"/>
    <mergeCell ref="O4:O15"/>
    <mergeCell ref="A16:A27"/>
    <mergeCell ref="B16:B27"/>
    <mergeCell ref="C16:C27"/>
    <mergeCell ref="D16:D27"/>
    <mergeCell ref="E16:E27"/>
    <mergeCell ref="F16:F27"/>
    <mergeCell ref="G16:G27"/>
    <mergeCell ref="H16:H27"/>
    <mergeCell ref="I16:I27"/>
    <mergeCell ref="J16:J27"/>
    <mergeCell ref="M16:M27"/>
    <mergeCell ref="N16:N27"/>
    <mergeCell ref="O16:O27"/>
    <mergeCell ref="F4:F15"/>
  </mergeCells>
  <pageMargins left="0.7" right="0.7" top="0.75" bottom="0.75" header="0.3" footer="0.3"/>
  <pageSetup paperSize="198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24"/>
  <sheetViews>
    <sheetView topLeftCell="A4" workbookViewId="0">
      <selection activeCell="AL26" sqref="AL26"/>
    </sheetView>
  </sheetViews>
  <sheetFormatPr defaultRowHeight="15" x14ac:dyDescent="0.25"/>
  <cols>
    <col min="2" max="2" width="12.28515625" bestFit="1" customWidth="1"/>
    <col min="3" max="3" width="13" customWidth="1"/>
    <col min="4" max="4" width="16.42578125" customWidth="1"/>
    <col min="5" max="5" width="14.42578125" customWidth="1"/>
    <col min="6" max="6" width="12.28515625" customWidth="1"/>
    <col min="7" max="7" width="13.7109375" customWidth="1"/>
    <col min="10" max="10" width="9.140625" customWidth="1"/>
    <col min="11" max="11" width="12.85546875" customWidth="1"/>
    <col min="12" max="12" width="14" customWidth="1"/>
    <col min="13" max="13" width="15.28515625" customWidth="1"/>
    <col min="14" max="14" width="15.7109375" customWidth="1"/>
    <col min="15" max="15" width="18.28515625" customWidth="1"/>
    <col min="16" max="16" width="11.42578125" customWidth="1"/>
    <col min="17" max="17" width="13.28515625" customWidth="1"/>
    <col min="18" max="18" width="17.140625" customWidth="1"/>
    <col min="19" max="19" width="16.28515625" customWidth="1"/>
    <col min="20" max="20" width="14.85546875" customWidth="1"/>
    <col min="23" max="23" width="15.85546875" customWidth="1"/>
    <col min="24" max="24" width="10.140625" customWidth="1"/>
    <col min="27" max="27" width="11.5703125" customWidth="1"/>
    <col min="28" max="28" width="12.28515625" customWidth="1"/>
    <col min="29" max="29" width="12" customWidth="1"/>
    <col min="30" max="30" width="12.5703125" customWidth="1"/>
    <col min="31" max="31" width="14.5703125" customWidth="1"/>
    <col min="32" max="32" width="16.42578125" customWidth="1"/>
    <col min="33" max="33" width="18" customWidth="1"/>
    <col min="35" max="35" width="13.7109375" customWidth="1"/>
    <col min="36" max="36" width="17.42578125" customWidth="1"/>
    <col min="37" max="37" width="13.85546875" customWidth="1"/>
    <col min="38" max="39" width="11.5703125" customWidth="1"/>
    <col min="40" max="40" width="12.5703125" customWidth="1"/>
    <col min="42" max="42" width="9.42578125" bestFit="1" customWidth="1"/>
  </cols>
  <sheetData>
    <row r="1" spans="1:49" ht="16.5" customHeight="1" x14ac:dyDescent="0.25">
      <c r="A1" s="63" t="s">
        <v>52</v>
      </c>
      <c r="B1" s="64"/>
      <c r="C1" s="61"/>
      <c r="D1" s="61"/>
      <c r="E1" s="61"/>
      <c r="F1" s="61"/>
      <c r="G1" s="62"/>
      <c r="H1" s="61"/>
      <c r="I1" s="61"/>
      <c r="J1" s="61"/>
      <c r="K1" s="62"/>
      <c r="L1" s="61"/>
      <c r="M1" s="61"/>
      <c r="N1" s="61"/>
      <c r="O1" s="61"/>
      <c r="P1" s="61"/>
      <c r="Q1" s="61"/>
      <c r="R1" s="61"/>
      <c r="S1" s="61"/>
      <c r="T1" s="62"/>
      <c r="U1" s="62"/>
      <c r="V1" s="62"/>
      <c r="W1" s="62"/>
      <c r="X1" s="61"/>
      <c r="Y1" s="61"/>
      <c r="Z1" s="61"/>
      <c r="AA1" s="61"/>
      <c r="AB1" s="61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59"/>
      <c r="AP1" s="59"/>
      <c r="AQ1" s="59"/>
      <c r="AR1" s="59"/>
      <c r="AS1" s="59"/>
      <c r="AT1" s="59"/>
      <c r="AU1" s="59"/>
      <c r="AV1" s="60"/>
    </row>
    <row r="2" spans="1:49" x14ac:dyDescent="0.25">
      <c r="A2" s="272" t="s">
        <v>53</v>
      </c>
      <c r="B2" s="272"/>
      <c r="C2" s="272"/>
      <c r="D2" s="272"/>
      <c r="E2" s="272"/>
      <c r="F2" s="272"/>
      <c r="G2" s="272"/>
      <c r="H2" s="47"/>
      <c r="I2" s="272" t="s">
        <v>54</v>
      </c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54"/>
      <c r="U2" s="254"/>
      <c r="V2" s="254"/>
      <c r="W2" s="254"/>
      <c r="X2" s="254"/>
      <c r="Y2" s="49"/>
      <c r="Z2" s="254" t="s">
        <v>55</v>
      </c>
      <c r="AA2" s="255"/>
      <c r="AB2" s="255"/>
      <c r="AC2" s="255"/>
      <c r="AD2" s="255"/>
      <c r="AE2" s="255"/>
      <c r="AF2" s="255"/>
      <c r="AG2" s="255"/>
      <c r="AH2" s="255"/>
      <c r="AI2" s="255"/>
      <c r="AJ2" s="255"/>
      <c r="AK2" s="255"/>
      <c r="AL2" s="255"/>
      <c r="AM2" s="255"/>
      <c r="AN2" s="255"/>
      <c r="AO2" s="255"/>
      <c r="AP2" s="256"/>
      <c r="AQ2" s="46"/>
      <c r="AR2" s="46"/>
      <c r="AS2" s="46"/>
      <c r="AT2" s="46"/>
      <c r="AU2" s="46"/>
      <c r="AV2" s="60"/>
    </row>
    <row r="3" spans="1:49" ht="105" x14ac:dyDescent="0.25">
      <c r="A3" s="50" t="s">
        <v>56</v>
      </c>
      <c r="B3" s="50" t="s">
        <v>57</v>
      </c>
      <c r="C3" s="51" t="s">
        <v>58</v>
      </c>
      <c r="D3" s="52" t="s">
        <v>59</v>
      </c>
      <c r="E3" s="52" t="s">
        <v>30</v>
      </c>
      <c r="F3" s="52" t="s">
        <v>60</v>
      </c>
      <c r="G3" s="52" t="s">
        <v>107</v>
      </c>
      <c r="H3" s="44"/>
      <c r="I3" s="52" t="s">
        <v>56</v>
      </c>
      <c r="J3" s="52" t="s">
        <v>61</v>
      </c>
      <c r="K3" s="52" t="s">
        <v>58</v>
      </c>
      <c r="L3" s="52" t="s">
        <v>62</v>
      </c>
      <c r="M3" s="56" t="s">
        <v>105</v>
      </c>
      <c r="N3" s="87" t="s">
        <v>171</v>
      </c>
      <c r="O3" s="52" t="s">
        <v>63</v>
      </c>
      <c r="P3" s="52" t="s">
        <v>64</v>
      </c>
      <c r="Q3" s="52" t="s">
        <v>65</v>
      </c>
      <c r="R3" s="52" t="s">
        <v>104</v>
      </c>
      <c r="S3" s="56" t="s">
        <v>66</v>
      </c>
      <c r="T3" s="52" t="s">
        <v>107</v>
      </c>
      <c r="U3" s="276" t="s">
        <v>108</v>
      </c>
      <c r="V3" s="277"/>
      <c r="W3" s="51" t="s">
        <v>111</v>
      </c>
      <c r="X3" s="52" t="s">
        <v>67</v>
      </c>
      <c r="Y3" s="48"/>
      <c r="Z3" s="50" t="s">
        <v>56</v>
      </c>
      <c r="AA3" s="52" t="s">
        <v>68</v>
      </c>
      <c r="AB3" s="51" t="s">
        <v>69</v>
      </c>
      <c r="AC3" s="51" t="s">
        <v>70</v>
      </c>
      <c r="AD3" s="52" t="s">
        <v>58</v>
      </c>
      <c r="AE3" s="52" t="s">
        <v>62</v>
      </c>
      <c r="AF3" s="56" t="s">
        <v>106</v>
      </c>
      <c r="AG3" s="87" t="s">
        <v>171</v>
      </c>
      <c r="AH3" s="52" t="s">
        <v>71</v>
      </c>
      <c r="AI3" s="52" t="s">
        <v>64</v>
      </c>
      <c r="AJ3" s="52" t="s">
        <v>65</v>
      </c>
      <c r="AK3" s="52" t="s">
        <v>104</v>
      </c>
      <c r="AL3" s="177" t="s">
        <v>217</v>
      </c>
      <c r="AM3" s="52" t="s">
        <v>107</v>
      </c>
      <c r="AN3" s="274" t="s">
        <v>108</v>
      </c>
      <c r="AO3" s="275"/>
      <c r="AP3" s="51" t="s">
        <v>110</v>
      </c>
      <c r="AQ3" s="60"/>
      <c r="AR3" s="60"/>
      <c r="AS3" s="60"/>
      <c r="AT3" s="60"/>
      <c r="AU3" s="60"/>
      <c r="AV3" s="60"/>
      <c r="AW3" s="60"/>
    </row>
    <row r="4" spans="1:49" x14ac:dyDescent="0.25">
      <c r="A4" s="296">
        <v>42278</v>
      </c>
      <c r="B4" s="269">
        <v>8.3333333333333329E-2</v>
      </c>
      <c r="C4" s="167" t="s">
        <v>200</v>
      </c>
      <c r="D4" s="297">
        <f>10-COUNTIF(C4:C13,"ninguem*")</f>
        <v>2</v>
      </c>
      <c r="E4" s="287">
        <f>B4*D4</f>
        <v>0.16666666666666666</v>
      </c>
      <c r="F4" s="168">
        <v>1.5</v>
      </c>
      <c r="G4" s="278">
        <f>SUM(F4:F13)</f>
        <v>4.5</v>
      </c>
      <c r="H4" s="45"/>
      <c r="I4" s="296">
        <v>42278</v>
      </c>
      <c r="J4" s="284" t="s">
        <v>202</v>
      </c>
      <c r="K4" s="172" t="s">
        <v>200</v>
      </c>
      <c r="L4" s="285">
        <f>10-COUNTIF(K4:K13,"ninguem*")</f>
        <v>2</v>
      </c>
      <c r="M4" s="168" t="s">
        <v>203</v>
      </c>
      <c r="N4" s="173">
        <v>2.0833333333333332E-2</v>
      </c>
      <c r="O4" s="269">
        <v>0.10416666666666667</v>
      </c>
      <c r="P4" s="286">
        <v>0.125</v>
      </c>
      <c r="Q4" s="287">
        <f>SUM(N4:N13)+O4+P4</f>
        <v>0.27777777777777779</v>
      </c>
      <c r="R4" s="168">
        <v>3.5</v>
      </c>
      <c r="S4" s="57">
        <v>0</v>
      </c>
      <c r="T4" s="273">
        <f>SUM(R4:S13)</f>
        <v>7</v>
      </c>
      <c r="U4" s="172" t="s">
        <v>205</v>
      </c>
      <c r="V4" s="168">
        <v>0.25</v>
      </c>
      <c r="W4" s="258">
        <f>SUM(V4:V13)+T4</f>
        <v>13.75</v>
      </c>
      <c r="X4" s="288" t="s">
        <v>204</v>
      </c>
      <c r="Y4" s="45"/>
      <c r="Z4" s="290">
        <v>42278</v>
      </c>
      <c r="AA4" s="291" t="s">
        <v>208</v>
      </c>
      <c r="AB4" s="291" t="s">
        <v>209</v>
      </c>
      <c r="AC4" s="294" t="s">
        <v>210</v>
      </c>
      <c r="AD4" s="139" t="s">
        <v>200</v>
      </c>
      <c r="AE4" s="268">
        <f>10-COUNTIF(AD4:AD13,"ninguem*")</f>
        <v>3</v>
      </c>
      <c r="AF4" s="171" t="s">
        <v>203</v>
      </c>
      <c r="AG4" s="173">
        <v>2.0833333333333332E-2</v>
      </c>
      <c r="AH4" s="269">
        <v>0.11458333333333333</v>
      </c>
      <c r="AI4" s="269">
        <v>0.16666666666666666</v>
      </c>
      <c r="AJ4" s="287">
        <f>SUM(AG4:AG13)+AH4+AI4</f>
        <v>0.40277777777777779</v>
      </c>
      <c r="AK4" s="168">
        <v>2.5</v>
      </c>
      <c r="AL4" s="168">
        <v>5</v>
      </c>
      <c r="AM4" s="273">
        <f>SUM(AK4:AL13)</f>
        <v>24.5</v>
      </c>
      <c r="AN4" s="172" t="s">
        <v>218</v>
      </c>
      <c r="AO4" s="168">
        <v>200</v>
      </c>
      <c r="AP4" s="258">
        <f>SUM(AO4:AO13)+AM4</f>
        <v>399.5</v>
      </c>
    </row>
    <row r="5" spans="1:49" x14ac:dyDescent="0.25">
      <c r="A5" s="296"/>
      <c r="B5" s="269"/>
      <c r="C5" s="167" t="s">
        <v>201</v>
      </c>
      <c r="D5" s="297"/>
      <c r="E5" s="287"/>
      <c r="F5" s="168">
        <v>3</v>
      </c>
      <c r="G5" s="278"/>
      <c r="H5" s="45"/>
      <c r="I5" s="296"/>
      <c r="J5" s="284"/>
      <c r="K5" s="172" t="s">
        <v>201</v>
      </c>
      <c r="L5" s="285"/>
      <c r="M5" s="57"/>
      <c r="N5" s="173">
        <v>2.7777777777777776E-2</v>
      </c>
      <c r="O5" s="269"/>
      <c r="P5" s="286"/>
      <c r="Q5" s="287"/>
      <c r="R5" s="168">
        <v>3.5</v>
      </c>
      <c r="S5" s="57">
        <v>0</v>
      </c>
      <c r="T5" s="268"/>
      <c r="U5" s="172" t="s">
        <v>206</v>
      </c>
      <c r="V5" s="168">
        <v>4.5</v>
      </c>
      <c r="W5" s="259"/>
      <c r="X5" s="289"/>
      <c r="Y5" s="45"/>
      <c r="Z5" s="290"/>
      <c r="AA5" s="292"/>
      <c r="AB5" s="292"/>
      <c r="AC5" s="295"/>
      <c r="AD5" s="139" t="s">
        <v>201</v>
      </c>
      <c r="AE5" s="268"/>
      <c r="AF5" s="171" t="s">
        <v>212</v>
      </c>
      <c r="AG5" s="173">
        <v>2.7777777777777776E-2</v>
      </c>
      <c r="AH5" s="269"/>
      <c r="AI5" s="269"/>
      <c r="AJ5" s="287"/>
      <c r="AK5" s="168">
        <v>3.5</v>
      </c>
      <c r="AL5" s="168">
        <v>5</v>
      </c>
      <c r="AM5" s="268"/>
      <c r="AN5" s="172" t="s">
        <v>219</v>
      </c>
      <c r="AO5" s="168">
        <v>100</v>
      </c>
      <c r="AP5" s="259"/>
    </row>
    <row r="6" spans="1:49" x14ac:dyDescent="0.25">
      <c r="A6" s="296"/>
      <c r="B6" s="269"/>
      <c r="C6" s="53" t="s">
        <v>73</v>
      </c>
      <c r="D6" s="297"/>
      <c r="E6" s="287"/>
      <c r="F6" s="57">
        <v>0</v>
      </c>
      <c r="G6" s="278"/>
      <c r="H6" s="45"/>
      <c r="I6" s="296"/>
      <c r="J6" s="284"/>
      <c r="K6" s="54" t="s">
        <v>73</v>
      </c>
      <c r="L6" s="285"/>
      <c r="M6" s="57"/>
      <c r="N6" s="169"/>
      <c r="O6" s="269"/>
      <c r="P6" s="286"/>
      <c r="Q6" s="287"/>
      <c r="R6" s="57">
        <v>0</v>
      </c>
      <c r="S6" s="57">
        <v>0</v>
      </c>
      <c r="T6" s="268"/>
      <c r="U6" s="172" t="s">
        <v>207</v>
      </c>
      <c r="V6" s="168">
        <v>2</v>
      </c>
      <c r="W6" s="259"/>
      <c r="X6" s="289"/>
      <c r="Y6" s="45"/>
      <c r="Z6" s="290"/>
      <c r="AA6" s="292"/>
      <c r="AB6" s="292"/>
      <c r="AC6" s="295"/>
      <c r="AD6" s="139" t="s">
        <v>211</v>
      </c>
      <c r="AE6" s="268"/>
      <c r="AF6" s="171" t="s">
        <v>213</v>
      </c>
      <c r="AG6" s="173">
        <v>7.2916666666666671E-2</v>
      </c>
      <c r="AH6" s="269"/>
      <c r="AI6" s="269"/>
      <c r="AJ6" s="287"/>
      <c r="AK6" s="168">
        <v>3.5</v>
      </c>
      <c r="AL6" s="168">
        <v>5</v>
      </c>
      <c r="AM6" s="268"/>
      <c r="AN6" s="172" t="s">
        <v>220</v>
      </c>
      <c r="AO6" s="168">
        <v>75</v>
      </c>
      <c r="AP6" s="259"/>
    </row>
    <row r="7" spans="1:49" x14ac:dyDescent="0.25">
      <c r="A7" s="296"/>
      <c r="B7" s="269"/>
      <c r="C7" s="53" t="s">
        <v>73</v>
      </c>
      <c r="D7" s="297"/>
      <c r="E7" s="287"/>
      <c r="F7" s="57">
        <v>0</v>
      </c>
      <c r="G7" s="278"/>
      <c r="H7" s="45"/>
      <c r="I7" s="296"/>
      <c r="J7" s="284"/>
      <c r="K7" s="54" t="s">
        <v>73</v>
      </c>
      <c r="L7" s="285"/>
      <c r="M7" s="57"/>
      <c r="N7" s="169"/>
      <c r="O7" s="269"/>
      <c r="P7" s="286"/>
      <c r="Q7" s="287"/>
      <c r="R7" s="57">
        <v>0</v>
      </c>
      <c r="S7" s="57">
        <v>0</v>
      </c>
      <c r="T7" s="268"/>
      <c r="U7" s="54" t="s">
        <v>109</v>
      </c>
      <c r="V7" s="57">
        <v>0</v>
      </c>
      <c r="W7" s="259"/>
      <c r="X7" s="289"/>
      <c r="Y7" s="45"/>
      <c r="Z7" s="290"/>
      <c r="AA7" s="292"/>
      <c r="AB7" s="292"/>
      <c r="AC7" s="295"/>
      <c r="AD7" s="54" t="s">
        <v>73</v>
      </c>
      <c r="AE7" s="268"/>
      <c r="AF7" s="171" t="s">
        <v>214</v>
      </c>
      <c r="AG7" s="169"/>
      <c r="AH7" s="269"/>
      <c r="AI7" s="269"/>
      <c r="AJ7" s="287"/>
      <c r="AK7" s="57">
        <v>0</v>
      </c>
      <c r="AL7" s="57">
        <v>0</v>
      </c>
      <c r="AM7" s="268"/>
      <c r="AN7" s="54" t="s">
        <v>109</v>
      </c>
      <c r="AO7" s="57">
        <v>0</v>
      </c>
      <c r="AP7" s="259"/>
    </row>
    <row r="8" spans="1:49" x14ac:dyDescent="0.25">
      <c r="A8" s="296"/>
      <c r="B8" s="269"/>
      <c r="C8" s="53" t="s">
        <v>73</v>
      </c>
      <c r="D8" s="297"/>
      <c r="E8" s="287"/>
      <c r="F8" s="57">
        <v>0</v>
      </c>
      <c r="G8" s="278"/>
      <c r="H8" s="45"/>
      <c r="I8" s="296"/>
      <c r="J8" s="284"/>
      <c r="K8" s="54" t="s">
        <v>73</v>
      </c>
      <c r="L8" s="285"/>
      <c r="M8" s="57"/>
      <c r="N8" s="169"/>
      <c r="O8" s="269"/>
      <c r="P8" s="286"/>
      <c r="Q8" s="287"/>
      <c r="R8" s="57">
        <v>0</v>
      </c>
      <c r="S8" s="57">
        <v>0</v>
      </c>
      <c r="T8" s="268"/>
      <c r="U8" s="54" t="s">
        <v>109</v>
      </c>
      <c r="V8" s="57">
        <v>0</v>
      </c>
      <c r="W8" s="259"/>
      <c r="X8" s="289"/>
      <c r="Y8" s="45"/>
      <c r="Z8" s="290"/>
      <c r="AA8" s="292"/>
      <c r="AB8" s="292"/>
      <c r="AC8" s="295"/>
      <c r="AD8" s="54" t="s">
        <v>73</v>
      </c>
      <c r="AE8" s="268"/>
      <c r="AF8" s="171" t="s">
        <v>215</v>
      </c>
      <c r="AG8" s="169"/>
      <c r="AH8" s="269"/>
      <c r="AI8" s="269"/>
      <c r="AJ8" s="287"/>
      <c r="AK8" s="57">
        <v>0</v>
      </c>
      <c r="AL8" s="57">
        <v>0</v>
      </c>
      <c r="AM8" s="268"/>
      <c r="AN8" s="54" t="s">
        <v>109</v>
      </c>
      <c r="AO8" s="57">
        <v>0</v>
      </c>
      <c r="AP8" s="259"/>
    </row>
    <row r="9" spans="1:49" x14ac:dyDescent="0.25">
      <c r="A9" s="296"/>
      <c r="B9" s="269"/>
      <c r="C9" s="53" t="s">
        <v>73</v>
      </c>
      <c r="D9" s="297"/>
      <c r="E9" s="287"/>
      <c r="F9" s="57">
        <v>0</v>
      </c>
      <c r="G9" s="278"/>
      <c r="H9" s="45"/>
      <c r="I9" s="296"/>
      <c r="J9" s="284"/>
      <c r="K9" s="54" t="s">
        <v>73</v>
      </c>
      <c r="L9" s="285"/>
      <c r="M9" s="57"/>
      <c r="N9" s="169"/>
      <c r="O9" s="269"/>
      <c r="P9" s="286"/>
      <c r="Q9" s="287"/>
      <c r="R9" s="57">
        <v>0</v>
      </c>
      <c r="S9" s="57">
        <v>0</v>
      </c>
      <c r="T9" s="268"/>
      <c r="U9" s="54" t="s">
        <v>109</v>
      </c>
      <c r="V9" s="57">
        <v>0</v>
      </c>
      <c r="W9" s="259"/>
      <c r="X9" s="289"/>
      <c r="Y9" s="45"/>
      <c r="Z9" s="290"/>
      <c r="AA9" s="292"/>
      <c r="AB9" s="292"/>
      <c r="AC9" s="295"/>
      <c r="AD9" s="54" t="s">
        <v>73</v>
      </c>
      <c r="AE9" s="268"/>
      <c r="AF9" s="171" t="s">
        <v>216</v>
      </c>
      <c r="AG9" s="169"/>
      <c r="AH9" s="269"/>
      <c r="AI9" s="269"/>
      <c r="AJ9" s="287"/>
      <c r="AK9" s="57">
        <v>0</v>
      </c>
      <c r="AL9" s="57">
        <v>0</v>
      </c>
      <c r="AM9" s="268"/>
      <c r="AN9" s="54" t="s">
        <v>109</v>
      </c>
      <c r="AO9" s="57">
        <v>0</v>
      </c>
      <c r="AP9" s="259"/>
    </row>
    <row r="10" spans="1:49" x14ac:dyDescent="0.25">
      <c r="A10" s="296"/>
      <c r="B10" s="269"/>
      <c r="C10" s="53" t="s">
        <v>73</v>
      </c>
      <c r="D10" s="297"/>
      <c r="E10" s="287"/>
      <c r="F10" s="57">
        <v>0</v>
      </c>
      <c r="G10" s="278"/>
      <c r="H10" s="45"/>
      <c r="I10" s="296"/>
      <c r="J10" s="284"/>
      <c r="K10" s="54" t="s">
        <v>73</v>
      </c>
      <c r="L10" s="285"/>
      <c r="M10" s="57"/>
      <c r="N10" s="169"/>
      <c r="O10" s="269"/>
      <c r="P10" s="286"/>
      <c r="Q10" s="287"/>
      <c r="R10" s="57">
        <v>0</v>
      </c>
      <c r="S10" s="57">
        <v>0</v>
      </c>
      <c r="T10" s="268"/>
      <c r="U10" s="54" t="s">
        <v>109</v>
      </c>
      <c r="V10" s="57">
        <v>0</v>
      </c>
      <c r="W10" s="259"/>
      <c r="X10" s="289"/>
      <c r="Y10" s="45"/>
      <c r="Z10" s="290"/>
      <c r="AA10" s="292"/>
      <c r="AB10" s="292"/>
      <c r="AC10" s="295"/>
      <c r="AD10" s="54" t="s">
        <v>73</v>
      </c>
      <c r="AE10" s="268"/>
      <c r="AF10" s="57"/>
      <c r="AG10" s="169"/>
      <c r="AH10" s="269"/>
      <c r="AI10" s="269"/>
      <c r="AJ10" s="287"/>
      <c r="AK10" s="57">
        <v>0</v>
      </c>
      <c r="AL10" s="57">
        <v>0</v>
      </c>
      <c r="AM10" s="268"/>
      <c r="AN10" s="54" t="s">
        <v>109</v>
      </c>
      <c r="AO10" s="57">
        <v>0</v>
      </c>
      <c r="AP10" s="259"/>
    </row>
    <row r="11" spans="1:49" x14ac:dyDescent="0.25">
      <c r="A11" s="296"/>
      <c r="B11" s="269"/>
      <c r="C11" s="53" t="s">
        <v>73</v>
      </c>
      <c r="D11" s="297"/>
      <c r="E11" s="287"/>
      <c r="F11" s="57">
        <v>0</v>
      </c>
      <c r="G11" s="278"/>
      <c r="H11" s="45"/>
      <c r="I11" s="296"/>
      <c r="J11" s="284"/>
      <c r="K11" s="54" t="s">
        <v>73</v>
      </c>
      <c r="L11" s="285"/>
      <c r="M11" s="57"/>
      <c r="N11" s="169"/>
      <c r="O11" s="269"/>
      <c r="P11" s="286"/>
      <c r="Q11" s="287"/>
      <c r="R11" s="57">
        <v>0</v>
      </c>
      <c r="S11" s="57">
        <v>0</v>
      </c>
      <c r="T11" s="268"/>
      <c r="U11" s="54" t="s">
        <v>109</v>
      </c>
      <c r="V11" s="57">
        <v>0</v>
      </c>
      <c r="W11" s="259"/>
      <c r="X11" s="289"/>
      <c r="Y11" s="45"/>
      <c r="Z11" s="290"/>
      <c r="AA11" s="292"/>
      <c r="AB11" s="292"/>
      <c r="AC11" s="295"/>
      <c r="AD11" s="54" t="s">
        <v>73</v>
      </c>
      <c r="AE11" s="268"/>
      <c r="AF11" s="57"/>
      <c r="AG11" s="169"/>
      <c r="AH11" s="269"/>
      <c r="AI11" s="269"/>
      <c r="AJ11" s="287"/>
      <c r="AK11" s="57">
        <v>0</v>
      </c>
      <c r="AL11" s="57">
        <v>0</v>
      </c>
      <c r="AM11" s="268"/>
      <c r="AN11" s="54" t="s">
        <v>109</v>
      </c>
      <c r="AO11" s="57">
        <v>0</v>
      </c>
      <c r="AP11" s="259"/>
    </row>
    <row r="12" spans="1:49" x14ac:dyDescent="0.25">
      <c r="A12" s="296"/>
      <c r="B12" s="269"/>
      <c r="C12" s="53" t="s">
        <v>73</v>
      </c>
      <c r="D12" s="297"/>
      <c r="E12" s="287"/>
      <c r="F12" s="57">
        <v>0</v>
      </c>
      <c r="G12" s="278"/>
      <c r="H12" s="45"/>
      <c r="I12" s="296"/>
      <c r="J12" s="284"/>
      <c r="K12" s="54" t="s">
        <v>73</v>
      </c>
      <c r="L12" s="285"/>
      <c r="M12" s="57"/>
      <c r="N12" s="169"/>
      <c r="O12" s="269"/>
      <c r="P12" s="286"/>
      <c r="Q12" s="287"/>
      <c r="R12" s="57">
        <v>0</v>
      </c>
      <c r="S12" s="57">
        <v>0</v>
      </c>
      <c r="T12" s="268"/>
      <c r="U12" s="54" t="s">
        <v>109</v>
      </c>
      <c r="V12" s="57">
        <v>0</v>
      </c>
      <c r="W12" s="259"/>
      <c r="X12" s="289"/>
      <c r="Y12" s="45"/>
      <c r="Z12" s="290"/>
      <c r="AA12" s="292"/>
      <c r="AB12" s="292"/>
      <c r="AC12" s="295"/>
      <c r="AD12" s="54" t="s">
        <v>73</v>
      </c>
      <c r="AE12" s="268"/>
      <c r="AF12" s="57"/>
      <c r="AG12" s="169"/>
      <c r="AH12" s="269"/>
      <c r="AI12" s="269"/>
      <c r="AJ12" s="287"/>
      <c r="AK12" s="57">
        <v>0</v>
      </c>
      <c r="AL12" s="57">
        <v>0</v>
      </c>
      <c r="AM12" s="268"/>
      <c r="AN12" s="54" t="s">
        <v>109</v>
      </c>
      <c r="AO12" s="57">
        <v>0</v>
      </c>
      <c r="AP12" s="259"/>
    </row>
    <row r="13" spans="1:49" x14ac:dyDescent="0.25">
      <c r="A13" s="296"/>
      <c r="B13" s="269"/>
      <c r="C13" s="53" t="s">
        <v>73</v>
      </c>
      <c r="D13" s="297"/>
      <c r="E13" s="287"/>
      <c r="F13" s="57">
        <v>0</v>
      </c>
      <c r="G13" s="278"/>
      <c r="H13" s="45"/>
      <c r="I13" s="296"/>
      <c r="J13" s="284"/>
      <c r="K13" s="54" t="s">
        <v>73</v>
      </c>
      <c r="L13" s="285"/>
      <c r="M13" s="57"/>
      <c r="N13" s="169"/>
      <c r="O13" s="269"/>
      <c r="P13" s="286"/>
      <c r="Q13" s="287"/>
      <c r="R13" s="57">
        <v>0</v>
      </c>
      <c r="S13" s="57">
        <v>0</v>
      </c>
      <c r="T13" s="268"/>
      <c r="U13" s="54" t="s">
        <v>109</v>
      </c>
      <c r="V13" s="57">
        <v>0</v>
      </c>
      <c r="W13" s="260"/>
      <c r="X13" s="289"/>
      <c r="Y13" s="45"/>
      <c r="Z13" s="290"/>
      <c r="AA13" s="293"/>
      <c r="AB13" s="293"/>
      <c r="AC13" s="295"/>
      <c r="AD13" s="54" t="s">
        <v>73</v>
      </c>
      <c r="AE13" s="268"/>
      <c r="AF13" s="57"/>
      <c r="AG13" s="169"/>
      <c r="AH13" s="269"/>
      <c r="AI13" s="269"/>
      <c r="AJ13" s="287"/>
      <c r="AK13" s="57">
        <v>0</v>
      </c>
      <c r="AL13" s="57">
        <v>0</v>
      </c>
      <c r="AM13" s="268"/>
      <c r="AN13" s="54" t="s">
        <v>109</v>
      </c>
      <c r="AO13" s="57">
        <v>0</v>
      </c>
      <c r="AP13" s="260"/>
    </row>
    <row r="14" spans="1:49" x14ac:dyDescent="0.25">
      <c r="A14" s="281"/>
      <c r="B14" s="282"/>
      <c r="C14" s="55" t="s">
        <v>73</v>
      </c>
      <c r="D14" s="282">
        <f>10-COUNTIF(C14:C23,"ninguem*")</f>
        <v>0</v>
      </c>
      <c r="E14" s="282">
        <f>B14*D14</f>
        <v>0</v>
      </c>
      <c r="F14" s="58">
        <v>0</v>
      </c>
      <c r="G14" s="279">
        <f>SUM(F14:F23)</f>
        <v>0</v>
      </c>
      <c r="H14" s="45"/>
      <c r="I14" s="267"/>
      <c r="J14" s="283"/>
      <c r="K14" s="55" t="s">
        <v>73</v>
      </c>
      <c r="L14" s="267">
        <f>10-COUNTIF(K14:K23,"ninguem*")</f>
        <v>0</v>
      </c>
      <c r="M14" s="58"/>
      <c r="N14" s="170"/>
      <c r="O14" s="282"/>
      <c r="P14" s="282"/>
      <c r="Q14" s="282"/>
      <c r="R14" s="58">
        <v>0</v>
      </c>
      <c r="S14" s="58">
        <v>0</v>
      </c>
      <c r="T14" s="267">
        <f>SUM(S14:S23)</f>
        <v>0</v>
      </c>
      <c r="U14" s="55" t="s">
        <v>109</v>
      </c>
      <c r="V14" s="174">
        <v>0</v>
      </c>
      <c r="W14" s="261"/>
      <c r="X14" s="267"/>
      <c r="Y14" s="45"/>
      <c r="Z14" s="280"/>
      <c r="AA14" s="257"/>
      <c r="AB14" s="257"/>
      <c r="AC14" s="257"/>
      <c r="AD14" s="198" t="s">
        <v>73</v>
      </c>
      <c r="AE14" s="257">
        <f>10-COUNTIF(AD14:AD23,"ninguem*")</f>
        <v>0</v>
      </c>
      <c r="AF14" s="199"/>
      <c r="AG14" s="200"/>
      <c r="AH14" s="270"/>
      <c r="AI14" s="270"/>
      <c r="AJ14" s="270">
        <f>SUM(AG14:AG23)+AH14+AI14</f>
        <v>0</v>
      </c>
      <c r="AK14" s="174">
        <v>0</v>
      </c>
      <c r="AL14" s="199">
        <v>0</v>
      </c>
      <c r="AM14" s="257">
        <f>SUM(AI14:AJ23)</f>
        <v>0</v>
      </c>
      <c r="AN14" s="198" t="s">
        <v>109</v>
      </c>
      <c r="AO14" s="174">
        <v>0</v>
      </c>
      <c r="AP14" s="264">
        <f>SUM(AO14:AO23)+AM14</f>
        <v>0</v>
      </c>
    </row>
    <row r="15" spans="1:49" x14ac:dyDescent="0.25">
      <c r="A15" s="281"/>
      <c r="B15" s="282"/>
      <c r="C15" s="55" t="s">
        <v>73</v>
      </c>
      <c r="D15" s="282"/>
      <c r="E15" s="282"/>
      <c r="F15" s="58">
        <v>0</v>
      </c>
      <c r="G15" s="279"/>
      <c r="H15" s="45"/>
      <c r="I15" s="267"/>
      <c r="J15" s="283"/>
      <c r="K15" s="55" t="s">
        <v>73</v>
      </c>
      <c r="L15" s="267"/>
      <c r="M15" s="58"/>
      <c r="N15" s="170"/>
      <c r="O15" s="282"/>
      <c r="P15" s="282"/>
      <c r="Q15" s="282"/>
      <c r="R15" s="58">
        <v>0</v>
      </c>
      <c r="S15" s="58">
        <v>0</v>
      </c>
      <c r="T15" s="267"/>
      <c r="U15" s="55" t="s">
        <v>109</v>
      </c>
      <c r="V15" s="174">
        <v>0</v>
      </c>
      <c r="W15" s="262"/>
      <c r="X15" s="267"/>
      <c r="Y15" s="45"/>
      <c r="Z15" s="280"/>
      <c r="AA15" s="257"/>
      <c r="AB15" s="257"/>
      <c r="AC15" s="257"/>
      <c r="AD15" s="198" t="s">
        <v>73</v>
      </c>
      <c r="AE15" s="257"/>
      <c r="AF15" s="199"/>
      <c r="AG15" s="200"/>
      <c r="AH15" s="270"/>
      <c r="AI15" s="270"/>
      <c r="AJ15" s="270"/>
      <c r="AK15" s="174">
        <v>0</v>
      </c>
      <c r="AL15" s="199">
        <v>0</v>
      </c>
      <c r="AM15" s="257"/>
      <c r="AN15" s="198" t="s">
        <v>109</v>
      </c>
      <c r="AO15" s="174">
        <v>0</v>
      </c>
      <c r="AP15" s="265"/>
    </row>
    <row r="16" spans="1:49" x14ac:dyDescent="0.25">
      <c r="A16" s="281"/>
      <c r="B16" s="282"/>
      <c r="C16" s="55" t="s">
        <v>73</v>
      </c>
      <c r="D16" s="282"/>
      <c r="E16" s="282"/>
      <c r="F16" s="58">
        <v>0</v>
      </c>
      <c r="G16" s="279"/>
      <c r="H16" s="45"/>
      <c r="I16" s="267"/>
      <c r="J16" s="283"/>
      <c r="K16" s="55" t="s">
        <v>73</v>
      </c>
      <c r="L16" s="267"/>
      <c r="M16" s="58"/>
      <c r="N16" s="170"/>
      <c r="O16" s="282"/>
      <c r="P16" s="282"/>
      <c r="Q16" s="282"/>
      <c r="R16" s="58">
        <v>0</v>
      </c>
      <c r="S16" s="58">
        <v>0</v>
      </c>
      <c r="T16" s="267"/>
      <c r="U16" s="55" t="s">
        <v>109</v>
      </c>
      <c r="V16" s="174">
        <v>0</v>
      </c>
      <c r="W16" s="262"/>
      <c r="X16" s="267"/>
      <c r="Y16" s="45"/>
      <c r="Z16" s="280"/>
      <c r="AA16" s="257"/>
      <c r="AB16" s="257"/>
      <c r="AC16" s="257"/>
      <c r="AD16" s="198" t="s">
        <v>73</v>
      </c>
      <c r="AE16" s="257"/>
      <c r="AF16" s="199"/>
      <c r="AG16" s="200"/>
      <c r="AH16" s="270"/>
      <c r="AI16" s="270"/>
      <c r="AJ16" s="270"/>
      <c r="AK16" s="174">
        <v>0</v>
      </c>
      <c r="AL16" s="199">
        <v>0</v>
      </c>
      <c r="AM16" s="257"/>
      <c r="AN16" s="198" t="s">
        <v>109</v>
      </c>
      <c r="AO16" s="174">
        <v>0</v>
      </c>
      <c r="AP16" s="265"/>
    </row>
    <row r="17" spans="1:42" x14ac:dyDescent="0.25">
      <c r="A17" s="281"/>
      <c r="B17" s="282"/>
      <c r="C17" s="55" t="s">
        <v>73</v>
      </c>
      <c r="D17" s="282"/>
      <c r="E17" s="282"/>
      <c r="F17" s="58">
        <v>0</v>
      </c>
      <c r="G17" s="279"/>
      <c r="H17" s="45"/>
      <c r="I17" s="267"/>
      <c r="J17" s="283"/>
      <c r="K17" s="55" t="s">
        <v>73</v>
      </c>
      <c r="L17" s="267"/>
      <c r="M17" s="58"/>
      <c r="N17" s="170"/>
      <c r="O17" s="282"/>
      <c r="P17" s="282"/>
      <c r="Q17" s="282"/>
      <c r="R17" s="58">
        <v>0</v>
      </c>
      <c r="S17" s="58">
        <v>0</v>
      </c>
      <c r="T17" s="267"/>
      <c r="U17" s="55" t="s">
        <v>109</v>
      </c>
      <c r="V17" s="174">
        <v>0</v>
      </c>
      <c r="W17" s="262"/>
      <c r="X17" s="267"/>
      <c r="Y17" s="45"/>
      <c r="Z17" s="280"/>
      <c r="AA17" s="257"/>
      <c r="AB17" s="257"/>
      <c r="AC17" s="257"/>
      <c r="AD17" s="198" t="s">
        <v>73</v>
      </c>
      <c r="AE17" s="257"/>
      <c r="AF17" s="199"/>
      <c r="AG17" s="200"/>
      <c r="AH17" s="270"/>
      <c r="AI17" s="270"/>
      <c r="AJ17" s="270"/>
      <c r="AK17" s="174">
        <v>0</v>
      </c>
      <c r="AL17" s="199">
        <v>0</v>
      </c>
      <c r="AM17" s="257"/>
      <c r="AN17" s="198" t="s">
        <v>109</v>
      </c>
      <c r="AO17" s="174">
        <v>0</v>
      </c>
      <c r="AP17" s="265"/>
    </row>
    <row r="18" spans="1:42" x14ac:dyDescent="0.25">
      <c r="A18" s="281"/>
      <c r="B18" s="282"/>
      <c r="C18" s="55" t="s">
        <v>73</v>
      </c>
      <c r="D18" s="282"/>
      <c r="E18" s="282"/>
      <c r="F18" s="58">
        <v>0</v>
      </c>
      <c r="G18" s="279"/>
      <c r="H18" s="45"/>
      <c r="I18" s="267"/>
      <c r="J18" s="283"/>
      <c r="K18" s="55" t="s">
        <v>73</v>
      </c>
      <c r="L18" s="267"/>
      <c r="M18" s="58"/>
      <c r="N18" s="170"/>
      <c r="O18" s="282"/>
      <c r="P18" s="282"/>
      <c r="Q18" s="282"/>
      <c r="R18" s="58">
        <v>0</v>
      </c>
      <c r="S18" s="58">
        <v>0</v>
      </c>
      <c r="T18" s="267"/>
      <c r="U18" s="55" t="s">
        <v>109</v>
      </c>
      <c r="V18" s="174">
        <v>0</v>
      </c>
      <c r="W18" s="262"/>
      <c r="X18" s="267"/>
      <c r="Y18" s="45"/>
      <c r="Z18" s="280"/>
      <c r="AA18" s="257"/>
      <c r="AB18" s="257"/>
      <c r="AC18" s="257"/>
      <c r="AD18" s="198" t="s">
        <v>73</v>
      </c>
      <c r="AE18" s="257"/>
      <c r="AF18" s="199"/>
      <c r="AG18" s="200"/>
      <c r="AH18" s="270"/>
      <c r="AI18" s="270"/>
      <c r="AJ18" s="270"/>
      <c r="AK18" s="174">
        <v>0</v>
      </c>
      <c r="AL18" s="199">
        <v>0</v>
      </c>
      <c r="AM18" s="257"/>
      <c r="AN18" s="198" t="s">
        <v>109</v>
      </c>
      <c r="AO18" s="174">
        <v>0</v>
      </c>
      <c r="AP18" s="265"/>
    </row>
    <row r="19" spans="1:42" x14ac:dyDescent="0.25">
      <c r="A19" s="281"/>
      <c r="B19" s="282"/>
      <c r="C19" s="55" t="s">
        <v>73</v>
      </c>
      <c r="D19" s="282"/>
      <c r="E19" s="282"/>
      <c r="F19" s="58">
        <v>0</v>
      </c>
      <c r="G19" s="279"/>
      <c r="H19" s="45"/>
      <c r="I19" s="267"/>
      <c r="J19" s="283"/>
      <c r="K19" s="55" t="s">
        <v>73</v>
      </c>
      <c r="L19" s="267"/>
      <c r="M19" s="58"/>
      <c r="N19" s="170"/>
      <c r="O19" s="282"/>
      <c r="P19" s="282"/>
      <c r="Q19" s="282"/>
      <c r="R19" s="58">
        <v>0</v>
      </c>
      <c r="S19" s="58">
        <v>0</v>
      </c>
      <c r="T19" s="267"/>
      <c r="U19" s="55" t="s">
        <v>109</v>
      </c>
      <c r="V19" s="174">
        <v>0</v>
      </c>
      <c r="W19" s="262"/>
      <c r="X19" s="267"/>
      <c r="Y19" s="45"/>
      <c r="Z19" s="280"/>
      <c r="AA19" s="257"/>
      <c r="AB19" s="257"/>
      <c r="AC19" s="257"/>
      <c r="AD19" s="198" t="s">
        <v>73</v>
      </c>
      <c r="AE19" s="257"/>
      <c r="AF19" s="199"/>
      <c r="AG19" s="200"/>
      <c r="AH19" s="270"/>
      <c r="AI19" s="270"/>
      <c r="AJ19" s="270"/>
      <c r="AK19" s="174">
        <v>0</v>
      </c>
      <c r="AL19" s="199">
        <v>0</v>
      </c>
      <c r="AM19" s="257"/>
      <c r="AN19" s="198" t="s">
        <v>109</v>
      </c>
      <c r="AO19" s="174">
        <v>0</v>
      </c>
      <c r="AP19" s="265"/>
    </row>
    <row r="20" spans="1:42" x14ac:dyDescent="0.25">
      <c r="A20" s="281"/>
      <c r="B20" s="282"/>
      <c r="C20" s="55" t="s">
        <v>73</v>
      </c>
      <c r="D20" s="282"/>
      <c r="E20" s="282"/>
      <c r="F20" s="58">
        <v>0</v>
      </c>
      <c r="G20" s="279"/>
      <c r="H20" s="45"/>
      <c r="I20" s="267"/>
      <c r="J20" s="283"/>
      <c r="K20" s="55" t="s">
        <v>73</v>
      </c>
      <c r="L20" s="267"/>
      <c r="M20" s="58"/>
      <c r="N20" s="170"/>
      <c r="O20" s="282"/>
      <c r="P20" s="282"/>
      <c r="Q20" s="282"/>
      <c r="R20" s="58">
        <v>0</v>
      </c>
      <c r="S20" s="58">
        <v>0</v>
      </c>
      <c r="T20" s="267"/>
      <c r="U20" s="55" t="s">
        <v>109</v>
      </c>
      <c r="V20" s="174">
        <v>0</v>
      </c>
      <c r="W20" s="262"/>
      <c r="X20" s="267"/>
      <c r="Y20" s="45"/>
      <c r="Z20" s="280"/>
      <c r="AA20" s="257"/>
      <c r="AB20" s="257"/>
      <c r="AC20" s="257"/>
      <c r="AD20" s="198" t="s">
        <v>73</v>
      </c>
      <c r="AE20" s="257"/>
      <c r="AF20" s="199"/>
      <c r="AG20" s="200"/>
      <c r="AH20" s="270"/>
      <c r="AI20" s="270"/>
      <c r="AJ20" s="270"/>
      <c r="AK20" s="174">
        <v>0</v>
      </c>
      <c r="AL20" s="199">
        <v>0</v>
      </c>
      <c r="AM20" s="257"/>
      <c r="AN20" s="198" t="s">
        <v>109</v>
      </c>
      <c r="AO20" s="174">
        <v>0</v>
      </c>
      <c r="AP20" s="265"/>
    </row>
    <row r="21" spans="1:42" x14ac:dyDescent="0.25">
      <c r="A21" s="281"/>
      <c r="B21" s="282"/>
      <c r="C21" s="55" t="s">
        <v>73</v>
      </c>
      <c r="D21" s="282"/>
      <c r="E21" s="282"/>
      <c r="F21" s="58">
        <v>0</v>
      </c>
      <c r="G21" s="279"/>
      <c r="H21" s="45"/>
      <c r="I21" s="267"/>
      <c r="J21" s="283"/>
      <c r="K21" s="55" t="s">
        <v>73</v>
      </c>
      <c r="L21" s="267"/>
      <c r="M21" s="58"/>
      <c r="N21" s="170"/>
      <c r="O21" s="282"/>
      <c r="P21" s="282"/>
      <c r="Q21" s="282"/>
      <c r="R21" s="58">
        <v>0</v>
      </c>
      <c r="S21" s="58">
        <v>0</v>
      </c>
      <c r="T21" s="267"/>
      <c r="U21" s="55" t="s">
        <v>109</v>
      </c>
      <c r="V21" s="174">
        <v>0</v>
      </c>
      <c r="W21" s="262"/>
      <c r="X21" s="267"/>
      <c r="Y21" s="45"/>
      <c r="Z21" s="280"/>
      <c r="AA21" s="257"/>
      <c r="AB21" s="257"/>
      <c r="AC21" s="257"/>
      <c r="AD21" s="198" t="s">
        <v>73</v>
      </c>
      <c r="AE21" s="257"/>
      <c r="AF21" s="199"/>
      <c r="AG21" s="200"/>
      <c r="AH21" s="270"/>
      <c r="AI21" s="270"/>
      <c r="AJ21" s="270"/>
      <c r="AK21" s="174">
        <v>0</v>
      </c>
      <c r="AL21" s="199">
        <v>0</v>
      </c>
      <c r="AM21" s="257"/>
      <c r="AN21" s="198" t="s">
        <v>109</v>
      </c>
      <c r="AO21" s="174">
        <v>0</v>
      </c>
      <c r="AP21" s="265"/>
    </row>
    <row r="22" spans="1:42" x14ac:dyDescent="0.25">
      <c r="A22" s="281"/>
      <c r="B22" s="282"/>
      <c r="C22" s="55" t="s">
        <v>73</v>
      </c>
      <c r="D22" s="282"/>
      <c r="E22" s="282"/>
      <c r="F22" s="58">
        <v>0</v>
      </c>
      <c r="G22" s="279"/>
      <c r="H22" s="45"/>
      <c r="I22" s="267"/>
      <c r="J22" s="283"/>
      <c r="K22" s="55" t="s">
        <v>73</v>
      </c>
      <c r="L22" s="267"/>
      <c r="M22" s="58"/>
      <c r="N22" s="170"/>
      <c r="O22" s="282"/>
      <c r="P22" s="282"/>
      <c r="Q22" s="282"/>
      <c r="R22" s="58">
        <v>0</v>
      </c>
      <c r="S22" s="58">
        <v>0</v>
      </c>
      <c r="T22" s="267"/>
      <c r="U22" s="55" t="s">
        <v>109</v>
      </c>
      <c r="V22" s="174">
        <v>0</v>
      </c>
      <c r="W22" s="262"/>
      <c r="X22" s="267"/>
      <c r="Y22" s="45"/>
      <c r="Z22" s="280"/>
      <c r="AA22" s="257"/>
      <c r="AB22" s="257"/>
      <c r="AC22" s="257"/>
      <c r="AD22" s="198" t="s">
        <v>73</v>
      </c>
      <c r="AE22" s="257"/>
      <c r="AF22" s="199"/>
      <c r="AG22" s="200"/>
      <c r="AH22" s="270"/>
      <c r="AI22" s="270"/>
      <c r="AJ22" s="270"/>
      <c r="AK22" s="174">
        <v>0</v>
      </c>
      <c r="AL22" s="199">
        <v>0</v>
      </c>
      <c r="AM22" s="257"/>
      <c r="AN22" s="198" t="s">
        <v>109</v>
      </c>
      <c r="AO22" s="174">
        <v>0</v>
      </c>
      <c r="AP22" s="265"/>
    </row>
    <row r="23" spans="1:42" x14ac:dyDescent="0.25">
      <c r="A23" s="281"/>
      <c r="B23" s="282"/>
      <c r="C23" s="55" t="s">
        <v>73</v>
      </c>
      <c r="D23" s="282"/>
      <c r="E23" s="282"/>
      <c r="F23" s="58">
        <v>0</v>
      </c>
      <c r="G23" s="279"/>
      <c r="H23" s="45"/>
      <c r="I23" s="267"/>
      <c r="J23" s="283"/>
      <c r="K23" s="55" t="s">
        <v>73</v>
      </c>
      <c r="L23" s="267"/>
      <c r="M23" s="58"/>
      <c r="N23" s="170"/>
      <c r="O23" s="282"/>
      <c r="P23" s="282"/>
      <c r="Q23" s="282"/>
      <c r="R23" s="58">
        <v>0</v>
      </c>
      <c r="S23" s="58">
        <v>0</v>
      </c>
      <c r="T23" s="267"/>
      <c r="U23" s="55" t="s">
        <v>109</v>
      </c>
      <c r="V23" s="174">
        <v>0</v>
      </c>
      <c r="W23" s="263"/>
      <c r="X23" s="267"/>
      <c r="Y23" s="45"/>
      <c r="Z23" s="280"/>
      <c r="AA23" s="257"/>
      <c r="AB23" s="257"/>
      <c r="AC23" s="257"/>
      <c r="AD23" s="198" t="s">
        <v>73</v>
      </c>
      <c r="AE23" s="257"/>
      <c r="AF23" s="201"/>
      <c r="AG23" s="202"/>
      <c r="AH23" s="271"/>
      <c r="AI23" s="271"/>
      <c r="AJ23" s="270"/>
      <c r="AK23" s="174">
        <v>0</v>
      </c>
      <c r="AL23" s="199">
        <v>0</v>
      </c>
      <c r="AM23" s="257"/>
      <c r="AN23" s="198" t="s">
        <v>109</v>
      </c>
      <c r="AO23" s="174">
        <v>0</v>
      </c>
      <c r="AP23" s="266"/>
    </row>
    <row r="24" spans="1:42" x14ac:dyDescent="0.25">
      <c r="AF24" s="175"/>
      <c r="AG24" s="176"/>
      <c r="AH24" s="175"/>
      <c r="AI24" s="175"/>
    </row>
  </sheetData>
  <mergeCells count="53">
    <mergeCell ref="A4:A13"/>
    <mergeCell ref="B4:B13"/>
    <mergeCell ref="D4:D13"/>
    <mergeCell ref="E4:E13"/>
    <mergeCell ref="I4:I13"/>
    <mergeCell ref="O14:O23"/>
    <mergeCell ref="P14:P23"/>
    <mergeCell ref="Q14:Q23"/>
    <mergeCell ref="AJ4:AJ13"/>
    <mergeCell ref="X4:X13"/>
    <mergeCell ref="Z4:Z13"/>
    <mergeCell ref="AA4:AA13"/>
    <mergeCell ref="AB4:AB13"/>
    <mergeCell ref="AC4:AC13"/>
    <mergeCell ref="J4:J13"/>
    <mergeCell ref="L4:L13"/>
    <mergeCell ref="O4:O13"/>
    <mergeCell ref="P4:P13"/>
    <mergeCell ref="Q4:Q13"/>
    <mergeCell ref="D14:D23"/>
    <mergeCell ref="E14:E23"/>
    <mergeCell ref="I14:I23"/>
    <mergeCell ref="J14:J23"/>
    <mergeCell ref="L14:L23"/>
    <mergeCell ref="A2:G2"/>
    <mergeCell ref="AM4:AM13"/>
    <mergeCell ref="AM14:AM23"/>
    <mergeCell ref="AN3:AO3"/>
    <mergeCell ref="U3:V3"/>
    <mergeCell ref="T4:T13"/>
    <mergeCell ref="T14:T23"/>
    <mergeCell ref="G4:G13"/>
    <mergeCell ref="G14:G23"/>
    <mergeCell ref="AI14:AI23"/>
    <mergeCell ref="AJ14:AJ23"/>
    <mergeCell ref="I2:X2"/>
    <mergeCell ref="Z14:Z23"/>
    <mergeCell ref="AA14:AA23"/>
    <mergeCell ref="A14:A23"/>
    <mergeCell ref="B14:B23"/>
    <mergeCell ref="Z2:AP2"/>
    <mergeCell ref="AB14:AB23"/>
    <mergeCell ref="W4:W13"/>
    <mergeCell ref="W14:W23"/>
    <mergeCell ref="AP4:AP13"/>
    <mergeCell ref="AP14:AP23"/>
    <mergeCell ref="X14:X23"/>
    <mergeCell ref="AE4:AE13"/>
    <mergeCell ref="AH4:AH13"/>
    <mergeCell ref="AI4:AI13"/>
    <mergeCell ref="AC14:AC23"/>
    <mergeCell ref="AE14:AE23"/>
    <mergeCell ref="AH14:AH23"/>
  </mergeCells>
  <conditionalFormatting sqref="B14 I14 X14">
    <cfRule type="containsText" dxfId="5" priority="1" operator="containsText" text="Administrativo Financeiro">
      <formula>NOT(ISERROR(SEARCH(("Administrativo Financeiro"),(B14))))</formula>
    </cfRule>
  </conditionalFormatting>
  <conditionalFormatting sqref="B14 I14 X14">
    <cfRule type="containsText" dxfId="4" priority="2" operator="containsText" text="Marketing">
      <formula>NOT(ISERROR(SEARCH(("Marketing"),(B14))))</formula>
    </cfRule>
  </conditionalFormatting>
  <conditionalFormatting sqref="B14 I14 X14">
    <cfRule type="containsText" dxfId="3" priority="3" operator="containsText" text="Projetos">
      <formula>NOT(ISERROR(SEARCH(("Projetos"),(B14))))</formula>
    </cfRule>
  </conditionalFormatting>
  <conditionalFormatting sqref="B14 I14 X14">
    <cfRule type="containsText" dxfId="2" priority="4" operator="containsText" text="Presidência">
      <formula>NOT(ISERROR(SEARCH(("Presidência"),(B14))))</formula>
    </cfRule>
  </conditionalFormatting>
  <conditionalFormatting sqref="B14 I14 X14">
    <cfRule type="containsText" dxfId="1" priority="5" operator="containsText" text="Qualidade">
      <formula>NOT(ISERROR(SEARCH(("Qualidade"),(B14))))</formula>
    </cfRule>
  </conditionalFormatting>
  <conditionalFormatting sqref="B14 I14 X14">
    <cfRule type="containsText" dxfId="0" priority="6" operator="containsText" text="Gestão de Pessoas">
      <formula>NOT(ISERROR(SEARCH(("Gestão de Pessoas"),(B14))))</formula>
    </cfRule>
  </conditionalFormatting>
  <dataValidations count="1">
    <dataValidation type="list" sqref="J14 J4">
      <formula1>"Associação Agroprata,Feira da Barra,Feira do Leblon,Feira do Bairro Peixoto,Feira da Glória,Feira de Ipanema,Feira do Jardim Botânico,Feira da Tijuca,Feira de Campo Grande,Nenhum"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[1]Membros!#REF!</xm:f>
          </x14:formula1>
          <xm:sqref>K4:K23 C4:C23 AD4:AD23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41"/>
  <sheetViews>
    <sheetView workbookViewId="0">
      <selection activeCell="I7" sqref="I7"/>
    </sheetView>
  </sheetViews>
  <sheetFormatPr defaultRowHeight="15" x14ac:dyDescent="0.25"/>
  <cols>
    <col min="1" max="1" width="14.28515625" customWidth="1"/>
    <col min="2" max="2" width="14.140625" customWidth="1"/>
    <col min="4" max="4" width="18.5703125" bestFit="1" customWidth="1"/>
    <col min="5" max="5" width="12.85546875" customWidth="1"/>
    <col min="6" max="6" width="14.42578125" customWidth="1"/>
    <col min="7" max="7" width="12.7109375" customWidth="1"/>
  </cols>
  <sheetData>
    <row r="1" spans="1:7" ht="20.25" x14ac:dyDescent="0.4">
      <c r="A1" s="302" t="s">
        <v>172</v>
      </c>
      <c r="B1" s="302"/>
      <c r="C1" s="302"/>
      <c r="D1" s="302"/>
      <c r="E1" s="302"/>
      <c r="F1" s="302"/>
      <c r="G1" s="302"/>
    </row>
    <row r="2" spans="1:7" ht="30" x14ac:dyDescent="0.25">
      <c r="A2" s="90" t="s">
        <v>113</v>
      </c>
      <c r="B2" s="91" t="s">
        <v>114</v>
      </c>
      <c r="C2" s="91" t="s">
        <v>57</v>
      </c>
      <c r="D2" s="91" t="s">
        <v>117</v>
      </c>
      <c r="E2" s="91" t="s">
        <v>58</v>
      </c>
      <c r="F2" s="91" t="s">
        <v>115</v>
      </c>
      <c r="G2" s="91" t="s">
        <v>116</v>
      </c>
    </row>
    <row r="3" spans="1:7" x14ac:dyDescent="0.25">
      <c r="A3" s="284" t="s">
        <v>221</v>
      </c>
      <c r="B3" s="285" t="s">
        <v>222</v>
      </c>
      <c r="C3" s="269">
        <v>0.33333333333333331</v>
      </c>
      <c r="D3" s="178" t="s">
        <v>223</v>
      </c>
      <c r="E3" s="178" t="s">
        <v>201</v>
      </c>
      <c r="F3" s="178" t="s">
        <v>212</v>
      </c>
      <c r="G3" s="284" t="s">
        <v>228</v>
      </c>
    </row>
    <row r="4" spans="1:7" x14ac:dyDescent="0.25">
      <c r="A4" s="303"/>
      <c r="B4" s="303"/>
      <c r="C4" s="304"/>
      <c r="D4" s="178" t="s">
        <v>224</v>
      </c>
      <c r="E4" s="178" t="s">
        <v>211</v>
      </c>
      <c r="F4" s="178" t="s">
        <v>226</v>
      </c>
      <c r="G4" s="303"/>
    </row>
    <row r="5" spans="1:7" x14ac:dyDescent="0.25">
      <c r="A5" s="303"/>
      <c r="B5" s="303"/>
      <c r="C5" s="304"/>
      <c r="D5" s="178" t="s">
        <v>225</v>
      </c>
      <c r="E5" s="178"/>
      <c r="F5" s="178" t="s">
        <v>227</v>
      </c>
      <c r="G5" s="303"/>
    </row>
    <row r="6" spans="1:7" x14ac:dyDescent="0.25">
      <c r="A6" s="303"/>
      <c r="B6" s="303"/>
      <c r="C6" s="304"/>
      <c r="D6" s="178"/>
      <c r="E6" s="178"/>
      <c r="F6" s="178"/>
      <c r="G6" s="303"/>
    </row>
    <row r="7" spans="1:7" x14ac:dyDescent="0.25">
      <c r="A7" s="303"/>
      <c r="B7" s="303"/>
      <c r="C7" s="304"/>
      <c r="D7" s="178"/>
      <c r="E7" s="178"/>
      <c r="F7" s="178"/>
      <c r="G7" s="303"/>
    </row>
    <row r="8" spans="1:7" x14ac:dyDescent="0.25">
      <c r="A8" s="303"/>
      <c r="B8" s="303"/>
      <c r="C8" s="304"/>
      <c r="D8" s="178"/>
      <c r="E8" s="178"/>
      <c r="F8" s="178"/>
      <c r="G8" s="303"/>
    </row>
    <row r="9" spans="1:7" x14ac:dyDescent="0.25">
      <c r="A9" s="303"/>
      <c r="B9" s="303"/>
      <c r="C9" s="304"/>
      <c r="D9" s="178"/>
      <c r="E9" s="178"/>
      <c r="F9" s="178"/>
      <c r="G9" s="303"/>
    </row>
    <row r="10" spans="1:7" x14ac:dyDescent="0.25">
      <c r="A10" s="303"/>
      <c r="B10" s="303"/>
      <c r="C10" s="304"/>
      <c r="D10" s="178"/>
      <c r="E10" s="178"/>
      <c r="F10" s="178"/>
      <c r="G10" s="303"/>
    </row>
    <row r="11" spans="1:7" x14ac:dyDescent="0.25">
      <c r="A11" s="303"/>
      <c r="B11" s="303"/>
      <c r="C11" s="304"/>
      <c r="D11" s="178"/>
      <c r="E11" s="178"/>
      <c r="F11" s="178"/>
      <c r="G11" s="303"/>
    </row>
    <row r="12" spans="1:7" x14ac:dyDescent="0.25">
      <c r="A12" s="303"/>
      <c r="B12" s="303"/>
      <c r="C12" s="304"/>
      <c r="D12" s="178"/>
      <c r="E12" s="178"/>
      <c r="F12" s="178"/>
      <c r="G12" s="303"/>
    </row>
    <row r="13" spans="1:7" x14ac:dyDescent="0.25">
      <c r="A13" s="303"/>
      <c r="B13" s="303"/>
      <c r="C13" s="304"/>
      <c r="D13" s="178"/>
      <c r="E13" s="178"/>
      <c r="F13" s="178"/>
      <c r="G13" s="303"/>
    </row>
    <row r="14" spans="1:7" x14ac:dyDescent="0.25">
      <c r="A14" s="303"/>
      <c r="B14" s="303"/>
      <c r="C14" s="304"/>
      <c r="D14" s="178"/>
      <c r="E14" s="178"/>
      <c r="F14" s="178"/>
      <c r="G14" s="303"/>
    </row>
    <row r="15" spans="1:7" x14ac:dyDescent="0.25">
      <c r="A15" s="303"/>
      <c r="B15" s="303"/>
      <c r="C15" s="304"/>
      <c r="D15" s="178"/>
      <c r="E15" s="178"/>
      <c r="F15" s="178"/>
      <c r="G15" s="303"/>
    </row>
    <row r="16" spans="1:7" x14ac:dyDescent="0.25">
      <c r="A16" s="305"/>
      <c r="B16" s="306"/>
      <c r="C16" s="307"/>
      <c r="D16" s="67"/>
      <c r="E16" s="67"/>
      <c r="F16" s="67"/>
      <c r="G16" s="305"/>
    </row>
    <row r="17" spans="1:7" x14ac:dyDescent="0.25">
      <c r="A17" s="298"/>
      <c r="B17" s="298"/>
      <c r="C17" s="301"/>
      <c r="D17" s="67"/>
      <c r="E17" s="67"/>
      <c r="F17" s="67"/>
      <c r="G17" s="298"/>
    </row>
    <row r="18" spans="1:7" x14ac:dyDescent="0.25">
      <c r="A18" s="298"/>
      <c r="B18" s="298"/>
      <c r="C18" s="301"/>
      <c r="D18" s="67"/>
      <c r="E18" s="67"/>
      <c r="F18" s="67"/>
      <c r="G18" s="298"/>
    </row>
    <row r="19" spans="1:7" x14ac:dyDescent="0.25">
      <c r="A19" s="298"/>
      <c r="B19" s="298"/>
      <c r="C19" s="301"/>
      <c r="D19" s="67"/>
      <c r="E19" s="67"/>
      <c r="F19" s="67"/>
      <c r="G19" s="298"/>
    </row>
    <row r="20" spans="1:7" x14ac:dyDescent="0.25">
      <c r="A20" s="298"/>
      <c r="B20" s="298"/>
      <c r="C20" s="301"/>
      <c r="D20" s="67"/>
      <c r="E20" s="67"/>
      <c r="F20" s="67"/>
      <c r="G20" s="298"/>
    </row>
    <row r="21" spans="1:7" x14ac:dyDescent="0.25">
      <c r="A21" s="298"/>
      <c r="B21" s="298"/>
      <c r="C21" s="301"/>
      <c r="D21" s="67"/>
      <c r="E21" s="67"/>
      <c r="F21" s="67"/>
      <c r="G21" s="298"/>
    </row>
    <row r="22" spans="1:7" x14ac:dyDescent="0.25">
      <c r="A22" s="298"/>
      <c r="B22" s="298"/>
      <c r="C22" s="301"/>
      <c r="D22" s="67"/>
      <c r="E22" s="67"/>
      <c r="F22" s="67"/>
      <c r="G22" s="298"/>
    </row>
    <row r="23" spans="1:7" x14ac:dyDescent="0.25">
      <c r="A23" s="298"/>
      <c r="B23" s="298"/>
      <c r="C23" s="301"/>
      <c r="D23" s="67"/>
      <c r="E23" s="67"/>
      <c r="F23" s="67"/>
      <c r="G23" s="298"/>
    </row>
    <row r="24" spans="1:7" x14ac:dyDescent="0.25">
      <c r="A24" s="298"/>
      <c r="B24" s="298"/>
      <c r="C24" s="301"/>
      <c r="D24" s="67"/>
      <c r="E24" s="67"/>
      <c r="F24" s="67"/>
      <c r="G24" s="298"/>
    </row>
    <row r="25" spans="1:7" x14ac:dyDescent="0.25">
      <c r="A25" s="298"/>
      <c r="B25" s="298"/>
      <c r="C25" s="301"/>
      <c r="D25" s="67"/>
      <c r="E25" s="67"/>
      <c r="F25" s="67"/>
      <c r="G25" s="298"/>
    </row>
    <row r="26" spans="1:7" x14ac:dyDescent="0.25">
      <c r="A26" s="298"/>
      <c r="B26" s="298"/>
      <c r="C26" s="301"/>
      <c r="D26" s="67"/>
      <c r="E26" s="67"/>
      <c r="F26" s="67"/>
      <c r="G26" s="298"/>
    </row>
    <row r="27" spans="1:7" x14ac:dyDescent="0.25">
      <c r="A27" s="298"/>
      <c r="B27" s="298"/>
      <c r="C27" s="301"/>
      <c r="D27" s="67"/>
      <c r="E27" s="67"/>
      <c r="F27" s="67"/>
      <c r="G27" s="298"/>
    </row>
    <row r="28" spans="1:7" x14ac:dyDescent="0.25">
      <c r="A28" s="298"/>
      <c r="B28" s="298"/>
      <c r="C28" s="301"/>
      <c r="D28" s="67"/>
      <c r="E28" s="67"/>
      <c r="F28" s="67"/>
      <c r="G28" s="298"/>
    </row>
    <row r="29" spans="1:7" x14ac:dyDescent="0.25">
      <c r="A29" s="294"/>
      <c r="B29" s="299"/>
      <c r="C29" s="300"/>
      <c r="D29" s="66"/>
      <c r="E29" s="66"/>
      <c r="F29" s="66"/>
      <c r="G29" s="294"/>
    </row>
    <row r="30" spans="1:7" x14ac:dyDescent="0.25">
      <c r="A30" s="298"/>
      <c r="B30" s="298"/>
      <c r="C30" s="301"/>
      <c r="D30" s="66"/>
      <c r="E30" s="66"/>
      <c r="F30" s="66"/>
      <c r="G30" s="298"/>
    </row>
    <row r="31" spans="1:7" x14ac:dyDescent="0.25">
      <c r="A31" s="298"/>
      <c r="B31" s="298"/>
      <c r="C31" s="301"/>
      <c r="D31" s="66"/>
      <c r="E31" s="66"/>
      <c r="F31" s="66"/>
      <c r="G31" s="298"/>
    </row>
    <row r="32" spans="1:7" x14ac:dyDescent="0.25">
      <c r="A32" s="298"/>
      <c r="B32" s="298"/>
      <c r="C32" s="301"/>
      <c r="D32" s="66"/>
      <c r="E32" s="66"/>
      <c r="F32" s="66"/>
      <c r="G32" s="298"/>
    </row>
    <row r="33" spans="1:7" x14ac:dyDescent="0.25">
      <c r="A33" s="298"/>
      <c r="B33" s="298"/>
      <c r="C33" s="301"/>
      <c r="D33" s="66"/>
      <c r="E33" s="66"/>
      <c r="F33" s="66"/>
      <c r="G33" s="298"/>
    </row>
    <row r="34" spans="1:7" x14ac:dyDescent="0.25">
      <c r="A34" s="298"/>
      <c r="B34" s="298"/>
      <c r="C34" s="301"/>
      <c r="D34" s="66"/>
      <c r="E34" s="66"/>
      <c r="F34" s="66"/>
      <c r="G34" s="298"/>
    </row>
    <row r="35" spans="1:7" x14ac:dyDescent="0.25">
      <c r="A35" s="298"/>
      <c r="B35" s="298"/>
      <c r="C35" s="301"/>
      <c r="D35" s="66"/>
      <c r="E35" s="66"/>
      <c r="F35" s="66"/>
      <c r="G35" s="298"/>
    </row>
    <row r="36" spans="1:7" x14ac:dyDescent="0.25">
      <c r="A36" s="298"/>
      <c r="B36" s="298"/>
      <c r="C36" s="301"/>
      <c r="D36" s="66"/>
      <c r="E36" s="66"/>
      <c r="F36" s="66"/>
      <c r="G36" s="298"/>
    </row>
    <row r="37" spans="1:7" x14ac:dyDescent="0.25">
      <c r="A37" s="298"/>
      <c r="B37" s="298"/>
      <c r="C37" s="301"/>
      <c r="D37" s="66"/>
      <c r="E37" s="66"/>
      <c r="F37" s="66"/>
      <c r="G37" s="298"/>
    </row>
    <row r="38" spans="1:7" x14ac:dyDescent="0.25">
      <c r="A38" s="298"/>
      <c r="B38" s="298"/>
      <c r="C38" s="301"/>
      <c r="D38" s="66"/>
      <c r="E38" s="66"/>
      <c r="F38" s="66"/>
      <c r="G38" s="298"/>
    </row>
    <row r="39" spans="1:7" x14ac:dyDescent="0.25">
      <c r="A39" s="298"/>
      <c r="B39" s="298"/>
      <c r="C39" s="301"/>
      <c r="D39" s="66"/>
      <c r="E39" s="66"/>
      <c r="F39" s="66"/>
      <c r="G39" s="298"/>
    </row>
    <row r="40" spans="1:7" x14ac:dyDescent="0.25">
      <c r="A40" s="298"/>
      <c r="B40" s="298"/>
      <c r="C40" s="301"/>
      <c r="D40" s="66"/>
      <c r="E40" s="66"/>
      <c r="F40" s="66"/>
      <c r="G40" s="298"/>
    </row>
    <row r="41" spans="1:7" x14ac:dyDescent="0.25">
      <c r="A41" s="298"/>
      <c r="B41" s="298"/>
      <c r="C41" s="301"/>
      <c r="D41" s="66"/>
      <c r="E41" s="66"/>
      <c r="F41" s="66"/>
      <c r="G41" s="298"/>
    </row>
  </sheetData>
  <mergeCells count="13">
    <mergeCell ref="A29:A41"/>
    <mergeCell ref="B29:B41"/>
    <mergeCell ref="C29:C41"/>
    <mergeCell ref="G29:G41"/>
    <mergeCell ref="A1:G1"/>
    <mergeCell ref="A3:A15"/>
    <mergeCell ref="B3:B15"/>
    <mergeCell ref="C3:C15"/>
    <mergeCell ref="G3:G15"/>
    <mergeCell ref="A16:A28"/>
    <mergeCell ref="B16:B28"/>
    <mergeCell ref="C16:C28"/>
    <mergeCell ref="G16:G28"/>
  </mergeCells>
  <pageMargins left="0.7" right="0.7" top="0.75" bottom="0.75" header="0.3" footer="0.3"/>
  <pageSetup paperSize="198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>
          <x14:formula1>
            <xm:f>[1]Membros!#REF!</xm:f>
          </x14:formula1>
          <xm:sqref>D3:E41</xm:sqref>
        </x14:dataValidation>
        <x14:dataValidation type="list">
          <x14:formula1>
            <xm:f>[1]Beneficiado!#REF!</xm:f>
          </x14:formula1>
          <xm:sqref>F3:F41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58"/>
  <sheetViews>
    <sheetView topLeftCell="B1" workbookViewId="0">
      <selection activeCell="F25" sqref="F25"/>
    </sheetView>
  </sheetViews>
  <sheetFormatPr defaultRowHeight="15" x14ac:dyDescent="0.25"/>
  <cols>
    <col min="1" max="1" width="11.5703125" customWidth="1"/>
    <col min="2" max="13" width="14" bestFit="1" customWidth="1"/>
    <col min="14" max="14" width="17.140625" customWidth="1"/>
  </cols>
  <sheetData>
    <row r="1" spans="1:14" ht="20.25" x14ac:dyDescent="0.4">
      <c r="A1" s="92" t="s">
        <v>173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s="22" customFormat="1" ht="15.75" x14ac:dyDescent="0.3">
      <c r="A2" s="308" t="s">
        <v>125</v>
      </c>
      <c r="B2" s="309" t="s">
        <v>126</v>
      </c>
      <c r="C2" s="232"/>
      <c r="D2" s="232"/>
      <c r="E2" s="232"/>
      <c r="F2" s="309" t="s">
        <v>127</v>
      </c>
      <c r="G2" s="232"/>
      <c r="H2" s="232"/>
      <c r="I2" s="232"/>
      <c r="J2" s="309" t="s">
        <v>128</v>
      </c>
      <c r="K2" s="232"/>
      <c r="L2" s="232"/>
      <c r="M2" s="232"/>
      <c r="N2" s="308" t="s">
        <v>129</v>
      </c>
    </row>
    <row r="3" spans="1:14" s="22" customFormat="1" ht="15.75" x14ac:dyDescent="0.3">
      <c r="A3" s="232"/>
      <c r="B3" s="93" t="s">
        <v>130</v>
      </c>
      <c r="C3" s="93" t="s">
        <v>131</v>
      </c>
      <c r="D3" s="93" t="s">
        <v>132</v>
      </c>
      <c r="E3" s="93" t="s">
        <v>133</v>
      </c>
      <c r="F3" s="93" t="s">
        <v>130</v>
      </c>
      <c r="G3" s="93" t="s">
        <v>131</v>
      </c>
      <c r="H3" s="93" t="s">
        <v>132</v>
      </c>
      <c r="I3" s="93" t="s">
        <v>133</v>
      </c>
      <c r="J3" s="93" t="s">
        <v>130</v>
      </c>
      <c r="K3" s="93" t="s">
        <v>131</v>
      </c>
      <c r="L3" s="93" t="s">
        <v>132</v>
      </c>
      <c r="M3" s="93" t="s">
        <v>133</v>
      </c>
      <c r="N3" s="232"/>
    </row>
    <row r="4" spans="1:14" s="22" customFormat="1" ht="15.75" x14ac:dyDescent="0.3">
      <c r="A4" s="179" t="s">
        <v>203</v>
      </c>
      <c r="B4" s="180">
        <v>0.1</v>
      </c>
      <c r="C4" s="180">
        <v>0.3</v>
      </c>
      <c r="D4" s="180">
        <v>0.5</v>
      </c>
      <c r="E4" s="180">
        <v>0.7</v>
      </c>
      <c r="F4" s="180">
        <v>0.3</v>
      </c>
      <c r="G4" s="180">
        <v>0.5</v>
      </c>
      <c r="H4" s="180">
        <v>0.7</v>
      </c>
      <c r="I4" s="180">
        <v>1</v>
      </c>
      <c r="J4" s="95">
        <f t="shared" ref="J4:M18" si="0">F4/B4</f>
        <v>2.9999999999999996</v>
      </c>
      <c r="K4" s="95">
        <f t="shared" si="0"/>
        <v>1.6666666666666667</v>
      </c>
      <c r="L4" s="95">
        <f t="shared" si="0"/>
        <v>1.4</v>
      </c>
      <c r="M4" s="95">
        <f t="shared" si="0"/>
        <v>1.4285714285714286</v>
      </c>
      <c r="N4" s="95">
        <f>SUM(J4:M4)/4</f>
        <v>1.8738095238095238</v>
      </c>
    </row>
    <row r="5" spans="1:14" s="22" customFormat="1" ht="15.75" x14ac:dyDescent="0.3">
      <c r="A5" s="96"/>
      <c r="B5" s="96"/>
      <c r="C5" s="96"/>
      <c r="D5" s="96"/>
      <c r="E5" s="96"/>
      <c r="F5" s="96"/>
      <c r="G5" s="96"/>
      <c r="H5" s="96"/>
      <c r="I5" s="96"/>
      <c r="J5" s="95" t="e">
        <f t="shared" si="0"/>
        <v>#DIV/0!</v>
      </c>
      <c r="K5" s="95" t="e">
        <f t="shared" si="0"/>
        <v>#DIV/0!</v>
      </c>
      <c r="L5" s="95" t="e">
        <f t="shared" si="0"/>
        <v>#DIV/0!</v>
      </c>
      <c r="M5" s="95" t="e">
        <f t="shared" si="0"/>
        <v>#DIV/0!</v>
      </c>
      <c r="N5" s="95" t="e">
        <f t="shared" ref="N5:N18" si="1">SUM(J5:M5)/4</f>
        <v>#DIV/0!</v>
      </c>
    </row>
    <row r="6" spans="1:14" s="22" customFormat="1" ht="15.75" x14ac:dyDescent="0.3">
      <c r="A6" s="96"/>
      <c r="B6" s="96"/>
      <c r="C6" s="96"/>
      <c r="D6" s="96"/>
      <c r="E6" s="96"/>
      <c r="F6" s="96"/>
      <c r="G6" s="96"/>
      <c r="H6" s="96"/>
      <c r="I6" s="96"/>
      <c r="J6" s="95" t="e">
        <f t="shared" si="0"/>
        <v>#DIV/0!</v>
      </c>
      <c r="K6" s="95" t="e">
        <f t="shared" si="0"/>
        <v>#DIV/0!</v>
      </c>
      <c r="L6" s="95" t="e">
        <f t="shared" si="0"/>
        <v>#DIV/0!</v>
      </c>
      <c r="M6" s="95" t="e">
        <f t="shared" si="0"/>
        <v>#DIV/0!</v>
      </c>
      <c r="N6" s="95" t="e">
        <f t="shared" si="1"/>
        <v>#DIV/0!</v>
      </c>
    </row>
    <row r="7" spans="1:14" s="22" customFormat="1" ht="15.75" x14ac:dyDescent="0.3">
      <c r="A7" s="96"/>
      <c r="B7" s="96"/>
      <c r="C7" s="96"/>
      <c r="D7" s="96"/>
      <c r="E7" s="96"/>
      <c r="F7" s="96"/>
      <c r="G7" s="96"/>
      <c r="H7" s="96"/>
      <c r="I7" s="96"/>
      <c r="J7" s="95" t="e">
        <f t="shared" si="0"/>
        <v>#DIV/0!</v>
      </c>
      <c r="K7" s="95" t="e">
        <f t="shared" si="0"/>
        <v>#DIV/0!</v>
      </c>
      <c r="L7" s="95" t="e">
        <f t="shared" si="0"/>
        <v>#DIV/0!</v>
      </c>
      <c r="M7" s="95" t="e">
        <f t="shared" si="0"/>
        <v>#DIV/0!</v>
      </c>
      <c r="N7" s="95" t="e">
        <f t="shared" si="1"/>
        <v>#DIV/0!</v>
      </c>
    </row>
    <row r="8" spans="1:14" s="22" customFormat="1" ht="15.75" x14ac:dyDescent="0.3">
      <c r="A8" s="96"/>
      <c r="B8" s="96"/>
      <c r="C8" s="96"/>
      <c r="D8" s="96"/>
      <c r="E8" s="96"/>
      <c r="F8" s="96"/>
      <c r="G8" s="96"/>
      <c r="H8" s="96"/>
      <c r="I8" s="96"/>
      <c r="J8" s="95" t="e">
        <f t="shared" si="0"/>
        <v>#DIV/0!</v>
      </c>
      <c r="K8" s="95" t="e">
        <f t="shared" si="0"/>
        <v>#DIV/0!</v>
      </c>
      <c r="L8" s="95" t="e">
        <f t="shared" si="0"/>
        <v>#DIV/0!</v>
      </c>
      <c r="M8" s="95" t="e">
        <f t="shared" si="0"/>
        <v>#DIV/0!</v>
      </c>
      <c r="N8" s="95" t="e">
        <f t="shared" si="1"/>
        <v>#DIV/0!</v>
      </c>
    </row>
    <row r="9" spans="1:14" s="22" customFormat="1" ht="15.75" x14ac:dyDescent="0.3">
      <c r="A9" s="96"/>
      <c r="B9" s="96"/>
      <c r="C9" s="96"/>
      <c r="D9" s="96"/>
      <c r="E9" s="96"/>
      <c r="F9" s="96"/>
      <c r="G9" s="96"/>
      <c r="H9" s="96"/>
      <c r="I9" s="96"/>
      <c r="J9" s="95" t="e">
        <f t="shared" si="0"/>
        <v>#DIV/0!</v>
      </c>
      <c r="K9" s="95" t="e">
        <f t="shared" si="0"/>
        <v>#DIV/0!</v>
      </c>
      <c r="L9" s="95" t="e">
        <f t="shared" si="0"/>
        <v>#DIV/0!</v>
      </c>
      <c r="M9" s="95" t="e">
        <f t="shared" si="0"/>
        <v>#DIV/0!</v>
      </c>
      <c r="N9" s="95" t="e">
        <f t="shared" si="1"/>
        <v>#DIV/0!</v>
      </c>
    </row>
    <row r="10" spans="1:14" s="22" customFormat="1" ht="15.75" x14ac:dyDescent="0.3">
      <c r="A10" s="96"/>
      <c r="B10" s="96"/>
      <c r="C10" s="96"/>
      <c r="D10" s="96"/>
      <c r="E10" s="96"/>
      <c r="F10" s="96"/>
      <c r="G10" s="96"/>
      <c r="H10" s="96"/>
      <c r="I10" s="96"/>
      <c r="J10" s="95" t="e">
        <f t="shared" si="0"/>
        <v>#DIV/0!</v>
      </c>
      <c r="K10" s="95" t="e">
        <f t="shared" si="0"/>
        <v>#DIV/0!</v>
      </c>
      <c r="L10" s="95" t="e">
        <f t="shared" si="0"/>
        <v>#DIV/0!</v>
      </c>
      <c r="M10" s="95" t="e">
        <f t="shared" si="0"/>
        <v>#DIV/0!</v>
      </c>
      <c r="N10" s="95" t="e">
        <f t="shared" si="1"/>
        <v>#DIV/0!</v>
      </c>
    </row>
    <row r="11" spans="1:14" s="22" customFormat="1" ht="15.75" x14ac:dyDescent="0.3">
      <c r="A11" s="96"/>
      <c r="B11" s="96"/>
      <c r="C11" s="96"/>
      <c r="D11" s="96"/>
      <c r="E11" s="96"/>
      <c r="F11" s="96"/>
      <c r="G11" s="96"/>
      <c r="H11" s="96"/>
      <c r="I11" s="96"/>
      <c r="J11" s="95" t="e">
        <f t="shared" si="0"/>
        <v>#DIV/0!</v>
      </c>
      <c r="K11" s="95" t="e">
        <f t="shared" si="0"/>
        <v>#DIV/0!</v>
      </c>
      <c r="L11" s="95" t="e">
        <f t="shared" si="0"/>
        <v>#DIV/0!</v>
      </c>
      <c r="M11" s="95" t="e">
        <f t="shared" si="0"/>
        <v>#DIV/0!</v>
      </c>
      <c r="N11" s="95" t="e">
        <f t="shared" si="1"/>
        <v>#DIV/0!</v>
      </c>
    </row>
    <row r="12" spans="1:14" s="22" customFormat="1" ht="15.75" x14ac:dyDescent="0.3">
      <c r="A12" s="96"/>
      <c r="B12" s="96"/>
      <c r="C12" s="96"/>
      <c r="D12" s="96"/>
      <c r="E12" s="96"/>
      <c r="F12" s="96"/>
      <c r="G12" s="96"/>
      <c r="H12" s="96"/>
      <c r="I12" s="96"/>
      <c r="J12" s="95" t="e">
        <f t="shared" si="0"/>
        <v>#DIV/0!</v>
      </c>
      <c r="K12" s="95" t="e">
        <f t="shared" si="0"/>
        <v>#DIV/0!</v>
      </c>
      <c r="L12" s="95" t="e">
        <f t="shared" si="0"/>
        <v>#DIV/0!</v>
      </c>
      <c r="M12" s="95" t="e">
        <f t="shared" si="0"/>
        <v>#DIV/0!</v>
      </c>
      <c r="N12" s="95" t="e">
        <f t="shared" si="1"/>
        <v>#DIV/0!</v>
      </c>
    </row>
    <row r="13" spans="1:14" s="22" customFormat="1" ht="15.75" x14ac:dyDescent="0.3">
      <c r="A13" s="96"/>
      <c r="B13" s="96"/>
      <c r="C13" s="96"/>
      <c r="D13" s="96"/>
      <c r="E13" s="96"/>
      <c r="F13" s="96"/>
      <c r="G13" s="96"/>
      <c r="H13" s="96"/>
      <c r="I13" s="96"/>
      <c r="J13" s="95" t="e">
        <f t="shared" si="0"/>
        <v>#DIV/0!</v>
      </c>
      <c r="K13" s="95" t="e">
        <f t="shared" si="0"/>
        <v>#DIV/0!</v>
      </c>
      <c r="L13" s="95" t="e">
        <f t="shared" si="0"/>
        <v>#DIV/0!</v>
      </c>
      <c r="M13" s="95" t="e">
        <f t="shared" si="0"/>
        <v>#DIV/0!</v>
      </c>
      <c r="N13" s="95" t="e">
        <f t="shared" si="1"/>
        <v>#DIV/0!</v>
      </c>
    </row>
    <row r="14" spans="1:14" s="22" customFormat="1" ht="15.75" x14ac:dyDescent="0.3">
      <c r="A14" s="96"/>
      <c r="B14" s="96"/>
      <c r="C14" s="96"/>
      <c r="D14" s="96"/>
      <c r="E14" s="96"/>
      <c r="F14" s="96"/>
      <c r="G14" s="96"/>
      <c r="H14" s="96"/>
      <c r="I14" s="96"/>
      <c r="J14" s="95" t="e">
        <f t="shared" si="0"/>
        <v>#DIV/0!</v>
      </c>
      <c r="K14" s="95" t="e">
        <f t="shared" si="0"/>
        <v>#DIV/0!</v>
      </c>
      <c r="L14" s="95" t="e">
        <f t="shared" si="0"/>
        <v>#DIV/0!</v>
      </c>
      <c r="M14" s="95" t="e">
        <f t="shared" si="0"/>
        <v>#DIV/0!</v>
      </c>
      <c r="N14" s="95" t="e">
        <f t="shared" si="1"/>
        <v>#DIV/0!</v>
      </c>
    </row>
    <row r="15" spans="1:14" s="22" customFormat="1" ht="15.75" x14ac:dyDescent="0.3">
      <c r="A15" s="96"/>
      <c r="B15" s="96"/>
      <c r="C15" s="96"/>
      <c r="D15" s="96"/>
      <c r="E15" s="96"/>
      <c r="F15" s="96"/>
      <c r="G15" s="96"/>
      <c r="H15" s="96"/>
      <c r="I15" s="96"/>
      <c r="J15" s="95" t="e">
        <f t="shared" si="0"/>
        <v>#DIV/0!</v>
      </c>
      <c r="K15" s="95" t="e">
        <f t="shared" si="0"/>
        <v>#DIV/0!</v>
      </c>
      <c r="L15" s="95" t="e">
        <f t="shared" si="0"/>
        <v>#DIV/0!</v>
      </c>
      <c r="M15" s="95" t="e">
        <f t="shared" si="0"/>
        <v>#DIV/0!</v>
      </c>
      <c r="N15" s="95" t="e">
        <f t="shared" si="1"/>
        <v>#DIV/0!</v>
      </c>
    </row>
    <row r="16" spans="1:14" s="22" customFormat="1" ht="15.75" x14ac:dyDescent="0.3">
      <c r="A16" s="96"/>
      <c r="B16" s="96"/>
      <c r="C16" s="96"/>
      <c r="D16" s="96"/>
      <c r="E16" s="96"/>
      <c r="F16" s="96"/>
      <c r="G16" s="96"/>
      <c r="H16" s="96"/>
      <c r="I16" s="96"/>
      <c r="J16" s="95" t="e">
        <f t="shared" si="0"/>
        <v>#DIV/0!</v>
      </c>
      <c r="K16" s="95" t="e">
        <f t="shared" si="0"/>
        <v>#DIV/0!</v>
      </c>
      <c r="L16" s="95" t="e">
        <f t="shared" si="0"/>
        <v>#DIV/0!</v>
      </c>
      <c r="M16" s="95" t="e">
        <f t="shared" si="0"/>
        <v>#DIV/0!</v>
      </c>
      <c r="N16" s="95" t="e">
        <f t="shared" si="1"/>
        <v>#DIV/0!</v>
      </c>
    </row>
    <row r="17" spans="1:14" s="22" customFormat="1" ht="15.75" x14ac:dyDescent="0.3">
      <c r="A17" s="96"/>
      <c r="B17" s="96"/>
      <c r="C17" s="96"/>
      <c r="D17" s="96"/>
      <c r="E17" s="96"/>
      <c r="F17" s="96"/>
      <c r="G17" s="96"/>
      <c r="H17" s="96"/>
      <c r="I17" s="96"/>
      <c r="J17" s="95" t="e">
        <f t="shared" si="0"/>
        <v>#DIV/0!</v>
      </c>
      <c r="K17" s="95" t="e">
        <f t="shared" si="0"/>
        <v>#DIV/0!</v>
      </c>
      <c r="L17" s="95" t="e">
        <f t="shared" si="0"/>
        <v>#DIV/0!</v>
      </c>
      <c r="M17" s="95" t="e">
        <f t="shared" si="0"/>
        <v>#DIV/0!</v>
      </c>
      <c r="N17" s="95" t="e">
        <f t="shared" si="1"/>
        <v>#DIV/0!</v>
      </c>
    </row>
    <row r="18" spans="1:14" s="22" customFormat="1" ht="15.75" x14ac:dyDescent="0.3">
      <c r="A18" s="96"/>
      <c r="B18" s="96"/>
      <c r="C18" s="96"/>
      <c r="D18" s="96"/>
      <c r="E18" s="96"/>
      <c r="F18" s="96"/>
      <c r="G18" s="96"/>
      <c r="H18" s="96"/>
      <c r="I18" s="96"/>
      <c r="J18" s="95" t="e">
        <f t="shared" si="0"/>
        <v>#DIV/0!</v>
      </c>
      <c r="K18" s="95" t="e">
        <f t="shared" si="0"/>
        <v>#DIV/0!</v>
      </c>
      <c r="L18" s="95" t="e">
        <f t="shared" si="0"/>
        <v>#DIV/0!</v>
      </c>
      <c r="M18" s="95" t="e">
        <f t="shared" si="0"/>
        <v>#DIV/0!</v>
      </c>
      <c r="N18" s="95" t="e">
        <f t="shared" si="1"/>
        <v>#DIV/0!</v>
      </c>
    </row>
    <row r="19" spans="1:14" x14ac:dyDescent="0.25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</row>
    <row r="20" spans="1:14" x14ac:dyDescent="0.25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</row>
    <row r="21" spans="1:14" x14ac:dyDescent="0.25">
      <c r="A21" s="68"/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</row>
    <row r="22" spans="1:14" x14ac:dyDescent="0.25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</row>
    <row r="23" spans="1:14" x14ac:dyDescent="0.25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</row>
    <row r="24" spans="1:14" x14ac:dyDescent="0.2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14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</row>
    <row r="26" spans="1:14" x14ac:dyDescent="0.25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</row>
    <row r="27" spans="1:14" x14ac:dyDescent="0.25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</row>
    <row r="28" spans="1:14" x14ac:dyDescent="0.25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</row>
    <row r="29" spans="1:14" x14ac:dyDescent="0.25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spans="1:14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</row>
    <row r="31" spans="1:14" x14ac:dyDescent="0.25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</row>
    <row r="32" spans="1:14" x14ac:dyDescent="0.25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</sheetData>
  <mergeCells count="5">
    <mergeCell ref="A2:A3"/>
    <mergeCell ref="B2:E2"/>
    <mergeCell ref="F2:I2"/>
    <mergeCell ref="J2:M2"/>
    <mergeCell ref="N2:N3"/>
  </mergeCells>
  <dataValidations count="1">
    <dataValidation type="list" sqref="B4:I4">
      <formula1>"1,2,3,4,5"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22"/>
  <sheetViews>
    <sheetView workbookViewId="0">
      <selection activeCell="L11" sqref="L11"/>
    </sheetView>
  </sheetViews>
  <sheetFormatPr defaultRowHeight="15" x14ac:dyDescent="0.25"/>
  <cols>
    <col min="2" max="2" width="14.140625" customWidth="1"/>
    <col min="3" max="3" width="11.42578125" customWidth="1"/>
    <col min="4" max="4" width="15.28515625" bestFit="1" customWidth="1"/>
    <col min="5" max="5" width="12.7109375" bestFit="1" customWidth="1"/>
    <col min="6" max="6" width="8.85546875" bestFit="1" customWidth="1"/>
    <col min="7" max="7" width="24.5703125" bestFit="1" customWidth="1"/>
    <col min="8" max="8" width="24.5703125" customWidth="1"/>
    <col min="9" max="9" width="14.140625" customWidth="1"/>
  </cols>
  <sheetData>
    <row r="1" spans="1:9" s="22" customFormat="1" ht="20.25" x14ac:dyDescent="0.4">
      <c r="A1" s="312" t="s">
        <v>174</v>
      </c>
      <c r="B1" s="312"/>
      <c r="C1" s="312"/>
      <c r="D1" s="312"/>
      <c r="E1" s="312"/>
      <c r="F1" s="312"/>
      <c r="G1" s="312"/>
      <c r="H1" s="312"/>
      <c r="I1" s="312"/>
    </row>
    <row r="2" spans="1:9" s="22" customFormat="1" ht="33" x14ac:dyDescent="0.35">
      <c r="A2" s="97" t="s">
        <v>118</v>
      </c>
      <c r="B2" s="98" t="s">
        <v>122</v>
      </c>
      <c r="C2" s="98" t="s">
        <v>119</v>
      </c>
      <c r="D2" s="99" t="s">
        <v>120</v>
      </c>
      <c r="E2" s="100" t="s">
        <v>88</v>
      </c>
      <c r="F2" s="100" t="s">
        <v>34</v>
      </c>
      <c r="G2" s="99" t="s">
        <v>121</v>
      </c>
      <c r="H2" s="99" t="s">
        <v>231</v>
      </c>
      <c r="I2" s="101" t="s">
        <v>123</v>
      </c>
    </row>
    <row r="3" spans="1:9" s="22" customFormat="1" ht="15.75" x14ac:dyDescent="0.3">
      <c r="A3" s="313" t="s">
        <v>229</v>
      </c>
      <c r="B3" s="318" t="s">
        <v>230</v>
      </c>
      <c r="C3" s="319">
        <v>4.5</v>
      </c>
      <c r="D3" s="316">
        <v>0</v>
      </c>
      <c r="E3" s="102" t="s">
        <v>95</v>
      </c>
      <c r="F3" s="183">
        <v>10</v>
      </c>
      <c r="G3" s="184">
        <v>7</v>
      </c>
      <c r="H3" s="182">
        <f>G3*C3</f>
        <v>31.5</v>
      </c>
      <c r="I3" s="310"/>
    </row>
    <row r="4" spans="1:9" s="22" customFormat="1" ht="15.75" x14ac:dyDescent="0.3">
      <c r="A4" s="314"/>
      <c r="B4" s="318"/>
      <c r="C4" s="319"/>
      <c r="D4" s="316"/>
      <c r="E4" s="102" t="s">
        <v>96</v>
      </c>
      <c r="F4" s="103"/>
      <c r="G4" s="140"/>
      <c r="H4" s="182">
        <f t="shared" ref="H4:H22" si="0">G4*C4</f>
        <v>0</v>
      </c>
      <c r="I4" s="310"/>
    </row>
    <row r="5" spans="1:9" s="22" customFormat="1" ht="15.75" x14ac:dyDescent="0.3">
      <c r="A5" s="314"/>
      <c r="B5" s="318"/>
      <c r="C5" s="319"/>
      <c r="D5" s="316"/>
      <c r="E5" s="94" t="s">
        <v>97</v>
      </c>
      <c r="F5" s="181"/>
      <c r="G5" s="181"/>
      <c r="H5" s="182">
        <f t="shared" si="0"/>
        <v>0</v>
      </c>
      <c r="I5" s="310"/>
    </row>
    <row r="6" spans="1:9" s="22" customFormat="1" ht="15.75" x14ac:dyDescent="0.3">
      <c r="A6" s="314"/>
      <c r="B6" s="318"/>
      <c r="C6" s="319"/>
      <c r="D6" s="316"/>
      <c r="E6" s="94" t="s">
        <v>98</v>
      </c>
      <c r="F6" s="181"/>
      <c r="G6" s="181"/>
      <c r="H6" s="182">
        <f t="shared" si="0"/>
        <v>0</v>
      </c>
      <c r="I6" s="310"/>
    </row>
    <row r="7" spans="1:9" s="22" customFormat="1" ht="15.75" x14ac:dyDescent="0.3">
      <c r="A7" s="314"/>
      <c r="B7" s="318"/>
      <c r="C7" s="319"/>
      <c r="D7" s="316"/>
      <c r="E7" s="94" t="s">
        <v>99</v>
      </c>
      <c r="F7" s="181"/>
      <c r="G7" s="181"/>
      <c r="H7" s="182">
        <f t="shared" si="0"/>
        <v>0</v>
      </c>
      <c r="I7" s="310"/>
    </row>
    <row r="8" spans="1:9" s="22" customFormat="1" ht="15.75" x14ac:dyDescent="0.3">
      <c r="A8" s="314"/>
      <c r="B8" s="318"/>
      <c r="C8" s="319"/>
      <c r="D8" s="316"/>
      <c r="E8" s="94" t="s">
        <v>100</v>
      </c>
      <c r="F8" s="181"/>
      <c r="G8" s="181"/>
      <c r="H8" s="182">
        <f t="shared" si="0"/>
        <v>0</v>
      </c>
      <c r="I8" s="310"/>
    </row>
    <row r="9" spans="1:9" s="22" customFormat="1" ht="15.75" x14ac:dyDescent="0.3">
      <c r="A9" s="314"/>
      <c r="B9" s="318"/>
      <c r="C9" s="319"/>
      <c r="D9" s="316"/>
      <c r="E9" s="94" t="s">
        <v>101</v>
      </c>
      <c r="F9" s="181"/>
      <c r="G9" s="181"/>
      <c r="H9" s="182">
        <f t="shared" si="0"/>
        <v>0</v>
      </c>
      <c r="I9" s="310"/>
    </row>
    <row r="10" spans="1:9" s="22" customFormat="1" ht="15.75" x14ac:dyDescent="0.3">
      <c r="A10" s="314"/>
      <c r="B10" s="318"/>
      <c r="C10" s="319"/>
      <c r="D10" s="316"/>
      <c r="E10" s="94" t="s">
        <v>90</v>
      </c>
      <c r="F10" s="181"/>
      <c r="G10" s="181"/>
      <c r="H10" s="182">
        <f t="shared" si="0"/>
        <v>0</v>
      </c>
      <c r="I10" s="310"/>
    </row>
    <row r="11" spans="1:9" s="22" customFormat="1" ht="15.75" x14ac:dyDescent="0.3">
      <c r="A11" s="314"/>
      <c r="B11" s="318"/>
      <c r="C11" s="319"/>
      <c r="D11" s="316"/>
      <c r="E11" s="94" t="s">
        <v>91</v>
      </c>
      <c r="F11" s="181"/>
      <c r="G11" s="181"/>
      <c r="H11" s="182">
        <f t="shared" si="0"/>
        <v>0</v>
      </c>
      <c r="I11" s="310"/>
    </row>
    <row r="12" spans="1:9" s="22" customFormat="1" ht="15.75" x14ac:dyDescent="0.3">
      <c r="A12" s="315"/>
      <c r="B12" s="318"/>
      <c r="C12" s="319"/>
      <c r="D12" s="316"/>
      <c r="E12" s="94" t="s">
        <v>92</v>
      </c>
      <c r="F12" s="181"/>
      <c r="G12" s="181"/>
      <c r="H12" s="182">
        <f t="shared" si="0"/>
        <v>0</v>
      </c>
      <c r="I12" s="310"/>
    </row>
    <row r="13" spans="1:9" s="22" customFormat="1" ht="15.75" x14ac:dyDescent="0.3">
      <c r="A13" s="311"/>
      <c r="B13" s="320" t="s">
        <v>124</v>
      </c>
      <c r="C13" s="321"/>
      <c r="D13" s="317"/>
      <c r="E13" s="104" t="s">
        <v>95</v>
      </c>
      <c r="F13" s="105"/>
      <c r="G13" s="141"/>
      <c r="H13" s="185">
        <f t="shared" si="0"/>
        <v>0</v>
      </c>
      <c r="I13" s="311"/>
    </row>
    <row r="14" spans="1:9" s="22" customFormat="1" ht="15.75" x14ac:dyDescent="0.3">
      <c r="A14" s="311"/>
      <c r="B14" s="320"/>
      <c r="C14" s="321"/>
      <c r="D14" s="317"/>
      <c r="E14" s="104" t="s">
        <v>96</v>
      </c>
      <c r="F14" s="105"/>
      <c r="G14" s="141"/>
      <c r="H14" s="185">
        <f t="shared" si="0"/>
        <v>0</v>
      </c>
      <c r="I14" s="311"/>
    </row>
    <row r="15" spans="1:9" s="22" customFormat="1" ht="15.75" x14ac:dyDescent="0.3">
      <c r="A15" s="311"/>
      <c r="B15" s="320"/>
      <c r="C15" s="321"/>
      <c r="D15" s="317"/>
      <c r="E15" s="106" t="s">
        <v>97</v>
      </c>
      <c r="F15" s="107"/>
      <c r="G15" s="107"/>
      <c r="H15" s="185">
        <f t="shared" si="0"/>
        <v>0</v>
      </c>
      <c r="I15" s="311"/>
    </row>
    <row r="16" spans="1:9" s="22" customFormat="1" ht="15.75" x14ac:dyDescent="0.3">
      <c r="A16" s="311"/>
      <c r="B16" s="320"/>
      <c r="C16" s="321"/>
      <c r="D16" s="317"/>
      <c r="E16" s="106" t="s">
        <v>98</v>
      </c>
      <c r="F16" s="107"/>
      <c r="G16" s="107"/>
      <c r="H16" s="185">
        <f t="shared" si="0"/>
        <v>0</v>
      </c>
      <c r="I16" s="311"/>
    </row>
    <row r="17" spans="1:9" s="22" customFormat="1" ht="15.75" x14ac:dyDescent="0.3">
      <c r="A17" s="311"/>
      <c r="B17" s="320"/>
      <c r="C17" s="321"/>
      <c r="D17" s="317"/>
      <c r="E17" s="106" t="s">
        <v>99</v>
      </c>
      <c r="F17" s="107"/>
      <c r="G17" s="107"/>
      <c r="H17" s="185">
        <f t="shared" si="0"/>
        <v>0</v>
      </c>
      <c r="I17" s="311"/>
    </row>
    <row r="18" spans="1:9" s="22" customFormat="1" ht="15.75" x14ac:dyDescent="0.3">
      <c r="A18" s="311"/>
      <c r="B18" s="320"/>
      <c r="C18" s="321"/>
      <c r="D18" s="317"/>
      <c r="E18" s="106" t="s">
        <v>100</v>
      </c>
      <c r="F18" s="107"/>
      <c r="G18" s="107"/>
      <c r="H18" s="185">
        <f t="shared" si="0"/>
        <v>0</v>
      </c>
      <c r="I18" s="311"/>
    </row>
    <row r="19" spans="1:9" s="22" customFormat="1" ht="15.75" x14ac:dyDescent="0.3">
      <c r="A19" s="311"/>
      <c r="B19" s="320"/>
      <c r="C19" s="321"/>
      <c r="D19" s="317"/>
      <c r="E19" s="106" t="s">
        <v>101</v>
      </c>
      <c r="F19" s="107"/>
      <c r="G19" s="107"/>
      <c r="H19" s="185">
        <f t="shared" si="0"/>
        <v>0</v>
      </c>
      <c r="I19" s="311"/>
    </row>
    <row r="20" spans="1:9" s="22" customFormat="1" ht="15.75" x14ac:dyDescent="0.3">
      <c r="A20" s="311"/>
      <c r="B20" s="320"/>
      <c r="C20" s="321"/>
      <c r="D20" s="317"/>
      <c r="E20" s="106" t="s">
        <v>90</v>
      </c>
      <c r="F20" s="107"/>
      <c r="G20" s="107"/>
      <c r="H20" s="185">
        <f t="shared" si="0"/>
        <v>0</v>
      </c>
      <c r="I20" s="311"/>
    </row>
    <row r="21" spans="1:9" s="22" customFormat="1" ht="15.75" x14ac:dyDescent="0.3">
      <c r="A21" s="311"/>
      <c r="B21" s="320"/>
      <c r="C21" s="321"/>
      <c r="D21" s="317"/>
      <c r="E21" s="106" t="s">
        <v>91</v>
      </c>
      <c r="F21" s="107"/>
      <c r="G21" s="107"/>
      <c r="H21" s="185">
        <f t="shared" si="0"/>
        <v>0</v>
      </c>
      <c r="I21" s="311"/>
    </row>
    <row r="22" spans="1:9" s="22" customFormat="1" ht="15.75" x14ac:dyDescent="0.3">
      <c r="A22" s="311"/>
      <c r="B22" s="320"/>
      <c r="C22" s="321"/>
      <c r="D22" s="317"/>
      <c r="E22" s="106" t="s">
        <v>92</v>
      </c>
      <c r="F22" s="107"/>
      <c r="G22" s="107"/>
      <c r="H22" s="185">
        <f t="shared" si="0"/>
        <v>0</v>
      </c>
      <c r="I22" s="311"/>
    </row>
  </sheetData>
  <mergeCells count="11">
    <mergeCell ref="I3:I12"/>
    <mergeCell ref="I13:I22"/>
    <mergeCell ref="A1:I1"/>
    <mergeCell ref="A3:A12"/>
    <mergeCell ref="D3:D12"/>
    <mergeCell ref="A13:A22"/>
    <mergeCell ref="D13:D22"/>
    <mergeCell ref="B3:B12"/>
    <mergeCell ref="C3:C12"/>
    <mergeCell ref="B13:B22"/>
    <mergeCell ref="C13:C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16"/>
  <sheetViews>
    <sheetView workbookViewId="0">
      <selection activeCell="E20" sqref="E20"/>
    </sheetView>
  </sheetViews>
  <sheetFormatPr defaultRowHeight="15" x14ac:dyDescent="0.25"/>
  <cols>
    <col min="1" max="1" width="20.42578125" bestFit="1" customWidth="1"/>
    <col min="2" max="2" width="16.140625" customWidth="1"/>
    <col min="3" max="3" width="23.5703125" customWidth="1"/>
    <col min="4" max="4" width="13" customWidth="1"/>
    <col min="5" max="5" width="46.5703125" customWidth="1"/>
  </cols>
  <sheetData>
    <row r="1" spans="1:5" x14ac:dyDescent="0.25">
      <c r="A1" s="322" t="s">
        <v>175</v>
      </c>
      <c r="B1" s="322"/>
      <c r="C1" s="322"/>
      <c r="D1" s="322"/>
      <c r="E1" s="322"/>
    </row>
    <row r="2" spans="1:5" x14ac:dyDescent="0.25">
      <c r="A2" s="322"/>
      <c r="B2" s="322"/>
      <c r="C2" s="322"/>
      <c r="D2" s="322"/>
      <c r="E2" s="322"/>
    </row>
    <row r="3" spans="1:5" x14ac:dyDescent="0.25">
      <c r="A3" s="323" t="s">
        <v>0</v>
      </c>
      <c r="B3" s="325" t="s">
        <v>22</v>
      </c>
      <c r="C3" s="325" t="s">
        <v>234</v>
      </c>
      <c r="D3" s="325" t="s">
        <v>3</v>
      </c>
      <c r="E3" s="325" t="s">
        <v>4</v>
      </c>
    </row>
    <row r="4" spans="1:5" ht="36" customHeight="1" x14ac:dyDescent="0.25">
      <c r="A4" s="324"/>
      <c r="B4" s="326"/>
      <c r="C4" s="326"/>
      <c r="D4" s="326"/>
      <c r="E4" s="326"/>
    </row>
    <row r="5" spans="1:5" ht="45" x14ac:dyDescent="0.25">
      <c r="A5" s="29" t="s">
        <v>232</v>
      </c>
      <c r="B5" s="30" t="s">
        <v>233</v>
      </c>
      <c r="C5" s="29" t="s">
        <v>233</v>
      </c>
      <c r="D5" s="30" t="s">
        <v>235</v>
      </c>
      <c r="E5" s="30" t="s">
        <v>236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17"/>
  <sheetViews>
    <sheetView workbookViewId="0">
      <selection activeCell="O13" sqref="O13"/>
    </sheetView>
  </sheetViews>
  <sheetFormatPr defaultRowHeight="15" x14ac:dyDescent="0.25"/>
  <cols>
    <col min="1" max="1" width="10.7109375" bestFit="1" customWidth="1"/>
    <col min="13" max="13" width="25.28515625" bestFit="1" customWidth="1"/>
    <col min="14" max="14" width="27.7109375" customWidth="1"/>
  </cols>
  <sheetData>
    <row r="1" spans="1:14" ht="27" thickBot="1" x14ac:dyDescent="0.3">
      <c r="A1" s="355" t="s">
        <v>157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</row>
    <row r="2" spans="1:14" ht="17.25" thickTop="1" thickBot="1" x14ac:dyDescent="0.3">
      <c r="A2" s="70" t="s">
        <v>155</v>
      </c>
      <c r="B2" s="340" t="s">
        <v>156</v>
      </c>
      <c r="C2" s="341"/>
      <c r="D2" s="341"/>
      <c r="E2" s="341"/>
      <c r="F2" s="341"/>
      <c r="G2" s="341"/>
      <c r="H2" s="341"/>
      <c r="I2" s="341"/>
      <c r="J2" s="342"/>
      <c r="K2" s="340" t="s">
        <v>239</v>
      </c>
      <c r="L2" s="342"/>
      <c r="M2" s="70" t="s">
        <v>241</v>
      </c>
      <c r="N2" s="70" t="s">
        <v>242</v>
      </c>
    </row>
    <row r="3" spans="1:14" ht="15.75" thickTop="1" x14ac:dyDescent="0.25">
      <c r="A3" s="343" t="s">
        <v>237</v>
      </c>
      <c r="B3" s="346" t="s">
        <v>238</v>
      </c>
      <c r="C3" s="347"/>
      <c r="D3" s="347"/>
      <c r="E3" s="347"/>
      <c r="F3" s="347"/>
      <c r="G3" s="347"/>
      <c r="H3" s="347"/>
      <c r="I3" s="347"/>
      <c r="J3" s="348"/>
      <c r="K3" s="346" t="s">
        <v>240</v>
      </c>
      <c r="L3" s="348"/>
      <c r="M3" s="358" t="s">
        <v>233</v>
      </c>
      <c r="N3" s="358" t="s">
        <v>243</v>
      </c>
    </row>
    <row r="4" spans="1:14" x14ac:dyDescent="0.25">
      <c r="A4" s="344"/>
      <c r="B4" s="349"/>
      <c r="C4" s="350"/>
      <c r="D4" s="350"/>
      <c r="E4" s="350"/>
      <c r="F4" s="350"/>
      <c r="G4" s="350"/>
      <c r="H4" s="350"/>
      <c r="I4" s="350"/>
      <c r="J4" s="351"/>
      <c r="K4" s="349"/>
      <c r="L4" s="351"/>
      <c r="M4" s="359"/>
      <c r="N4" s="359"/>
    </row>
    <row r="5" spans="1:14" x14ac:dyDescent="0.25">
      <c r="A5" s="344"/>
      <c r="B5" s="349"/>
      <c r="C5" s="350"/>
      <c r="D5" s="350"/>
      <c r="E5" s="350"/>
      <c r="F5" s="350"/>
      <c r="G5" s="350"/>
      <c r="H5" s="350"/>
      <c r="I5" s="350"/>
      <c r="J5" s="351"/>
      <c r="K5" s="349"/>
      <c r="L5" s="351"/>
      <c r="M5" s="359"/>
      <c r="N5" s="359"/>
    </row>
    <row r="6" spans="1:14" x14ac:dyDescent="0.25">
      <c r="A6" s="344"/>
      <c r="B6" s="349"/>
      <c r="C6" s="350"/>
      <c r="D6" s="350"/>
      <c r="E6" s="350"/>
      <c r="F6" s="350"/>
      <c r="G6" s="350"/>
      <c r="H6" s="350"/>
      <c r="I6" s="350"/>
      <c r="J6" s="351"/>
      <c r="K6" s="349"/>
      <c r="L6" s="351"/>
      <c r="M6" s="359"/>
      <c r="N6" s="359"/>
    </row>
    <row r="7" spans="1:14" x14ac:dyDescent="0.25">
      <c r="A7" s="345"/>
      <c r="B7" s="352"/>
      <c r="C7" s="353"/>
      <c r="D7" s="353"/>
      <c r="E7" s="353"/>
      <c r="F7" s="353"/>
      <c r="G7" s="353"/>
      <c r="H7" s="353"/>
      <c r="I7" s="353"/>
      <c r="J7" s="354"/>
      <c r="K7" s="352"/>
      <c r="L7" s="354"/>
      <c r="M7" s="360"/>
      <c r="N7" s="360"/>
    </row>
    <row r="8" spans="1:14" x14ac:dyDescent="0.25">
      <c r="A8" s="357"/>
      <c r="B8" s="330"/>
      <c r="C8" s="331"/>
      <c r="D8" s="331"/>
      <c r="E8" s="331"/>
      <c r="F8" s="331"/>
      <c r="G8" s="331"/>
      <c r="H8" s="331"/>
      <c r="I8" s="331"/>
      <c r="J8" s="332"/>
      <c r="K8" s="330"/>
      <c r="L8" s="332"/>
      <c r="M8" s="339"/>
      <c r="N8" s="339"/>
    </row>
    <row r="9" spans="1:14" x14ac:dyDescent="0.25">
      <c r="A9" s="328"/>
      <c r="B9" s="333"/>
      <c r="C9" s="334"/>
      <c r="D9" s="334"/>
      <c r="E9" s="334"/>
      <c r="F9" s="334"/>
      <c r="G9" s="334"/>
      <c r="H9" s="334"/>
      <c r="I9" s="334"/>
      <c r="J9" s="335"/>
      <c r="K9" s="333"/>
      <c r="L9" s="335"/>
      <c r="M9" s="328"/>
      <c r="N9" s="328"/>
    </row>
    <row r="10" spans="1:14" x14ac:dyDescent="0.25">
      <c r="A10" s="328"/>
      <c r="B10" s="333"/>
      <c r="C10" s="334"/>
      <c r="D10" s="334"/>
      <c r="E10" s="334"/>
      <c r="F10" s="334"/>
      <c r="G10" s="334"/>
      <c r="H10" s="334"/>
      <c r="I10" s="334"/>
      <c r="J10" s="335"/>
      <c r="K10" s="333"/>
      <c r="L10" s="335"/>
      <c r="M10" s="328"/>
      <c r="N10" s="328"/>
    </row>
    <row r="11" spans="1:14" x14ac:dyDescent="0.25">
      <c r="A11" s="328"/>
      <c r="B11" s="333"/>
      <c r="C11" s="334"/>
      <c r="D11" s="334"/>
      <c r="E11" s="334"/>
      <c r="F11" s="334"/>
      <c r="G11" s="334"/>
      <c r="H11" s="334"/>
      <c r="I11" s="334"/>
      <c r="J11" s="335"/>
      <c r="K11" s="333"/>
      <c r="L11" s="335"/>
      <c r="M11" s="328"/>
      <c r="N11" s="328"/>
    </row>
    <row r="12" spans="1:14" x14ac:dyDescent="0.25">
      <c r="A12" s="329"/>
      <c r="B12" s="336"/>
      <c r="C12" s="337"/>
      <c r="D12" s="337"/>
      <c r="E12" s="337"/>
      <c r="F12" s="337"/>
      <c r="G12" s="337"/>
      <c r="H12" s="337"/>
      <c r="I12" s="337"/>
      <c r="J12" s="338"/>
      <c r="K12" s="336"/>
      <c r="L12" s="338"/>
      <c r="M12" s="329"/>
      <c r="N12" s="329"/>
    </row>
    <row r="13" spans="1:14" x14ac:dyDescent="0.25">
      <c r="A13" s="327"/>
      <c r="B13" s="330"/>
      <c r="C13" s="331"/>
      <c r="D13" s="331"/>
      <c r="E13" s="331"/>
      <c r="F13" s="331"/>
      <c r="G13" s="331"/>
      <c r="H13" s="331"/>
      <c r="I13" s="331"/>
      <c r="J13" s="332"/>
      <c r="K13" s="330"/>
      <c r="L13" s="332"/>
      <c r="M13" s="339"/>
      <c r="N13" s="339"/>
    </row>
    <row r="14" spans="1:14" x14ac:dyDescent="0.25">
      <c r="A14" s="328"/>
      <c r="B14" s="333"/>
      <c r="C14" s="334"/>
      <c r="D14" s="334"/>
      <c r="E14" s="334"/>
      <c r="F14" s="334"/>
      <c r="G14" s="334"/>
      <c r="H14" s="334"/>
      <c r="I14" s="334"/>
      <c r="J14" s="335"/>
      <c r="K14" s="333"/>
      <c r="L14" s="335"/>
      <c r="M14" s="328"/>
      <c r="N14" s="328"/>
    </row>
    <row r="15" spans="1:14" x14ac:dyDescent="0.25">
      <c r="A15" s="328"/>
      <c r="B15" s="333"/>
      <c r="C15" s="334"/>
      <c r="D15" s="334"/>
      <c r="E15" s="334"/>
      <c r="F15" s="334"/>
      <c r="G15" s="334"/>
      <c r="H15" s="334"/>
      <c r="I15" s="334"/>
      <c r="J15" s="335"/>
      <c r="K15" s="333"/>
      <c r="L15" s="335"/>
      <c r="M15" s="328"/>
      <c r="N15" s="328"/>
    </row>
    <row r="16" spans="1:14" x14ac:dyDescent="0.25">
      <c r="A16" s="328"/>
      <c r="B16" s="333"/>
      <c r="C16" s="334"/>
      <c r="D16" s="334"/>
      <c r="E16" s="334"/>
      <c r="F16" s="334"/>
      <c r="G16" s="334"/>
      <c r="H16" s="334"/>
      <c r="I16" s="334"/>
      <c r="J16" s="335"/>
      <c r="K16" s="333"/>
      <c r="L16" s="335"/>
      <c r="M16" s="328"/>
      <c r="N16" s="328"/>
    </row>
    <row r="17" spans="1:14" x14ac:dyDescent="0.25">
      <c r="A17" s="329"/>
      <c r="B17" s="336"/>
      <c r="C17" s="337"/>
      <c r="D17" s="337"/>
      <c r="E17" s="337"/>
      <c r="F17" s="337"/>
      <c r="G17" s="337"/>
      <c r="H17" s="337"/>
      <c r="I17" s="337"/>
      <c r="J17" s="338"/>
      <c r="K17" s="336"/>
      <c r="L17" s="338"/>
      <c r="M17" s="329"/>
      <c r="N17" s="329"/>
    </row>
  </sheetData>
  <mergeCells count="18">
    <mergeCell ref="N13:N17"/>
    <mergeCell ref="A1:N1"/>
    <mergeCell ref="A8:A12"/>
    <mergeCell ref="B8:J12"/>
    <mergeCell ref="K8:L12"/>
    <mergeCell ref="M8:M12"/>
    <mergeCell ref="K3:L7"/>
    <mergeCell ref="M3:M7"/>
    <mergeCell ref="N3:N7"/>
    <mergeCell ref="N8:N12"/>
    <mergeCell ref="A13:A17"/>
    <mergeCell ref="B13:J17"/>
    <mergeCell ref="K13:L17"/>
    <mergeCell ref="M13:M17"/>
    <mergeCell ref="B2:J2"/>
    <mergeCell ref="K2:L2"/>
    <mergeCell ref="A3:A7"/>
    <mergeCell ref="B3:J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E6"/>
  <sheetViews>
    <sheetView workbookViewId="0">
      <selection activeCell="C20" sqref="C20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62.5703125" bestFit="1" customWidth="1"/>
    <col min="4" max="4" width="84.5703125" bestFit="1" customWidth="1"/>
    <col min="5" max="5" width="30.140625" bestFit="1" customWidth="1"/>
  </cols>
  <sheetData>
    <row r="1" spans="1:5" s="22" customFormat="1" ht="20.25" x14ac:dyDescent="0.4">
      <c r="A1" s="89" t="s">
        <v>137</v>
      </c>
    </row>
    <row r="2" spans="1:5" s="22" customFormat="1" ht="16.5" x14ac:dyDescent="0.3">
      <c r="A2" s="108" t="s">
        <v>134</v>
      </c>
      <c r="B2" s="108" t="s">
        <v>56</v>
      </c>
      <c r="C2" s="108" t="s">
        <v>135</v>
      </c>
      <c r="D2" s="108" t="s">
        <v>136</v>
      </c>
      <c r="E2" s="108" t="s">
        <v>72</v>
      </c>
    </row>
    <row r="3" spans="1:5" s="22" customFormat="1" ht="15.75" x14ac:dyDescent="0.3">
      <c r="A3" s="186" t="s">
        <v>244</v>
      </c>
      <c r="B3" s="186" t="s">
        <v>245</v>
      </c>
      <c r="C3" s="187" t="s">
        <v>248</v>
      </c>
      <c r="D3" s="188" t="s">
        <v>246</v>
      </c>
      <c r="E3" s="189" t="s">
        <v>247</v>
      </c>
    </row>
    <row r="4" spans="1:5" s="22" customFormat="1" ht="15.75" x14ac:dyDescent="0.3">
      <c r="A4" s="111"/>
      <c r="B4" s="111"/>
      <c r="C4" s="111"/>
      <c r="D4" s="112"/>
      <c r="E4" s="113"/>
    </row>
    <row r="5" spans="1:5" s="22" customFormat="1" ht="15.75" x14ac:dyDescent="0.3">
      <c r="A5" s="109"/>
      <c r="B5" s="114"/>
      <c r="C5" s="115"/>
      <c r="D5" s="116"/>
      <c r="E5" s="117"/>
    </row>
    <row r="6" spans="1:5" s="22" customFormat="1" ht="15.75" x14ac:dyDescent="0.3">
      <c r="A6" s="111"/>
      <c r="B6" s="111"/>
      <c r="C6" s="111"/>
      <c r="D6" s="118"/>
      <c r="E6" s="1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14"/>
  <sheetViews>
    <sheetView workbookViewId="0">
      <selection activeCell="K13" sqref="K13"/>
    </sheetView>
  </sheetViews>
  <sheetFormatPr defaultRowHeight="15" x14ac:dyDescent="0.25"/>
  <cols>
    <col min="1" max="1" width="14.140625" customWidth="1"/>
    <col min="2" max="2" width="16.140625" customWidth="1"/>
    <col min="3" max="3" width="21.7109375" customWidth="1"/>
    <col min="4" max="4" width="11.7109375" bestFit="1" customWidth="1"/>
    <col min="5" max="5" width="18.5703125" bestFit="1" customWidth="1"/>
    <col min="8" max="8" width="17.5703125" customWidth="1"/>
    <col min="9" max="9" width="15" customWidth="1"/>
    <col min="10" max="10" width="30.85546875" bestFit="1" customWidth="1"/>
  </cols>
  <sheetData>
    <row r="1" spans="1:10" s="88" customFormat="1" ht="20.25" x14ac:dyDescent="0.4">
      <c r="A1" s="302" t="s">
        <v>138</v>
      </c>
      <c r="B1" s="302"/>
      <c r="C1" s="302"/>
      <c r="D1" s="302"/>
      <c r="E1" s="302"/>
      <c r="F1" s="302"/>
      <c r="G1" s="302"/>
      <c r="H1" s="302"/>
      <c r="I1" s="302"/>
      <c r="J1" s="302"/>
    </row>
    <row r="2" spans="1:10" s="138" customFormat="1" ht="33" x14ac:dyDescent="0.25">
      <c r="A2" s="137" t="s">
        <v>139</v>
      </c>
      <c r="B2" s="137" t="s">
        <v>140</v>
      </c>
      <c r="C2" s="137" t="s">
        <v>141</v>
      </c>
      <c r="D2" s="137" t="s">
        <v>142</v>
      </c>
      <c r="E2" s="137" t="s">
        <v>143</v>
      </c>
      <c r="F2" s="137" t="s">
        <v>144</v>
      </c>
      <c r="G2" s="137" t="s">
        <v>145</v>
      </c>
      <c r="H2" s="137" t="s">
        <v>146</v>
      </c>
      <c r="I2" s="137" t="s">
        <v>147</v>
      </c>
      <c r="J2" s="137" t="s">
        <v>74</v>
      </c>
    </row>
    <row r="3" spans="1:10" s="22" customFormat="1" ht="27.75" x14ac:dyDescent="0.3">
      <c r="A3" s="187" t="s">
        <v>249</v>
      </c>
      <c r="B3" s="190" t="s">
        <v>251</v>
      </c>
      <c r="C3" s="190" t="s">
        <v>200</v>
      </c>
      <c r="D3" s="191" t="s">
        <v>250</v>
      </c>
      <c r="E3" s="191" t="s">
        <v>252</v>
      </c>
      <c r="F3" s="192">
        <v>42005</v>
      </c>
      <c r="G3" s="192">
        <v>42186</v>
      </c>
      <c r="H3" s="190" t="s">
        <v>233</v>
      </c>
      <c r="I3" s="193" t="s">
        <v>253</v>
      </c>
      <c r="J3" s="194" t="s">
        <v>254</v>
      </c>
    </row>
    <row r="4" spans="1:10" s="22" customFormat="1" ht="15.75" x14ac:dyDescent="0.3">
      <c r="A4" s="121"/>
      <c r="B4" s="122"/>
      <c r="C4" s="123"/>
      <c r="D4" s="123"/>
      <c r="E4" s="123"/>
      <c r="F4" s="124"/>
      <c r="G4" s="124"/>
      <c r="H4" s="123"/>
      <c r="I4" s="125"/>
      <c r="J4" s="126"/>
    </row>
    <row r="5" spans="1:10" s="22" customFormat="1" ht="15.75" x14ac:dyDescent="0.3">
      <c r="A5" s="110"/>
      <c r="B5" s="127"/>
      <c r="C5" s="128"/>
      <c r="D5" s="128"/>
      <c r="E5" s="128"/>
      <c r="F5" s="129"/>
      <c r="G5" s="129"/>
      <c r="H5" s="128"/>
      <c r="I5" s="120"/>
      <c r="J5" s="119"/>
    </row>
    <row r="6" spans="1:10" s="22" customFormat="1" ht="15.75" x14ac:dyDescent="0.3">
      <c r="A6" s="121"/>
      <c r="B6" s="122"/>
      <c r="C6" s="123"/>
      <c r="D6" s="126"/>
      <c r="E6" s="126"/>
      <c r="F6" s="124"/>
      <c r="G6" s="124"/>
      <c r="H6" s="126"/>
      <c r="I6" s="130"/>
      <c r="J6" s="126"/>
    </row>
    <row r="7" spans="1:10" s="22" customFormat="1" ht="15.75" x14ac:dyDescent="0.3">
      <c r="A7" s="110"/>
      <c r="B7" s="127"/>
      <c r="C7" s="128"/>
      <c r="D7" s="128"/>
      <c r="E7" s="128"/>
      <c r="F7" s="129"/>
      <c r="G7" s="129"/>
      <c r="H7" s="131"/>
      <c r="I7" s="120"/>
      <c r="J7" s="119"/>
    </row>
    <row r="8" spans="1:10" s="22" customFormat="1" ht="15.75" x14ac:dyDescent="0.3">
      <c r="A8" s="121"/>
      <c r="B8" s="122"/>
      <c r="C8" s="123"/>
      <c r="D8" s="123"/>
      <c r="E8" s="123"/>
      <c r="F8" s="124"/>
      <c r="G8" s="124"/>
      <c r="H8" s="126"/>
      <c r="I8" s="130"/>
      <c r="J8" s="123"/>
    </row>
    <row r="9" spans="1:10" s="22" customFormat="1" ht="15.75" x14ac:dyDescent="0.3">
      <c r="A9" s="110"/>
      <c r="B9" s="127"/>
      <c r="C9" s="128"/>
      <c r="D9" s="128"/>
      <c r="E9" s="128"/>
      <c r="F9" s="129"/>
      <c r="G9" s="129"/>
      <c r="H9" s="131"/>
      <c r="I9" s="132"/>
      <c r="J9" s="119"/>
    </row>
    <row r="10" spans="1:10" s="22" customFormat="1" ht="15.75" x14ac:dyDescent="0.3">
      <c r="A10" s="121"/>
      <c r="B10" s="122"/>
      <c r="C10" s="123"/>
      <c r="D10" s="123"/>
      <c r="E10" s="123"/>
      <c r="F10" s="124"/>
      <c r="G10" s="124"/>
      <c r="H10" s="126"/>
      <c r="I10" s="130"/>
      <c r="J10" s="126"/>
    </row>
    <row r="11" spans="1:10" s="22" customFormat="1" ht="15.75" x14ac:dyDescent="0.3">
      <c r="A11" s="110"/>
      <c r="B11" s="127"/>
      <c r="C11" s="128"/>
      <c r="D11" s="128"/>
      <c r="E11" s="128"/>
      <c r="F11" s="129"/>
      <c r="G11" s="129"/>
      <c r="H11" s="131"/>
      <c r="I11" s="120"/>
      <c r="J11" s="119"/>
    </row>
    <row r="12" spans="1:10" s="22" customFormat="1" ht="15.75" x14ac:dyDescent="0.3">
      <c r="A12" s="121"/>
      <c r="B12" s="122"/>
      <c r="C12" s="123"/>
      <c r="D12" s="123"/>
      <c r="E12" s="123"/>
      <c r="F12" s="124"/>
      <c r="G12" s="124"/>
      <c r="H12" s="126"/>
      <c r="I12" s="125"/>
      <c r="J12" s="126"/>
    </row>
    <row r="13" spans="1:10" s="22" customFormat="1" ht="15.75" x14ac:dyDescent="0.3">
      <c r="A13" s="110"/>
      <c r="B13" s="131"/>
      <c r="C13" s="128"/>
      <c r="D13" s="128"/>
      <c r="E13" s="128"/>
      <c r="F13" s="129"/>
      <c r="G13" s="129"/>
      <c r="H13" s="131"/>
      <c r="I13" s="120"/>
      <c r="J13" s="119"/>
    </row>
    <row r="14" spans="1:10" s="22" customFormat="1" ht="15.75" x14ac:dyDescent="0.3">
      <c r="A14" s="133"/>
      <c r="B14" s="134"/>
      <c r="C14" s="134"/>
      <c r="D14" s="134"/>
      <c r="E14" s="134"/>
      <c r="F14" s="135"/>
      <c r="G14" s="135"/>
      <c r="H14" s="134"/>
      <c r="I14" s="136"/>
      <c r="J14" s="134"/>
    </row>
  </sheetData>
  <mergeCells count="1">
    <mergeCell ref="A1:J1"/>
  </mergeCells>
  <dataValidations count="2">
    <dataValidation type="list" sqref="B4:B14">
      <formula1>"Financeira,Fornecimento de beneficiados,Conhecimento,Festa do Caqui"</formula1>
    </dataValidation>
    <dataValidation type="list" sqref="B3">
      <formula1>"Financeira,Fornecimento de beneficiados,Conhecimento"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[1]Membros!#REF!</xm:f>
          </x14:formula1>
          <xm:sqref>C3:C14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O34"/>
  <sheetViews>
    <sheetView workbookViewId="0">
      <selection activeCell="A10" sqref="A10"/>
    </sheetView>
  </sheetViews>
  <sheetFormatPr defaultRowHeight="15" x14ac:dyDescent="0.25"/>
  <cols>
    <col min="1" max="1" width="19" bestFit="1" customWidth="1"/>
    <col min="2" max="2" width="26.85546875" customWidth="1"/>
    <col min="3" max="3" width="13.42578125" bestFit="1" customWidth="1"/>
    <col min="4" max="4" width="21.42578125" bestFit="1" customWidth="1"/>
    <col min="5" max="5" width="32.42578125" bestFit="1" customWidth="1"/>
    <col min="7" max="7" width="27.140625" customWidth="1"/>
    <col min="8" max="8" width="20.5703125" customWidth="1"/>
    <col min="9" max="9" width="14.7109375" customWidth="1"/>
    <col min="11" max="11" width="17.42578125" customWidth="1"/>
    <col min="12" max="12" width="16.7109375" bestFit="1" customWidth="1"/>
    <col min="13" max="13" width="15.140625" customWidth="1"/>
    <col min="14" max="14" width="14.7109375" customWidth="1"/>
  </cols>
  <sheetData>
    <row r="1" spans="1:14" ht="15" customHeight="1" x14ac:dyDescent="0.25">
      <c r="A1" s="322" t="s">
        <v>177</v>
      </c>
      <c r="B1" s="322"/>
      <c r="C1" s="322"/>
      <c r="D1" s="322"/>
      <c r="E1" s="322"/>
      <c r="G1" s="372" t="s">
        <v>176</v>
      </c>
      <c r="H1" s="372"/>
      <c r="I1" s="372"/>
      <c r="K1" s="363" t="s">
        <v>15</v>
      </c>
      <c r="L1" s="364"/>
      <c r="M1" s="364"/>
      <c r="N1" s="364"/>
    </row>
    <row r="2" spans="1:14" ht="15" customHeight="1" x14ac:dyDescent="0.25">
      <c r="A2" s="322"/>
      <c r="B2" s="322"/>
      <c r="C2" s="322"/>
      <c r="D2" s="322"/>
      <c r="E2" s="322"/>
      <c r="G2" s="372"/>
      <c r="H2" s="372"/>
      <c r="I2" s="372"/>
      <c r="K2" s="365"/>
      <c r="L2" s="366"/>
      <c r="M2" s="366"/>
      <c r="N2" s="366"/>
    </row>
    <row r="3" spans="1:14" ht="16.5" customHeight="1" x14ac:dyDescent="0.25">
      <c r="A3" s="323" t="s">
        <v>0</v>
      </c>
      <c r="B3" s="323" t="s">
        <v>1</v>
      </c>
      <c r="C3" s="323" t="s">
        <v>2</v>
      </c>
      <c r="D3" s="323" t="s">
        <v>3</v>
      </c>
      <c r="E3" s="325" t="s">
        <v>4</v>
      </c>
      <c r="G3" s="370" t="s">
        <v>5</v>
      </c>
      <c r="H3" s="371" t="s">
        <v>6</v>
      </c>
      <c r="I3" s="371" t="s">
        <v>7</v>
      </c>
      <c r="K3" s="370" t="s">
        <v>16</v>
      </c>
      <c r="L3" s="371" t="s">
        <v>19</v>
      </c>
      <c r="M3" s="371" t="s">
        <v>17</v>
      </c>
      <c r="N3" s="361" t="s">
        <v>18</v>
      </c>
    </row>
    <row r="4" spans="1:14" x14ac:dyDescent="0.25">
      <c r="A4" s="324"/>
      <c r="B4" s="324"/>
      <c r="C4" s="324"/>
      <c r="D4" s="324"/>
      <c r="E4" s="326"/>
      <c r="G4" s="370"/>
      <c r="H4" s="371"/>
      <c r="I4" s="371"/>
      <c r="K4" s="370"/>
      <c r="L4" s="371"/>
      <c r="M4" s="371"/>
      <c r="N4" s="362"/>
    </row>
    <row r="5" spans="1:14" ht="90.75" x14ac:dyDescent="0.3">
      <c r="A5" s="29" t="s">
        <v>8</v>
      </c>
      <c r="B5" s="30" t="s">
        <v>9</v>
      </c>
      <c r="C5" s="29" t="s">
        <v>10</v>
      </c>
      <c r="D5" s="30" t="s">
        <v>11</v>
      </c>
      <c r="E5" s="30" t="s">
        <v>41</v>
      </c>
      <c r="G5" s="31" t="s">
        <v>12</v>
      </c>
      <c r="H5" s="32" t="s">
        <v>42</v>
      </c>
      <c r="I5" s="32" t="s">
        <v>43</v>
      </c>
      <c r="K5" s="367" t="s">
        <v>20</v>
      </c>
      <c r="L5" s="368"/>
      <c r="M5" s="368"/>
      <c r="N5" s="369"/>
    </row>
    <row r="6" spans="1:14" ht="60.75" x14ac:dyDescent="0.3">
      <c r="A6" s="1"/>
      <c r="B6" s="1"/>
      <c r="C6" s="1"/>
      <c r="D6" s="1"/>
      <c r="E6" s="1"/>
      <c r="G6" s="31" t="s">
        <v>13</v>
      </c>
      <c r="H6" s="31" t="s">
        <v>14</v>
      </c>
      <c r="I6" s="32" t="s">
        <v>178</v>
      </c>
      <c r="K6" s="6"/>
      <c r="L6" s="6"/>
      <c r="M6" s="6"/>
      <c r="N6" s="6"/>
    </row>
    <row r="7" spans="1:14" ht="15.75" x14ac:dyDescent="0.3">
      <c r="A7" s="1"/>
      <c r="B7" s="1"/>
      <c r="C7" s="1"/>
      <c r="D7" s="1"/>
      <c r="E7" s="1"/>
      <c r="G7" s="5"/>
      <c r="H7" s="5"/>
      <c r="I7" s="5"/>
      <c r="K7" s="6"/>
      <c r="L7" s="6"/>
      <c r="M7" s="6"/>
      <c r="N7" s="6"/>
    </row>
    <row r="8" spans="1:14" ht="15.75" x14ac:dyDescent="0.3">
      <c r="A8" s="1"/>
      <c r="B8" s="1"/>
      <c r="C8" s="1"/>
      <c r="D8" s="1"/>
      <c r="E8" s="1"/>
      <c r="G8" s="5"/>
      <c r="H8" s="5"/>
      <c r="I8" s="5"/>
      <c r="K8" s="6"/>
      <c r="L8" s="6"/>
      <c r="M8" s="6"/>
      <c r="N8" s="6"/>
    </row>
    <row r="9" spans="1:14" ht="15.75" x14ac:dyDescent="0.3">
      <c r="A9" s="1"/>
      <c r="B9" s="1"/>
      <c r="C9" s="1"/>
      <c r="D9" s="1"/>
      <c r="E9" s="1"/>
      <c r="G9" s="5"/>
      <c r="H9" s="5"/>
      <c r="I9" s="5"/>
      <c r="K9" s="6"/>
      <c r="L9" s="6"/>
      <c r="M9" s="6"/>
      <c r="N9" s="6"/>
    </row>
    <row r="10" spans="1:14" ht="15.75" x14ac:dyDescent="0.3">
      <c r="A10" s="1"/>
      <c r="B10" s="1"/>
      <c r="C10" s="1"/>
      <c r="D10" s="1"/>
      <c r="E10" s="1"/>
      <c r="G10" s="5"/>
      <c r="H10" s="5"/>
      <c r="I10" s="5"/>
      <c r="K10" s="6"/>
      <c r="L10" s="6"/>
      <c r="M10" s="6"/>
      <c r="N10" s="6"/>
    </row>
    <row r="11" spans="1:14" ht="15.75" x14ac:dyDescent="0.3">
      <c r="A11" s="1"/>
      <c r="B11" s="1"/>
      <c r="C11" s="1"/>
      <c r="D11" s="1"/>
      <c r="E11" s="1"/>
      <c r="G11" s="5"/>
      <c r="H11" s="5"/>
      <c r="I11" s="5"/>
      <c r="K11" s="4" t="s">
        <v>21</v>
      </c>
      <c r="L11" s="4"/>
      <c r="M11" s="4"/>
      <c r="N11" s="4"/>
    </row>
    <row r="12" spans="1:14" x14ac:dyDescent="0.25">
      <c r="A12" s="1"/>
      <c r="B12" s="1"/>
      <c r="C12" s="1"/>
      <c r="D12" s="1"/>
      <c r="E12" s="1"/>
      <c r="G12" s="5"/>
      <c r="H12" s="5"/>
      <c r="I12" s="5"/>
      <c r="K12" s="5"/>
      <c r="L12" s="5"/>
      <c r="M12" s="5"/>
      <c r="N12" s="5"/>
    </row>
    <row r="13" spans="1:14" x14ac:dyDescent="0.25">
      <c r="A13" s="1"/>
      <c r="B13" s="1"/>
      <c r="C13" s="1"/>
      <c r="D13" s="1"/>
      <c r="E13" s="1"/>
      <c r="G13" s="5"/>
      <c r="H13" s="5"/>
      <c r="I13" s="5"/>
      <c r="K13" s="5"/>
      <c r="L13" s="5"/>
      <c r="M13" s="5"/>
      <c r="N13" s="5"/>
    </row>
    <row r="14" spans="1:14" x14ac:dyDescent="0.25">
      <c r="A14" s="1"/>
      <c r="B14" s="1"/>
      <c r="C14" s="1"/>
      <c r="D14" s="1"/>
      <c r="E14" s="1"/>
      <c r="G14" s="5"/>
      <c r="H14" s="5"/>
      <c r="I14" s="5"/>
      <c r="K14" s="5"/>
      <c r="L14" s="5"/>
      <c r="M14" s="5"/>
      <c r="N14" s="5"/>
    </row>
    <row r="15" spans="1:14" x14ac:dyDescent="0.25">
      <c r="A15" s="1"/>
      <c r="B15" s="1"/>
      <c r="C15" s="1"/>
      <c r="D15" s="1"/>
      <c r="E15" s="1"/>
      <c r="G15" s="5"/>
      <c r="H15" s="5"/>
      <c r="I15" s="5"/>
      <c r="K15" s="5"/>
      <c r="L15" s="5"/>
      <c r="M15" s="5"/>
      <c r="N15" s="5"/>
    </row>
    <row r="16" spans="1:14" x14ac:dyDescent="0.25">
      <c r="A16" s="1"/>
      <c r="B16" s="1"/>
      <c r="C16" s="1"/>
      <c r="D16" s="1"/>
      <c r="E16" s="1"/>
      <c r="G16" s="5"/>
      <c r="H16" s="5"/>
      <c r="I16" s="5"/>
      <c r="K16" s="5"/>
      <c r="L16" s="5"/>
      <c r="M16" s="5"/>
      <c r="N16" s="5"/>
    </row>
    <row r="17" spans="1:15" x14ac:dyDescent="0.25">
      <c r="A17" s="3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3"/>
      <c r="B18" s="3"/>
      <c r="C18" s="3"/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3"/>
      <c r="B19" s="3"/>
      <c r="C19" s="3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3"/>
      <c r="B20" s="3"/>
      <c r="C20" s="3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3"/>
      <c r="B21" s="3"/>
      <c r="C21" s="3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3"/>
      <c r="B22" s="3"/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3"/>
      <c r="B23" s="3"/>
      <c r="C23" s="3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3"/>
      <c r="B24" s="3"/>
      <c r="C24" s="3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3"/>
      <c r="B25" s="3"/>
      <c r="C25" s="3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3"/>
      <c r="B26" s="3"/>
      <c r="C26" s="3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3"/>
      <c r="B27" s="3"/>
      <c r="C27" s="3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3"/>
      <c r="B28" s="3"/>
      <c r="C28" s="3"/>
      <c r="D28" s="3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mergeCells count="16">
    <mergeCell ref="A1:E2"/>
    <mergeCell ref="E3:E4"/>
    <mergeCell ref="A3:A4"/>
    <mergeCell ref="B3:B4"/>
    <mergeCell ref="C3:C4"/>
    <mergeCell ref="D3:D4"/>
    <mergeCell ref="N3:N4"/>
    <mergeCell ref="K1:N2"/>
    <mergeCell ref="K5:N5"/>
    <mergeCell ref="G3:G4"/>
    <mergeCell ref="H3:H4"/>
    <mergeCell ref="I3:I4"/>
    <mergeCell ref="G1:I2"/>
    <mergeCell ref="K3:K4"/>
    <mergeCell ref="L3:L4"/>
    <mergeCell ref="M3:M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Planilha de Gerenciamento Geral</vt:lpstr>
      <vt:lpstr>Lista de Membros</vt:lpstr>
      <vt:lpstr>Ficha de horas individual</vt:lpstr>
      <vt:lpstr>Ficha de horas time</vt:lpstr>
      <vt:lpstr>Gastos Mensais</vt:lpstr>
      <vt:lpstr>Lista Beneficiados</vt:lpstr>
      <vt:lpstr>Reuniões, visitas, eventos</vt:lpstr>
      <vt:lpstr>Treinamentos</vt:lpstr>
      <vt:lpstr>Desenv. Capacitação</vt:lpstr>
      <vt:lpstr>Controle Produção</vt:lpstr>
      <vt:lpstr>Lista de Indicadores </vt:lpstr>
      <vt:lpstr>Acompanhamento projetos resumo</vt:lpstr>
      <vt:lpstr>Alcance de mídia</vt:lpstr>
      <vt:lpstr>Parcerias</vt:lpstr>
      <vt:lpstr>Ferramenta de Auto- auditoria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Oliveira</dc:creator>
  <cp:lastModifiedBy>Paula Oliveira</cp:lastModifiedBy>
  <dcterms:created xsi:type="dcterms:W3CDTF">2014-12-09T16:53:13Z</dcterms:created>
  <dcterms:modified xsi:type="dcterms:W3CDTF">2015-09-09T20:16:31Z</dcterms:modified>
</cp:coreProperties>
</file>