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d\AC\Temp\"/>
    </mc:Choice>
  </mc:AlternateContent>
  <xr:revisionPtr revIDLastSave="330" documentId="11_94471F4CB4D919259ECC130C0E9A078B2A73F8F7" xr6:coauthVersionLast="46" xr6:coauthVersionMax="46" xr10:uidLastSave="{60225E11-B9B6-4B0D-89E3-2B488BCCA334}"/>
  <bookViews>
    <workbookView xWindow="240" yWindow="105" windowWidth="14805" windowHeight="8010" xr2:uid="{00000000-000D-0000-FFFF-FFFF00000000}"/>
  </bookViews>
  <sheets>
    <sheet name="Dados da turma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B84" i="1"/>
  <c r="B82" i="1"/>
  <c r="B81" i="1"/>
  <c r="B80" i="1"/>
  <c r="B78" i="1"/>
  <c r="B77" i="1"/>
  <c r="B76" i="1"/>
  <c r="B74" i="1"/>
  <c r="B73" i="1"/>
  <c r="B72" i="1"/>
  <c r="B70" i="1"/>
  <c r="B68" i="1"/>
  <c r="B69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66" i="1"/>
  <c r="B65" i="1"/>
  <c r="B64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62" i="1"/>
  <c r="B61" i="1"/>
  <c r="B60" i="1"/>
</calcChain>
</file>

<file path=xl/sharedStrings.xml><?xml version="1.0" encoding="utf-8"?>
<sst xmlns="http://schemas.openxmlformats.org/spreadsheetml/2006/main" count="144" uniqueCount="111">
  <si>
    <t>Nome do aluno</t>
  </si>
  <si>
    <t>Idade (anos)</t>
  </si>
  <si>
    <t>Peso (kg)</t>
  </si>
  <si>
    <t>Altura (m)</t>
  </si>
  <si>
    <t>Idade² (anos²)</t>
  </si>
  <si>
    <t>Peso² (kg²)</t>
  </si>
  <si>
    <t>Altura² (m²)</t>
  </si>
  <si>
    <t>Idade x Peso (anos x kg)</t>
  </si>
  <si>
    <t>Idade x Altura (anos x m)</t>
  </si>
  <si>
    <t>Peso x Altura (kg x m)</t>
  </si>
  <si>
    <t>Exemplo</t>
  </si>
  <si>
    <t>1.90</t>
  </si>
  <si>
    <t>Carlos Alberto</t>
  </si>
  <si>
    <t>1.80</t>
  </si>
  <si>
    <t>Renato Fernandes Chaves de Souza</t>
  </si>
  <si>
    <t>1.78</t>
  </si>
  <si>
    <t>Tauã Vasconcelos</t>
  </si>
  <si>
    <t>1.83</t>
  </si>
  <si>
    <t>José Gonçalves</t>
  </si>
  <si>
    <t>1.65</t>
  </si>
  <si>
    <t>Emilson Ribeiro Matos</t>
  </si>
  <si>
    <t>1.82</t>
  </si>
  <si>
    <t>Ramon Bento</t>
  </si>
  <si>
    <t>1.79</t>
  </si>
  <si>
    <t>Denis Machado Barbosa Jr</t>
  </si>
  <si>
    <t>Pedro Andrade</t>
  </si>
  <si>
    <t>Gabriele Pereira</t>
  </si>
  <si>
    <t>1.70</t>
  </si>
  <si>
    <t>Matheus Dias do Nascimento</t>
  </si>
  <si>
    <t>Marco Aurélio de A. S. Santos</t>
  </si>
  <si>
    <t>Gabriel Willian</t>
  </si>
  <si>
    <t>Samuel Duran</t>
  </si>
  <si>
    <t>1.85</t>
  </si>
  <si>
    <t>Carlos Mailson da Silva Ferreira</t>
  </si>
  <si>
    <t>1.67</t>
  </si>
  <si>
    <t>Amanda Gomes</t>
  </si>
  <si>
    <t>1.66</t>
  </si>
  <si>
    <t>thalles potengy fontes</t>
  </si>
  <si>
    <t>Fernanda Cabral</t>
  </si>
  <si>
    <t>Lucas Vanderson Mendes da Costa</t>
  </si>
  <si>
    <t>Clara Ribeiro Esteves</t>
  </si>
  <si>
    <t>1.73</t>
  </si>
  <si>
    <t>Luana Santana Ribeiro</t>
  </si>
  <si>
    <t>1.72</t>
  </si>
  <si>
    <t>Felipe Póvoa</t>
  </si>
  <si>
    <t>Pedro Henrique de Jesus</t>
  </si>
  <si>
    <t>Mylena Guimarães Furtado</t>
  </si>
  <si>
    <t>1.63</t>
  </si>
  <si>
    <t>Lucas Rodrigues</t>
  </si>
  <si>
    <t>Natalie Pinheiro</t>
  </si>
  <si>
    <t>1.59</t>
  </si>
  <si>
    <t>José Souza</t>
  </si>
  <si>
    <t>1.76</t>
  </si>
  <si>
    <t>Bruna Nunes</t>
  </si>
  <si>
    <t>1.62</t>
  </si>
  <si>
    <t>Andre Sá de Mattos</t>
  </si>
  <si>
    <t>Lucas Romeu</t>
  </si>
  <si>
    <t>1.69</t>
  </si>
  <si>
    <t>Bruno Vilarim Gomes</t>
  </si>
  <si>
    <t>1.84</t>
  </si>
  <si>
    <t>Rodrigo Pinto</t>
  </si>
  <si>
    <t>1.88</t>
  </si>
  <si>
    <t>Mateus Fontes</t>
  </si>
  <si>
    <t>Thayná Amorim</t>
  </si>
  <si>
    <t>João Pedro Gomes da Matta</t>
  </si>
  <si>
    <t xml:space="preserve">Rafael Maciel </t>
  </si>
  <si>
    <t>1.68</t>
  </si>
  <si>
    <t>Marcia Begalli</t>
  </si>
  <si>
    <t>José Soares Barbosa</t>
  </si>
  <si>
    <t>Gabriel Varandas</t>
  </si>
  <si>
    <t>1.74</t>
  </si>
  <si>
    <t>Jonathan Sienkiewicz</t>
  </si>
  <si>
    <t>Vitor Cial M. D. Brito</t>
  </si>
  <si>
    <t>1.75</t>
  </si>
  <si>
    <t>Manu Damaschio</t>
  </si>
  <si>
    <t>1.53</t>
  </si>
  <si>
    <t>Otávio Rodrigues</t>
  </si>
  <si>
    <t>José Junior de Jesus Oliveira</t>
  </si>
  <si>
    <t>Gabriel de Jesus</t>
  </si>
  <si>
    <t>Virgílio Pita</t>
  </si>
  <si>
    <t>Nícolas Gonçalves</t>
  </si>
  <si>
    <t>Miguel Abranches</t>
  </si>
  <si>
    <t>Gabrielle da Silva</t>
  </si>
  <si>
    <t>Thiago Fernandes</t>
  </si>
  <si>
    <t>Diego Meira</t>
  </si>
  <si>
    <t>Felipe Barreto</t>
  </si>
  <si>
    <t>Ariany Mattos</t>
  </si>
  <si>
    <t>1.50</t>
  </si>
  <si>
    <t>Yan Lobo</t>
  </si>
  <si>
    <t>Romulo Ferreira</t>
  </si>
  <si>
    <t>Média Idade (anos)</t>
  </si>
  <si>
    <t>Média Peso (kg)</t>
  </si>
  <si>
    <t>Média Altura (m)</t>
  </si>
  <si>
    <t>Média quadrados Idade (anos²)</t>
  </si>
  <si>
    <t>Média quadrados Peso (kg²)</t>
  </si>
  <si>
    <t>Média quadrados Altura (m²)</t>
  </si>
  <si>
    <t>Variância Idade (anos²)</t>
  </si>
  <si>
    <t>Variância Peso (kg²)</t>
  </si>
  <si>
    <t>Variância Altura (m²)</t>
  </si>
  <si>
    <t>Desvio padrão Idade (anos)</t>
  </si>
  <si>
    <t>Desvio padrão Peso (kg)</t>
  </si>
  <si>
    <t>Desvio padrão Altura (m)</t>
  </si>
  <si>
    <t>Média Idade x Peso (anos x kg)</t>
  </si>
  <si>
    <t>Média Idade x Altura (anos x m)</t>
  </si>
  <si>
    <t>Média Peso x Altura (kg x m)</t>
  </si>
  <si>
    <t>Covariância (Idade, Peso) (anos x kg)</t>
  </si>
  <si>
    <t>Covariância (Idade, Altura) (anos x m)</t>
  </si>
  <si>
    <t>Covariância (Peso, Altura) (kg x m)</t>
  </si>
  <si>
    <t>Coeficiente r (Idade, Peso)</t>
  </si>
  <si>
    <t>Coeficiente r (Idade, Altura)</t>
  </si>
  <si>
    <t>Coeficiente r (Peso, Altura)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</si>
</sst>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wrapText="1" readingOrder="1"/>
    </xf>
    <xf numFmtId="0" fontId="1" fillId="0" borderId="0" xfId="0" applyFont="1" applyBorder="1" applyAlignment="1">
      <alignment horizontal="center" wrapText="1" readingOrder="1"/>
    </xf>
    <xf numFmtId="0" fontId="0" fillId="0" borderId="0" xfId="0" applyBorder="1"/>
    <xf numFmtId="0" fontId="2" fillId="0" borderId="0" xfId="0" applyFont="1" applyFill="1" applyBorder="1" applyAlignment="1">
      <alignment wrapText="1" readingOrder="1"/>
    </xf>
    <xf numFmtId="2" fontId="2" fillId="0" borderId="0" xfId="0" applyNumberFormat="1" applyFont="1" applyFill="1" applyBorder="1" applyAlignment="1">
      <alignment wrapText="1" readingOrder="1"/>
    </xf>
    <xf numFmtId="0" fontId="3" fillId="0" borderId="0" xfId="0" applyFont="1" applyFill="1" applyBorder="1" applyAlignment="1">
      <alignment wrapText="1" readingOrder="1"/>
    </xf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wrapText="1" readingOrder="1"/>
    </xf>
    <xf numFmtId="0" fontId="0" fillId="0" borderId="0" xfId="0" applyFont="1" applyBorder="1"/>
    <xf numFmtId="2" fontId="2" fillId="0" borderId="0" xfId="0" applyNumberFormat="1" applyFont="1" applyAlignment="1">
      <alignment wrapText="1" readingOrder="1"/>
    </xf>
    <xf numFmtId="0" fontId="1" fillId="2" borderId="0" xfId="0" applyFont="1" applyFill="1" applyBorder="1" applyAlignment="1">
      <alignment horizontal="right" wrapText="1" readingOrder="1"/>
    </xf>
    <xf numFmtId="2" fontId="2" fillId="2" borderId="0" xfId="0" applyNumberFormat="1" applyFont="1" applyFill="1" applyBorder="1" applyAlignment="1">
      <alignment horizontal="right" wrapText="1" readingOrder="1"/>
    </xf>
    <xf numFmtId="2" fontId="2" fillId="2" borderId="0" xfId="0" applyNumberFormat="1" applyFont="1" applyFill="1" applyAlignment="1">
      <alignment horizontal="right" wrapText="1" readingOrder="1"/>
    </xf>
    <xf numFmtId="2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topLeftCell="A59" workbookViewId="0">
      <selection activeCell="B84" sqref="B84:B86"/>
    </sheetView>
  </sheetViews>
  <sheetFormatPr defaultColWidth="9.140625" defaultRowHeight="15"/>
  <cols>
    <col min="1" max="1" width="52.85546875" style="3" customWidth="1"/>
    <col min="2" max="2" width="11.42578125" style="3" customWidth="1"/>
    <col min="3" max="3" width="9.140625" style="3"/>
    <col min="4" max="4" width="10.140625" style="3" customWidth="1"/>
    <col min="5" max="5" width="10.140625" style="9" customWidth="1"/>
    <col min="6" max="6" width="9.140625" style="3"/>
    <col min="7" max="7" width="13.5703125" style="3" customWidth="1"/>
    <col min="8" max="8" width="12.140625" style="3" customWidth="1"/>
    <col min="9" max="9" width="12.5703125" style="3" customWidth="1"/>
    <col min="10" max="10" width="9.140625" style="3"/>
    <col min="11" max="11" width="15.7109375" style="3" customWidth="1"/>
    <col min="12" max="12" width="14" style="3" customWidth="1"/>
    <col min="13" max="13" width="13.7109375" style="3" customWidth="1"/>
    <col min="14" max="16384" width="9.140625" style="3"/>
  </cols>
  <sheetData>
    <row r="1" spans="1:13" ht="25.5" customHeight="1">
      <c r="A1" s="1" t="s">
        <v>0</v>
      </c>
      <c r="B1" s="2" t="s">
        <v>1</v>
      </c>
      <c r="C1" s="2" t="s">
        <v>2</v>
      </c>
      <c r="D1" s="2" t="s">
        <v>3</v>
      </c>
      <c r="E1" s="13" t="s">
        <v>3</v>
      </c>
      <c r="G1" s="2" t="s">
        <v>4</v>
      </c>
      <c r="H1" s="2" t="s">
        <v>5</v>
      </c>
      <c r="I1" s="2" t="s">
        <v>6</v>
      </c>
      <c r="K1" s="2" t="s">
        <v>7</v>
      </c>
      <c r="L1" s="2" t="s">
        <v>8</v>
      </c>
      <c r="M1" s="2" t="s">
        <v>9</v>
      </c>
    </row>
    <row r="2" spans="1:13" ht="15" customHeight="1">
      <c r="A2" s="4" t="s">
        <v>10</v>
      </c>
      <c r="B2" s="4">
        <v>39</v>
      </c>
      <c r="C2" s="4">
        <v>100</v>
      </c>
      <c r="D2" s="5">
        <v>1.9</v>
      </c>
      <c r="E2" s="14" t="s">
        <v>11</v>
      </c>
      <c r="G2" s="3">
        <f>POWER(B2, 2)</f>
        <v>1521</v>
      </c>
      <c r="H2" s="3">
        <f>POWER(C2, 2)</f>
        <v>10000</v>
      </c>
      <c r="I2" s="18">
        <f>POWER(D2, 2)</f>
        <v>3.61</v>
      </c>
      <c r="K2" s="3">
        <f>B2*C2</f>
        <v>3900</v>
      </c>
      <c r="L2" s="7">
        <f>B2*D2</f>
        <v>74.099999999999994</v>
      </c>
      <c r="M2" s="7">
        <f>C2*D2</f>
        <v>190</v>
      </c>
    </row>
    <row r="3" spans="1:13" s="11" customFormat="1" ht="13.5" customHeight="1">
      <c r="A3" s="10" t="s">
        <v>12</v>
      </c>
      <c r="B3" s="10">
        <v>33</v>
      </c>
      <c r="C3" s="10">
        <v>75</v>
      </c>
      <c r="D3" s="12">
        <v>1.8</v>
      </c>
      <c r="E3" s="15" t="s">
        <v>13</v>
      </c>
      <c r="G3" s="3">
        <f t="shared" ref="G3:G57" si="0">POWER(B3, 2)</f>
        <v>1089</v>
      </c>
      <c r="H3" s="3">
        <f t="shared" ref="H3:H57" si="1">POWER(C3, 2)</f>
        <v>5625</v>
      </c>
      <c r="I3" s="18">
        <f t="shared" ref="I3:I57" si="2">POWER(D3, 2)</f>
        <v>3.24</v>
      </c>
      <c r="K3" s="3">
        <f t="shared" ref="K3:K57" si="3">B3*C3</f>
        <v>2475</v>
      </c>
      <c r="L3" s="7">
        <f t="shared" ref="L3:L57" si="4">B3*D3</f>
        <v>59.4</v>
      </c>
      <c r="M3" s="7">
        <f t="shared" ref="M3:M57" si="5">C3*D3</f>
        <v>135</v>
      </c>
    </row>
    <row r="4" spans="1:13" ht="15" customHeight="1">
      <c r="A4" s="4" t="s">
        <v>14</v>
      </c>
      <c r="B4" s="4">
        <v>39</v>
      </c>
      <c r="C4" s="4">
        <v>97</v>
      </c>
      <c r="D4" s="5">
        <v>1.78</v>
      </c>
      <c r="E4" s="14" t="s">
        <v>15</v>
      </c>
      <c r="G4" s="3">
        <f t="shared" si="0"/>
        <v>1521</v>
      </c>
      <c r="H4" s="3">
        <f t="shared" si="1"/>
        <v>9409</v>
      </c>
      <c r="I4" s="18">
        <f t="shared" si="2"/>
        <v>3.1684000000000001</v>
      </c>
      <c r="K4" s="3">
        <f t="shared" si="3"/>
        <v>3783</v>
      </c>
      <c r="L4" s="7">
        <f t="shared" si="4"/>
        <v>69.42</v>
      </c>
      <c r="M4" s="7">
        <f t="shared" si="5"/>
        <v>172.66</v>
      </c>
    </row>
    <row r="5" spans="1:13" ht="15" customHeight="1">
      <c r="A5" s="4" t="s">
        <v>16</v>
      </c>
      <c r="B5" s="4">
        <v>23</v>
      </c>
      <c r="C5" s="4">
        <v>80</v>
      </c>
      <c r="D5" s="5">
        <v>1.83</v>
      </c>
      <c r="E5" s="14" t="s">
        <v>17</v>
      </c>
      <c r="G5" s="3">
        <f t="shared" si="0"/>
        <v>529</v>
      </c>
      <c r="H5" s="3">
        <f t="shared" si="1"/>
        <v>6400</v>
      </c>
      <c r="I5" s="18">
        <f t="shared" si="2"/>
        <v>3.3489000000000004</v>
      </c>
      <c r="K5" s="3">
        <f t="shared" si="3"/>
        <v>1840</v>
      </c>
      <c r="L5" s="7">
        <f t="shared" si="4"/>
        <v>42.09</v>
      </c>
      <c r="M5" s="7">
        <f t="shared" si="5"/>
        <v>146.4</v>
      </c>
    </row>
    <row r="6" spans="1:13" ht="15" customHeight="1">
      <c r="A6" s="4" t="s">
        <v>18</v>
      </c>
      <c r="B6" s="4">
        <v>19</v>
      </c>
      <c r="C6" s="4">
        <v>60</v>
      </c>
      <c r="D6" s="5">
        <v>1.65</v>
      </c>
      <c r="E6" s="14" t="s">
        <v>19</v>
      </c>
      <c r="G6" s="3">
        <f t="shared" si="0"/>
        <v>361</v>
      </c>
      <c r="H6" s="3">
        <f t="shared" si="1"/>
        <v>3600</v>
      </c>
      <c r="I6" s="18">
        <f t="shared" si="2"/>
        <v>2.7224999999999997</v>
      </c>
      <c r="K6" s="3">
        <f t="shared" si="3"/>
        <v>1140</v>
      </c>
      <c r="L6" s="7">
        <f t="shared" si="4"/>
        <v>31.349999999999998</v>
      </c>
      <c r="M6" s="7">
        <f t="shared" si="5"/>
        <v>99</v>
      </c>
    </row>
    <row r="7" spans="1:13" ht="15" customHeight="1">
      <c r="A7" s="4" t="s">
        <v>20</v>
      </c>
      <c r="B7" s="4">
        <v>21</v>
      </c>
      <c r="C7" s="4">
        <v>72</v>
      </c>
      <c r="D7" s="5">
        <v>1.82</v>
      </c>
      <c r="E7" s="14" t="s">
        <v>21</v>
      </c>
      <c r="G7" s="3">
        <f t="shared" si="0"/>
        <v>441</v>
      </c>
      <c r="H7" s="3">
        <f t="shared" si="1"/>
        <v>5184</v>
      </c>
      <c r="I7" s="18">
        <f t="shared" si="2"/>
        <v>3.3124000000000002</v>
      </c>
      <c r="K7" s="3">
        <f t="shared" si="3"/>
        <v>1512</v>
      </c>
      <c r="L7" s="7">
        <f t="shared" si="4"/>
        <v>38.22</v>
      </c>
      <c r="M7" s="7">
        <f t="shared" si="5"/>
        <v>131.04</v>
      </c>
    </row>
    <row r="8" spans="1:13" ht="15" customHeight="1">
      <c r="A8" s="4" t="s">
        <v>22</v>
      </c>
      <c r="B8" s="4">
        <v>21</v>
      </c>
      <c r="C8" s="4">
        <v>62</v>
      </c>
      <c r="D8" s="5">
        <v>1.79</v>
      </c>
      <c r="E8" s="14" t="s">
        <v>23</v>
      </c>
      <c r="G8" s="3">
        <f t="shared" si="0"/>
        <v>441</v>
      </c>
      <c r="H8" s="3">
        <f t="shared" si="1"/>
        <v>3844</v>
      </c>
      <c r="I8" s="18">
        <f t="shared" si="2"/>
        <v>3.2040999999999999</v>
      </c>
      <c r="K8" s="3">
        <f t="shared" si="3"/>
        <v>1302</v>
      </c>
      <c r="L8" s="7">
        <f t="shared" si="4"/>
        <v>37.590000000000003</v>
      </c>
      <c r="M8" s="7">
        <f t="shared" si="5"/>
        <v>110.98</v>
      </c>
    </row>
    <row r="9" spans="1:13" ht="15" customHeight="1">
      <c r="A9" s="4" t="s">
        <v>24</v>
      </c>
      <c r="B9" s="4">
        <v>19</v>
      </c>
      <c r="C9" s="4">
        <v>89</v>
      </c>
      <c r="D9" s="5">
        <v>1.78</v>
      </c>
      <c r="E9" s="14" t="s">
        <v>15</v>
      </c>
      <c r="G9" s="3">
        <f t="shared" si="0"/>
        <v>361</v>
      </c>
      <c r="H9" s="3">
        <f t="shared" si="1"/>
        <v>7921</v>
      </c>
      <c r="I9" s="18">
        <f t="shared" si="2"/>
        <v>3.1684000000000001</v>
      </c>
      <c r="K9" s="3">
        <f t="shared" si="3"/>
        <v>1691</v>
      </c>
      <c r="L9" s="7">
        <f t="shared" si="4"/>
        <v>33.82</v>
      </c>
      <c r="M9" s="7">
        <f t="shared" si="5"/>
        <v>158.42000000000002</v>
      </c>
    </row>
    <row r="10" spans="1:13" ht="15" customHeight="1">
      <c r="A10" s="4" t="s">
        <v>25</v>
      </c>
      <c r="B10" s="4">
        <v>43</v>
      </c>
      <c r="C10" s="4">
        <v>75</v>
      </c>
      <c r="D10" s="5">
        <v>1.8</v>
      </c>
      <c r="E10" s="14" t="s">
        <v>13</v>
      </c>
      <c r="G10" s="3">
        <f t="shared" si="0"/>
        <v>1849</v>
      </c>
      <c r="H10" s="3">
        <f t="shared" si="1"/>
        <v>5625</v>
      </c>
      <c r="I10" s="18">
        <f t="shared" si="2"/>
        <v>3.24</v>
      </c>
      <c r="K10" s="3">
        <f t="shared" si="3"/>
        <v>3225</v>
      </c>
      <c r="L10" s="7">
        <f t="shared" si="4"/>
        <v>77.400000000000006</v>
      </c>
      <c r="M10" s="7">
        <f t="shared" si="5"/>
        <v>135</v>
      </c>
    </row>
    <row r="11" spans="1:13" ht="15" customHeight="1">
      <c r="A11" s="4" t="s">
        <v>26</v>
      </c>
      <c r="B11" s="4">
        <v>20</v>
      </c>
      <c r="C11" s="4">
        <v>85</v>
      </c>
      <c r="D11" s="5">
        <v>1.7</v>
      </c>
      <c r="E11" s="14" t="s">
        <v>27</v>
      </c>
      <c r="G11" s="3">
        <f t="shared" si="0"/>
        <v>400</v>
      </c>
      <c r="H11" s="3">
        <f t="shared" si="1"/>
        <v>7225</v>
      </c>
      <c r="I11" s="18">
        <f t="shared" si="2"/>
        <v>2.8899999999999997</v>
      </c>
      <c r="K11" s="3">
        <f t="shared" si="3"/>
        <v>1700</v>
      </c>
      <c r="L11" s="7">
        <f t="shared" si="4"/>
        <v>34</v>
      </c>
      <c r="M11" s="7">
        <f t="shared" si="5"/>
        <v>144.5</v>
      </c>
    </row>
    <row r="12" spans="1:13" ht="15" customHeight="1">
      <c r="A12" s="4" t="s">
        <v>28</v>
      </c>
      <c r="B12" s="4">
        <v>20</v>
      </c>
      <c r="C12" s="4">
        <v>72</v>
      </c>
      <c r="D12" s="5">
        <v>1.9</v>
      </c>
      <c r="E12" s="14" t="s">
        <v>11</v>
      </c>
      <c r="G12" s="3">
        <f t="shared" si="0"/>
        <v>400</v>
      </c>
      <c r="H12" s="3">
        <f t="shared" si="1"/>
        <v>5184</v>
      </c>
      <c r="I12" s="18">
        <f t="shared" si="2"/>
        <v>3.61</v>
      </c>
      <c r="K12" s="3">
        <f t="shared" si="3"/>
        <v>1440</v>
      </c>
      <c r="L12" s="7">
        <f t="shared" si="4"/>
        <v>38</v>
      </c>
      <c r="M12" s="7">
        <f t="shared" si="5"/>
        <v>136.79999999999998</v>
      </c>
    </row>
    <row r="13" spans="1:13" ht="15" customHeight="1">
      <c r="A13" s="4" t="s">
        <v>29</v>
      </c>
      <c r="B13" s="4">
        <v>50</v>
      </c>
      <c r="C13" s="4">
        <v>82</v>
      </c>
      <c r="D13" s="5">
        <v>1.82</v>
      </c>
      <c r="E13" s="14" t="s">
        <v>21</v>
      </c>
      <c r="G13" s="3">
        <f t="shared" si="0"/>
        <v>2500</v>
      </c>
      <c r="H13" s="3">
        <f t="shared" si="1"/>
        <v>6724</v>
      </c>
      <c r="I13" s="18">
        <f t="shared" si="2"/>
        <v>3.3124000000000002</v>
      </c>
      <c r="K13" s="3">
        <f t="shared" si="3"/>
        <v>4100</v>
      </c>
      <c r="L13" s="7">
        <f t="shared" si="4"/>
        <v>91</v>
      </c>
      <c r="M13" s="7">
        <f t="shared" si="5"/>
        <v>149.24</v>
      </c>
    </row>
    <row r="14" spans="1:13" ht="15" customHeight="1">
      <c r="A14" s="4" t="s">
        <v>30</v>
      </c>
      <c r="B14" s="4">
        <v>21</v>
      </c>
      <c r="C14" s="4">
        <v>130</v>
      </c>
      <c r="D14" s="5">
        <v>1.83</v>
      </c>
      <c r="E14" s="14" t="s">
        <v>17</v>
      </c>
      <c r="G14" s="3">
        <f t="shared" si="0"/>
        <v>441</v>
      </c>
      <c r="H14" s="3">
        <f t="shared" si="1"/>
        <v>16900</v>
      </c>
      <c r="I14" s="18">
        <f t="shared" si="2"/>
        <v>3.3489000000000004</v>
      </c>
      <c r="K14" s="3">
        <f t="shared" si="3"/>
        <v>2730</v>
      </c>
      <c r="L14" s="7">
        <f t="shared" si="4"/>
        <v>38.43</v>
      </c>
      <c r="M14" s="7">
        <f t="shared" si="5"/>
        <v>237.9</v>
      </c>
    </row>
    <row r="15" spans="1:13" ht="15" customHeight="1">
      <c r="A15" s="4" t="s">
        <v>31</v>
      </c>
      <c r="B15" s="4">
        <v>19</v>
      </c>
      <c r="C15" s="4">
        <v>65</v>
      </c>
      <c r="D15" s="5">
        <v>1.85</v>
      </c>
      <c r="E15" s="14" t="s">
        <v>32</v>
      </c>
      <c r="G15" s="3">
        <f t="shared" si="0"/>
        <v>361</v>
      </c>
      <c r="H15" s="3">
        <f t="shared" si="1"/>
        <v>4225</v>
      </c>
      <c r="I15" s="18">
        <f t="shared" si="2"/>
        <v>3.4225000000000003</v>
      </c>
      <c r="K15" s="3">
        <f t="shared" si="3"/>
        <v>1235</v>
      </c>
      <c r="L15" s="7">
        <f t="shared" si="4"/>
        <v>35.15</v>
      </c>
      <c r="M15" s="7">
        <f t="shared" si="5"/>
        <v>120.25</v>
      </c>
    </row>
    <row r="16" spans="1:13" ht="15" customHeight="1">
      <c r="A16" s="4" t="s">
        <v>33</v>
      </c>
      <c r="B16" s="4">
        <v>20</v>
      </c>
      <c r="C16" s="4">
        <v>74</v>
      </c>
      <c r="D16" s="5">
        <v>1.67</v>
      </c>
      <c r="E16" s="14" t="s">
        <v>34</v>
      </c>
      <c r="G16" s="3">
        <f t="shared" si="0"/>
        <v>400</v>
      </c>
      <c r="H16" s="3">
        <f t="shared" si="1"/>
        <v>5476</v>
      </c>
      <c r="I16" s="18">
        <f t="shared" si="2"/>
        <v>2.7888999999999999</v>
      </c>
      <c r="K16" s="3">
        <f t="shared" si="3"/>
        <v>1480</v>
      </c>
      <c r="L16" s="7">
        <f t="shared" si="4"/>
        <v>33.4</v>
      </c>
      <c r="M16" s="7">
        <f t="shared" si="5"/>
        <v>123.58</v>
      </c>
    </row>
    <row r="17" spans="1:13" ht="15" customHeight="1">
      <c r="A17" s="4" t="s">
        <v>35</v>
      </c>
      <c r="B17" s="4">
        <v>19</v>
      </c>
      <c r="C17" s="4">
        <v>65</v>
      </c>
      <c r="D17" s="5">
        <v>1.66</v>
      </c>
      <c r="E17" s="14" t="s">
        <v>36</v>
      </c>
      <c r="G17" s="3">
        <f t="shared" si="0"/>
        <v>361</v>
      </c>
      <c r="H17" s="3">
        <f t="shared" si="1"/>
        <v>4225</v>
      </c>
      <c r="I17" s="18">
        <f t="shared" si="2"/>
        <v>2.7555999999999998</v>
      </c>
      <c r="K17" s="3">
        <f t="shared" si="3"/>
        <v>1235</v>
      </c>
      <c r="L17" s="7">
        <f t="shared" si="4"/>
        <v>31.54</v>
      </c>
      <c r="M17" s="7">
        <f t="shared" si="5"/>
        <v>107.89999999999999</v>
      </c>
    </row>
    <row r="18" spans="1:13" ht="15" customHeight="1">
      <c r="A18" s="4" t="s">
        <v>37</v>
      </c>
      <c r="B18" s="4">
        <v>39</v>
      </c>
      <c r="C18" s="4">
        <v>110</v>
      </c>
      <c r="D18" s="5">
        <v>1.8</v>
      </c>
      <c r="E18" s="14" t="s">
        <v>13</v>
      </c>
      <c r="G18" s="3">
        <f t="shared" si="0"/>
        <v>1521</v>
      </c>
      <c r="H18" s="3">
        <f t="shared" si="1"/>
        <v>12100</v>
      </c>
      <c r="I18" s="18">
        <f t="shared" si="2"/>
        <v>3.24</v>
      </c>
      <c r="K18" s="3">
        <f t="shared" si="3"/>
        <v>4290</v>
      </c>
      <c r="L18" s="7">
        <f t="shared" si="4"/>
        <v>70.2</v>
      </c>
      <c r="M18" s="7">
        <f t="shared" si="5"/>
        <v>198</v>
      </c>
    </row>
    <row r="19" spans="1:13" ht="15" customHeight="1">
      <c r="A19" s="4" t="s">
        <v>38</v>
      </c>
      <c r="B19" s="4">
        <v>20</v>
      </c>
      <c r="C19" s="4">
        <v>60</v>
      </c>
      <c r="D19" s="5">
        <v>1.65</v>
      </c>
      <c r="E19" s="14" t="s">
        <v>19</v>
      </c>
      <c r="G19" s="3">
        <f t="shared" si="0"/>
        <v>400</v>
      </c>
      <c r="H19" s="3">
        <f t="shared" si="1"/>
        <v>3600</v>
      </c>
      <c r="I19" s="18">
        <f t="shared" si="2"/>
        <v>2.7224999999999997</v>
      </c>
      <c r="K19" s="3">
        <f t="shared" si="3"/>
        <v>1200</v>
      </c>
      <c r="L19" s="7">
        <f t="shared" si="4"/>
        <v>33</v>
      </c>
      <c r="M19" s="7">
        <f t="shared" si="5"/>
        <v>99</v>
      </c>
    </row>
    <row r="20" spans="1:13" ht="15" customHeight="1">
      <c r="A20" s="4" t="s">
        <v>39</v>
      </c>
      <c r="B20" s="4">
        <v>20</v>
      </c>
      <c r="C20" s="4">
        <v>70</v>
      </c>
      <c r="D20" s="5">
        <v>1.65</v>
      </c>
      <c r="E20" s="14" t="s">
        <v>19</v>
      </c>
      <c r="G20" s="3">
        <f t="shared" si="0"/>
        <v>400</v>
      </c>
      <c r="H20" s="3">
        <f t="shared" si="1"/>
        <v>4900</v>
      </c>
      <c r="I20" s="18">
        <f t="shared" si="2"/>
        <v>2.7224999999999997</v>
      </c>
      <c r="K20" s="3">
        <f t="shared" si="3"/>
        <v>1400</v>
      </c>
      <c r="L20" s="7">
        <f t="shared" si="4"/>
        <v>33</v>
      </c>
      <c r="M20" s="7">
        <f t="shared" si="5"/>
        <v>115.5</v>
      </c>
    </row>
    <row r="21" spans="1:13" ht="15" customHeight="1">
      <c r="A21" s="4" t="s">
        <v>40</v>
      </c>
      <c r="B21" s="4">
        <v>19</v>
      </c>
      <c r="C21" s="4">
        <v>65</v>
      </c>
      <c r="D21" s="5">
        <v>1.73</v>
      </c>
      <c r="E21" s="14" t="s">
        <v>41</v>
      </c>
      <c r="G21" s="3">
        <f t="shared" si="0"/>
        <v>361</v>
      </c>
      <c r="H21" s="3">
        <f t="shared" si="1"/>
        <v>4225</v>
      </c>
      <c r="I21" s="18">
        <f t="shared" si="2"/>
        <v>2.9929000000000001</v>
      </c>
      <c r="K21" s="3">
        <f t="shared" si="3"/>
        <v>1235</v>
      </c>
      <c r="L21" s="7">
        <f t="shared" si="4"/>
        <v>32.869999999999997</v>
      </c>
      <c r="M21" s="7">
        <f t="shared" si="5"/>
        <v>112.45</v>
      </c>
    </row>
    <row r="22" spans="1:13" ht="15" customHeight="1">
      <c r="A22" s="4" t="s">
        <v>42</v>
      </c>
      <c r="B22" s="4">
        <v>19</v>
      </c>
      <c r="C22" s="4">
        <v>75</v>
      </c>
      <c r="D22" s="5">
        <v>1.72</v>
      </c>
      <c r="E22" s="14" t="s">
        <v>43</v>
      </c>
      <c r="G22" s="3">
        <f t="shared" si="0"/>
        <v>361</v>
      </c>
      <c r="H22" s="3">
        <f t="shared" si="1"/>
        <v>5625</v>
      </c>
      <c r="I22" s="18">
        <f t="shared" si="2"/>
        <v>2.9583999999999997</v>
      </c>
      <c r="K22" s="3">
        <f t="shared" si="3"/>
        <v>1425</v>
      </c>
      <c r="L22" s="7">
        <f t="shared" si="4"/>
        <v>32.68</v>
      </c>
      <c r="M22" s="7">
        <f t="shared" si="5"/>
        <v>129</v>
      </c>
    </row>
    <row r="23" spans="1:13" ht="15" customHeight="1">
      <c r="A23" s="4" t="s">
        <v>44</v>
      </c>
      <c r="B23" s="4">
        <v>20</v>
      </c>
      <c r="C23" s="4">
        <v>70</v>
      </c>
      <c r="D23" s="5">
        <v>1.65</v>
      </c>
      <c r="E23" s="14" t="s">
        <v>19</v>
      </c>
      <c r="G23" s="3">
        <f t="shared" si="0"/>
        <v>400</v>
      </c>
      <c r="H23" s="3">
        <f t="shared" si="1"/>
        <v>4900</v>
      </c>
      <c r="I23" s="18">
        <f t="shared" si="2"/>
        <v>2.7224999999999997</v>
      </c>
      <c r="K23" s="3">
        <f t="shared" si="3"/>
        <v>1400</v>
      </c>
      <c r="L23" s="7">
        <f t="shared" si="4"/>
        <v>33</v>
      </c>
      <c r="M23" s="7">
        <f t="shared" si="5"/>
        <v>115.5</v>
      </c>
    </row>
    <row r="24" spans="1:13" ht="15" customHeight="1">
      <c r="A24" s="4" t="s">
        <v>45</v>
      </c>
      <c r="B24" s="4">
        <v>19</v>
      </c>
      <c r="C24" s="4">
        <v>60</v>
      </c>
      <c r="D24" s="5">
        <v>1.8</v>
      </c>
      <c r="E24" s="14" t="s">
        <v>13</v>
      </c>
      <c r="G24" s="3">
        <f t="shared" si="0"/>
        <v>361</v>
      </c>
      <c r="H24" s="3">
        <f t="shared" si="1"/>
        <v>3600</v>
      </c>
      <c r="I24" s="18">
        <f t="shared" si="2"/>
        <v>3.24</v>
      </c>
      <c r="K24" s="3">
        <f t="shared" si="3"/>
        <v>1140</v>
      </c>
      <c r="L24" s="7">
        <f t="shared" si="4"/>
        <v>34.200000000000003</v>
      </c>
      <c r="M24" s="7">
        <f t="shared" si="5"/>
        <v>108</v>
      </c>
    </row>
    <row r="25" spans="1:13" ht="15" customHeight="1">
      <c r="A25" s="4" t="s">
        <v>14</v>
      </c>
      <c r="B25" s="4">
        <v>39</v>
      </c>
      <c r="C25" s="4">
        <v>97</v>
      </c>
      <c r="D25" s="5">
        <v>1.78</v>
      </c>
      <c r="E25" s="14" t="s">
        <v>15</v>
      </c>
      <c r="G25" s="3">
        <f t="shared" si="0"/>
        <v>1521</v>
      </c>
      <c r="H25" s="3">
        <f t="shared" si="1"/>
        <v>9409</v>
      </c>
      <c r="I25" s="18">
        <f t="shared" si="2"/>
        <v>3.1684000000000001</v>
      </c>
      <c r="K25" s="3">
        <f t="shared" si="3"/>
        <v>3783</v>
      </c>
      <c r="L25" s="7">
        <f t="shared" si="4"/>
        <v>69.42</v>
      </c>
      <c r="M25" s="7">
        <f t="shared" si="5"/>
        <v>172.66</v>
      </c>
    </row>
    <row r="26" spans="1:13" ht="15" customHeight="1">
      <c r="A26" s="4" t="s">
        <v>46</v>
      </c>
      <c r="B26" s="4">
        <v>18</v>
      </c>
      <c r="C26" s="4">
        <v>60</v>
      </c>
      <c r="D26" s="5">
        <v>1.63</v>
      </c>
      <c r="E26" s="14" t="s">
        <v>47</v>
      </c>
      <c r="G26" s="3">
        <f t="shared" si="0"/>
        <v>324</v>
      </c>
      <c r="H26" s="3">
        <f t="shared" si="1"/>
        <v>3600</v>
      </c>
      <c r="I26" s="18">
        <f t="shared" si="2"/>
        <v>2.6568999999999998</v>
      </c>
      <c r="K26" s="3">
        <f t="shared" si="3"/>
        <v>1080</v>
      </c>
      <c r="L26" s="7">
        <f t="shared" si="4"/>
        <v>29.339999999999996</v>
      </c>
      <c r="M26" s="7">
        <f t="shared" si="5"/>
        <v>97.8</v>
      </c>
    </row>
    <row r="27" spans="1:13" ht="15" customHeight="1">
      <c r="A27" s="4" t="s">
        <v>48</v>
      </c>
      <c r="B27" s="4">
        <v>22</v>
      </c>
      <c r="C27" s="4">
        <v>68</v>
      </c>
      <c r="D27" s="5">
        <v>1.73</v>
      </c>
      <c r="E27" s="14" t="s">
        <v>41</v>
      </c>
      <c r="G27" s="3">
        <f t="shared" si="0"/>
        <v>484</v>
      </c>
      <c r="H27" s="3">
        <f t="shared" si="1"/>
        <v>4624</v>
      </c>
      <c r="I27" s="18">
        <f t="shared" si="2"/>
        <v>2.9929000000000001</v>
      </c>
      <c r="K27" s="3">
        <f t="shared" si="3"/>
        <v>1496</v>
      </c>
      <c r="L27" s="7">
        <f t="shared" si="4"/>
        <v>38.06</v>
      </c>
      <c r="M27" s="7">
        <f t="shared" si="5"/>
        <v>117.64</v>
      </c>
    </row>
    <row r="28" spans="1:13" ht="15" customHeight="1">
      <c r="A28" s="4" t="s">
        <v>49</v>
      </c>
      <c r="B28" s="4">
        <v>19</v>
      </c>
      <c r="C28" s="4">
        <v>68</v>
      </c>
      <c r="D28" s="5">
        <v>1.59</v>
      </c>
      <c r="E28" s="14" t="s">
        <v>50</v>
      </c>
      <c r="G28" s="3">
        <f t="shared" si="0"/>
        <v>361</v>
      </c>
      <c r="H28" s="3">
        <f t="shared" si="1"/>
        <v>4624</v>
      </c>
      <c r="I28" s="18">
        <f t="shared" si="2"/>
        <v>2.5281000000000002</v>
      </c>
      <c r="K28" s="3">
        <f t="shared" si="3"/>
        <v>1292</v>
      </c>
      <c r="L28" s="7">
        <f t="shared" si="4"/>
        <v>30.21</v>
      </c>
      <c r="M28" s="7">
        <f t="shared" si="5"/>
        <v>108.12</v>
      </c>
    </row>
    <row r="29" spans="1:13" ht="15" customHeight="1">
      <c r="A29" s="4" t="s">
        <v>51</v>
      </c>
      <c r="B29" s="4">
        <v>20</v>
      </c>
      <c r="C29" s="4">
        <v>90</v>
      </c>
      <c r="D29" s="5">
        <v>1.76</v>
      </c>
      <c r="E29" s="14" t="s">
        <v>52</v>
      </c>
      <c r="G29" s="3">
        <f t="shared" si="0"/>
        <v>400</v>
      </c>
      <c r="H29" s="3">
        <f t="shared" si="1"/>
        <v>8100</v>
      </c>
      <c r="I29" s="18">
        <f t="shared" si="2"/>
        <v>3.0975999999999999</v>
      </c>
      <c r="K29" s="3">
        <f t="shared" si="3"/>
        <v>1800</v>
      </c>
      <c r="L29" s="7">
        <f t="shared" si="4"/>
        <v>35.200000000000003</v>
      </c>
      <c r="M29" s="7">
        <f t="shared" si="5"/>
        <v>158.4</v>
      </c>
    </row>
    <row r="30" spans="1:13" ht="15" customHeight="1">
      <c r="A30" s="4" t="s">
        <v>53</v>
      </c>
      <c r="B30" s="4">
        <v>21</v>
      </c>
      <c r="C30" s="4">
        <v>45</v>
      </c>
      <c r="D30" s="5">
        <v>1.62</v>
      </c>
      <c r="E30" s="14" t="s">
        <v>54</v>
      </c>
      <c r="G30" s="3">
        <f t="shared" si="0"/>
        <v>441</v>
      </c>
      <c r="H30" s="3">
        <f t="shared" si="1"/>
        <v>2025</v>
      </c>
      <c r="I30" s="18">
        <f t="shared" si="2"/>
        <v>2.6244000000000005</v>
      </c>
      <c r="K30" s="3">
        <f t="shared" si="3"/>
        <v>945</v>
      </c>
      <c r="L30" s="7">
        <f t="shared" si="4"/>
        <v>34.020000000000003</v>
      </c>
      <c r="M30" s="7">
        <f t="shared" si="5"/>
        <v>72.900000000000006</v>
      </c>
    </row>
    <row r="31" spans="1:13" ht="15" customHeight="1">
      <c r="A31" s="4" t="s">
        <v>55</v>
      </c>
      <c r="B31" s="4">
        <v>49</v>
      </c>
      <c r="C31" s="4">
        <v>80</v>
      </c>
      <c r="D31" s="5">
        <v>1.65</v>
      </c>
      <c r="E31" s="14" t="s">
        <v>19</v>
      </c>
      <c r="G31" s="3">
        <f t="shared" si="0"/>
        <v>2401</v>
      </c>
      <c r="H31" s="3">
        <f t="shared" si="1"/>
        <v>6400</v>
      </c>
      <c r="I31" s="18">
        <f t="shared" si="2"/>
        <v>2.7224999999999997</v>
      </c>
      <c r="K31" s="3">
        <f t="shared" si="3"/>
        <v>3920</v>
      </c>
      <c r="L31" s="7">
        <f t="shared" si="4"/>
        <v>80.849999999999994</v>
      </c>
      <c r="M31" s="7">
        <f t="shared" si="5"/>
        <v>132</v>
      </c>
    </row>
    <row r="32" spans="1:13" ht="15" customHeight="1">
      <c r="A32" s="4" t="s">
        <v>56</v>
      </c>
      <c r="B32" s="4">
        <v>27</v>
      </c>
      <c r="C32" s="4">
        <v>53</v>
      </c>
      <c r="D32" s="5">
        <v>1.69</v>
      </c>
      <c r="E32" s="14" t="s">
        <v>57</v>
      </c>
      <c r="G32" s="3">
        <f t="shared" si="0"/>
        <v>729</v>
      </c>
      <c r="H32" s="3">
        <f t="shared" si="1"/>
        <v>2809</v>
      </c>
      <c r="I32" s="18">
        <f t="shared" si="2"/>
        <v>2.8560999999999996</v>
      </c>
      <c r="K32" s="3">
        <f t="shared" si="3"/>
        <v>1431</v>
      </c>
      <c r="L32" s="7">
        <f t="shared" si="4"/>
        <v>45.629999999999995</v>
      </c>
      <c r="M32" s="7">
        <f t="shared" si="5"/>
        <v>89.57</v>
      </c>
    </row>
    <row r="33" spans="1:13" ht="15" customHeight="1">
      <c r="A33" s="4" t="s">
        <v>58</v>
      </c>
      <c r="B33" s="4">
        <v>19</v>
      </c>
      <c r="C33" s="4">
        <v>62</v>
      </c>
      <c r="D33" s="5">
        <v>1.84</v>
      </c>
      <c r="E33" s="14" t="s">
        <v>59</v>
      </c>
      <c r="G33" s="3">
        <f t="shared" si="0"/>
        <v>361</v>
      </c>
      <c r="H33" s="3">
        <f t="shared" si="1"/>
        <v>3844</v>
      </c>
      <c r="I33" s="18">
        <f t="shared" si="2"/>
        <v>3.3856000000000002</v>
      </c>
      <c r="K33" s="3">
        <f t="shared" si="3"/>
        <v>1178</v>
      </c>
      <c r="L33" s="7">
        <f t="shared" si="4"/>
        <v>34.96</v>
      </c>
      <c r="M33" s="7">
        <f t="shared" si="5"/>
        <v>114.08</v>
      </c>
    </row>
    <row r="34" spans="1:13" ht="15" customHeight="1">
      <c r="A34" s="4" t="s">
        <v>60</v>
      </c>
      <c r="B34" s="4">
        <v>19</v>
      </c>
      <c r="C34" s="4">
        <v>65</v>
      </c>
      <c r="D34" s="5">
        <v>1.88</v>
      </c>
      <c r="E34" s="14" t="s">
        <v>61</v>
      </c>
      <c r="G34" s="3">
        <f t="shared" si="0"/>
        <v>361</v>
      </c>
      <c r="H34" s="3">
        <f t="shared" si="1"/>
        <v>4225</v>
      </c>
      <c r="I34" s="18">
        <f t="shared" si="2"/>
        <v>3.5343999999999998</v>
      </c>
      <c r="K34" s="3">
        <f t="shared" si="3"/>
        <v>1235</v>
      </c>
      <c r="L34" s="7">
        <f t="shared" si="4"/>
        <v>35.72</v>
      </c>
      <c r="M34" s="7">
        <f t="shared" si="5"/>
        <v>122.19999999999999</v>
      </c>
    </row>
    <row r="35" spans="1:13" ht="15" customHeight="1">
      <c r="A35" s="4" t="s">
        <v>62</v>
      </c>
      <c r="B35" s="4">
        <v>31</v>
      </c>
      <c r="C35" s="4">
        <v>95</v>
      </c>
      <c r="D35" s="5">
        <v>1.76</v>
      </c>
      <c r="E35" s="14" t="s">
        <v>52</v>
      </c>
      <c r="G35" s="3">
        <f t="shared" si="0"/>
        <v>961</v>
      </c>
      <c r="H35" s="3">
        <f t="shared" si="1"/>
        <v>9025</v>
      </c>
      <c r="I35" s="18">
        <f t="shared" si="2"/>
        <v>3.0975999999999999</v>
      </c>
      <c r="K35" s="3">
        <f t="shared" si="3"/>
        <v>2945</v>
      </c>
      <c r="L35" s="7">
        <f t="shared" si="4"/>
        <v>54.56</v>
      </c>
      <c r="M35" s="7">
        <f t="shared" si="5"/>
        <v>167.2</v>
      </c>
    </row>
    <row r="36" spans="1:13" ht="15" customHeight="1">
      <c r="A36" s="6" t="s">
        <v>63</v>
      </c>
      <c r="B36" s="4">
        <v>24</v>
      </c>
      <c r="C36" s="4">
        <v>70</v>
      </c>
      <c r="D36" s="5">
        <v>1.67</v>
      </c>
      <c r="E36" s="14" t="s">
        <v>34</v>
      </c>
      <c r="G36" s="3">
        <f t="shared" si="0"/>
        <v>576</v>
      </c>
      <c r="H36" s="3">
        <f t="shared" si="1"/>
        <v>4900</v>
      </c>
      <c r="I36" s="18">
        <f t="shared" si="2"/>
        <v>2.7888999999999999</v>
      </c>
      <c r="K36" s="3">
        <f t="shared" si="3"/>
        <v>1680</v>
      </c>
      <c r="L36" s="7">
        <f t="shared" si="4"/>
        <v>40.08</v>
      </c>
      <c r="M36" s="7">
        <f t="shared" si="5"/>
        <v>116.89999999999999</v>
      </c>
    </row>
    <row r="37" spans="1:13" ht="15" customHeight="1">
      <c r="A37" s="4" t="s">
        <v>64</v>
      </c>
      <c r="B37" s="4">
        <v>21</v>
      </c>
      <c r="C37" s="4">
        <v>67</v>
      </c>
      <c r="D37" s="5">
        <v>1.84</v>
      </c>
      <c r="E37" s="14" t="s">
        <v>59</v>
      </c>
      <c r="G37" s="3">
        <f t="shared" si="0"/>
        <v>441</v>
      </c>
      <c r="H37" s="3">
        <f t="shared" si="1"/>
        <v>4489</v>
      </c>
      <c r="I37" s="18">
        <f t="shared" si="2"/>
        <v>3.3856000000000002</v>
      </c>
      <c r="K37" s="3">
        <f t="shared" si="3"/>
        <v>1407</v>
      </c>
      <c r="L37" s="7">
        <f t="shared" si="4"/>
        <v>38.64</v>
      </c>
      <c r="M37" s="7">
        <f t="shared" si="5"/>
        <v>123.28</v>
      </c>
    </row>
    <row r="38" spans="1:13" ht="15" customHeight="1">
      <c r="A38" s="3" t="s">
        <v>65</v>
      </c>
      <c r="B38" s="3">
        <v>19</v>
      </c>
      <c r="C38" s="3">
        <v>73</v>
      </c>
      <c r="D38" s="7">
        <v>1.68</v>
      </c>
      <c r="E38" s="16" t="s">
        <v>66</v>
      </c>
      <c r="G38" s="3">
        <f t="shared" si="0"/>
        <v>361</v>
      </c>
      <c r="H38" s="3">
        <f t="shared" si="1"/>
        <v>5329</v>
      </c>
      <c r="I38" s="18">
        <f t="shared" si="2"/>
        <v>2.8223999999999996</v>
      </c>
      <c r="K38" s="3">
        <f t="shared" si="3"/>
        <v>1387</v>
      </c>
      <c r="L38" s="7">
        <f t="shared" si="4"/>
        <v>31.919999999999998</v>
      </c>
      <c r="M38" s="7">
        <f t="shared" si="5"/>
        <v>122.64</v>
      </c>
    </row>
    <row r="39" spans="1:13">
      <c r="A39" s="3" t="s">
        <v>67</v>
      </c>
      <c r="B39" s="3">
        <v>62</v>
      </c>
      <c r="C39" s="3">
        <v>58</v>
      </c>
      <c r="D39" s="7">
        <v>1.7</v>
      </c>
      <c r="E39" s="17" t="s">
        <v>27</v>
      </c>
      <c r="G39" s="3">
        <f t="shared" si="0"/>
        <v>3844</v>
      </c>
      <c r="H39" s="3">
        <f t="shared" si="1"/>
        <v>3364</v>
      </c>
      <c r="I39" s="18">
        <f t="shared" si="2"/>
        <v>2.8899999999999997</v>
      </c>
      <c r="K39" s="3">
        <f t="shared" si="3"/>
        <v>3596</v>
      </c>
      <c r="L39" s="7">
        <f t="shared" si="4"/>
        <v>105.39999999999999</v>
      </c>
      <c r="M39" s="7">
        <f t="shared" si="5"/>
        <v>98.6</v>
      </c>
    </row>
    <row r="40" spans="1:13">
      <c r="A40" s="3" t="s">
        <v>68</v>
      </c>
      <c r="B40" s="3">
        <v>63</v>
      </c>
      <c r="C40" s="3">
        <v>84</v>
      </c>
      <c r="D40" s="7">
        <v>1.7</v>
      </c>
      <c r="E40" s="17" t="s">
        <v>27</v>
      </c>
      <c r="G40" s="3">
        <f t="shared" si="0"/>
        <v>3969</v>
      </c>
      <c r="H40" s="3">
        <f t="shared" si="1"/>
        <v>7056</v>
      </c>
      <c r="I40" s="18">
        <f t="shared" si="2"/>
        <v>2.8899999999999997</v>
      </c>
      <c r="K40" s="3">
        <f t="shared" si="3"/>
        <v>5292</v>
      </c>
      <c r="L40" s="7">
        <f t="shared" si="4"/>
        <v>107.1</v>
      </c>
      <c r="M40" s="7">
        <f t="shared" si="5"/>
        <v>142.79999999999998</v>
      </c>
    </row>
    <row r="41" spans="1:13">
      <c r="A41" s="3" t="s">
        <v>69</v>
      </c>
      <c r="B41" s="3">
        <v>20</v>
      </c>
      <c r="C41" s="3">
        <v>82</v>
      </c>
      <c r="D41" s="8">
        <v>1.74</v>
      </c>
      <c r="E41" s="17" t="s">
        <v>70</v>
      </c>
      <c r="G41" s="3">
        <f t="shared" si="0"/>
        <v>400</v>
      </c>
      <c r="H41" s="3">
        <f t="shared" si="1"/>
        <v>6724</v>
      </c>
      <c r="I41" s="18">
        <f t="shared" si="2"/>
        <v>3.0276000000000001</v>
      </c>
      <c r="K41" s="3">
        <f t="shared" si="3"/>
        <v>1640</v>
      </c>
      <c r="L41" s="7">
        <f t="shared" si="4"/>
        <v>34.799999999999997</v>
      </c>
      <c r="M41" s="7">
        <f t="shared" si="5"/>
        <v>142.68</v>
      </c>
    </row>
    <row r="42" spans="1:13">
      <c r="A42" s="3" t="s">
        <v>71</v>
      </c>
      <c r="B42" s="3">
        <v>29</v>
      </c>
      <c r="C42" s="3">
        <v>84</v>
      </c>
      <c r="D42" s="7">
        <v>1.82</v>
      </c>
      <c r="E42" s="17" t="s">
        <v>21</v>
      </c>
      <c r="G42" s="3">
        <f t="shared" si="0"/>
        <v>841</v>
      </c>
      <c r="H42" s="3">
        <f t="shared" si="1"/>
        <v>7056</v>
      </c>
      <c r="I42" s="18">
        <f t="shared" si="2"/>
        <v>3.3124000000000002</v>
      </c>
      <c r="K42" s="3">
        <f t="shared" si="3"/>
        <v>2436</v>
      </c>
      <c r="L42" s="7">
        <f t="shared" si="4"/>
        <v>52.78</v>
      </c>
      <c r="M42" s="7">
        <f t="shared" si="5"/>
        <v>152.88</v>
      </c>
    </row>
    <row r="43" spans="1:13">
      <c r="A43" s="3" t="s">
        <v>72</v>
      </c>
      <c r="B43" s="3">
        <v>19</v>
      </c>
      <c r="C43" s="3">
        <v>88</v>
      </c>
      <c r="D43" s="7">
        <v>1.75</v>
      </c>
      <c r="E43" s="17" t="s">
        <v>73</v>
      </c>
      <c r="G43" s="3">
        <f t="shared" si="0"/>
        <v>361</v>
      </c>
      <c r="H43" s="3">
        <f t="shared" si="1"/>
        <v>7744</v>
      </c>
      <c r="I43" s="18">
        <f t="shared" si="2"/>
        <v>3.0625</v>
      </c>
      <c r="K43" s="3">
        <f t="shared" si="3"/>
        <v>1672</v>
      </c>
      <c r="L43" s="7">
        <f t="shared" si="4"/>
        <v>33.25</v>
      </c>
      <c r="M43" s="7">
        <f t="shared" si="5"/>
        <v>154</v>
      </c>
    </row>
    <row r="44" spans="1:13">
      <c r="A44" s="10" t="s">
        <v>74</v>
      </c>
      <c r="B44" s="10">
        <v>18</v>
      </c>
      <c r="C44" s="10">
        <v>60</v>
      </c>
      <c r="D44" s="10">
        <v>1.53</v>
      </c>
      <c r="E44" s="17" t="s">
        <v>75</v>
      </c>
      <c r="G44" s="3">
        <f t="shared" si="0"/>
        <v>324</v>
      </c>
      <c r="H44" s="3">
        <f t="shared" si="1"/>
        <v>3600</v>
      </c>
      <c r="I44" s="18">
        <f t="shared" si="2"/>
        <v>2.3409</v>
      </c>
      <c r="K44" s="3">
        <f t="shared" si="3"/>
        <v>1080</v>
      </c>
      <c r="L44" s="7">
        <f t="shared" si="4"/>
        <v>27.54</v>
      </c>
      <c r="M44" s="7">
        <f t="shared" si="5"/>
        <v>91.8</v>
      </c>
    </row>
    <row r="45" spans="1:13">
      <c r="A45" s="10" t="s">
        <v>76</v>
      </c>
      <c r="B45" s="10">
        <v>20</v>
      </c>
      <c r="C45" s="10">
        <v>75</v>
      </c>
      <c r="D45" s="10">
        <v>1.76</v>
      </c>
      <c r="E45" s="17" t="s">
        <v>52</v>
      </c>
      <c r="G45" s="3">
        <f t="shared" si="0"/>
        <v>400</v>
      </c>
      <c r="H45" s="3">
        <f t="shared" si="1"/>
        <v>5625</v>
      </c>
      <c r="I45" s="18">
        <f t="shared" si="2"/>
        <v>3.0975999999999999</v>
      </c>
      <c r="K45" s="3">
        <f t="shared" si="3"/>
        <v>1500</v>
      </c>
      <c r="L45" s="7">
        <f t="shared" si="4"/>
        <v>35.200000000000003</v>
      </c>
      <c r="M45" s="7">
        <f t="shared" si="5"/>
        <v>132</v>
      </c>
    </row>
    <row r="46" spans="1:13">
      <c r="A46" s="3" t="s">
        <v>77</v>
      </c>
      <c r="B46" s="3">
        <v>20</v>
      </c>
      <c r="C46" s="3">
        <v>120</v>
      </c>
      <c r="D46" s="7">
        <v>1.85</v>
      </c>
      <c r="E46" s="17" t="s">
        <v>32</v>
      </c>
      <c r="G46" s="3">
        <f t="shared" si="0"/>
        <v>400</v>
      </c>
      <c r="H46" s="3">
        <f t="shared" si="1"/>
        <v>14400</v>
      </c>
      <c r="I46" s="18">
        <f t="shared" si="2"/>
        <v>3.4225000000000003</v>
      </c>
      <c r="K46" s="3">
        <f t="shared" si="3"/>
        <v>2400</v>
      </c>
      <c r="L46" s="7">
        <f t="shared" si="4"/>
        <v>37</v>
      </c>
      <c r="M46" s="7">
        <f t="shared" si="5"/>
        <v>222</v>
      </c>
    </row>
    <row r="47" spans="1:13">
      <c r="A47" s="3" t="s">
        <v>78</v>
      </c>
      <c r="B47" s="3">
        <v>21</v>
      </c>
      <c r="C47" s="3">
        <v>100</v>
      </c>
      <c r="D47" s="7">
        <v>1.78</v>
      </c>
      <c r="E47" s="17" t="s">
        <v>15</v>
      </c>
      <c r="G47" s="3">
        <f t="shared" si="0"/>
        <v>441</v>
      </c>
      <c r="H47" s="3">
        <f t="shared" si="1"/>
        <v>10000</v>
      </c>
      <c r="I47" s="18">
        <f t="shared" si="2"/>
        <v>3.1684000000000001</v>
      </c>
      <c r="K47" s="3">
        <f t="shared" si="3"/>
        <v>2100</v>
      </c>
      <c r="L47" s="7">
        <f t="shared" si="4"/>
        <v>37.380000000000003</v>
      </c>
      <c r="M47" s="7">
        <f t="shared" si="5"/>
        <v>178</v>
      </c>
    </row>
    <row r="48" spans="1:13">
      <c r="A48" s="3" t="s">
        <v>79</v>
      </c>
      <c r="B48" s="3">
        <v>18</v>
      </c>
      <c r="C48" s="3">
        <v>90</v>
      </c>
      <c r="D48" s="7">
        <v>1.9</v>
      </c>
      <c r="E48" s="17" t="s">
        <v>11</v>
      </c>
      <c r="G48" s="3">
        <f t="shared" si="0"/>
        <v>324</v>
      </c>
      <c r="H48" s="3">
        <f t="shared" si="1"/>
        <v>8100</v>
      </c>
      <c r="I48" s="18">
        <f t="shared" si="2"/>
        <v>3.61</v>
      </c>
      <c r="K48" s="3">
        <f t="shared" si="3"/>
        <v>1620</v>
      </c>
      <c r="L48" s="7">
        <f t="shared" si="4"/>
        <v>34.199999999999996</v>
      </c>
      <c r="M48" s="7">
        <f t="shared" si="5"/>
        <v>171</v>
      </c>
    </row>
    <row r="49" spans="1:13">
      <c r="A49" s="3" t="s">
        <v>80</v>
      </c>
      <c r="B49" s="3">
        <v>18</v>
      </c>
      <c r="C49" s="3">
        <v>78</v>
      </c>
      <c r="D49" s="7">
        <v>1.74</v>
      </c>
      <c r="E49" s="17" t="s">
        <v>70</v>
      </c>
      <c r="G49" s="3">
        <f t="shared" si="0"/>
        <v>324</v>
      </c>
      <c r="H49" s="3">
        <f t="shared" si="1"/>
        <v>6084</v>
      </c>
      <c r="I49" s="18">
        <f t="shared" si="2"/>
        <v>3.0276000000000001</v>
      </c>
      <c r="K49" s="3">
        <f t="shared" si="3"/>
        <v>1404</v>
      </c>
      <c r="L49" s="7">
        <f t="shared" si="4"/>
        <v>31.32</v>
      </c>
      <c r="M49" s="7">
        <f t="shared" si="5"/>
        <v>135.72</v>
      </c>
    </row>
    <row r="50" spans="1:13">
      <c r="A50" s="3" t="s">
        <v>81</v>
      </c>
      <c r="B50" s="3">
        <v>18</v>
      </c>
      <c r="C50" s="3">
        <v>55</v>
      </c>
      <c r="D50" s="7">
        <v>1.85</v>
      </c>
      <c r="E50" s="17" t="s">
        <v>32</v>
      </c>
      <c r="G50" s="3">
        <f t="shared" si="0"/>
        <v>324</v>
      </c>
      <c r="H50" s="3">
        <f t="shared" si="1"/>
        <v>3025</v>
      </c>
      <c r="I50" s="18">
        <f t="shared" si="2"/>
        <v>3.4225000000000003</v>
      </c>
      <c r="K50" s="3">
        <f t="shared" si="3"/>
        <v>990</v>
      </c>
      <c r="L50" s="7">
        <f t="shared" si="4"/>
        <v>33.300000000000004</v>
      </c>
      <c r="M50" s="7">
        <f t="shared" si="5"/>
        <v>101.75</v>
      </c>
    </row>
    <row r="51" spans="1:13">
      <c r="A51" s="3" t="s">
        <v>82</v>
      </c>
      <c r="B51" s="3">
        <v>18</v>
      </c>
      <c r="C51" s="3">
        <v>90</v>
      </c>
      <c r="D51" s="7">
        <v>1.75</v>
      </c>
      <c r="E51" s="17" t="s">
        <v>73</v>
      </c>
      <c r="G51" s="3">
        <f t="shared" si="0"/>
        <v>324</v>
      </c>
      <c r="H51" s="3">
        <f t="shared" si="1"/>
        <v>8100</v>
      </c>
      <c r="I51" s="18">
        <f t="shared" si="2"/>
        <v>3.0625</v>
      </c>
      <c r="K51" s="3">
        <f t="shared" si="3"/>
        <v>1620</v>
      </c>
      <c r="L51" s="7">
        <f t="shared" si="4"/>
        <v>31.5</v>
      </c>
      <c r="M51" s="7">
        <f t="shared" si="5"/>
        <v>157.5</v>
      </c>
    </row>
    <row r="52" spans="1:13">
      <c r="A52" s="3" t="s">
        <v>83</v>
      </c>
      <c r="B52" s="3">
        <v>20</v>
      </c>
      <c r="C52" s="3">
        <v>60</v>
      </c>
      <c r="D52" s="7">
        <v>1.67</v>
      </c>
      <c r="E52" s="17" t="s">
        <v>34</v>
      </c>
      <c r="G52" s="3">
        <f t="shared" si="0"/>
        <v>400</v>
      </c>
      <c r="H52" s="3">
        <f t="shared" si="1"/>
        <v>3600</v>
      </c>
      <c r="I52" s="18">
        <f t="shared" si="2"/>
        <v>2.7888999999999999</v>
      </c>
      <c r="K52" s="3">
        <f t="shared" si="3"/>
        <v>1200</v>
      </c>
      <c r="L52" s="7">
        <f t="shared" si="4"/>
        <v>33.4</v>
      </c>
      <c r="M52" s="7">
        <f t="shared" si="5"/>
        <v>100.19999999999999</v>
      </c>
    </row>
    <row r="53" spans="1:13">
      <c r="A53" s="3" t="s">
        <v>84</v>
      </c>
      <c r="B53" s="3">
        <v>30</v>
      </c>
      <c r="C53" s="3">
        <v>73</v>
      </c>
      <c r="D53" s="7">
        <v>1.68</v>
      </c>
      <c r="E53" s="17" t="s">
        <v>66</v>
      </c>
      <c r="G53" s="3">
        <f t="shared" si="0"/>
        <v>900</v>
      </c>
      <c r="H53" s="3">
        <f t="shared" si="1"/>
        <v>5329</v>
      </c>
      <c r="I53" s="18">
        <f t="shared" si="2"/>
        <v>2.8223999999999996</v>
      </c>
      <c r="K53" s="3">
        <f t="shared" si="3"/>
        <v>2190</v>
      </c>
      <c r="L53" s="7">
        <f t="shared" si="4"/>
        <v>50.4</v>
      </c>
      <c r="M53" s="7">
        <f t="shared" si="5"/>
        <v>122.64</v>
      </c>
    </row>
    <row r="54" spans="1:13">
      <c r="A54" s="3" t="s">
        <v>85</v>
      </c>
      <c r="B54" s="3">
        <v>22</v>
      </c>
      <c r="C54" s="3">
        <v>80</v>
      </c>
      <c r="D54" s="7">
        <v>1.82</v>
      </c>
      <c r="E54" s="17" t="s">
        <v>21</v>
      </c>
      <c r="G54" s="3">
        <f t="shared" si="0"/>
        <v>484</v>
      </c>
      <c r="H54" s="3">
        <f t="shared" si="1"/>
        <v>6400</v>
      </c>
      <c r="I54" s="18">
        <f t="shared" si="2"/>
        <v>3.3124000000000002</v>
      </c>
      <c r="K54" s="3">
        <f t="shared" si="3"/>
        <v>1760</v>
      </c>
      <c r="L54" s="7">
        <f t="shared" si="4"/>
        <v>40.04</v>
      </c>
      <c r="M54" s="7">
        <f t="shared" si="5"/>
        <v>145.6</v>
      </c>
    </row>
    <row r="55" spans="1:13">
      <c r="A55" s="3" t="s">
        <v>86</v>
      </c>
      <c r="B55" s="3">
        <v>20</v>
      </c>
      <c r="C55" s="3">
        <v>56</v>
      </c>
      <c r="D55" s="7">
        <v>1.5</v>
      </c>
      <c r="E55" s="17" t="s">
        <v>87</v>
      </c>
      <c r="G55" s="3">
        <f t="shared" si="0"/>
        <v>400</v>
      </c>
      <c r="H55" s="3">
        <f t="shared" si="1"/>
        <v>3136</v>
      </c>
      <c r="I55" s="18">
        <f t="shared" si="2"/>
        <v>2.25</v>
      </c>
      <c r="K55" s="3">
        <f t="shared" si="3"/>
        <v>1120</v>
      </c>
      <c r="L55" s="7">
        <f t="shared" si="4"/>
        <v>30</v>
      </c>
      <c r="M55" s="7">
        <f t="shared" si="5"/>
        <v>84</v>
      </c>
    </row>
    <row r="56" spans="1:13">
      <c r="A56" s="3" t="s">
        <v>88</v>
      </c>
      <c r="B56" s="3">
        <v>29</v>
      </c>
      <c r="C56" s="3">
        <v>80</v>
      </c>
      <c r="D56" s="7">
        <v>1.8</v>
      </c>
      <c r="E56" s="17" t="s">
        <v>13</v>
      </c>
      <c r="G56" s="3">
        <f t="shared" si="0"/>
        <v>841</v>
      </c>
      <c r="H56" s="3">
        <f t="shared" si="1"/>
        <v>6400</v>
      </c>
      <c r="I56" s="18">
        <f t="shared" si="2"/>
        <v>3.24</v>
      </c>
      <c r="K56" s="3">
        <f t="shared" si="3"/>
        <v>2320</v>
      </c>
      <c r="L56" s="7">
        <f t="shared" si="4"/>
        <v>52.2</v>
      </c>
      <c r="M56" s="7">
        <f t="shared" si="5"/>
        <v>144</v>
      </c>
    </row>
    <row r="57" spans="1:13">
      <c r="A57" s="3" t="s">
        <v>89</v>
      </c>
      <c r="B57" s="3">
        <v>26</v>
      </c>
      <c r="C57" s="3">
        <v>83</v>
      </c>
      <c r="D57" s="7">
        <v>1.8</v>
      </c>
      <c r="E57" s="17" t="s">
        <v>13</v>
      </c>
      <c r="G57" s="3">
        <f t="shared" si="0"/>
        <v>676</v>
      </c>
      <c r="H57" s="3">
        <f t="shared" si="1"/>
        <v>6889</v>
      </c>
      <c r="I57" s="18">
        <f t="shared" si="2"/>
        <v>3.24</v>
      </c>
      <c r="K57" s="3">
        <f t="shared" si="3"/>
        <v>2158</v>
      </c>
      <c r="L57" s="7">
        <f t="shared" si="4"/>
        <v>46.800000000000004</v>
      </c>
      <c r="M57" s="7">
        <f t="shared" si="5"/>
        <v>149.4</v>
      </c>
    </row>
    <row r="58" spans="1:13">
      <c r="D58" s="7"/>
    </row>
    <row r="59" spans="1:13">
      <c r="D59" s="7"/>
    </row>
    <row r="60" spans="1:13">
      <c r="A60" s="9" t="s">
        <v>90</v>
      </c>
      <c r="B60" s="18">
        <f>AVERAGE(B2:B57)</f>
        <v>25.375</v>
      </c>
      <c r="D60" s="7"/>
    </row>
    <row r="61" spans="1:13">
      <c r="A61" s="9" t="s">
        <v>91</v>
      </c>
      <c r="B61" s="18">
        <f>AVERAGE(C2:C57)</f>
        <v>76.464285714285708</v>
      </c>
    </row>
    <row r="62" spans="1:13">
      <c r="A62" s="9" t="s">
        <v>92</v>
      </c>
      <c r="B62" s="18">
        <f>AVERAGE(D2:D57)</f>
        <v>1.7471428571428569</v>
      </c>
    </row>
    <row r="64" spans="1:13">
      <c r="A64" s="9" t="s">
        <v>93</v>
      </c>
      <c r="B64" s="18">
        <f>AVERAGE(G2:G57)</f>
        <v>758.55357142857144</v>
      </c>
    </row>
    <row r="65" spans="1:2">
      <c r="A65" s="9" t="s">
        <v>94</v>
      </c>
      <c r="B65" s="18">
        <f>AVERAGE(H2:H57)</f>
        <v>6117</v>
      </c>
    </row>
    <row r="66" spans="1:2">
      <c r="A66" s="9" t="s">
        <v>95</v>
      </c>
      <c r="B66" s="18">
        <f>AVERAGE(I2:I57)</f>
        <v>3.0605607142857147</v>
      </c>
    </row>
    <row r="68" spans="1:2">
      <c r="A68" s="9" t="s">
        <v>96</v>
      </c>
      <c r="B68" s="19">
        <f>(B64 - POWER(B60, 2) )</f>
        <v>114.66294642857144</v>
      </c>
    </row>
    <row r="69" spans="1:2">
      <c r="A69" s="9" t="s">
        <v>97</v>
      </c>
      <c r="B69" s="19">
        <f>(B65 - POWER(B61, 2) )</f>
        <v>270.21301020408282</v>
      </c>
    </row>
    <row r="70" spans="1:2">
      <c r="A70" s="9" t="s">
        <v>98</v>
      </c>
      <c r="B70" s="19">
        <f>(B66 - POWER(B62, 2) )</f>
        <v>8.0525510204094708E-3</v>
      </c>
    </row>
    <row r="72" spans="1:2">
      <c r="A72" s="9" t="s">
        <v>99</v>
      </c>
      <c r="B72" s="18">
        <f>SQRT(B68)</f>
        <v>10.708078559133353</v>
      </c>
    </row>
    <row r="73" spans="1:2">
      <c r="A73" s="9" t="s">
        <v>100</v>
      </c>
      <c r="B73" s="18">
        <f>SQRT(B69)</f>
        <v>16.438157141361156</v>
      </c>
    </row>
    <row r="74" spans="1:2">
      <c r="A74" s="9" t="s">
        <v>101</v>
      </c>
      <c r="B74" s="18">
        <f>SQRT(B70)</f>
        <v>8.9736007379476554E-2</v>
      </c>
    </row>
    <row r="76" spans="1:2">
      <c r="A76" s="9" t="s">
        <v>102</v>
      </c>
      <c r="B76" s="18">
        <f>AVERAGE(K2:K57)</f>
        <v>1974.1964285714287</v>
      </c>
    </row>
    <row r="77" spans="1:2">
      <c r="A77" s="9" t="s">
        <v>103</v>
      </c>
      <c r="B77" s="18">
        <f>AVERAGE(L2:L57)</f>
        <v>44.394285714285722</v>
      </c>
    </row>
    <row r="78" spans="1:2">
      <c r="A78" s="9" t="s">
        <v>104</v>
      </c>
      <c r="B78" s="18">
        <f>AVERAGE(M2:M57)</f>
        <v>134.25142857142859</v>
      </c>
    </row>
    <row r="80" spans="1:2">
      <c r="A80" s="9" t="s">
        <v>105</v>
      </c>
      <c r="B80" s="19">
        <f>( B76 - B60*B61 )</f>
        <v>33.915178571428896</v>
      </c>
    </row>
    <row r="81" spans="1:2">
      <c r="A81" s="9" t="s">
        <v>106</v>
      </c>
      <c r="B81" s="19">
        <f>( B77 - B60*B62 )</f>
        <v>6.0535714285727238E-2</v>
      </c>
    </row>
    <row r="82" spans="1:2">
      <c r="A82" s="9" t="s">
        <v>107</v>
      </c>
      <c r="B82" s="19">
        <f>( B78 - B61*B62 )</f>
        <v>0.65739795918372579</v>
      </c>
    </row>
    <row r="84" spans="1:2">
      <c r="A84" s="9" t="s">
        <v>108</v>
      </c>
      <c r="B84" s="19">
        <f>B80/(B72*B73)</f>
        <v>0.19267680296950321</v>
      </c>
    </row>
    <row r="85" spans="1:2">
      <c r="A85" s="9" t="s">
        <v>109</v>
      </c>
      <c r="B85" s="19">
        <f>B81/(B72*B74)</f>
        <v>6.2998959975024443E-2</v>
      </c>
    </row>
    <row r="86" spans="1:2">
      <c r="A86" s="9" t="s">
        <v>110</v>
      </c>
      <c r="B86" s="19">
        <f>B82/(B73*B74)</f>
        <v>0.4456649515215802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EEA0D7E2C44644887CB8DBF6DC9A1A5" ma:contentTypeVersion="7" ma:contentTypeDescription="Crie um novo documento." ma:contentTypeScope="" ma:versionID="f75a06e58ff386d784a6467448f5440e">
  <xsd:schema xmlns:xsd="http://www.w3.org/2001/XMLSchema" xmlns:xs="http://www.w3.org/2001/XMLSchema" xmlns:p="http://schemas.microsoft.com/office/2006/metadata/properties" xmlns:ns2="8f15f43d-1fa4-4efd-879c-0cbf623a99ef" targetNamespace="http://schemas.microsoft.com/office/2006/metadata/properties" ma:root="true" ma:fieldsID="dc84aee4f2ab40dc82864e2ef73be721" ns2:_="">
    <xsd:import namespace="8f15f43d-1fa4-4efd-879c-0cbf623a9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15f43d-1fa4-4efd-879c-0cbf623a99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5C01B2-3611-412E-A3B0-B411FA181A3F}"/>
</file>

<file path=customXml/itemProps2.xml><?xml version="1.0" encoding="utf-8"?>
<ds:datastoreItem xmlns:ds="http://schemas.openxmlformats.org/officeDocument/2006/customXml" ds:itemID="{5CEF9A13-4E84-4CA0-9955-CCC67350F0D4}"/>
</file>

<file path=customXml/itemProps3.xml><?xml version="1.0" encoding="utf-8"?>
<ds:datastoreItem xmlns:ds="http://schemas.openxmlformats.org/officeDocument/2006/customXml" ds:itemID="{B66D962E-766F-4405-B955-CE7E5D9DEB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ANTONIO VILELA PEREIRA</cp:lastModifiedBy>
  <cp:revision/>
  <dcterms:created xsi:type="dcterms:W3CDTF">2021-03-01T15:06:29Z</dcterms:created>
  <dcterms:modified xsi:type="dcterms:W3CDTF">2021-03-06T18:45:09Z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0x010100DEEA0D7E2C44644887CB8DBF6DC9A1A5</vt:lpwstr>
  </property>
</Properties>
</file>