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adulany/Documents/GitHub/GGEE/Data/"/>
    </mc:Choice>
  </mc:AlternateContent>
  <xr:revisionPtr revIDLastSave="0" documentId="13_ncr:1_{B3957B80-320A-5343-8CC0-CF9906F5078F}" xr6:coauthVersionLast="47" xr6:coauthVersionMax="47" xr10:uidLastSave="{00000000-0000-0000-0000-000000000000}"/>
  <bookViews>
    <workbookView xWindow="3860" yWindow="500" windowWidth="15420" windowHeight="15500" activeTab="5" xr2:uid="{5AB988C5-6112-B94C-B014-42A78EE805D0}"/>
  </bookViews>
  <sheets>
    <sheet name="age" sheetId="1" r:id="rId1"/>
    <sheet name="grade" sheetId="2" r:id="rId2"/>
    <sheet name="ethnicity" sheetId="3" r:id="rId3"/>
    <sheet name="gender" sheetId="4" r:id="rId4"/>
    <sheet name="experience " sheetId="5" r:id="rId5"/>
    <sheet name="experience explained" sheetId="6" r:id="rId6"/>
    <sheet name="experience satisfaction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4" l="1"/>
  <c r="D15" i="4"/>
  <c r="D16" i="4"/>
  <c r="D17" i="4"/>
  <c r="D13" i="4"/>
  <c r="D11" i="4"/>
  <c r="G11" i="3"/>
  <c r="G12" i="3"/>
  <c r="G13" i="3"/>
  <c r="G14" i="3"/>
  <c r="G10" i="3"/>
  <c r="D10" i="3"/>
  <c r="G4" i="2"/>
  <c r="G5" i="2"/>
  <c r="G6" i="2"/>
  <c r="G3" i="2"/>
  <c r="D9" i="2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3" i="6"/>
  <c r="D6" i="7"/>
  <c r="D5" i="7"/>
  <c r="D4" i="7"/>
  <c r="D7" i="5"/>
  <c r="D6" i="5"/>
  <c r="D5" i="5"/>
  <c r="D4" i="5"/>
  <c r="D9" i="4"/>
  <c r="D8" i="4"/>
  <c r="D7" i="4"/>
  <c r="D6" i="4"/>
  <c r="D5" i="4"/>
  <c r="D7" i="3"/>
  <c r="D6" i="3"/>
  <c r="D5" i="3"/>
  <c r="D4" i="3"/>
  <c r="D3" i="3"/>
  <c r="D6" i="2"/>
  <c r="D5" i="2"/>
  <c r="D4" i="2"/>
  <c r="D3" i="2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<sst xmlns="http://schemas.openxmlformats.org/spreadsheetml/2006/main" count="710" uniqueCount="145">
  <si>
    <t>age</t>
  </si>
  <si>
    <t>How old are you?</t>
  </si>
  <si>
    <t xml:space="preserve">total </t>
  </si>
  <si>
    <t>12</t>
  </si>
  <si>
    <t>13</t>
  </si>
  <si>
    <t>14</t>
  </si>
  <si>
    <t>11</t>
  </si>
  <si>
    <t>15</t>
  </si>
  <si>
    <t>10</t>
  </si>
  <si>
    <t>grade level</t>
  </si>
  <si>
    <t>What grade level will you be in during the 2022-2023 school year?</t>
  </si>
  <si>
    <t>8th Grade</t>
  </si>
  <si>
    <t>6th</t>
  </si>
  <si>
    <t>9th Grade</t>
  </si>
  <si>
    <t>7th</t>
  </si>
  <si>
    <t>8th</t>
  </si>
  <si>
    <t>9th</t>
  </si>
  <si>
    <t>7th Grade</t>
  </si>
  <si>
    <t>6th Grade</t>
  </si>
  <si>
    <t>ethnicity</t>
  </si>
  <si>
    <t>How would you describe yourself?</t>
  </si>
  <si>
    <t>Black or African American</t>
  </si>
  <si>
    <t>Asian</t>
  </si>
  <si>
    <t>American Indian or Alaska Native,Black or African American</t>
  </si>
  <si>
    <t>American Indian or Alaska Native</t>
  </si>
  <si>
    <t>White</t>
  </si>
  <si>
    <t>Hispanic or Latin(x)</t>
  </si>
  <si>
    <t>American Indian or Alaska Native,Asian</t>
  </si>
  <si>
    <t>Black or African American,White</t>
  </si>
  <si>
    <t>Hispanic or Latin(x),White</t>
  </si>
  <si>
    <t>Hispanic or Latin(x),Black or African American</t>
  </si>
  <si>
    <t>Asian,Native Hawaiian or other Pacific Islander,White</t>
  </si>
  <si>
    <t>American Indian or Alaska Native,Black or African American,White</t>
  </si>
  <si>
    <t>American Indian or Alaska Native,Asian,Black or African American,White</t>
  </si>
  <si>
    <t>Asian,White</t>
  </si>
  <si>
    <t>American Indian or Alaska Native,White</t>
  </si>
  <si>
    <t>Asian,Black or African American,Native Hawaiian or other Pacific Islander</t>
  </si>
  <si>
    <t>Asian,Black or African American</t>
  </si>
  <si>
    <t>Black or African American,Native Hawaiian or other Pacific Islander,White</t>
  </si>
  <si>
    <t>American Indian or Alaska Native,Asian,Black or African American</t>
  </si>
  <si>
    <t>gender</t>
  </si>
  <si>
    <t>Which gender do you identify with. - Selected Choice</t>
  </si>
  <si>
    <t>Male</t>
  </si>
  <si>
    <t>Female</t>
  </si>
  <si>
    <t>Non-Binary/3rd Gender</t>
  </si>
  <si>
    <t>Prefer to Self-Describe</t>
  </si>
  <si>
    <t>Prefer Not to Say</t>
  </si>
  <si>
    <t>Non-binary/3rd gender</t>
  </si>
  <si>
    <t>Prefer to self-describe as</t>
  </si>
  <si>
    <t>Prefer not to say</t>
  </si>
  <si>
    <t>Q9</t>
  </si>
  <si>
    <t>How much experience do you have with coding or programming?</t>
  </si>
  <si>
    <t>No experience</t>
  </si>
  <si>
    <t>A little experience</t>
  </si>
  <si>
    <t xml:space="preserve">No experience </t>
  </si>
  <si>
    <t>Some experience</t>
  </si>
  <si>
    <t xml:space="preserve">Some experience </t>
  </si>
  <si>
    <t>A lot of experience</t>
  </si>
  <si>
    <t>What is your experience coding or programming? Can you explain and provide an example.</t>
  </si>
  <si>
    <t/>
  </si>
  <si>
    <t xml:space="preserve">I have been in Math gaming class in which i learn about some coding. </t>
  </si>
  <si>
    <t>At first it was confusing but i really had a hard time understanding it.</t>
  </si>
  <si>
    <t>I created 2 games in ROBLOX, and I took a couple lessons in JavaScript in 6th grade</t>
  </si>
  <si>
    <t>I have coding experience with my 6th grade math coding and gaming class.</t>
  </si>
  <si>
    <t>know python, HLMT and CSS, and Learning C#</t>
  </si>
  <si>
    <t>I hve lots of coding experience my dad is a tech it and i work with a lot of computers</t>
  </si>
  <si>
    <t>I did some coding for a web site with my dad.</t>
  </si>
  <si>
    <t>I can do simple things like display small images on LED screens or display text.</t>
  </si>
  <si>
    <t>ive played with little robots and coded them to role around and make images on the screen</t>
  </si>
  <si>
    <t>I did Python for a year and did a bunch of block coding. I also know some Javascript too</t>
  </si>
  <si>
    <t>I liked it and it was like the work I did in my 6th period</t>
  </si>
  <si>
    <t xml:space="preserve">I learned how to make small pictures on a LED </t>
  </si>
  <si>
    <t>my dad dose programing for his work and taught me a little</t>
  </si>
  <si>
    <t>I took computer science in 6th grade, I took exploration of robotics programming in 7th grade, and I am currently taking computer science discoveries online on FLVS.</t>
  </si>
  <si>
    <t>I program on Java for my robotics team and used to know some Javascript.</t>
  </si>
  <si>
    <t>It's been pretty basic so far, as we've neem doing block coding and nothing more than that.</t>
  </si>
  <si>
    <t>I made stories on code.org, and I had fun with it.</t>
  </si>
  <si>
    <t>It was hard too do and process</t>
  </si>
  <si>
    <t>on start set ice cream to 1.</t>
  </si>
  <si>
    <t>I have been in STEM/career planning throughout my three years in middle school and have done a bit of code.</t>
  </si>
  <si>
    <t>2 weeks in DIT class</t>
  </si>
  <si>
    <t>I can code some games and code some circuits</t>
  </si>
  <si>
    <t>I made game with scratch.</t>
  </si>
  <si>
    <t xml:space="preserve"> I created a game on scratch.</t>
  </si>
  <si>
    <t>My experience with coding or programming comes from my ICT and STEM classes.</t>
  </si>
  <si>
    <t>I made games with scratch</t>
  </si>
  <si>
    <t>I was in a Gifted program, and we used a website called code.org and I made several stories and games and now I have more experience through this Goldberg program/ summer camp</t>
  </si>
  <si>
    <t>In school, I did a bit. I was in the gifted program when I did it. It was simple codes (we played games using these codes)</t>
  </si>
  <si>
    <t>Robotics Coding</t>
  </si>
  <si>
    <t>I took a robotics class in 8th grade that let me code programs to make to the robot work, for example I had to make the robot move 20ft or more at full speed.</t>
  </si>
  <si>
    <t>It was fun and i did ICT 1 and 2 and doing DIT this summer for a summer course.</t>
  </si>
  <si>
    <t>My experiences with coding and programming are only from ICT 1 , 2 and DIT but I still don't think I have a grasp on the concept</t>
  </si>
  <si>
    <t>I've coded for robots and games before and some other things.</t>
  </si>
  <si>
    <t>I did some python in my DIT class and some coding a micro computer and lego robotics</t>
  </si>
  <si>
    <t>I've been Studying a computer Programming JavaScript and learning things like LOOPS, and Nearly all the JAVASCRIPT Coding Basics.</t>
  </si>
  <si>
    <t xml:space="preserve">I have worked on some video games on Scratch that were discontinued due to school. I also have coded led lights with a Raspberry Pi.  </t>
  </si>
  <si>
    <t>learned simple block coding in ICT classes during middle school, and used simple boards to run the codes</t>
  </si>
  <si>
    <t>i went to a class that did coding,but not much</t>
  </si>
  <si>
    <t xml:space="preserve">I took tech class during the school year. I coded in things like Minecraft and Scratch. </t>
  </si>
  <si>
    <t>I have not coded a lot. The only code I have learned is pseudo code. (nothing else.)</t>
  </si>
  <si>
    <t>My experience with coding and/or programing is me and my friend used to play a coding game. We had to program a blob game.</t>
  </si>
  <si>
    <t xml:space="preserve">My experience with coding or programming, is that I went to robotics and which had programming a robot and building a robot and the attachments.  </t>
  </si>
  <si>
    <t>Coded with arduino and RobotC.</t>
  </si>
  <si>
    <t>I coded a sound game in scratch. I also used code.org to get characters through mazes</t>
  </si>
  <si>
    <t>I have coded before in some classes in school where I would create a game and make commands that would say how something would happen.</t>
  </si>
  <si>
    <t>i did coding in elementary, took a computer class in 6th grade, and i did robotics in 8th grade</t>
  </si>
  <si>
    <t>We coded in school.</t>
  </si>
  <si>
    <t>in school I did code</t>
  </si>
  <si>
    <t>I took a coding class in 6th grade</t>
  </si>
  <si>
    <t>I took the industry certification for microsoft and passed. No examples.</t>
  </si>
  <si>
    <t xml:space="preserve">I have experience doing coding from my prior year in robotics and graphic design </t>
  </si>
  <si>
    <t>I used to code.org</t>
  </si>
  <si>
    <t>I've used Code.org and created a game. One of the many games I've created is a dancing game.</t>
  </si>
  <si>
    <t>I was in a class with the micro bit where we learned Javascript</t>
  </si>
  <si>
    <t>I dont really rember much.</t>
  </si>
  <si>
    <t>Did an flvs class a few summers ago which mainly covered java and took a robotics elective for a semester which mainly used coderz and the lego robots along with a club that did almost the same thing.</t>
  </si>
  <si>
    <t>Took an flvs class on coding and did a class and club of coding 2021-2022 school year</t>
  </si>
  <si>
    <t>I usallly go on code.org and I have lots fxperience hacking a nintendo wii and making roblox games</t>
  </si>
  <si>
    <t>I have been doing coding since 3rd grade then I stopped. I started back in 6th grade and then Covid hit us so I stopped. My 8th grade year is my only time when I did coding for a full year.</t>
  </si>
  <si>
    <t>making a scratch game</t>
  </si>
  <si>
    <t xml:space="preserve">i did it once in a brilliant course  </t>
  </si>
  <si>
    <t>We just only did stem.</t>
  </si>
  <si>
    <t>In elementary school and some of 6th grade I did a little coding.</t>
  </si>
  <si>
    <t>I went to a coding camp at SCF in 6th grade. I also had Mr. Baxter as my teacher this year.</t>
  </si>
  <si>
    <t>a lot of experience</t>
  </si>
  <si>
    <t>I know some things but I understand a little</t>
  </si>
  <si>
    <t>I used to have a programming course. But I don't remember much about that.</t>
  </si>
  <si>
    <t>coding is cool</t>
  </si>
  <si>
    <t>I draw and made animations from code</t>
  </si>
  <si>
    <t>How to code and send it to the micro bit  and how to connect wires.</t>
  </si>
  <si>
    <t>I code a lot. I have used programs like python and JavaScript. I've made multiple games some succeeding online. I have had lots of experience but I haven't really used block tile things like scratch.</t>
  </si>
  <si>
    <t>previous experience </t>
  </si>
  <si>
    <t>How much did you enjoy your experience with coding or programming?</t>
  </si>
  <si>
    <t>I liked it a little</t>
  </si>
  <si>
    <t xml:space="preserve">I liked it a little </t>
  </si>
  <si>
    <t>I liked it a great deal</t>
  </si>
  <si>
    <t>I disliked it a little</t>
  </si>
  <si>
    <t>Quote</t>
  </si>
  <si>
    <t>Student</t>
  </si>
  <si>
    <t>NA</t>
  </si>
  <si>
    <t>Grade Level</t>
  </si>
  <si>
    <t>Percentage (n=94)</t>
  </si>
  <si>
    <t>Race/Ethnicity</t>
  </si>
  <si>
    <t>Percetnage (n=61)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</si>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</sst>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49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49" fontId="2" fillId="0" borderId="0" xfId="0" applyNumberFormat="1" applyFont="1" applyAlignment="1">
      <alignment wrapText="1"/>
    </xf>
    <xf numFmtId="171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old are you?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age!$C$3:$C$8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cat>
          <c:val>
            <c:numRef>
              <c:f>age!$D$3:$D$8</c:f>
              <c:numCache>
                <c:formatCode>General</c:formatCode>
                <c:ptCount val="6"/>
                <c:pt idx="0">
                  <c:v>2</c:v>
                </c:pt>
                <c:pt idx="1">
                  <c:v>20</c:v>
                </c:pt>
                <c:pt idx="2">
                  <c:v>19</c:v>
                </c:pt>
                <c:pt idx="3">
                  <c:v>28</c:v>
                </c:pt>
                <c:pt idx="4">
                  <c:v>20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8-8B44-AE98-EE06BF99D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6955392"/>
        <c:axId val="1256756176"/>
      </c:barChart>
      <c:catAx>
        <c:axId val="125695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756176"/>
        <c:crosses val="autoZero"/>
        <c:auto val="1"/>
        <c:lblAlgn val="ctr"/>
        <c:lblOffset val="100"/>
        <c:noMultiLvlLbl val="0"/>
      </c:catAx>
      <c:valAx>
        <c:axId val="12567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95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 grade level will you be in during the 2022/2023 school year?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grade!$C$3:$C$6</c:f>
              <c:strCache>
                <c:ptCount val="4"/>
                <c:pt idx="0">
                  <c:v>6th</c:v>
                </c:pt>
                <c:pt idx="1">
                  <c:v>7th</c:v>
                </c:pt>
                <c:pt idx="2">
                  <c:v>8th</c:v>
                </c:pt>
                <c:pt idx="3">
                  <c:v>9th</c:v>
                </c:pt>
              </c:strCache>
            </c:strRef>
          </c:cat>
          <c:val>
            <c:numRef>
              <c:f>grade!$D$3:$D$6</c:f>
              <c:numCache>
                <c:formatCode>General</c:formatCode>
                <c:ptCount val="4"/>
                <c:pt idx="0">
                  <c:v>19</c:v>
                </c:pt>
                <c:pt idx="1">
                  <c:v>16</c:v>
                </c:pt>
                <c:pt idx="2">
                  <c:v>29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6-0F4E-A7EF-6EA856256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0160320"/>
        <c:axId val="1120161968"/>
      </c:barChart>
      <c:catAx>
        <c:axId val="11201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61968"/>
        <c:crosses val="autoZero"/>
        <c:auto val="1"/>
        <c:lblAlgn val="ctr"/>
        <c:lblOffset val="100"/>
        <c:noMultiLvlLbl val="0"/>
      </c:catAx>
      <c:valAx>
        <c:axId val="11201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6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would you describe yourself?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ethnicity!$C$3:$C$7</c:f>
              <c:strCache>
                <c:ptCount val="5"/>
                <c:pt idx="0">
                  <c:v>Black or African American</c:v>
                </c:pt>
                <c:pt idx="1">
                  <c:v>Asian</c:v>
                </c:pt>
                <c:pt idx="2">
                  <c:v>American Indian or Alaska Native</c:v>
                </c:pt>
                <c:pt idx="3">
                  <c:v>White</c:v>
                </c:pt>
                <c:pt idx="4">
                  <c:v>Hispanic or Latin(x)</c:v>
                </c:pt>
              </c:strCache>
            </c:strRef>
          </c:cat>
          <c:val>
            <c:numRef>
              <c:f>ethnicity!$D$3:$D$7</c:f>
              <c:numCache>
                <c:formatCode>General</c:formatCode>
                <c:ptCount val="5"/>
                <c:pt idx="0">
                  <c:v>21</c:v>
                </c:pt>
                <c:pt idx="1">
                  <c:v>10</c:v>
                </c:pt>
                <c:pt idx="2">
                  <c:v>0</c:v>
                </c:pt>
                <c:pt idx="3">
                  <c:v>18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C-4F10-9104-3E9D8D97A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6224711"/>
        <c:axId val="1556995032"/>
      </c:barChart>
      <c:catAx>
        <c:axId val="1836224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995032"/>
        <c:crosses val="autoZero"/>
        <c:auto val="1"/>
        <c:lblAlgn val="ctr"/>
        <c:lblOffset val="100"/>
        <c:noMultiLvlLbl val="0"/>
      </c:catAx>
      <c:valAx>
        <c:axId val="155699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224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Which gender</a:t>
            </a:r>
            <a:r>
              <a:rPr lang="en-US" baseline="0"/>
              <a:t> do you identify with?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gender!$C$5:$C$9</c:f>
              <c:strCache>
                <c:ptCount val="5"/>
                <c:pt idx="0">
                  <c:v>Male</c:v>
                </c:pt>
                <c:pt idx="1">
                  <c:v>Female</c:v>
                </c:pt>
                <c:pt idx="2">
                  <c:v>Non-Binary/3rd Gender</c:v>
                </c:pt>
                <c:pt idx="3">
                  <c:v>Prefer to Self-Describe</c:v>
                </c:pt>
                <c:pt idx="4">
                  <c:v>Prefer Not to Say</c:v>
                </c:pt>
              </c:strCache>
            </c:strRef>
          </c:cat>
          <c:val>
            <c:numRef>
              <c:f>gender!$D$5:$D$9</c:f>
              <c:numCache>
                <c:formatCode>General</c:formatCode>
                <c:ptCount val="5"/>
                <c:pt idx="0">
                  <c:v>60</c:v>
                </c:pt>
                <c:pt idx="1">
                  <c:v>24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2-3D4A-8618-9A3D6A821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96481264"/>
        <c:axId val="1224838928"/>
      </c:barChart>
      <c:catAx>
        <c:axId val="1296481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838928"/>
        <c:crosses val="autoZero"/>
        <c:auto val="1"/>
        <c:lblAlgn val="ctr"/>
        <c:lblOffset val="100"/>
        <c:noMultiLvlLbl val="0"/>
      </c:catAx>
      <c:valAx>
        <c:axId val="122483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48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</a:t>
            </a:r>
            <a:r>
              <a:rPr lang="en-US" baseline="0"/>
              <a:t> much experience do you have with coding or programming?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'experience '!$C$4:$C$7</c:f>
              <c:strCache>
                <c:ptCount val="4"/>
                <c:pt idx="0">
                  <c:v>No experience </c:v>
                </c:pt>
                <c:pt idx="1">
                  <c:v>A little experience</c:v>
                </c:pt>
                <c:pt idx="2">
                  <c:v>Some experience </c:v>
                </c:pt>
                <c:pt idx="3">
                  <c:v>A lot of experience</c:v>
                </c:pt>
              </c:strCache>
            </c:strRef>
          </c:cat>
          <c:val>
            <c:numRef>
              <c:f>'experience '!$D$4:$D$7</c:f>
              <c:numCache>
                <c:formatCode>General</c:formatCode>
                <c:ptCount val="4"/>
                <c:pt idx="0">
                  <c:v>18</c:v>
                </c:pt>
                <c:pt idx="1">
                  <c:v>25</c:v>
                </c:pt>
                <c:pt idx="2">
                  <c:v>45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0-5644-BE2A-C895C9FCA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12193200"/>
        <c:axId val="1246332112"/>
      </c:barChart>
      <c:catAx>
        <c:axId val="1112193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332112"/>
        <c:crosses val="autoZero"/>
        <c:auto val="1"/>
        <c:lblAlgn val="ctr"/>
        <c:lblOffset val="100"/>
        <c:noMultiLvlLbl val="0"/>
      </c:catAx>
      <c:valAx>
        <c:axId val="124633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19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much did you enjoy your experience with coding or programing?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'experience satisfaction'!$C$4:$C$6</c:f>
              <c:strCache>
                <c:ptCount val="3"/>
                <c:pt idx="0">
                  <c:v>I liked it a little </c:v>
                </c:pt>
                <c:pt idx="1">
                  <c:v>I liked it a great deal</c:v>
                </c:pt>
                <c:pt idx="2">
                  <c:v>I disliked it a little</c:v>
                </c:pt>
              </c:strCache>
            </c:strRef>
          </c:cat>
          <c:val>
            <c:numRef>
              <c:f>'experience satisfaction'!$D$4:$D$6</c:f>
              <c:numCache>
                <c:formatCode>General</c:formatCode>
                <c:ptCount val="3"/>
                <c:pt idx="0">
                  <c:v>32</c:v>
                </c:pt>
                <c:pt idx="1">
                  <c:v>42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5-F042-B12A-FF6E4A54A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97597696"/>
        <c:axId val="1297796336"/>
      </c:barChart>
      <c:catAx>
        <c:axId val="1297597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796336"/>
        <c:crosses val="autoZero"/>
        <c:auto val="1"/>
        <c:lblAlgn val="ctr"/>
        <c:lblOffset val="100"/>
        <c:noMultiLvlLbl val="0"/>
      </c:catAx>
      <c:valAx>
        <c:axId val="129779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Students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59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3</xdr:row>
      <xdr:rowOff>25400</xdr:rowOff>
    </xdr:from>
    <xdr:to>
      <xdr:col>13</xdr:col>
      <xdr:colOff>520700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A7187-F002-F98C-7B04-2B0501A9C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542925</xdr:colOff>
      <xdr:row>0</xdr:row>
      <xdr:rowOff>104775</xdr:rowOff>
    </xdr:from>
    <xdr:to>
      <xdr:col>29</xdr:col>
      <xdr:colOff>533400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A2EF30-A63A-1D04-41F8-F9FFCD81D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4</xdr:row>
      <xdr:rowOff>95250</xdr:rowOff>
    </xdr:from>
    <xdr:to>
      <xdr:col>13</xdr:col>
      <xdr:colOff>638175</xdr:colOff>
      <xdr:row>9</xdr:row>
      <xdr:rowOff>266700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877E16-6573-B4AE-744A-95E09D0DD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2</xdr:row>
      <xdr:rowOff>88900</xdr:rowOff>
    </xdr:from>
    <xdr:to>
      <xdr:col>13</xdr:col>
      <xdr:colOff>292100</xdr:colOff>
      <xdr:row>21</xdr:row>
      <xdr:rowOff>603250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FDD0D0-BC29-F022-F316-9602D2121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2</xdr:row>
      <xdr:rowOff>76200</xdr:rowOff>
    </xdr:from>
    <xdr:to>
      <xdr:col>14</xdr:col>
      <xdr:colOff>469900</xdr:colOff>
      <xdr:row>13</xdr:row>
      <xdr:rowOff>387350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7FA64C-BAD6-A6B1-3EDB-BDA538C72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4</xdr:row>
      <xdr:rowOff>12700</xdr:rowOff>
    </xdr:from>
    <xdr:to>
      <xdr:col>14</xdr:col>
      <xdr:colOff>254000</xdr:colOff>
      <xdr:row>17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7BDEDA-25EA-5D36-3B8F-1D4557A3C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820D4-E02C-A14C-A6E9-AA0D4F53E678}">
  <dimension ref="A1:D92"/>
  <sheetViews>
    <sheetView topLeftCell="D1" workbookViewId="0">
      <selection activeCell="O29" sqref="O29"/>
    </sheetView>
  </sheetViews>
  <sheetFormatPr baseColWidth="10" defaultColWidth="11" defaultRowHeight="16" x14ac:dyDescent="0.2"/>
  <sheetData>
    <row r="1" spans="1:4" x14ac:dyDescent="0.2">
      <c r="A1" s="1" t="s">
        <v>0</v>
      </c>
    </row>
    <row r="2" spans="1:4" x14ac:dyDescent="0.2">
      <c r="A2" s="1" t="s">
        <v>1</v>
      </c>
      <c r="C2" t="s">
        <v>0</v>
      </c>
      <c r="D2" t="s">
        <v>2</v>
      </c>
    </row>
    <row r="3" spans="1:4" ht="17" x14ac:dyDescent="0.2">
      <c r="A3" s="2" t="s">
        <v>3</v>
      </c>
      <c r="C3">
        <v>10</v>
      </c>
      <c r="D3">
        <f>COUNTIF(A3:A92,10)</f>
        <v>2</v>
      </c>
    </row>
    <row r="4" spans="1:4" ht="17" x14ac:dyDescent="0.2">
      <c r="A4" s="2" t="s">
        <v>4</v>
      </c>
      <c r="C4">
        <v>11</v>
      </c>
      <c r="D4">
        <f>COUNTIF(A3:A92,11)</f>
        <v>20</v>
      </c>
    </row>
    <row r="5" spans="1:4" ht="17" x14ac:dyDescent="0.2">
      <c r="A5" s="2" t="s">
        <v>5</v>
      </c>
      <c r="C5">
        <v>12</v>
      </c>
      <c r="D5">
        <f>COUNTIF(A3:A92,12)</f>
        <v>19</v>
      </c>
    </row>
    <row r="6" spans="1:4" ht="17" x14ac:dyDescent="0.2">
      <c r="A6" s="2" t="s">
        <v>4</v>
      </c>
      <c r="C6">
        <v>13</v>
      </c>
      <c r="D6">
        <f>COUNTIF(A3:A92,13)</f>
        <v>28</v>
      </c>
    </row>
    <row r="7" spans="1:4" ht="17" x14ac:dyDescent="0.2">
      <c r="A7" s="2" t="s">
        <v>3</v>
      </c>
      <c r="C7">
        <v>14</v>
      </c>
      <c r="D7">
        <f>COUNTIF(A2:A92,14)</f>
        <v>20</v>
      </c>
    </row>
    <row r="8" spans="1:4" ht="17" x14ac:dyDescent="0.2">
      <c r="A8" s="2" t="s">
        <v>4</v>
      </c>
      <c r="C8">
        <v>15</v>
      </c>
      <c r="D8">
        <f>COUNTIF(A2:A92,15)</f>
        <v>1</v>
      </c>
    </row>
    <row r="9" spans="1:4" ht="17" x14ac:dyDescent="0.2">
      <c r="A9" s="2" t="s">
        <v>6</v>
      </c>
    </row>
    <row r="10" spans="1:4" ht="17" x14ac:dyDescent="0.2">
      <c r="A10" s="2" t="s">
        <v>5</v>
      </c>
    </row>
    <row r="11" spans="1:4" ht="17" x14ac:dyDescent="0.2">
      <c r="A11" s="2" t="s">
        <v>5</v>
      </c>
    </row>
    <row r="12" spans="1:4" ht="17" x14ac:dyDescent="0.2">
      <c r="A12" s="2" t="s">
        <v>5</v>
      </c>
    </row>
    <row r="13" spans="1:4" ht="17" x14ac:dyDescent="0.2">
      <c r="A13" s="2" t="s">
        <v>3</v>
      </c>
    </row>
    <row r="14" spans="1:4" ht="17" x14ac:dyDescent="0.2">
      <c r="A14" s="2" t="s">
        <v>3</v>
      </c>
    </row>
    <row r="15" spans="1:4" ht="17" x14ac:dyDescent="0.2">
      <c r="A15" s="2" t="s">
        <v>4</v>
      </c>
    </row>
    <row r="16" spans="1:4" ht="17" x14ac:dyDescent="0.2">
      <c r="A16" s="2" t="s">
        <v>6</v>
      </c>
    </row>
    <row r="17" spans="1:1" ht="17" x14ac:dyDescent="0.2">
      <c r="A17" s="2" t="s">
        <v>4</v>
      </c>
    </row>
    <row r="18" spans="1:1" ht="17" x14ac:dyDescent="0.2">
      <c r="A18" s="2" t="s">
        <v>3</v>
      </c>
    </row>
    <row r="19" spans="1:1" ht="17" x14ac:dyDescent="0.2">
      <c r="A19" s="2" t="s">
        <v>6</v>
      </c>
    </row>
    <row r="20" spans="1:1" ht="17" x14ac:dyDescent="0.2">
      <c r="A20" s="2" t="s">
        <v>4</v>
      </c>
    </row>
    <row r="21" spans="1:1" ht="17" x14ac:dyDescent="0.2">
      <c r="A21" s="2" t="s">
        <v>5</v>
      </c>
    </row>
    <row r="22" spans="1:1" ht="17" x14ac:dyDescent="0.2">
      <c r="A22" s="2" t="s">
        <v>7</v>
      </c>
    </row>
    <row r="23" spans="1:1" ht="17" x14ac:dyDescent="0.2">
      <c r="A23" s="2" t="s">
        <v>3</v>
      </c>
    </row>
    <row r="24" spans="1:1" ht="17" x14ac:dyDescent="0.2">
      <c r="A24" s="2" t="s">
        <v>6</v>
      </c>
    </row>
    <row r="25" spans="1:1" ht="17" x14ac:dyDescent="0.2">
      <c r="A25" s="2" t="s">
        <v>6</v>
      </c>
    </row>
    <row r="26" spans="1:1" ht="17" x14ac:dyDescent="0.2">
      <c r="A26" s="2" t="s">
        <v>3</v>
      </c>
    </row>
    <row r="27" spans="1:1" ht="17" x14ac:dyDescent="0.2">
      <c r="A27" s="2" t="s">
        <v>5</v>
      </c>
    </row>
    <row r="28" spans="1:1" ht="17" x14ac:dyDescent="0.2">
      <c r="A28" s="2" t="s">
        <v>6</v>
      </c>
    </row>
    <row r="29" spans="1:1" ht="17" x14ac:dyDescent="0.2">
      <c r="A29" s="2" t="s">
        <v>5</v>
      </c>
    </row>
    <row r="30" spans="1:1" ht="17" x14ac:dyDescent="0.2">
      <c r="A30" s="2" t="s">
        <v>3</v>
      </c>
    </row>
    <row r="31" spans="1:1" ht="17" x14ac:dyDescent="0.2">
      <c r="A31" s="2" t="s">
        <v>3</v>
      </c>
    </row>
    <row r="32" spans="1:1" ht="17" x14ac:dyDescent="0.2">
      <c r="A32" s="2" t="s">
        <v>3</v>
      </c>
    </row>
    <row r="33" spans="1:1" ht="17" x14ac:dyDescent="0.2">
      <c r="A33" s="2" t="s">
        <v>6</v>
      </c>
    </row>
    <row r="34" spans="1:1" ht="17" x14ac:dyDescent="0.2">
      <c r="A34" s="2" t="s">
        <v>4</v>
      </c>
    </row>
    <row r="35" spans="1:1" ht="17" x14ac:dyDescent="0.2">
      <c r="A35" s="2" t="s">
        <v>4</v>
      </c>
    </row>
    <row r="36" spans="1:1" ht="17" x14ac:dyDescent="0.2">
      <c r="A36" s="2" t="s">
        <v>4</v>
      </c>
    </row>
    <row r="37" spans="1:1" ht="17" x14ac:dyDescent="0.2">
      <c r="A37" s="2" t="s">
        <v>4</v>
      </c>
    </row>
    <row r="38" spans="1:1" ht="17" x14ac:dyDescent="0.2">
      <c r="A38" s="2" t="s">
        <v>8</v>
      </c>
    </row>
    <row r="39" spans="1:1" ht="17" x14ac:dyDescent="0.2">
      <c r="A39" s="2" t="s">
        <v>4</v>
      </c>
    </row>
    <row r="40" spans="1:1" ht="17" x14ac:dyDescent="0.2">
      <c r="A40" s="2" t="s">
        <v>4</v>
      </c>
    </row>
    <row r="41" spans="1:1" ht="17" x14ac:dyDescent="0.2">
      <c r="A41" s="2" t="s">
        <v>4</v>
      </c>
    </row>
    <row r="42" spans="1:1" ht="17" x14ac:dyDescent="0.2">
      <c r="A42" s="2" t="s">
        <v>4</v>
      </c>
    </row>
    <row r="43" spans="1:1" ht="17" x14ac:dyDescent="0.2">
      <c r="A43" s="2" t="s">
        <v>4</v>
      </c>
    </row>
    <row r="44" spans="1:1" ht="17" x14ac:dyDescent="0.2">
      <c r="A44" s="2" t="s">
        <v>5</v>
      </c>
    </row>
    <row r="45" spans="1:1" ht="17" x14ac:dyDescent="0.2">
      <c r="A45" s="2" t="s">
        <v>4</v>
      </c>
    </row>
    <row r="46" spans="1:1" ht="17" x14ac:dyDescent="0.2">
      <c r="A46" s="2" t="s">
        <v>6</v>
      </c>
    </row>
    <row r="47" spans="1:1" ht="17" x14ac:dyDescent="0.2">
      <c r="A47" s="2" t="s">
        <v>4</v>
      </c>
    </row>
    <row r="48" spans="1:1" ht="17" x14ac:dyDescent="0.2">
      <c r="A48" s="2" t="s">
        <v>5</v>
      </c>
    </row>
    <row r="49" spans="1:1" ht="17" x14ac:dyDescent="0.2">
      <c r="A49" s="2" t="s">
        <v>5</v>
      </c>
    </row>
    <row r="50" spans="1:1" ht="17" x14ac:dyDescent="0.2">
      <c r="A50" s="2" t="s">
        <v>5</v>
      </c>
    </row>
    <row r="51" spans="1:1" ht="17" x14ac:dyDescent="0.2">
      <c r="A51" s="2" t="s">
        <v>5</v>
      </c>
    </row>
    <row r="52" spans="1:1" ht="17" x14ac:dyDescent="0.2">
      <c r="A52" s="2" t="s">
        <v>3</v>
      </c>
    </row>
    <row r="53" spans="1:1" ht="17" x14ac:dyDescent="0.2">
      <c r="A53" s="2" t="s">
        <v>5</v>
      </c>
    </row>
    <row r="54" spans="1:1" ht="17" x14ac:dyDescent="0.2">
      <c r="A54" s="2" t="s">
        <v>4</v>
      </c>
    </row>
    <row r="55" spans="1:1" ht="17" x14ac:dyDescent="0.2">
      <c r="A55" s="2" t="s">
        <v>6</v>
      </c>
    </row>
    <row r="56" spans="1:1" ht="17" x14ac:dyDescent="0.2">
      <c r="A56" s="2" t="s">
        <v>3</v>
      </c>
    </row>
    <row r="57" spans="1:1" ht="17" x14ac:dyDescent="0.2">
      <c r="A57" s="2" t="s">
        <v>4</v>
      </c>
    </row>
    <row r="58" spans="1:1" ht="17" x14ac:dyDescent="0.2">
      <c r="A58" s="2" t="s">
        <v>6</v>
      </c>
    </row>
    <row r="59" spans="1:1" ht="17" x14ac:dyDescent="0.2">
      <c r="A59" s="2" t="s">
        <v>6</v>
      </c>
    </row>
    <row r="60" spans="1:1" ht="17" x14ac:dyDescent="0.2">
      <c r="A60" s="2" t="s">
        <v>6</v>
      </c>
    </row>
    <row r="61" spans="1:1" ht="17" x14ac:dyDescent="0.2">
      <c r="A61" s="2" t="s">
        <v>6</v>
      </c>
    </row>
    <row r="62" spans="1:1" ht="17" x14ac:dyDescent="0.2">
      <c r="A62" s="2" t="s">
        <v>5</v>
      </c>
    </row>
    <row r="63" spans="1:1" ht="17" x14ac:dyDescent="0.2">
      <c r="A63" s="2" t="s">
        <v>5</v>
      </c>
    </row>
    <row r="64" spans="1:1" ht="17" x14ac:dyDescent="0.2">
      <c r="A64" s="2" t="s">
        <v>6</v>
      </c>
    </row>
    <row r="65" spans="1:1" ht="17" x14ac:dyDescent="0.2">
      <c r="A65" s="2" t="s">
        <v>4</v>
      </c>
    </row>
    <row r="66" spans="1:1" ht="17" x14ac:dyDescent="0.2">
      <c r="A66" s="2" t="s">
        <v>5</v>
      </c>
    </row>
    <row r="67" spans="1:1" ht="17" x14ac:dyDescent="0.2">
      <c r="A67" s="2" t="s">
        <v>5</v>
      </c>
    </row>
    <row r="68" spans="1:1" ht="17" x14ac:dyDescent="0.2">
      <c r="A68" s="2" t="s">
        <v>5</v>
      </c>
    </row>
    <row r="69" spans="1:1" ht="17" x14ac:dyDescent="0.2">
      <c r="A69" s="2" t="s">
        <v>5</v>
      </c>
    </row>
    <row r="70" spans="1:1" ht="17" x14ac:dyDescent="0.2">
      <c r="A70" s="2" t="s">
        <v>6</v>
      </c>
    </row>
    <row r="71" spans="1:1" ht="17" x14ac:dyDescent="0.2">
      <c r="A71" s="2" t="s">
        <v>3</v>
      </c>
    </row>
    <row r="72" spans="1:1" ht="17" x14ac:dyDescent="0.2">
      <c r="A72" s="2" t="s">
        <v>6</v>
      </c>
    </row>
    <row r="73" spans="1:1" ht="17" x14ac:dyDescent="0.2">
      <c r="A73" s="2" t="s">
        <v>6</v>
      </c>
    </row>
    <row r="74" spans="1:1" ht="17" x14ac:dyDescent="0.2">
      <c r="A74" s="2" t="s">
        <v>8</v>
      </c>
    </row>
    <row r="75" spans="1:1" ht="17" x14ac:dyDescent="0.2">
      <c r="A75" s="2" t="s">
        <v>4</v>
      </c>
    </row>
    <row r="76" spans="1:1" ht="17" x14ac:dyDescent="0.2">
      <c r="A76" s="2" t="s">
        <v>4</v>
      </c>
    </row>
    <row r="77" spans="1:1" ht="17" x14ac:dyDescent="0.2">
      <c r="A77" s="2" t="s">
        <v>6</v>
      </c>
    </row>
    <row r="78" spans="1:1" ht="17" x14ac:dyDescent="0.2">
      <c r="A78" s="2" t="s">
        <v>4</v>
      </c>
    </row>
    <row r="79" spans="1:1" ht="17" x14ac:dyDescent="0.2">
      <c r="A79" s="2" t="s">
        <v>4</v>
      </c>
    </row>
    <row r="80" spans="1:1" ht="17" x14ac:dyDescent="0.2">
      <c r="A80" s="2" t="s">
        <v>6</v>
      </c>
    </row>
    <row r="81" spans="1:1" ht="17" x14ac:dyDescent="0.2">
      <c r="A81" s="2" t="s">
        <v>3</v>
      </c>
    </row>
    <row r="82" spans="1:1" ht="17" x14ac:dyDescent="0.2">
      <c r="A82" s="2" t="s">
        <v>3</v>
      </c>
    </row>
    <row r="83" spans="1:1" ht="17" x14ac:dyDescent="0.2">
      <c r="A83" s="2" t="s">
        <v>3</v>
      </c>
    </row>
    <row r="84" spans="1:1" ht="17" x14ac:dyDescent="0.2">
      <c r="A84" s="2" t="s">
        <v>5</v>
      </c>
    </row>
    <row r="85" spans="1:1" ht="17" x14ac:dyDescent="0.2">
      <c r="A85" s="2" t="s">
        <v>4</v>
      </c>
    </row>
    <row r="86" spans="1:1" ht="17" x14ac:dyDescent="0.2">
      <c r="A86" s="2" t="s">
        <v>3</v>
      </c>
    </row>
    <row r="87" spans="1:1" ht="17" x14ac:dyDescent="0.2">
      <c r="A87" s="2" t="s">
        <v>4</v>
      </c>
    </row>
    <row r="88" spans="1:1" ht="17" x14ac:dyDescent="0.2">
      <c r="A88" s="2" t="s">
        <v>4</v>
      </c>
    </row>
    <row r="89" spans="1:1" ht="17" x14ac:dyDescent="0.2">
      <c r="A89" s="2" t="s">
        <v>3</v>
      </c>
    </row>
    <row r="90" spans="1:1" ht="17" x14ac:dyDescent="0.2">
      <c r="A90" s="2" t="s">
        <v>4</v>
      </c>
    </row>
    <row r="91" spans="1:1" ht="17" x14ac:dyDescent="0.2">
      <c r="A91" s="2" t="s">
        <v>3</v>
      </c>
    </row>
    <row r="92" spans="1:1" ht="17" x14ac:dyDescent="0.2">
      <c r="A92" s="2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C017-14D6-9C4D-BE60-186D135967A9}">
  <dimension ref="A1:G96"/>
  <sheetViews>
    <sheetView topLeftCell="B1" zoomScale="110" workbookViewId="0">
      <selection activeCell="F2" sqref="F2:G6"/>
    </sheetView>
  </sheetViews>
  <sheetFormatPr baseColWidth="10" defaultColWidth="11" defaultRowHeight="16" x14ac:dyDescent="0.2"/>
  <cols>
    <col min="7" max="7" width="16.33203125" bestFit="1" customWidth="1"/>
  </cols>
  <sheetData>
    <row r="1" spans="1:7" x14ac:dyDescent="0.2">
      <c r="A1" s="1" t="s">
        <v>9</v>
      </c>
    </row>
    <row r="2" spans="1:7" x14ac:dyDescent="0.2">
      <c r="A2" s="1" t="s">
        <v>10</v>
      </c>
      <c r="F2" s="6" t="s">
        <v>140</v>
      </c>
      <c r="G2" s="6" t="s">
        <v>141</v>
      </c>
    </row>
    <row r="3" spans="1:7" ht="17" x14ac:dyDescent="0.2">
      <c r="A3" s="2" t="s">
        <v>11</v>
      </c>
      <c r="C3" t="s">
        <v>12</v>
      </c>
      <c r="D3">
        <f>COUNTIF(A3:A96,"6th Grade")</f>
        <v>19</v>
      </c>
      <c r="F3" s="7" t="s">
        <v>12</v>
      </c>
      <c r="G3" s="8">
        <f>(D3/$D$9)*100</f>
        <v>20.212765957446805</v>
      </c>
    </row>
    <row r="4" spans="1:7" ht="17" x14ac:dyDescent="0.2">
      <c r="A4" s="2" t="s">
        <v>13</v>
      </c>
      <c r="C4" t="s">
        <v>14</v>
      </c>
      <c r="D4">
        <f>COUNTIF(A3:A96, "7th Grade")</f>
        <v>16</v>
      </c>
      <c r="F4" s="7" t="s">
        <v>14</v>
      </c>
      <c r="G4" s="8">
        <f>(D4/$D$9)*100</f>
        <v>17.021276595744681</v>
      </c>
    </row>
    <row r="5" spans="1:7" ht="17" x14ac:dyDescent="0.2">
      <c r="A5" s="2" t="s">
        <v>13</v>
      </c>
      <c r="C5" t="s">
        <v>15</v>
      </c>
      <c r="D5">
        <f>COUNTIF(A3:A96,"8th Grade")</f>
        <v>29</v>
      </c>
      <c r="F5" s="7" t="s">
        <v>15</v>
      </c>
      <c r="G5" s="8">
        <f>(D5/$D$9)*100</f>
        <v>30.851063829787233</v>
      </c>
    </row>
    <row r="6" spans="1:7" ht="17" x14ac:dyDescent="0.2">
      <c r="A6" s="2" t="s">
        <v>11</v>
      </c>
      <c r="C6" t="s">
        <v>16</v>
      </c>
      <c r="D6">
        <f>COUNTIF(A3:A96, "9th Grade")</f>
        <v>30</v>
      </c>
      <c r="F6" s="7" t="s">
        <v>16</v>
      </c>
      <c r="G6" s="8">
        <f>(D6/$D$9)*100</f>
        <v>31.914893617021278</v>
      </c>
    </row>
    <row r="7" spans="1:7" ht="17" x14ac:dyDescent="0.2">
      <c r="A7" s="2" t="s">
        <v>17</v>
      </c>
    </row>
    <row r="8" spans="1:7" ht="17" x14ac:dyDescent="0.2">
      <c r="A8" s="2" t="s">
        <v>11</v>
      </c>
    </row>
    <row r="9" spans="1:7" ht="17" x14ac:dyDescent="0.2">
      <c r="A9" s="2" t="s">
        <v>17</v>
      </c>
      <c r="D9">
        <f>SUM(D3:D6)</f>
        <v>94</v>
      </c>
    </row>
    <row r="10" spans="1:7" ht="17" x14ac:dyDescent="0.2">
      <c r="A10" s="2" t="s">
        <v>13</v>
      </c>
    </row>
    <row r="11" spans="1:7" ht="17" x14ac:dyDescent="0.2">
      <c r="A11" s="2" t="s">
        <v>13</v>
      </c>
    </row>
    <row r="12" spans="1:7" ht="17" x14ac:dyDescent="0.2">
      <c r="A12" s="2" t="s">
        <v>13</v>
      </c>
    </row>
    <row r="13" spans="1:7" ht="17" x14ac:dyDescent="0.2">
      <c r="A13" s="2" t="s">
        <v>11</v>
      </c>
    </row>
    <row r="14" spans="1:7" ht="17" x14ac:dyDescent="0.2">
      <c r="A14" s="2" t="s">
        <v>18</v>
      </c>
    </row>
    <row r="15" spans="1:7" ht="17" x14ac:dyDescent="0.2">
      <c r="A15" s="2" t="s">
        <v>17</v>
      </c>
    </row>
    <row r="16" spans="1:7" ht="17" x14ac:dyDescent="0.2">
      <c r="A16" s="2" t="s">
        <v>17</v>
      </c>
    </row>
    <row r="17" spans="1:1" ht="17" x14ac:dyDescent="0.2">
      <c r="A17" s="2" t="s">
        <v>13</v>
      </c>
    </row>
    <row r="18" spans="1:1" ht="17" x14ac:dyDescent="0.2">
      <c r="A18" s="2" t="s">
        <v>11</v>
      </c>
    </row>
    <row r="19" spans="1:1" ht="17" x14ac:dyDescent="0.2">
      <c r="A19" s="2" t="s">
        <v>18</v>
      </c>
    </row>
    <row r="20" spans="1:1" ht="17" x14ac:dyDescent="0.2">
      <c r="A20" s="2" t="s">
        <v>11</v>
      </c>
    </row>
    <row r="21" spans="1:1" ht="17" x14ac:dyDescent="0.2">
      <c r="A21" s="2" t="s">
        <v>13</v>
      </c>
    </row>
    <row r="22" spans="1:1" ht="17" x14ac:dyDescent="0.2">
      <c r="A22" s="2" t="s">
        <v>13</v>
      </c>
    </row>
    <row r="23" spans="1:1" ht="17" x14ac:dyDescent="0.2">
      <c r="A23" s="2" t="s">
        <v>11</v>
      </c>
    </row>
    <row r="24" spans="1:1" ht="17" x14ac:dyDescent="0.2">
      <c r="A24" s="2" t="s">
        <v>18</v>
      </c>
    </row>
    <row r="25" spans="1:1" ht="17" x14ac:dyDescent="0.2">
      <c r="A25" s="2" t="s">
        <v>18</v>
      </c>
    </row>
    <row r="26" spans="1:1" ht="17" x14ac:dyDescent="0.2">
      <c r="A26" s="2" t="s">
        <v>17</v>
      </c>
    </row>
    <row r="27" spans="1:1" ht="17" x14ac:dyDescent="0.2">
      <c r="A27" s="2" t="s">
        <v>13</v>
      </c>
    </row>
    <row r="28" spans="1:1" ht="17" x14ac:dyDescent="0.2">
      <c r="A28" s="2" t="s">
        <v>17</v>
      </c>
    </row>
    <row r="29" spans="1:1" ht="17" x14ac:dyDescent="0.2">
      <c r="A29" s="2" t="s">
        <v>13</v>
      </c>
    </row>
    <row r="30" spans="1:1" ht="17" x14ac:dyDescent="0.2">
      <c r="A30" s="2" t="s">
        <v>11</v>
      </c>
    </row>
    <row r="31" spans="1:1" ht="17" x14ac:dyDescent="0.2">
      <c r="A31" s="2" t="s">
        <v>17</v>
      </c>
    </row>
    <row r="32" spans="1:1" ht="17" x14ac:dyDescent="0.2">
      <c r="A32" s="2" t="s">
        <v>11</v>
      </c>
    </row>
    <row r="33" spans="1:1" ht="17" x14ac:dyDescent="0.2">
      <c r="A33" s="2" t="s">
        <v>18</v>
      </c>
    </row>
    <row r="34" spans="1:1" ht="17" x14ac:dyDescent="0.2">
      <c r="A34" s="2" t="s">
        <v>11</v>
      </c>
    </row>
    <row r="35" spans="1:1" ht="17" x14ac:dyDescent="0.2">
      <c r="A35" s="2" t="s">
        <v>11</v>
      </c>
    </row>
    <row r="36" spans="1:1" ht="17" x14ac:dyDescent="0.2">
      <c r="A36" s="2" t="s">
        <v>11</v>
      </c>
    </row>
    <row r="37" spans="1:1" ht="17" x14ac:dyDescent="0.2">
      <c r="A37" s="2" t="s">
        <v>11</v>
      </c>
    </row>
    <row r="38" spans="1:1" ht="17" x14ac:dyDescent="0.2">
      <c r="A38" s="2" t="s">
        <v>18</v>
      </c>
    </row>
    <row r="39" spans="1:1" ht="17" x14ac:dyDescent="0.2">
      <c r="A39" s="2" t="s">
        <v>11</v>
      </c>
    </row>
    <row r="40" spans="1:1" ht="17" x14ac:dyDescent="0.2">
      <c r="A40" s="2" t="s">
        <v>13</v>
      </c>
    </row>
    <row r="41" spans="1:1" ht="17" x14ac:dyDescent="0.2">
      <c r="A41" s="2" t="s">
        <v>11</v>
      </c>
    </row>
    <row r="42" spans="1:1" ht="17" x14ac:dyDescent="0.2">
      <c r="A42" s="2" t="s">
        <v>11</v>
      </c>
    </row>
    <row r="43" spans="1:1" ht="17" x14ac:dyDescent="0.2">
      <c r="A43" s="2" t="s">
        <v>11</v>
      </c>
    </row>
    <row r="44" spans="1:1" ht="17" x14ac:dyDescent="0.2">
      <c r="A44" s="2" t="s">
        <v>13</v>
      </c>
    </row>
    <row r="45" spans="1:1" ht="17" x14ac:dyDescent="0.2">
      <c r="A45" s="2" t="s">
        <v>13</v>
      </c>
    </row>
    <row r="46" spans="1:1" ht="17" x14ac:dyDescent="0.2">
      <c r="A46" s="2" t="s">
        <v>18</v>
      </c>
    </row>
    <row r="47" spans="1:1" ht="17" x14ac:dyDescent="0.2">
      <c r="A47" s="2" t="s">
        <v>11</v>
      </c>
    </row>
    <row r="48" spans="1:1" ht="17" x14ac:dyDescent="0.2">
      <c r="A48" s="2" t="s">
        <v>13</v>
      </c>
    </row>
    <row r="49" spans="1:1" ht="17" x14ac:dyDescent="0.2">
      <c r="A49" s="2" t="s">
        <v>13</v>
      </c>
    </row>
    <row r="50" spans="1:1" ht="17" x14ac:dyDescent="0.2">
      <c r="A50" s="2" t="s">
        <v>13</v>
      </c>
    </row>
    <row r="51" spans="1:1" ht="17" x14ac:dyDescent="0.2">
      <c r="A51" s="2" t="s">
        <v>13</v>
      </c>
    </row>
    <row r="52" spans="1:1" ht="17" x14ac:dyDescent="0.2">
      <c r="A52" s="2" t="s">
        <v>11</v>
      </c>
    </row>
    <row r="53" spans="1:1" ht="17" x14ac:dyDescent="0.2">
      <c r="A53" s="2" t="s">
        <v>13</v>
      </c>
    </row>
    <row r="54" spans="1:1" ht="17" x14ac:dyDescent="0.2">
      <c r="A54" s="2" t="s">
        <v>13</v>
      </c>
    </row>
    <row r="55" spans="1:1" ht="17" x14ac:dyDescent="0.2">
      <c r="A55" s="2" t="s">
        <v>18</v>
      </c>
    </row>
    <row r="56" spans="1:1" ht="17" x14ac:dyDescent="0.2">
      <c r="A56" s="2" t="s">
        <v>17</v>
      </c>
    </row>
    <row r="57" spans="1:1" ht="17" x14ac:dyDescent="0.2">
      <c r="A57" s="2" t="s">
        <v>11</v>
      </c>
    </row>
    <row r="58" spans="1:1" ht="17" x14ac:dyDescent="0.2">
      <c r="A58" s="2" t="s">
        <v>18</v>
      </c>
    </row>
    <row r="59" spans="1:1" ht="17" x14ac:dyDescent="0.2">
      <c r="A59" s="2" t="s">
        <v>18</v>
      </c>
    </row>
    <row r="60" spans="1:1" ht="17" x14ac:dyDescent="0.2">
      <c r="A60" s="2" t="s">
        <v>18</v>
      </c>
    </row>
    <row r="61" spans="1:1" ht="17" x14ac:dyDescent="0.2">
      <c r="A61" s="2" t="s">
        <v>18</v>
      </c>
    </row>
    <row r="62" spans="1:1" ht="17" x14ac:dyDescent="0.2">
      <c r="A62" s="2" t="s">
        <v>11</v>
      </c>
    </row>
    <row r="63" spans="1:1" ht="17" x14ac:dyDescent="0.2">
      <c r="A63" s="2" t="s">
        <v>13</v>
      </c>
    </row>
    <row r="64" spans="1:1" ht="17" x14ac:dyDescent="0.2">
      <c r="A64" s="2" t="s">
        <v>18</v>
      </c>
    </row>
    <row r="65" spans="1:1" ht="17" x14ac:dyDescent="0.2">
      <c r="A65" s="2" t="s">
        <v>11</v>
      </c>
    </row>
    <row r="66" spans="1:1" ht="17" x14ac:dyDescent="0.2">
      <c r="A66" s="2" t="s">
        <v>13</v>
      </c>
    </row>
    <row r="67" spans="1:1" ht="17" x14ac:dyDescent="0.2">
      <c r="A67" s="2" t="s">
        <v>13</v>
      </c>
    </row>
    <row r="68" spans="1:1" ht="17" x14ac:dyDescent="0.2">
      <c r="A68" s="2" t="s">
        <v>13</v>
      </c>
    </row>
    <row r="69" spans="1:1" ht="17" x14ac:dyDescent="0.2">
      <c r="A69" s="2" t="s">
        <v>13</v>
      </c>
    </row>
    <row r="70" spans="1:1" ht="17" x14ac:dyDescent="0.2">
      <c r="A70" s="2" t="s">
        <v>11</v>
      </c>
    </row>
    <row r="71" spans="1:1" ht="17" x14ac:dyDescent="0.2">
      <c r="A71" s="2" t="s">
        <v>13</v>
      </c>
    </row>
    <row r="72" spans="1:1" ht="17" x14ac:dyDescent="0.2">
      <c r="A72" s="2" t="s">
        <v>13</v>
      </c>
    </row>
    <row r="73" spans="1:1" ht="17" x14ac:dyDescent="0.2">
      <c r="A73" s="2" t="s">
        <v>18</v>
      </c>
    </row>
    <row r="74" spans="1:1" ht="17" x14ac:dyDescent="0.2">
      <c r="A74" s="2" t="s">
        <v>17</v>
      </c>
    </row>
    <row r="75" spans="1:1" ht="17" x14ac:dyDescent="0.2">
      <c r="A75" s="2" t="s">
        <v>18</v>
      </c>
    </row>
    <row r="76" spans="1:1" ht="17" x14ac:dyDescent="0.2">
      <c r="A76" s="2" t="s">
        <v>18</v>
      </c>
    </row>
    <row r="77" spans="1:1" ht="17" x14ac:dyDescent="0.2">
      <c r="A77" s="2" t="s">
        <v>18</v>
      </c>
    </row>
    <row r="78" spans="1:1" ht="17" x14ac:dyDescent="0.2">
      <c r="A78" s="2" t="s">
        <v>11</v>
      </c>
    </row>
    <row r="79" spans="1:1" ht="17" x14ac:dyDescent="0.2">
      <c r="A79" s="2" t="s">
        <v>11</v>
      </c>
    </row>
    <row r="80" spans="1:1" ht="17" x14ac:dyDescent="0.2">
      <c r="A80" s="2" t="s">
        <v>18</v>
      </c>
    </row>
    <row r="81" spans="1:1" ht="17" x14ac:dyDescent="0.2">
      <c r="A81" s="2" t="s">
        <v>17</v>
      </c>
    </row>
    <row r="82" spans="1:1" ht="17" x14ac:dyDescent="0.2">
      <c r="A82" s="2" t="s">
        <v>13</v>
      </c>
    </row>
    <row r="83" spans="1:1" ht="17" x14ac:dyDescent="0.2">
      <c r="A83" s="2" t="s">
        <v>18</v>
      </c>
    </row>
    <row r="84" spans="1:1" ht="17" x14ac:dyDescent="0.2">
      <c r="A84" s="2" t="s">
        <v>11</v>
      </c>
    </row>
    <row r="85" spans="1:1" ht="17" x14ac:dyDescent="0.2">
      <c r="A85" s="2" t="s">
        <v>17</v>
      </c>
    </row>
    <row r="86" spans="1:1" ht="17" x14ac:dyDescent="0.2">
      <c r="A86" s="2" t="s">
        <v>17</v>
      </c>
    </row>
    <row r="87" spans="1:1" ht="17" x14ac:dyDescent="0.2">
      <c r="A87" s="2" t="s">
        <v>13</v>
      </c>
    </row>
    <row r="88" spans="1:1" ht="17" x14ac:dyDescent="0.2">
      <c r="A88" s="2" t="s">
        <v>11</v>
      </c>
    </row>
    <row r="89" spans="1:1" ht="17" x14ac:dyDescent="0.2">
      <c r="A89" s="2" t="s">
        <v>17</v>
      </c>
    </row>
    <row r="90" spans="1:1" ht="17" x14ac:dyDescent="0.2">
      <c r="A90" s="2" t="s">
        <v>13</v>
      </c>
    </row>
    <row r="91" spans="1:1" ht="17" x14ac:dyDescent="0.2">
      <c r="A91" s="2" t="s">
        <v>13</v>
      </c>
    </row>
    <row r="92" spans="1:1" ht="17" x14ac:dyDescent="0.2">
      <c r="A92" s="2" t="s">
        <v>17</v>
      </c>
    </row>
    <row r="93" spans="1:1" ht="17" x14ac:dyDescent="0.2">
      <c r="A93" s="2" t="s">
        <v>17</v>
      </c>
    </row>
    <row r="94" spans="1:1" ht="17" x14ac:dyDescent="0.2">
      <c r="A94" s="2" t="s">
        <v>11</v>
      </c>
    </row>
    <row r="95" spans="1:1" ht="17" x14ac:dyDescent="0.2">
      <c r="A95" s="2" t="s">
        <v>11</v>
      </c>
    </row>
    <row r="96" spans="1:1" ht="17" x14ac:dyDescent="0.2">
      <c r="A96" s="2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1C0B9-023C-364D-882C-CB85E361B78B}">
  <dimension ref="A1:G96"/>
  <sheetViews>
    <sheetView topLeftCell="A4" workbookViewId="0">
      <selection activeCell="F10" sqref="F10:G14"/>
    </sheetView>
  </sheetViews>
  <sheetFormatPr baseColWidth="10" defaultColWidth="11" defaultRowHeight="16" x14ac:dyDescent="0.2"/>
  <cols>
    <col min="6" max="6" width="28.83203125" bestFit="1" customWidth="1"/>
  </cols>
  <sheetData>
    <row r="1" spans="1:7" x14ac:dyDescent="0.2">
      <c r="A1" s="1" t="s">
        <v>19</v>
      </c>
    </row>
    <row r="2" spans="1:7" x14ac:dyDescent="0.2">
      <c r="A2" s="1" t="s">
        <v>20</v>
      </c>
    </row>
    <row r="3" spans="1:7" ht="51" x14ac:dyDescent="0.2">
      <c r="A3" s="2" t="s">
        <v>21</v>
      </c>
      <c r="C3" t="s">
        <v>21</v>
      </c>
      <c r="D3">
        <f>COUNTIF(A3:A96,"Black or African American")</f>
        <v>21</v>
      </c>
    </row>
    <row r="4" spans="1:7" ht="17" x14ac:dyDescent="0.2">
      <c r="A4" s="2" t="s">
        <v>22</v>
      </c>
      <c r="C4" t="s">
        <v>22</v>
      </c>
      <c r="D4">
        <f>COUNTIF(A3:A96,"Asian")</f>
        <v>10</v>
      </c>
    </row>
    <row r="5" spans="1:7" ht="102" x14ac:dyDescent="0.2">
      <c r="A5" s="2" t="s">
        <v>23</v>
      </c>
      <c r="C5" t="s">
        <v>24</v>
      </c>
      <c r="D5">
        <f>COUNTIF(A3:A96,"American Indian or Alaska Native")</f>
        <v>0</v>
      </c>
    </row>
    <row r="6" spans="1:7" ht="17" x14ac:dyDescent="0.2">
      <c r="A6" s="2" t="s">
        <v>25</v>
      </c>
      <c r="C6" t="s">
        <v>25</v>
      </c>
      <c r="D6">
        <f>COUNTIF(A3:A96,"White")</f>
        <v>18</v>
      </c>
    </row>
    <row r="7" spans="1:7" ht="17" x14ac:dyDescent="0.2">
      <c r="A7" s="2" t="s">
        <v>25</v>
      </c>
      <c r="C7" t="s">
        <v>26</v>
      </c>
      <c r="D7">
        <f>COUNTIF(A3:A96,"Hispanic or Latin(x)")</f>
        <v>12</v>
      </c>
    </row>
    <row r="8" spans="1:7" ht="17" x14ac:dyDescent="0.2">
      <c r="A8" s="2" t="s">
        <v>22</v>
      </c>
    </row>
    <row r="9" spans="1:7" ht="51" x14ac:dyDescent="0.2">
      <c r="A9" s="2" t="s">
        <v>21</v>
      </c>
      <c r="F9" s="9" t="s">
        <v>142</v>
      </c>
      <c r="G9" s="9" t="s">
        <v>143</v>
      </c>
    </row>
    <row r="10" spans="1:7" ht="51" x14ac:dyDescent="0.2">
      <c r="A10" s="2" t="s">
        <v>21</v>
      </c>
      <c r="D10">
        <f>SUM(D3:D7)</f>
        <v>61</v>
      </c>
      <c r="F10" t="s">
        <v>21</v>
      </c>
      <c r="G10" s="5">
        <f>(D3/$D$10)*100</f>
        <v>34.42622950819672</v>
      </c>
    </row>
    <row r="11" spans="1:7" ht="17" x14ac:dyDescent="0.2">
      <c r="A11" s="2" t="s">
        <v>25</v>
      </c>
      <c r="F11" t="s">
        <v>22</v>
      </c>
      <c r="G11" s="5">
        <f t="shared" ref="G11:G14" si="0">(D4/$D$10)*100</f>
        <v>16.393442622950818</v>
      </c>
    </row>
    <row r="12" spans="1:7" ht="51" x14ac:dyDescent="0.2">
      <c r="A12" s="2" t="s">
        <v>21</v>
      </c>
      <c r="F12" t="s">
        <v>24</v>
      </c>
      <c r="G12" s="5">
        <f t="shared" si="0"/>
        <v>0</v>
      </c>
    </row>
    <row r="13" spans="1:7" ht="85" x14ac:dyDescent="0.2">
      <c r="A13" s="2" t="s">
        <v>27</v>
      </c>
      <c r="F13" t="s">
        <v>25</v>
      </c>
      <c r="G13" s="5">
        <f t="shared" si="0"/>
        <v>29.508196721311474</v>
      </c>
    </row>
    <row r="14" spans="1:7" ht="34" x14ac:dyDescent="0.2">
      <c r="A14" s="2" t="s">
        <v>26</v>
      </c>
      <c r="F14" t="s">
        <v>26</v>
      </c>
      <c r="G14" s="5">
        <f t="shared" si="0"/>
        <v>19.672131147540984</v>
      </c>
    </row>
    <row r="15" spans="1:7" ht="68" x14ac:dyDescent="0.2">
      <c r="A15" s="2" t="s">
        <v>28</v>
      </c>
    </row>
    <row r="16" spans="1:7" ht="17" x14ac:dyDescent="0.2">
      <c r="A16" s="2" t="s">
        <v>25</v>
      </c>
    </row>
    <row r="17" spans="1:1" ht="17" x14ac:dyDescent="0.2">
      <c r="A17" s="2" t="s">
        <v>25</v>
      </c>
    </row>
    <row r="18" spans="1:1" ht="17" x14ac:dyDescent="0.2">
      <c r="A18" s="2" t="s">
        <v>22</v>
      </c>
    </row>
    <row r="19" spans="1:1" ht="51" x14ac:dyDescent="0.2">
      <c r="A19" s="2" t="s">
        <v>29</v>
      </c>
    </row>
    <row r="20" spans="1:1" ht="51" x14ac:dyDescent="0.2">
      <c r="A20" s="2" t="s">
        <v>29</v>
      </c>
    </row>
    <row r="21" spans="1:1" ht="17" x14ac:dyDescent="0.2">
      <c r="A21" s="2" t="s">
        <v>22</v>
      </c>
    </row>
    <row r="22" spans="1:1" ht="17" x14ac:dyDescent="0.2">
      <c r="A22" s="2" t="s">
        <v>22</v>
      </c>
    </row>
    <row r="23" spans="1:1" ht="85" x14ac:dyDescent="0.2">
      <c r="A23" s="2" t="s">
        <v>30</v>
      </c>
    </row>
    <row r="24" spans="1:1" ht="17" x14ac:dyDescent="0.2">
      <c r="A24" s="2" t="s">
        <v>25</v>
      </c>
    </row>
    <row r="25" spans="1:1" ht="51" x14ac:dyDescent="0.2">
      <c r="A25" s="2" t="s">
        <v>29</v>
      </c>
    </row>
    <row r="26" spans="1:1" ht="17" x14ac:dyDescent="0.2">
      <c r="A26" s="2" t="s">
        <v>22</v>
      </c>
    </row>
    <row r="27" spans="1:1" ht="102" x14ac:dyDescent="0.2">
      <c r="A27" s="2" t="s">
        <v>31</v>
      </c>
    </row>
    <row r="28" spans="1:1" ht="51" x14ac:dyDescent="0.2">
      <c r="A28" s="2" t="s">
        <v>29</v>
      </c>
    </row>
    <row r="29" spans="1:1" ht="51" x14ac:dyDescent="0.2">
      <c r="A29" s="2" t="s">
        <v>21</v>
      </c>
    </row>
    <row r="30" spans="1:1" ht="119" x14ac:dyDescent="0.2">
      <c r="A30" s="2" t="s">
        <v>32</v>
      </c>
    </row>
    <row r="31" spans="1:1" ht="85" x14ac:dyDescent="0.2">
      <c r="A31" s="2" t="s">
        <v>30</v>
      </c>
    </row>
    <row r="32" spans="1:1" ht="85" x14ac:dyDescent="0.2">
      <c r="A32" s="2" t="s">
        <v>30</v>
      </c>
    </row>
    <row r="33" spans="1:1" ht="51" x14ac:dyDescent="0.2">
      <c r="A33" s="2" t="s">
        <v>29</v>
      </c>
    </row>
    <row r="34" spans="1:1" ht="136" x14ac:dyDescent="0.2">
      <c r="A34" s="2" t="s">
        <v>33</v>
      </c>
    </row>
    <row r="35" spans="1:1" ht="17" x14ac:dyDescent="0.2">
      <c r="A35" s="2" t="s">
        <v>25</v>
      </c>
    </row>
    <row r="36" spans="1:1" ht="102" x14ac:dyDescent="0.2">
      <c r="A36" s="2" t="s">
        <v>31</v>
      </c>
    </row>
    <row r="37" spans="1:1" ht="136" x14ac:dyDescent="0.2">
      <c r="A37" s="2" t="s">
        <v>33</v>
      </c>
    </row>
    <row r="38" spans="1:1" ht="51" x14ac:dyDescent="0.2">
      <c r="A38" s="2" t="s">
        <v>29</v>
      </c>
    </row>
    <row r="39" spans="1:1" ht="17" x14ac:dyDescent="0.2">
      <c r="A39" s="2" t="s">
        <v>22</v>
      </c>
    </row>
    <row r="40" spans="1:1" ht="17" x14ac:dyDescent="0.2">
      <c r="A40" s="2" t="s">
        <v>25</v>
      </c>
    </row>
    <row r="41" spans="1:1" ht="34" x14ac:dyDescent="0.2">
      <c r="A41" s="2" t="s">
        <v>26</v>
      </c>
    </row>
    <row r="42" spans="1:1" ht="17" x14ac:dyDescent="0.2">
      <c r="A42" s="2" t="s">
        <v>22</v>
      </c>
    </row>
    <row r="43" spans="1:1" ht="34" x14ac:dyDescent="0.2">
      <c r="A43" s="2" t="s">
        <v>26</v>
      </c>
    </row>
    <row r="44" spans="1:1" ht="51" x14ac:dyDescent="0.2">
      <c r="A44" s="2" t="s">
        <v>29</v>
      </c>
    </row>
    <row r="45" spans="1:1" ht="17" x14ac:dyDescent="0.2">
      <c r="A45" s="2" t="s">
        <v>22</v>
      </c>
    </row>
    <row r="46" spans="1:1" ht="34" x14ac:dyDescent="0.2">
      <c r="A46" s="2" t="s">
        <v>26</v>
      </c>
    </row>
    <row r="47" spans="1:1" ht="17" x14ac:dyDescent="0.2">
      <c r="A47" s="2" t="s">
        <v>22</v>
      </c>
    </row>
    <row r="48" spans="1:1" ht="34" x14ac:dyDescent="0.2">
      <c r="A48" s="2" t="s">
        <v>34</v>
      </c>
    </row>
    <row r="49" spans="1:1" ht="17" x14ac:dyDescent="0.2">
      <c r="A49" s="2" t="s">
        <v>25</v>
      </c>
    </row>
    <row r="50" spans="1:1" ht="85" x14ac:dyDescent="0.2">
      <c r="A50" s="2" t="s">
        <v>35</v>
      </c>
    </row>
    <row r="51" spans="1:1" ht="17" x14ac:dyDescent="0.2">
      <c r="A51" s="2" t="s">
        <v>25</v>
      </c>
    </row>
    <row r="52" spans="1:1" ht="34" x14ac:dyDescent="0.2">
      <c r="A52" s="2" t="s">
        <v>26</v>
      </c>
    </row>
    <row r="53" spans="1:1" ht="34" x14ac:dyDescent="0.2">
      <c r="A53" s="2" t="s">
        <v>26</v>
      </c>
    </row>
    <row r="54" spans="1:1" ht="51" x14ac:dyDescent="0.2">
      <c r="A54" s="2" t="s">
        <v>29</v>
      </c>
    </row>
    <row r="55" spans="1:1" ht="34" x14ac:dyDescent="0.2">
      <c r="A55" s="2" t="s">
        <v>26</v>
      </c>
    </row>
    <row r="56" spans="1:1" ht="136" x14ac:dyDescent="0.2">
      <c r="A56" s="2" t="s">
        <v>36</v>
      </c>
    </row>
    <row r="57" spans="1:1" ht="34" x14ac:dyDescent="0.2">
      <c r="A57" s="2" t="s">
        <v>26</v>
      </c>
    </row>
    <row r="58" spans="1:1" ht="17" x14ac:dyDescent="0.2">
      <c r="A58" s="2" t="s">
        <v>25</v>
      </c>
    </row>
    <row r="59" spans="1:1" ht="34" x14ac:dyDescent="0.2">
      <c r="A59" s="2" t="s">
        <v>34</v>
      </c>
    </row>
    <row r="60" spans="1:1" ht="85" x14ac:dyDescent="0.2">
      <c r="A60" s="2" t="s">
        <v>30</v>
      </c>
    </row>
    <row r="61" spans="1:1" ht="85" x14ac:dyDescent="0.2">
      <c r="A61" s="2" t="s">
        <v>30</v>
      </c>
    </row>
    <row r="62" spans="1:1" ht="51" x14ac:dyDescent="0.2">
      <c r="A62" s="2" t="s">
        <v>29</v>
      </c>
    </row>
    <row r="63" spans="1:1" ht="68" x14ac:dyDescent="0.2">
      <c r="A63" s="2" t="s">
        <v>28</v>
      </c>
    </row>
    <row r="64" spans="1:1" ht="17" x14ac:dyDescent="0.2">
      <c r="A64" s="2" t="s">
        <v>25</v>
      </c>
    </row>
    <row r="65" spans="1:1" ht="17" x14ac:dyDescent="0.2">
      <c r="A65" s="2" t="s">
        <v>25</v>
      </c>
    </row>
    <row r="66" spans="1:1" ht="51" x14ac:dyDescent="0.2">
      <c r="A66" s="2" t="s">
        <v>21</v>
      </c>
    </row>
    <row r="67" spans="1:1" ht="34" x14ac:dyDescent="0.2">
      <c r="A67" s="2" t="s">
        <v>26</v>
      </c>
    </row>
    <row r="68" spans="1:1" ht="34" x14ac:dyDescent="0.2">
      <c r="A68" s="2" t="s">
        <v>26</v>
      </c>
    </row>
    <row r="69" spans="1:1" ht="51" x14ac:dyDescent="0.2">
      <c r="A69" s="2" t="s">
        <v>21</v>
      </c>
    </row>
    <row r="70" spans="1:1" ht="51" x14ac:dyDescent="0.2">
      <c r="A70" s="2" t="s">
        <v>21</v>
      </c>
    </row>
    <row r="71" spans="1:1" ht="51" x14ac:dyDescent="0.2">
      <c r="A71" s="2" t="s">
        <v>21</v>
      </c>
    </row>
    <row r="72" spans="1:1" ht="51" x14ac:dyDescent="0.2">
      <c r="A72" s="2" t="s">
        <v>21</v>
      </c>
    </row>
    <row r="73" spans="1:1" ht="51" x14ac:dyDescent="0.2">
      <c r="A73" s="2" t="s">
        <v>21</v>
      </c>
    </row>
    <row r="74" spans="1:1" ht="51" x14ac:dyDescent="0.2">
      <c r="A74" s="2" t="s">
        <v>21</v>
      </c>
    </row>
    <row r="75" spans="1:1" ht="51" x14ac:dyDescent="0.2">
      <c r="A75" s="2" t="s">
        <v>21</v>
      </c>
    </row>
    <row r="76" spans="1:1" ht="51" x14ac:dyDescent="0.2">
      <c r="A76" s="2" t="s">
        <v>37</v>
      </c>
    </row>
    <row r="77" spans="1:1" ht="51" x14ac:dyDescent="0.2">
      <c r="A77" s="2" t="s">
        <v>21</v>
      </c>
    </row>
    <row r="78" spans="1:1" ht="51" x14ac:dyDescent="0.2">
      <c r="A78" s="2" t="s">
        <v>21</v>
      </c>
    </row>
    <row r="79" spans="1:1" ht="51" x14ac:dyDescent="0.2">
      <c r="A79" s="2" t="s">
        <v>21</v>
      </c>
    </row>
    <row r="80" spans="1:1" ht="51" x14ac:dyDescent="0.2">
      <c r="A80" s="2" t="s">
        <v>21</v>
      </c>
    </row>
    <row r="81" spans="1:1" ht="51" x14ac:dyDescent="0.2">
      <c r="A81" s="2" t="s">
        <v>21</v>
      </c>
    </row>
    <row r="82" spans="1:1" ht="51" x14ac:dyDescent="0.2">
      <c r="A82" s="2" t="s">
        <v>21</v>
      </c>
    </row>
    <row r="83" spans="1:1" ht="51" x14ac:dyDescent="0.2">
      <c r="A83" s="2" t="s">
        <v>37</v>
      </c>
    </row>
    <row r="84" spans="1:1" ht="153" x14ac:dyDescent="0.2">
      <c r="A84" s="2" t="s">
        <v>38</v>
      </c>
    </row>
    <row r="85" spans="1:1" ht="17" x14ac:dyDescent="0.2">
      <c r="A85" s="2" t="s">
        <v>25</v>
      </c>
    </row>
    <row r="86" spans="1:1" ht="51" x14ac:dyDescent="0.2">
      <c r="A86" s="2" t="s">
        <v>21</v>
      </c>
    </row>
    <row r="87" spans="1:1" ht="51" x14ac:dyDescent="0.2">
      <c r="A87" s="2" t="s">
        <v>21</v>
      </c>
    </row>
    <row r="88" spans="1:1" ht="68" x14ac:dyDescent="0.2">
      <c r="A88" s="2" t="s">
        <v>28</v>
      </c>
    </row>
    <row r="89" spans="1:1" ht="34" x14ac:dyDescent="0.2">
      <c r="A89" s="2" t="s">
        <v>26</v>
      </c>
    </row>
    <row r="90" spans="1:1" ht="51" x14ac:dyDescent="0.2">
      <c r="A90" s="2" t="s">
        <v>29</v>
      </c>
    </row>
    <row r="91" spans="1:1" ht="17" x14ac:dyDescent="0.2">
      <c r="A91" s="2" t="s">
        <v>25</v>
      </c>
    </row>
    <row r="92" spans="1:1" ht="17" x14ac:dyDescent="0.2">
      <c r="A92" s="2" t="s">
        <v>25</v>
      </c>
    </row>
    <row r="93" spans="1:1" ht="17" x14ac:dyDescent="0.2">
      <c r="A93" s="2" t="s">
        <v>25</v>
      </c>
    </row>
    <row r="94" spans="1:1" ht="119" x14ac:dyDescent="0.2">
      <c r="A94" s="2" t="s">
        <v>39</v>
      </c>
    </row>
    <row r="95" spans="1:1" ht="34" x14ac:dyDescent="0.2">
      <c r="A95" s="2" t="s">
        <v>26</v>
      </c>
    </row>
    <row r="96" spans="1:1" ht="17" x14ac:dyDescent="0.2">
      <c r="A96" s="2" t="s">
        <v>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0C2E2-0D9B-BE47-8437-651D275FD7CD}">
  <dimension ref="A1:D96"/>
  <sheetViews>
    <sheetView topLeftCell="B2" workbookViewId="0">
      <selection activeCell="C12" sqref="C12:D17"/>
    </sheetView>
  </sheetViews>
  <sheetFormatPr baseColWidth="10" defaultColWidth="11" defaultRowHeight="16" x14ac:dyDescent="0.2"/>
  <sheetData>
    <row r="1" spans="1:4" x14ac:dyDescent="0.2">
      <c r="A1" s="1" t="s">
        <v>40</v>
      </c>
    </row>
    <row r="2" spans="1:4" x14ac:dyDescent="0.2">
      <c r="A2" s="1" t="s">
        <v>41</v>
      </c>
    </row>
    <row r="3" spans="1:4" ht="17" x14ac:dyDescent="0.2">
      <c r="A3" s="2" t="s">
        <v>42</v>
      </c>
    </row>
    <row r="4" spans="1:4" ht="17" x14ac:dyDescent="0.2">
      <c r="A4" s="2" t="s">
        <v>43</v>
      </c>
    </row>
    <row r="5" spans="1:4" ht="17" x14ac:dyDescent="0.2">
      <c r="A5" s="2" t="s">
        <v>42</v>
      </c>
      <c r="C5" t="s">
        <v>42</v>
      </c>
      <c r="D5">
        <f>COUNTIF(A3:A96,"Male")</f>
        <v>60</v>
      </c>
    </row>
    <row r="6" spans="1:4" ht="17" x14ac:dyDescent="0.2">
      <c r="A6" s="2" t="s">
        <v>42</v>
      </c>
      <c r="C6" t="s">
        <v>43</v>
      </c>
      <c r="D6">
        <f>COUNTIF(A3:A96,"Female")</f>
        <v>24</v>
      </c>
    </row>
    <row r="7" spans="1:4" ht="17" x14ac:dyDescent="0.2">
      <c r="A7" s="2" t="s">
        <v>42</v>
      </c>
      <c r="C7" t="s">
        <v>44</v>
      </c>
      <c r="D7">
        <f>COUNTIF(A3:A96,"Non-binary/3rd gender")</f>
        <v>3</v>
      </c>
    </row>
    <row r="8" spans="1:4" ht="17" x14ac:dyDescent="0.2">
      <c r="A8" s="2" t="s">
        <v>42</v>
      </c>
      <c r="C8" t="s">
        <v>45</v>
      </c>
      <c r="D8">
        <f>COUNTIF(A3:A96,"Prefer to self-describe as")</f>
        <v>4</v>
      </c>
    </row>
    <row r="9" spans="1:4" ht="17" x14ac:dyDescent="0.2">
      <c r="A9" s="2" t="s">
        <v>43</v>
      </c>
      <c r="C9" t="s">
        <v>46</v>
      </c>
      <c r="D9">
        <f>COUNTIF(A3:A96,"Prefer not to say")</f>
        <v>3</v>
      </c>
    </row>
    <row r="10" spans="1:4" ht="17" x14ac:dyDescent="0.2">
      <c r="A10" s="2" t="s">
        <v>42</v>
      </c>
    </row>
    <row r="11" spans="1:4" ht="51" x14ac:dyDescent="0.2">
      <c r="A11" s="2" t="s">
        <v>47</v>
      </c>
      <c r="D11">
        <f>SUM(D5:D9)</f>
        <v>94</v>
      </c>
    </row>
    <row r="12" spans="1:4" ht="17" x14ac:dyDescent="0.2">
      <c r="A12" s="2" t="s">
        <v>43</v>
      </c>
      <c r="C12" t="s">
        <v>144</v>
      </c>
      <c r="D12" t="s">
        <v>141</v>
      </c>
    </row>
    <row r="13" spans="1:4" ht="17" x14ac:dyDescent="0.2">
      <c r="A13" s="2" t="s">
        <v>43</v>
      </c>
      <c r="C13" t="s">
        <v>42</v>
      </c>
      <c r="D13" s="5">
        <f>(D5/$D$11)*100</f>
        <v>63.829787234042556</v>
      </c>
    </row>
    <row r="14" spans="1:4" ht="17" x14ac:dyDescent="0.2">
      <c r="A14" s="2" t="s">
        <v>42</v>
      </c>
      <c r="C14" t="s">
        <v>43</v>
      </c>
      <c r="D14" s="5">
        <f t="shared" ref="D14:D17" si="0">(D6/$D$11)*100</f>
        <v>25.531914893617021</v>
      </c>
    </row>
    <row r="15" spans="1:4" ht="17" x14ac:dyDescent="0.2">
      <c r="A15" s="2" t="s">
        <v>42</v>
      </c>
      <c r="C15" t="s">
        <v>44</v>
      </c>
      <c r="D15" s="5">
        <f t="shared" si="0"/>
        <v>3.1914893617021276</v>
      </c>
    </row>
    <row r="16" spans="1:4" ht="17" x14ac:dyDescent="0.2">
      <c r="A16" s="2" t="s">
        <v>42</v>
      </c>
      <c r="C16" t="s">
        <v>45</v>
      </c>
      <c r="D16" s="5">
        <f t="shared" si="0"/>
        <v>4.2553191489361701</v>
      </c>
    </row>
    <row r="17" spans="1:4" ht="17" x14ac:dyDescent="0.2">
      <c r="A17" s="2" t="s">
        <v>42</v>
      </c>
      <c r="C17" t="s">
        <v>46</v>
      </c>
      <c r="D17" s="5">
        <f t="shared" si="0"/>
        <v>3.1914893617021276</v>
      </c>
    </row>
    <row r="18" spans="1:4" ht="17" x14ac:dyDescent="0.2">
      <c r="A18" s="2" t="s">
        <v>43</v>
      </c>
    </row>
    <row r="19" spans="1:4" ht="17" x14ac:dyDescent="0.2">
      <c r="A19" s="2" t="s">
        <v>42</v>
      </c>
    </row>
    <row r="20" spans="1:4" ht="17" x14ac:dyDescent="0.2">
      <c r="A20" s="2" t="s">
        <v>43</v>
      </c>
    </row>
    <row r="21" spans="1:4" ht="17" x14ac:dyDescent="0.2">
      <c r="A21" s="2" t="s">
        <v>42</v>
      </c>
    </row>
    <row r="22" spans="1:4" ht="51" x14ac:dyDescent="0.2">
      <c r="A22" s="2" t="s">
        <v>48</v>
      </c>
    </row>
    <row r="23" spans="1:4" ht="17" x14ac:dyDescent="0.2">
      <c r="A23" s="2" t="s">
        <v>43</v>
      </c>
    </row>
    <row r="24" spans="1:4" ht="17" x14ac:dyDescent="0.2">
      <c r="A24" s="2" t="s">
        <v>42</v>
      </c>
    </row>
    <row r="25" spans="1:4" ht="17" x14ac:dyDescent="0.2">
      <c r="A25" s="2" t="s">
        <v>42</v>
      </c>
    </row>
    <row r="26" spans="1:4" ht="17" x14ac:dyDescent="0.2">
      <c r="A26" s="2" t="s">
        <v>42</v>
      </c>
    </row>
    <row r="27" spans="1:4" ht="17" x14ac:dyDescent="0.2">
      <c r="A27" s="2" t="s">
        <v>43</v>
      </c>
    </row>
    <row r="28" spans="1:4" ht="51" x14ac:dyDescent="0.2">
      <c r="A28" s="2" t="s">
        <v>48</v>
      </c>
    </row>
    <row r="29" spans="1:4" ht="51" x14ac:dyDescent="0.2">
      <c r="A29" s="2" t="s">
        <v>48</v>
      </c>
    </row>
    <row r="30" spans="1:4" ht="17" x14ac:dyDescent="0.2">
      <c r="A30" s="2" t="s">
        <v>43</v>
      </c>
    </row>
    <row r="31" spans="1:4" ht="17" x14ac:dyDescent="0.2">
      <c r="A31" s="2" t="s">
        <v>42</v>
      </c>
    </row>
    <row r="32" spans="1:4" ht="17" x14ac:dyDescent="0.2">
      <c r="A32" s="2" t="s">
        <v>43</v>
      </c>
    </row>
    <row r="33" spans="1:1" ht="17" x14ac:dyDescent="0.2">
      <c r="A33" s="2" t="s">
        <v>42</v>
      </c>
    </row>
    <row r="34" spans="1:1" ht="51" x14ac:dyDescent="0.2">
      <c r="A34" s="2" t="s">
        <v>48</v>
      </c>
    </row>
    <row r="35" spans="1:1" ht="17" x14ac:dyDescent="0.2">
      <c r="A35" s="2" t="s">
        <v>42</v>
      </c>
    </row>
    <row r="36" spans="1:1" ht="17" x14ac:dyDescent="0.2">
      <c r="A36" s="2" t="s">
        <v>42</v>
      </c>
    </row>
    <row r="37" spans="1:1" ht="17" x14ac:dyDescent="0.2">
      <c r="A37" s="2" t="s">
        <v>42</v>
      </c>
    </row>
    <row r="38" spans="1:1" ht="17" x14ac:dyDescent="0.2">
      <c r="A38" s="2" t="s">
        <v>43</v>
      </c>
    </row>
    <row r="39" spans="1:1" ht="17" x14ac:dyDescent="0.2">
      <c r="A39" s="2" t="s">
        <v>43</v>
      </c>
    </row>
    <row r="40" spans="1:1" ht="17" x14ac:dyDescent="0.2">
      <c r="A40" s="2" t="s">
        <v>42</v>
      </c>
    </row>
    <row r="41" spans="1:1" ht="17" x14ac:dyDescent="0.2">
      <c r="A41" s="2" t="s">
        <v>43</v>
      </c>
    </row>
    <row r="42" spans="1:1" ht="17" x14ac:dyDescent="0.2">
      <c r="A42" s="2" t="s">
        <v>42</v>
      </c>
    </row>
    <row r="43" spans="1:1" ht="17" x14ac:dyDescent="0.2">
      <c r="A43" s="2" t="s">
        <v>42</v>
      </c>
    </row>
    <row r="44" spans="1:1" ht="17" x14ac:dyDescent="0.2">
      <c r="A44" s="2" t="s">
        <v>42</v>
      </c>
    </row>
    <row r="45" spans="1:1" ht="17" x14ac:dyDescent="0.2">
      <c r="A45" s="2" t="s">
        <v>42</v>
      </c>
    </row>
    <row r="46" spans="1:1" ht="17" x14ac:dyDescent="0.2">
      <c r="A46" s="2" t="s">
        <v>43</v>
      </c>
    </row>
    <row r="47" spans="1:1" ht="17" x14ac:dyDescent="0.2">
      <c r="A47" s="2" t="s">
        <v>42</v>
      </c>
    </row>
    <row r="48" spans="1:1" ht="17" x14ac:dyDescent="0.2">
      <c r="A48" s="2" t="s">
        <v>42</v>
      </c>
    </row>
    <row r="49" spans="1:1" ht="17" x14ac:dyDescent="0.2">
      <c r="A49" s="2" t="s">
        <v>42</v>
      </c>
    </row>
    <row r="50" spans="1:1" ht="17" x14ac:dyDescent="0.2">
      <c r="A50" s="2" t="s">
        <v>42</v>
      </c>
    </row>
    <row r="51" spans="1:1" ht="17" x14ac:dyDescent="0.2">
      <c r="A51" s="2" t="s">
        <v>42</v>
      </c>
    </row>
    <row r="52" spans="1:1" ht="17" x14ac:dyDescent="0.2">
      <c r="A52" s="2" t="s">
        <v>42</v>
      </c>
    </row>
    <row r="53" spans="1:1" ht="17" x14ac:dyDescent="0.2">
      <c r="A53" s="2" t="s">
        <v>42</v>
      </c>
    </row>
    <row r="54" spans="1:1" ht="17" x14ac:dyDescent="0.2">
      <c r="A54" s="2" t="s">
        <v>42</v>
      </c>
    </row>
    <row r="55" spans="1:1" ht="17" x14ac:dyDescent="0.2">
      <c r="A55" s="2" t="s">
        <v>43</v>
      </c>
    </row>
    <row r="56" spans="1:1" ht="17" x14ac:dyDescent="0.2">
      <c r="A56" s="2" t="s">
        <v>43</v>
      </c>
    </row>
    <row r="57" spans="1:1" ht="17" x14ac:dyDescent="0.2">
      <c r="A57" s="2" t="s">
        <v>42</v>
      </c>
    </row>
    <row r="58" spans="1:1" ht="17" x14ac:dyDescent="0.2">
      <c r="A58" s="2" t="s">
        <v>43</v>
      </c>
    </row>
    <row r="59" spans="1:1" ht="17" x14ac:dyDescent="0.2">
      <c r="A59" s="2" t="s">
        <v>43</v>
      </c>
    </row>
    <row r="60" spans="1:1" ht="17" x14ac:dyDescent="0.2">
      <c r="A60" s="2" t="s">
        <v>42</v>
      </c>
    </row>
    <row r="61" spans="1:1" ht="17" x14ac:dyDescent="0.2">
      <c r="A61" s="2" t="s">
        <v>42</v>
      </c>
    </row>
    <row r="62" spans="1:1" ht="34" x14ac:dyDescent="0.2">
      <c r="A62" s="2" t="s">
        <v>49</v>
      </c>
    </row>
    <row r="63" spans="1:1" ht="17" x14ac:dyDescent="0.2">
      <c r="A63" s="2" t="s">
        <v>43</v>
      </c>
    </row>
    <row r="64" spans="1:1" ht="51" x14ac:dyDescent="0.2">
      <c r="A64" s="2" t="s">
        <v>47</v>
      </c>
    </row>
    <row r="65" spans="1:1" ht="17" x14ac:dyDescent="0.2">
      <c r="A65" s="2" t="s">
        <v>42</v>
      </c>
    </row>
    <row r="66" spans="1:1" ht="17" x14ac:dyDescent="0.2">
      <c r="A66" s="2" t="s">
        <v>42</v>
      </c>
    </row>
    <row r="67" spans="1:1" ht="17" x14ac:dyDescent="0.2">
      <c r="A67" s="2" t="s">
        <v>43</v>
      </c>
    </row>
    <row r="68" spans="1:1" ht="17" x14ac:dyDescent="0.2">
      <c r="A68" s="2" t="s">
        <v>42</v>
      </c>
    </row>
    <row r="69" spans="1:1" ht="17" x14ac:dyDescent="0.2">
      <c r="A69" s="2" t="s">
        <v>43</v>
      </c>
    </row>
    <row r="70" spans="1:1" ht="17" x14ac:dyDescent="0.2">
      <c r="A70" s="2" t="s">
        <v>42</v>
      </c>
    </row>
    <row r="71" spans="1:1" ht="17" x14ac:dyDescent="0.2">
      <c r="A71" s="2" t="s">
        <v>42</v>
      </c>
    </row>
    <row r="72" spans="1:1" ht="34" x14ac:dyDescent="0.2">
      <c r="A72" s="2" t="s">
        <v>49</v>
      </c>
    </row>
    <row r="73" spans="1:1" ht="17" x14ac:dyDescent="0.2">
      <c r="A73" s="2" t="s">
        <v>42</v>
      </c>
    </row>
    <row r="74" spans="1:1" ht="17" x14ac:dyDescent="0.2">
      <c r="A74" s="2" t="s">
        <v>42</v>
      </c>
    </row>
    <row r="75" spans="1:1" ht="17" x14ac:dyDescent="0.2">
      <c r="A75" s="2" t="s">
        <v>42</v>
      </c>
    </row>
    <row r="76" spans="1:1" ht="17" x14ac:dyDescent="0.2">
      <c r="A76" s="2" t="s">
        <v>42</v>
      </c>
    </row>
    <row r="77" spans="1:1" ht="17" x14ac:dyDescent="0.2">
      <c r="A77" s="2" t="s">
        <v>42</v>
      </c>
    </row>
    <row r="78" spans="1:1" ht="17" x14ac:dyDescent="0.2">
      <c r="A78" s="2" t="s">
        <v>42</v>
      </c>
    </row>
    <row r="79" spans="1:1" ht="17" x14ac:dyDescent="0.2">
      <c r="A79" s="2" t="s">
        <v>42</v>
      </c>
    </row>
    <row r="80" spans="1:1" ht="17" x14ac:dyDescent="0.2">
      <c r="A80" s="2" t="s">
        <v>42</v>
      </c>
    </row>
    <row r="81" spans="1:1" ht="17" x14ac:dyDescent="0.2">
      <c r="A81" s="2" t="s">
        <v>42</v>
      </c>
    </row>
    <row r="82" spans="1:1" ht="17" x14ac:dyDescent="0.2">
      <c r="A82" s="2" t="s">
        <v>42</v>
      </c>
    </row>
    <row r="83" spans="1:1" ht="17" x14ac:dyDescent="0.2">
      <c r="A83" s="2" t="s">
        <v>42</v>
      </c>
    </row>
    <row r="84" spans="1:1" ht="17" x14ac:dyDescent="0.2">
      <c r="A84" s="2" t="s">
        <v>43</v>
      </c>
    </row>
    <row r="85" spans="1:1" ht="17" x14ac:dyDescent="0.2">
      <c r="A85" s="2" t="s">
        <v>42</v>
      </c>
    </row>
    <row r="86" spans="1:1" ht="17" x14ac:dyDescent="0.2">
      <c r="A86" s="2" t="s">
        <v>42</v>
      </c>
    </row>
    <row r="87" spans="1:1" ht="17" x14ac:dyDescent="0.2">
      <c r="A87" s="2" t="s">
        <v>43</v>
      </c>
    </row>
    <row r="88" spans="1:1" ht="17" x14ac:dyDescent="0.2">
      <c r="A88" s="2" t="s">
        <v>42</v>
      </c>
    </row>
    <row r="89" spans="1:1" ht="17" x14ac:dyDescent="0.2">
      <c r="A89" s="2" t="s">
        <v>42</v>
      </c>
    </row>
    <row r="90" spans="1:1" ht="17" x14ac:dyDescent="0.2">
      <c r="A90" s="2" t="s">
        <v>42</v>
      </c>
    </row>
    <row r="91" spans="1:1" ht="51" x14ac:dyDescent="0.2">
      <c r="A91" s="2" t="s">
        <v>47</v>
      </c>
    </row>
    <row r="92" spans="1:1" ht="17" x14ac:dyDescent="0.2">
      <c r="A92" s="2" t="s">
        <v>43</v>
      </c>
    </row>
    <row r="93" spans="1:1" ht="17" x14ac:dyDescent="0.2">
      <c r="A93" s="2" t="s">
        <v>42</v>
      </c>
    </row>
    <row r="94" spans="1:1" ht="17" x14ac:dyDescent="0.2">
      <c r="A94" s="2" t="s">
        <v>42</v>
      </c>
    </row>
    <row r="95" spans="1:1" ht="17" x14ac:dyDescent="0.2">
      <c r="A95" s="2" t="s">
        <v>42</v>
      </c>
    </row>
    <row r="96" spans="1:1" ht="34" x14ac:dyDescent="0.2">
      <c r="A96" s="2" t="s">
        <v>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3D80C-67B5-C748-85D1-A63821C500BD}">
  <dimension ref="A1:D96"/>
  <sheetViews>
    <sheetView topLeftCell="F4" workbookViewId="0">
      <selection activeCell="M12" sqref="M12"/>
    </sheetView>
  </sheetViews>
  <sheetFormatPr baseColWidth="10" defaultColWidth="11" defaultRowHeight="16" x14ac:dyDescent="0.2"/>
  <sheetData>
    <row r="1" spans="1:4" x14ac:dyDescent="0.2">
      <c r="A1" s="1" t="s">
        <v>50</v>
      </c>
    </row>
    <row r="2" spans="1:4" x14ac:dyDescent="0.2">
      <c r="A2" s="1" t="s">
        <v>51</v>
      </c>
    </row>
    <row r="3" spans="1:4" ht="34" x14ac:dyDescent="0.2">
      <c r="A3" s="2" t="s">
        <v>52</v>
      </c>
    </row>
    <row r="4" spans="1:4" ht="34" x14ac:dyDescent="0.2">
      <c r="A4" s="2" t="s">
        <v>53</v>
      </c>
      <c r="C4" t="s">
        <v>54</v>
      </c>
      <c r="D4">
        <f>COUNTIF(A3:A96,"No experience")</f>
        <v>18</v>
      </c>
    </row>
    <row r="5" spans="1:4" ht="34" x14ac:dyDescent="0.2">
      <c r="A5" s="2" t="s">
        <v>55</v>
      </c>
      <c r="C5" t="s">
        <v>53</v>
      </c>
      <c r="D5">
        <f>COUNTIF(A3:A96, "A little experience")</f>
        <v>25</v>
      </c>
    </row>
    <row r="6" spans="1:4" ht="34" x14ac:dyDescent="0.2">
      <c r="A6" s="2" t="s">
        <v>55</v>
      </c>
      <c r="C6" t="s">
        <v>56</v>
      </c>
      <c r="D6">
        <f>COUNTIF(A3:A96,"Some experience")</f>
        <v>45</v>
      </c>
    </row>
    <row r="7" spans="1:4" ht="34" x14ac:dyDescent="0.2">
      <c r="A7" s="2" t="s">
        <v>55</v>
      </c>
      <c r="C7" t="s">
        <v>57</v>
      </c>
      <c r="D7">
        <f>COUNTIF(A3:A96,"A lot of experience")</f>
        <v>6</v>
      </c>
    </row>
    <row r="8" spans="1:4" ht="34" x14ac:dyDescent="0.2">
      <c r="A8" s="2" t="s">
        <v>57</v>
      </c>
    </row>
    <row r="9" spans="1:4" ht="34" x14ac:dyDescent="0.2">
      <c r="A9" s="2" t="s">
        <v>57</v>
      </c>
    </row>
    <row r="10" spans="1:4" ht="34" x14ac:dyDescent="0.2">
      <c r="A10" s="2" t="s">
        <v>55</v>
      </c>
    </row>
    <row r="11" spans="1:4" ht="34" x14ac:dyDescent="0.2">
      <c r="A11" s="2" t="s">
        <v>55</v>
      </c>
    </row>
    <row r="12" spans="1:4" ht="34" x14ac:dyDescent="0.2">
      <c r="A12" s="2" t="s">
        <v>55</v>
      </c>
    </row>
    <row r="13" spans="1:4" ht="34" x14ac:dyDescent="0.2">
      <c r="A13" s="2" t="s">
        <v>55</v>
      </c>
    </row>
    <row r="14" spans="1:4" ht="34" x14ac:dyDescent="0.2">
      <c r="A14" s="2" t="s">
        <v>55</v>
      </c>
    </row>
    <row r="15" spans="1:4" ht="34" x14ac:dyDescent="0.2">
      <c r="A15" s="2" t="s">
        <v>53</v>
      </c>
    </row>
    <row r="16" spans="1:4" ht="34" x14ac:dyDescent="0.2">
      <c r="A16" s="2" t="s">
        <v>53</v>
      </c>
    </row>
    <row r="17" spans="1:1" ht="34" x14ac:dyDescent="0.2">
      <c r="A17" s="2" t="s">
        <v>52</v>
      </c>
    </row>
    <row r="18" spans="1:1" ht="34" x14ac:dyDescent="0.2">
      <c r="A18" s="2" t="s">
        <v>55</v>
      </c>
    </row>
    <row r="19" spans="1:1" ht="34" x14ac:dyDescent="0.2">
      <c r="A19" s="2" t="s">
        <v>55</v>
      </c>
    </row>
    <row r="20" spans="1:1" ht="34" x14ac:dyDescent="0.2">
      <c r="A20" s="2" t="s">
        <v>52</v>
      </c>
    </row>
    <row r="21" spans="1:1" ht="34" x14ac:dyDescent="0.2">
      <c r="A21" s="2" t="s">
        <v>55</v>
      </c>
    </row>
    <row r="22" spans="1:1" ht="34" x14ac:dyDescent="0.2">
      <c r="A22" s="2" t="s">
        <v>55</v>
      </c>
    </row>
    <row r="23" spans="1:1" ht="34" x14ac:dyDescent="0.2">
      <c r="A23" s="2" t="s">
        <v>52</v>
      </c>
    </row>
    <row r="24" spans="1:1" ht="34" x14ac:dyDescent="0.2">
      <c r="A24" s="2" t="s">
        <v>55</v>
      </c>
    </row>
    <row r="25" spans="1:1" ht="34" x14ac:dyDescent="0.2">
      <c r="A25" s="2" t="s">
        <v>55</v>
      </c>
    </row>
    <row r="26" spans="1:1" ht="34" x14ac:dyDescent="0.2">
      <c r="A26" s="2" t="s">
        <v>55</v>
      </c>
    </row>
    <row r="27" spans="1:1" ht="34" x14ac:dyDescent="0.2">
      <c r="A27" s="2" t="s">
        <v>55</v>
      </c>
    </row>
    <row r="28" spans="1:1" ht="34" x14ac:dyDescent="0.2">
      <c r="A28" s="2" t="s">
        <v>52</v>
      </c>
    </row>
    <row r="29" spans="1:1" ht="34" x14ac:dyDescent="0.2">
      <c r="A29" s="2" t="s">
        <v>53</v>
      </c>
    </row>
    <row r="30" spans="1:1" ht="34" x14ac:dyDescent="0.2">
      <c r="A30" s="2" t="s">
        <v>53</v>
      </c>
    </row>
    <row r="31" spans="1:1" ht="34" x14ac:dyDescent="0.2">
      <c r="A31" s="2" t="s">
        <v>53</v>
      </c>
    </row>
    <row r="32" spans="1:1" ht="34" x14ac:dyDescent="0.2">
      <c r="A32" s="2" t="s">
        <v>52</v>
      </c>
    </row>
    <row r="33" spans="1:1" ht="34" x14ac:dyDescent="0.2">
      <c r="A33" s="2" t="s">
        <v>52</v>
      </c>
    </row>
    <row r="34" spans="1:1" ht="34" x14ac:dyDescent="0.2">
      <c r="A34" s="2" t="s">
        <v>55</v>
      </c>
    </row>
    <row r="35" spans="1:1" ht="34" x14ac:dyDescent="0.2">
      <c r="A35" s="2" t="s">
        <v>57</v>
      </c>
    </row>
    <row r="36" spans="1:1" ht="34" x14ac:dyDescent="0.2">
      <c r="A36" s="2" t="s">
        <v>55</v>
      </c>
    </row>
    <row r="37" spans="1:1" ht="34" x14ac:dyDescent="0.2">
      <c r="A37" s="2" t="s">
        <v>55</v>
      </c>
    </row>
    <row r="38" spans="1:1" ht="34" x14ac:dyDescent="0.2">
      <c r="A38" s="2" t="s">
        <v>55</v>
      </c>
    </row>
    <row r="39" spans="1:1" ht="34" x14ac:dyDescent="0.2">
      <c r="A39" s="2" t="s">
        <v>53</v>
      </c>
    </row>
    <row r="40" spans="1:1" ht="34" x14ac:dyDescent="0.2">
      <c r="A40" s="2" t="s">
        <v>52</v>
      </c>
    </row>
    <row r="41" spans="1:1" ht="34" x14ac:dyDescent="0.2">
      <c r="A41" s="2" t="s">
        <v>52</v>
      </c>
    </row>
    <row r="42" spans="1:1" ht="34" x14ac:dyDescent="0.2">
      <c r="A42" s="2" t="s">
        <v>52</v>
      </c>
    </row>
    <row r="43" spans="1:1" ht="34" x14ac:dyDescent="0.2">
      <c r="A43" s="2" t="s">
        <v>52</v>
      </c>
    </row>
    <row r="44" spans="1:1" ht="34" x14ac:dyDescent="0.2">
      <c r="A44" s="2" t="s">
        <v>55</v>
      </c>
    </row>
    <row r="45" spans="1:1" ht="34" x14ac:dyDescent="0.2">
      <c r="A45" s="2" t="s">
        <v>55</v>
      </c>
    </row>
    <row r="46" spans="1:1" ht="34" x14ac:dyDescent="0.2">
      <c r="A46" s="2" t="s">
        <v>52</v>
      </c>
    </row>
    <row r="47" spans="1:1" ht="34" x14ac:dyDescent="0.2">
      <c r="A47" s="2" t="s">
        <v>52</v>
      </c>
    </row>
    <row r="48" spans="1:1" ht="34" x14ac:dyDescent="0.2">
      <c r="A48" s="2" t="s">
        <v>53</v>
      </c>
    </row>
    <row r="49" spans="1:1" ht="34" x14ac:dyDescent="0.2">
      <c r="A49" s="2" t="s">
        <v>53</v>
      </c>
    </row>
    <row r="50" spans="1:1" ht="34" x14ac:dyDescent="0.2">
      <c r="A50" s="2" t="s">
        <v>55</v>
      </c>
    </row>
    <row r="51" spans="1:1" ht="34" x14ac:dyDescent="0.2">
      <c r="A51" s="2" t="s">
        <v>55</v>
      </c>
    </row>
    <row r="52" spans="1:1" ht="34" x14ac:dyDescent="0.2">
      <c r="A52" s="2" t="s">
        <v>55</v>
      </c>
    </row>
    <row r="53" spans="1:1" ht="34" x14ac:dyDescent="0.2">
      <c r="A53" s="2" t="s">
        <v>53</v>
      </c>
    </row>
    <row r="54" spans="1:1" ht="34" x14ac:dyDescent="0.2">
      <c r="A54" s="2" t="s">
        <v>55</v>
      </c>
    </row>
    <row r="55" spans="1:1" ht="34" x14ac:dyDescent="0.2">
      <c r="A55" s="2" t="s">
        <v>53</v>
      </c>
    </row>
    <row r="56" spans="1:1" ht="34" x14ac:dyDescent="0.2">
      <c r="A56" s="2" t="s">
        <v>55</v>
      </c>
    </row>
    <row r="57" spans="1:1" ht="34" x14ac:dyDescent="0.2">
      <c r="A57" s="2" t="s">
        <v>53</v>
      </c>
    </row>
    <row r="58" spans="1:1" ht="34" x14ac:dyDescent="0.2">
      <c r="A58" s="2" t="s">
        <v>55</v>
      </c>
    </row>
    <row r="59" spans="1:1" ht="34" x14ac:dyDescent="0.2">
      <c r="A59" s="2" t="s">
        <v>55</v>
      </c>
    </row>
    <row r="60" spans="1:1" ht="34" x14ac:dyDescent="0.2">
      <c r="A60" s="2" t="s">
        <v>52</v>
      </c>
    </row>
    <row r="61" spans="1:1" ht="34" x14ac:dyDescent="0.2">
      <c r="A61" s="2" t="s">
        <v>52</v>
      </c>
    </row>
    <row r="62" spans="1:1" ht="34" x14ac:dyDescent="0.2">
      <c r="A62" s="2" t="s">
        <v>52</v>
      </c>
    </row>
    <row r="63" spans="1:1" ht="34" x14ac:dyDescent="0.2">
      <c r="A63" s="2" t="s">
        <v>55</v>
      </c>
    </row>
    <row r="64" spans="1:1" ht="34" x14ac:dyDescent="0.2">
      <c r="A64" s="2" t="s">
        <v>55</v>
      </c>
    </row>
    <row r="65" spans="1:1" ht="34" x14ac:dyDescent="0.2">
      <c r="A65" s="2" t="s">
        <v>53</v>
      </c>
    </row>
    <row r="66" spans="1:1" ht="34" x14ac:dyDescent="0.2">
      <c r="A66" s="2" t="s">
        <v>55</v>
      </c>
    </row>
    <row r="67" spans="1:1" ht="34" x14ac:dyDescent="0.2">
      <c r="A67" s="2" t="s">
        <v>53</v>
      </c>
    </row>
    <row r="68" spans="1:1" ht="34" x14ac:dyDescent="0.2">
      <c r="A68" s="2" t="s">
        <v>55</v>
      </c>
    </row>
    <row r="69" spans="1:1" ht="34" x14ac:dyDescent="0.2">
      <c r="A69" s="2" t="s">
        <v>53</v>
      </c>
    </row>
    <row r="70" spans="1:1" ht="34" x14ac:dyDescent="0.2">
      <c r="A70" s="2" t="s">
        <v>52</v>
      </c>
    </row>
    <row r="71" spans="1:1" ht="34" x14ac:dyDescent="0.2">
      <c r="A71" s="2" t="s">
        <v>55</v>
      </c>
    </row>
    <row r="72" spans="1:1" ht="34" x14ac:dyDescent="0.2">
      <c r="A72" s="2" t="s">
        <v>53</v>
      </c>
    </row>
    <row r="73" spans="1:1" ht="34" x14ac:dyDescent="0.2">
      <c r="A73" s="2" t="s">
        <v>55</v>
      </c>
    </row>
    <row r="74" spans="1:1" ht="34" x14ac:dyDescent="0.2">
      <c r="A74" s="2" t="s">
        <v>53</v>
      </c>
    </row>
    <row r="75" spans="1:1" ht="34" x14ac:dyDescent="0.2">
      <c r="A75" s="2" t="s">
        <v>55</v>
      </c>
    </row>
    <row r="76" spans="1:1" ht="34" x14ac:dyDescent="0.2">
      <c r="A76" s="2" t="s">
        <v>57</v>
      </c>
    </row>
    <row r="77" spans="1:1" ht="34" x14ac:dyDescent="0.2">
      <c r="A77" s="2" t="s">
        <v>53</v>
      </c>
    </row>
    <row r="78" spans="1:1" ht="34" x14ac:dyDescent="0.2">
      <c r="A78" s="2" t="s">
        <v>55</v>
      </c>
    </row>
    <row r="79" spans="1:1" ht="34" x14ac:dyDescent="0.2">
      <c r="A79" s="2" t="s">
        <v>53</v>
      </c>
    </row>
    <row r="80" spans="1:1" ht="34" x14ac:dyDescent="0.2">
      <c r="A80" s="2" t="s">
        <v>55</v>
      </c>
    </row>
    <row r="81" spans="1:1" ht="34" x14ac:dyDescent="0.2">
      <c r="A81" s="2" t="s">
        <v>53</v>
      </c>
    </row>
    <row r="82" spans="1:1" ht="34" x14ac:dyDescent="0.2">
      <c r="A82" s="2" t="s">
        <v>55</v>
      </c>
    </row>
    <row r="83" spans="1:1" ht="34" x14ac:dyDescent="0.2">
      <c r="A83" s="2" t="s">
        <v>55</v>
      </c>
    </row>
    <row r="84" spans="1:1" ht="34" x14ac:dyDescent="0.2">
      <c r="A84" s="2" t="s">
        <v>52</v>
      </c>
    </row>
    <row r="85" spans="1:1" ht="34" x14ac:dyDescent="0.2">
      <c r="A85" s="2" t="s">
        <v>53</v>
      </c>
    </row>
    <row r="86" spans="1:1" ht="34" x14ac:dyDescent="0.2">
      <c r="A86" s="2" t="s">
        <v>53</v>
      </c>
    </row>
    <row r="87" spans="1:1" ht="34" x14ac:dyDescent="0.2">
      <c r="A87" s="2" t="s">
        <v>53</v>
      </c>
    </row>
    <row r="88" spans="1:1" ht="34" x14ac:dyDescent="0.2">
      <c r="A88" s="2" t="s">
        <v>55</v>
      </c>
    </row>
    <row r="89" spans="1:1" ht="34" x14ac:dyDescent="0.2">
      <c r="A89" s="2" t="s">
        <v>57</v>
      </c>
    </row>
    <row r="90" spans="1:1" ht="34" x14ac:dyDescent="0.2">
      <c r="A90" s="2" t="s">
        <v>53</v>
      </c>
    </row>
    <row r="91" spans="1:1" ht="34" x14ac:dyDescent="0.2">
      <c r="A91" s="2" t="s">
        <v>55</v>
      </c>
    </row>
    <row r="92" spans="1:1" ht="34" x14ac:dyDescent="0.2">
      <c r="A92" s="2" t="s">
        <v>55</v>
      </c>
    </row>
    <row r="93" spans="1:1" ht="34" x14ac:dyDescent="0.2">
      <c r="A93" s="2" t="s">
        <v>55</v>
      </c>
    </row>
    <row r="94" spans="1:1" ht="34" x14ac:dyDescent="0.2">
      <c r="A94" s="2" t="s">
        <v>53</v>
      </c>
    </row>
    <row r="95" spans="1:1" ht="34" x14ac:dyDescent="0.2">
      <c r="A95" s="2" t="s">
        <v>55</v>
      </c>
    </row>
    <row r="96" spans="1:1" ht="34" x14ac:dyDescent="0.2">
      <c r="A96" s="2" t="s">
        <v>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C7ECC-4AD0-1443-811E-10A4BE3C6CF8}">
  <dimension ref="A1:D93"/>
  <sheetViews>
    <sheetView tabSelected="1" workbookViewId="0">
      <selection activeCell="B97" sqref="B97"/>
    </sheetView>
  </sheetViews>
  <sheetFormatPr baseColWidth="10" defaultColWidth="11" defaultRowHeight="16" x14ac:dyDescent="0.2"/>
  <cols>
    <col min="2" max="2" width="69.33203125" customWidth="1"/>
  </cols>
  <sheetData>
    <row r="1" spans="1:4" ht="153" x14ac:dyDescent="0.2">
      <c r="A1" t="s">
        <v>138</v>
      </c>
      <c r="B1" t="s">
        <v>137</v>
      </c>
      <c r="D1" s="3" t="s">
        <v>58</v>
      </c>
    </row>
    <row r="2" spans="1:4" ht="17" x14ac:dyDescent="0.2">
      <c r="A2">
        <v>1</v>
      </c>
      <c r="B2" s="2" t="s">
        <v>60</v>
      </c>
    </row>
    <row r="3" spans="1:4" ht="17" x14ac:dyDescent="0.2">
      <c r="A3">
        <f>1+A2</f>
        <v>2</v>
      </c>
      <c r="B3" s="2" t="s">
        <v>61</v>
      </c>
    </row>
    <row r="4" spans="1:4" ht="34" x14ac:dyDescent="0.2">
      <c r="A4">
        <f t="shared" ref="A4:A67" si="0">1+A3</f>
        <v>3</v>
      </c>
      <c r="B4" s="2" t="s">
        <v>62</v>
      </c>
    </row>
    <row r="5" spans="1:4" ht="17" x14ac:dyDescent="0.2">
      <c r="A5">
        <f t="shared" si="0"/>
        <v>4</v>
      </c>
      <c r="B5" s="2" t="s">
        <v>63</v>
      </c>
    </row>
    <row r="6" spans="1:4" ht="17" x14ac:dyDescent="0.2">
      <c r="A6">
        <f t="shared" si="0"/>
        <v>5</v>
      </c>
      <c r="B6" s="2" t="s">
        <v>64</v>
      </c>
    </row>
    <row r="7" spans="1:4" ht="34" x14ac:dyDescent="0.2">
      <c r="A7">
        <f t="shared" si="0"/>
        <v>6</v>
      </c>
      <c r="B7" s="2" t="s">
        <v>65</v>
      </c>
    </row>
    <row r="8" spans="1:4" ht="17" x14ac:dyDescent="0.2">
      <c r="A8">
        <f t="shared" si="0"/>
        <v>7</v>
      </c>
      <c r="B8" s="2" t="s">
        <v>66</v>
      </c>
    </row>
    <row r="9" spans="1:4" ht="17" x14ac:dyDescent="0.2">
      <c r="A9">
        <f t="shared" si="0"/>
        <v>8</v>
      </c>
      <c r="B9" s="2" t="s">
        <v>67</v>
      </c>
    </row>
    <row r="10" spans="1:4" ht="34" x14ac:dyDescent="0.2">
      <c r="A10">
        <f t="shared" si="0"/>
        <v>9</v>
      </c>
      <c r="B10" s="2" t="s">
        <v>68</v>
      </c>
    </row>
    <row r="11" spans="1:4" ht="34" x14ac:dyDescent="0.2">
      <c r="A11">
        <f t="shared" si="0"/>
        <v>10</v>
      </c>
      <c r="B11" s="2" t="s">
        <v>69</v>
      </c>
    </row>
    <row r="12" spans="1:4" ht="17" x14ac:dyDescent="0.2">
      <c r="A12">
        <f t="shared" si="0"/>
        <v>11</v>
      </c>
      <c r="B12" s="2" t="s">
        <v>70</v>
      </c>
    </row>
    <row r="13" spans="1:4" ht="17" x14ac:dyDescent="0.2">
      <c r="A13">
        <f t="shared" si="0"/>
        <v>12</v>
      </c>
      <c r="B13" s="2" t="s">
        <v>71</v>
      </c>
    </row>
    <row r="14" spans="1:4" ht="17" x14ac:dyDescent="0.2">
      <c r="A14">
        <f t="shared" si="0"/>
        <v>13</v>
      </c>
      <c r="B14" s="2" t="s">
        <v>72</v>
      </c>
    </row>
    <row r="15" spans="1:4" ht="17" x14ac:dyDescent="0.2">
      <c r="A15">
        <f t="shared" si="0"/>
        <v>14</v>
      </c>
      <c r="B15" s="2" t="s">
        <v>139</v>
      </c>
    </row>
    <row r="16" spans="1:4" ht="51" x14ac:dyDescent="0.2">
      <c r="A16">
        <f t="shared" si="0"/>
        <v>15</v>
      </c>
      <c r="B16" s="2" t="s">
        <v>73</v>
      </c>
    </row>
    <row r="17" spans="1:2" ht="17" x14ac:dyDescent="0.2">
      <c r="A17">
        <f t="shared" si="0"/>
        <v>16</v>
      </c>
      <c r="B17" s="2" t="s">
        <v>139</v>
      </c>
    </row>
    <row r="18" spans="1:2" ht="17" x14ac:dyDescent="0.2">
      <c r="A18">
        <f t="shared" si="0"/>
        <v>17</v>
      </c>
      <c r="B18" s="2" t="s">
        <v>139</v>
      </c>
    </row>
    <row r="19" spans="1:2" ht="17" x14ac:dyDescent="0.2">
      <c r="A19">
        <f t="shared" si="0"/>
        <v>18</v>
      </c>
      <c r="B19" s="2" t="s">
        <v>74</v>
      </c>
    </row>
    <row r="20" spans="1:2" ht="34" x14ac:dyDescent="0.2">
      <c r="A20">
        <f t="shared" si="0"/>
        <v>19</v>
      </c>
      <c r="B20" s="2" t="s">
        <v>75</v>
      </c>
    </row>
    <row r="21" spans="1:2" ht="17" x14ac:dyDescent="0.2">
      <c r="A21">
        <f t="shared" si="0"/>
        <v>20</v>
      </c>
      <c r="B21" s="2" t="s">
        <v>139</v>
      </c>
    </row>
    <row r="22" spans="1:2" ht="17" x14ac:dyDescent="0.2">
      <c r="A22">
        <f t="shared" si="0"/>
        <v>21</v>
      </c>
      <c r="B22" s="2" t="s">
        <v>76</v>
      </c>
    </row>
    <row r="23" spans="1:2" ht="17" x14ac:dyDescent="0.2">
      <c r="A23">
        <f t="shared" si="0"/>
        <v>22</v>
      </c>
      <c r="B23" s="2" t="s">
        <v>77</v>
      </c>
    </row>
    <row r="24" spans="1:2" ht="17" x14ac:dyDescent="0.2">
      <c r="A24">
        <f t="shared" si="0"/>
        <v>23</v>
      </c>
      <c r="B24" s="2" t="s">
        <v>78</v>
      </c>
    </row>
    <row r="25" spans="1:2" ht="34" x14ac:dyDescent="0.2">
      <c r="A25">
        <f t="shared" si="0"/>
        <v>24</v>
      </c>
      <c r="B25" s="2" t="s">
        <v>79</v>
      </c>
    </row>
    <row r="26" spans="1:2" ht="17" x14ac:dyDescent="0.2">
      <c r="A26">
        <f t="shared" si="0"/>
        <v>25</v>
      </c>
      <c r="B26" s="2" t="s">
        <v>139</v>
      </c>
    </row>
    <row r="27" spans="1:2" ht="17" x14ac:dyDescent="0.2">
      <c r="A27">
        <f t="shared" si="0"/>
        <v>26</v>
      </c>
      <c r="B27" s="2" t="s">
        <v>80</v>
      </c>
    </row>
    <row r="28" spans="1:2" ht="17" x14ac:dyDescent="0.2">
      <c r="A28">
        <f t="shared" si="0"/>
        <v>27</v>
      </c>
      <c r="B28" s="2" t="s">
        <v>139</v>
      </c>
    </row>
    <row r="29" spans="1:2" ht="17" x14ac:dyDescent="0.2">
      <c r="A29">
        <f t="shared" si="0"/>
        <v>28</v>
      </c>
      <c r="B29" s="2" t="s">
        <v>81</v>
      </c>
    </row>
    <row r="30" spans="1:2" ht="17" x14ac:dyDescent="0.2">
      <c r="A30">
        <f t="shared" si="0"/>
        <v>29</v>
      </c>
      <c r="B30" s="2" t="s">
        <v>139</v>
      </c>
    </row>
    <row r="31" spans="1:2" ht="17" x14ac:dyDescent="0.2">
      <c r="A31">
        <f t="shared" si="0"/>
        <v>30</v>
      </c>
      <c r="B31" s="2" t="s">
        <v>139</v>
      </c>
    </row>
    <row r="32" spans="1:2" ht="17" x14ac:dyDescent="0.2">
      <c r="A32">
        <f t="shared" si="0"/>
        <v>31</v>
      </c>
      <c r="B32" s="2" t="s">
        <v>82</v>
      </c>
    </row>
    <row r="33" spans="1:2" ht="17" x14ac:dyDescent="0.2">
      <c r="A33">
        <f t="shared" si="0"/>
        <v>32</v>
      </c>
      <c r="B33" s="2" t="s">
        <v>83</v>
      </c>
    </row>
    <row r="34" spans="1:2" ht="34" x14ac:dyDescent="0.2">
      <c r="A34">
        <f t="shared" si="0"/>
        <v>33</v>
      </c>
      <c r="B34" s="2" t="s">
        <v>84</v>
      </c>
    </row>
    <row r="35" spans="1:2" ht="17" x14ac:dyDescent="0.2">
      <c r="A35">
        <f t="shared" si="0"/>
        <v>34</v>
      </c>
      <c r="B35" s="2" t="s">
        <v>85</v>
      </c>
    </row>
    <row r="36" spans="1:2" ht="51" x14ac:dyDescent="0.2">
      <c r="A36">
        <f t="shared" si="0"/>
        <v>35</v>
      </c>
      <c r="B36" s="2" t="s">
        <v>86</v>
      </c>
    </row>
    <row r="37" spans="1:2" ht="34" x14ac:dyDescent="0.2">
      <c r="A37">
        <f t="shared" si="0"/>
        <v>36</v>
      </c>
      <c r="B37" s="2" t="s">
        <v>87</v>
      </c>
    </row>
    <row r="38" spans="1:2" ht="17" x14ac:dyDescent="0.2">
      <c r="A38">
        <f t="shared" si="0"/>
        <v>37</v>
      </c>
      <c r="B38" s="2" t="s">
        <v>139</v>
      </c>
    </row>
    <row r="39" spans="1:2" ht="17" x14ac:dyDescent="0.2">
      <c r="A39">
        <f t="shared" si="0"/>
        <v>38</v>
      </c>
      <c r="B39" s="2" t="s">
        <v>139</v>
      </c>
    </row>
    <row r="40" spans="1:2" ht="17" x14ac:dyDescent="0.2">
      <c r="A40">
        <f t="shared" si="0"/>
        <v>39</v>
      </c>
      <c r="B40" s="2" t="s">
        <v>139</v>
      </c>
    </row>
    <row r="41" spans="1:2" ht="17" x14ac:dyDescent="0.2">
      <c r="A41">
        <f t="shared" si="0"/>
        <v>40</v>
      </c>
      <c r="B41" s="2" t="s">
        <v>88</v>
      </c>
    </row>
    <row r="42" spans="1:2" ht="34" x14ac:dyDescent="0.2">
      <c r="A42">
        <f t="shared" si="0"/>
        <v>41</v>
      </c>
      <c r="B42" s="2" t="s">
        <v>89</v>
      </c>
    </row>
    <row r="43" spans="1:2" ht="17" x14ac:dyDescent="0.2">
      <c r="A43">
        <f t="shared" si="0"/>
        <v>42</v>
      </c>
      <c r="B43" s="2" t="s">
        <v>139</v>
      </c>
    </row>
    <row r="44" spans="1:2" ht="17" x14ac:dyDescent="0.2">
      <c r="A44">
        <f t="shared" si="0"/>
        <v>43</v>
      </c>
      <c r="B44" s="2" t="s">
        <v>139</v>
      </c>
    </row>
    <row r="45" spans="1:2" ht="17" x14ac:dyDescent="0.2">
      <c r="A45">
        <f t="shared" si="0"/>
        <v>44</v>
      </c>
      <c r="B45" s="2" t="s">
        <v>90</v>
      </c>
    </row>
    <row r="46" spans="1:2" ht="34" x14ac:dyDescent="0.2">
      <c r="A46">
        <f t="shared" si="0"/>
        <v>45</v>
      </c>
      <c r="B46" s="2" t="s">
        <v>91</v>
      </c>
    </row>
    <row r="47" spans="1:2" ht="17" x14ac:dyDescent="0.2">
      <c r="A47">
        <f t="shared" si="0"/>
        <v>46</v>
      </c>
      <c r="B47" s="2" t="s">
        <v>92</v>
      </c>
    </row>
    <row r="48" spans="1:2" ht="34" x14ac:dyDescent="0.2">
      <c r="A48">
        <f t="shared" si="0"/>
        <v>47</v>
      </c>
      <c r="B48" s="2" t="s">
        <v>93</v>
      </c>
    </row>
    <row r="49" spans="1:2" ht="34" x14ac:dyDescent="0.2">
      <c r="A49">
        <f t="shared" si="0"/>
        <v>48</v>
      </c>
      <c r="B49" s="2" t="s">
        <v>94</v>
      </c>
    </row>
    <row r="50" spans="1:2" ht="34" x14ac:dyDescent="0.2">
      <c r="A50">
        <f t="shared" si="0"/>
        <v>49</v>
      </c>
      <c r="B50" s="2" t="s">
        <v>95</v>
      </c>
    </row>
    <row r="51" spans="1:2" ht="34" x14ac:dyDescent="0.2">
      <c r="A51">
        <f t="shared" si="0"/>
        <v>50</v>
      </c>
      <c r="B51" s="2" t="s">
        <v>96</v>
      </c>
    </row>
    <row r="52" spans="1:2" ht="17" x14ac:dyDescent="0.2">
      <c r="A52">
        <f t="shared" si="0"/>
        <v>51</v>
      </c>
      <c r="B52" s="2" t="s">
        <v>97</v>
      </c>
    </row>
    <row r="53" spans="1:2" ht="34" x14ac:dyDescent="0.2">
      <c r="A53">
        <f t="shared" si="0"/>
        <v>52</v>
      </c>
      <c r="B53" s="2" t="s">
        <v>98</v>
      </c>
    </row>
    <row r="54" spans="1:2" ht="34" x14ac:dyDescent="0.2">
      <c r="A54">
        <f t="shared" si="0"/>
        <v>53</v>
      </c>
      <c r="B54" s="2" t="s">
        <v>99</v>
      </c>
    </row>
    <row r="55" spans="1:2" ht="34" x14ac:dyDescent="0.2">
      <c r="A55">
        <f t="shared" si="0"/>
        <v>54</v>
      </c>
      <c r="B55" s="2" t="s">
        <v>100</v>
      </c>
    </row>
    <row r="56" spans="1:2" ht="34" x14ac:dyDescent="0.2">
      <c r="A56">
        <f t="shared" si="0"/>
        <v>55</v>
      </c>
      <c r="B56" s="2" t="s">
        <v>101</v>
      </c>
    </row>
    <row r="57" spans="1:2" ht="17" x14ac:dyDescent="0.2">
      <c r="A57">
        <f t="shared" si="0"/>
        <v>56</v>
      </c>
      <c r="B57" s="4" t="s">
        <v>139</v>
      </c>
    </row>
    <row r="58" spans="1:2" ht="17" x14ac:dyDescent="0.2">
      <c r="A58">
        <f t="shared" si="0"/>
        <v>57</v>
      </c>
      <c r="B58" s="4" t="s">
        <v>139</v>
      </c>
    </row>
    <row r="59" spans="1:2" ht="17" x14ac:dyDescent="0.2">
      <c r="A59">
        <f t="shared" si="0"/>
        <v>58</v>
      </c>
      <c r="B59" s="4" t="s">
        <v>139</v>
      </c>
    </row>
    <row r="60" spans="1:2" ht="17" x14ac:dyDescent="0.2">
      <c r="A60">
        <f t="shared" si="0"/>
        <v>59</v>
      </c>
      <c r="B60" s="2" t="s">
        <v>102</v>
      </c>
    </row>
    <row r="61" spans="1:2" ht="34" x14ac:dyDescent="0.2">
      <c r="A61">
        <f t="shared" si="0"/>
        <v>60</v>
      </c>
      <c r="B61" s="2" t="s">
        <v>103</v>
      </c>
    </row>
    <row r="62" spans="1:2" ht="34" x14ac:dyDescent="0.2">
      <c r="A62">
        <f t="shared" si="0"/>
        <v>61</v>
      </c>
      <c r="B62" s="2" t="s">
        <v>104</v>
      </c>
    </row>
    <row r="63" spans="1:2" ht="34" x14ac:dyDescent="0.2">
      <c r="A63">
        <f t="shared" si="0"/>
        <v>62</v>
      </c>
      <c r="B63" s="2" t="s">
        <v>105</v>
      </c>
    </row>
    <row r="64" spans="1:2" ht="17" x14ac:dyDescent="0.2">
      <c r="A64">
        <f t="shared" si="0"/>
        <v>63</v>
      </c>
      <c r="B64" s="2" t="s">
        <v>106</v>
      </c>
    </row>
    <row r="65" spans="1:2" ht="17" x14ac:dyDescent="0.2">
      <c r="A65">
        <f t="shared" si="0"/>
        <v>64</v>
      </c>
      <c r="B65" s="2" t="s">
        <v>107</v>
      </c>
    </row>
    <row r="66" spans="1:2" ht="17" x14ac:dyDescent="0.2">
      <c r="A66">
        <f t="shared" si="0"/>
        <v>65</v>
      </c>
      <c r="B66" s="2" t="s">
        <v>108</v>
      </c>
    </row>
    <row r="67" spans="1:2" ht="17" x14ac:dyDescent="0.2">
      <c r="A67">
        <f t="shared" si="0"/>
        <v>66</v>
      </c>
      <c r="B67" s="4" t="s">
        <v>139</v>
      </c>
    </row>
    <row r="68" spans="1:2" ht="17" x14ac:dyDescent="0.2">
      <c r="A68">
        <f t="shared" ref="A68:A93" si="1">1+A67</f>
        <v>67</v>
      </c>
      <c r="B68" s="2" t="s">
        <v>109</v>
      </c>
    </row>
    <row r="69" spans="1:2" ht="17" x14ac:dyDescent="0.2">
      <c r="A69">
        <f t="shared" si="1"/>
        <v>68</v>
      </c>
      <c r="B69" s="2" t="s">
        <v>110</v>
      </c>
    </row>
    <row r="70" spans="1:2" ht="17" x14ac:dyDescent="0.2">
      <c r="A70">
        <f t="shared" si="1"/>
        <v>69</v>
      </c>
      <c r="B70" s="2" t="s">
        <v>111</v>
      </c>
    </row>
    <row r="71" spans="1:2" ht="17" x14ac:dyDescent="0.2">
      <c r="A71">
        <f t="shared" si="1"/>
        <v>70</v>
      </c>
      <c r="B71" s="4" t="s">
        <v>139</v>
      </c>
    </row>
    <row r="72" spans="1:2" ht="34" x14ac:dyDescent="0.2">
      <c r="A72">
        <f t="shared" si="1"/>
        <v>71</v>
      </c>
      <c r="B72" s="2" t="s">
        <v>112</v>
      </c>
    </row>
    <row r="73" spans="1:2" ht="17" x14ac:dyDescent="0.2">
      <c r="A73">
        <f t="shared" si="1"/>
        <v>72</v>
      </c>
      <c r="B73" s="2" t="s">
        <v>113</v>
      </c>
    </row>
    <row r="74" spans="1:2" ht="17" x14ac:dyDescent="0.2">
      <c r="A74">
        <f t="shared" si="1"/>
        <v>73</v>
      </c>
      <c r="B74" s="2" t="s">
        <v>114</v>
      </c>
    </row>
    <row r="75" spans="1:2" ht="51" x14ac:dyDescent="0.2">
      <c r="A75">
        <f t="shared" si="1"/>
        <v>74</v>
      </c>
      <c r="B75" s="2" t="s">
        <v>115</v>
      </c>
    </row>
    <row r="76" spans="1:2" ht="34" x14ac:dyDescent="0.2">
      <c r="A76">
        <f t="shared" si="1"/>
        <v>75</v>
      </c>
      <c r="B76" s="2" t="s">
        <v>116</v>
      </c>
    </row>
    <row r="77" spans="1:2" ht="34" x14ac:dyDescent="0.2">
      <c r="A77">
        <f t="shared" si="1"/>
        <v>76</v>
      </c>
      <c r="B77" s="2" t="s">
        <v>117</v>
      </c>
    </row>
    <row r="78" spans="1:2" ht="17" x14ac:dyDescent="0.2">
      <c r="A78">
        <f t="shared" si="1"/>
        <v>77</v>
      </c>
      <c r="B78" s="4" t="s">
        <v>139</v>
      </c>
    </row>
    <row r="79" spans="1:2" ht="51" x14ac:dyDescent="0.2">
      <c r="A79">
        <f t="shared" si="1"/>
        <v>78</v>
      </c>
      <c r="B79" s="2" t="s">
        <v>118</v>
      </c>
    </row>
    <row r="80" spans="1:2" ht="17" x14ac:dyDescent="0.2">
      <c r="A80">
        <f t="shared" si="1"/>
        <v>79</v>
      </c>
      <c r="B80" s="2" t="s">
        <v>119</v>
      </c>
    </row>
    <row r="81" spans="1:2" ht="17" x14ac:dyDescent="0.2">
      <c r="A81">
        <f t="shared" si="1"/>
        <v>80</v>
      </c>
      <c r="B81" s="4" t="s">
        <v>139</v>
      </c>
    </row>
    <row r="82" spans="1:2" ht="17" x14ac:dyDescent="0.2">
      <c r="A82">
        <f t="shared" si="1"/>
        <v>81</v>
      </c>
      <c r="B82" s="2" t="s">
        <v>120</v>
      </c>
    </row>
    <row r="83" spans="1:2" ht="17" x14ac:dyDescent="0.2">
      <c r="A83">
        <f t="shared" si="1"/>
        <v>82</v>
      </c>
      <c r="B83" s="2" t="s">
        <v>121</v>
      </c>
    </row>
    <row r="84" spans="1:2" ht="17" x14ac:dyDescent="0.2">
      <c r="A84">
        <f t="shared" si="1"/>
        <v>83</v>
      </c>
      <c r="B84" s="2" t="s">
        <v>122</v>
      </c>
    </row>
    <row r="85" spans="1:2" ht="34" x14ac:dyDescent="0.2">
      <c r="A85">
        <f t="shared" si="1"/>
        <v>84</v>
      </c>
      <c r="B85" s="2" t="s">
        <v>123</v>
      </c>
    </row>
    <row r="86" spans="1:2" ht="17" x14ac:dyDescent="0.2">
      <c r="A86">
        <f t="shared" si="1"/>
        <v>85</v>
      </c>
      <c r="B86" s="2" t="s">
        <v>124</v>
      </c>
    </row>
    <row r="87" spans="1:2" ht="17" x14ac:dyDescent="0.2">
      <c r="A87">
        <f t="shared" si="1"/>
        <v>86</v>
      </c>
      <c r="B87" s="2" t="s">
        <v>125</v>
      </c>
    </row>
    <row r="88" spans="1:2" ht="17" x14ac:dyDescent="0.2">
      <c r="A88">
        <f t="shared" si="1"/>
        <v>87</v>
      </c>
      <c r="B88" s="4" t="s">
        <v>139</v>
      </c>
    </row>
    <row r="89" spans="1:2" ht="17" x14ac:dyDescent="0.2">
      <c r="A89">
        <f t="shared" si="1"/>
        <v>88</v>
      </c>
      <c r="B89" s="2" t="s">
        <v>126</v>
      </c>
    </row>
    <row r="90" spans="1:2" ht="17" x14ac:dyDescent="0.2">
      <c r="A90">
        <f t="shared" si="1"/>
        <v>89</v>
      </c>
      <c r="B90" s="2" t="s">
        <v>127</v>
      </c>
    </row>
    <row r="91" spans="1:2" ht="17" x14ac:dyDescent="0.2">
      <c r="A91">
        <f t="shared" si="1"/>
        <v>90</v>
      </c>
      <c r="B91" s="2" t="s">
        <v>128</v>
      </c>
    </row>
    <row r="92" spans="1:2" ht="17" x14ac:dyDescent="0.2">
      <c r="A92">
        <f t="shared" si="1"/>
        <v>91</v>
      </c>
      <c r="B92" s="2" t="s">
        <v>129</v>
      </c>
    </row>
    <row r="93" spans="1:2" ht="51" x14ac:dyDescent="0.2">
      <c r="A93">
        <f t="shared" si="1"/>
        <v>92</v>
      </c>
      <c r="B93" s="2" t="s">
        <v>130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9DB60-2802-B149-8F5C-AF619CB9DAFA}">
  <dimension ref="A1:D96"/>
  <sheetViews>
    <sheetView workbookViewId="0">
      <selection activeCell="J4" sqref="J4"/>
    </sheetView>
  </sheetViews>
  <sheetFormatPr baseColWidth="10" defaultColWidth="11" defaultRowHeight="16" x14ac:dyDescent="0.2"/>
  <sheetData>
    <row r="1" spans="1:4" x14ac:dyDescent="0.2">
      <c r="A1" s="1" t="s">
        <v>131</v>
      </c>
    </row>
    <row r="2" spans="1:4" x14ac:dyDescent="0.2">
      <c r="A2" s="1" t="s">
        <v>132</v>
      </c>
    </row>
    <row r="3" spans="1:4" ht="17" x14ac:dyDescent="0.2">
      <c r="A3" s="2" t="s">
        <v>59</v>
      </c>
    </row>
    <row r="4" spans="1:4" ht="34" x14ac:dyDescent="0.2">
      <c r="A4" s="2" t="s">
        <v>133</v>
      </c>
      <c r="C4" t="s">
        <v>134</v>
      </c>
      <c r="D4">
        <f>COUNTIF(A3:A96,"I liked it a little")</f>
        <v>32</v>
      </c>
    </row>
    <row r="5" spans="1:4" ht="34" x14ac:dyDescent="0.2">
      <c r="A5" s="2" t="s">
        <v>133</v>
      </c>
      <c r="C5" t="s">
        <v>135</v>
      </c>
      <c r="D5">
        <f>COUNTIF(A3:A96,"I liked it a great deal")</f>
        <v>42</v>
      </c>
    </row>
    <row r="6" spans="1:4" ht="34" x14ac:dyDescent="0.2">
      <c r="A6" s="2" t="s">
        <v>135</v>
      </c>
      <c r="C6" t="s">
        <v>136</v>
      </c>
      <c r="D6">
        <f>COUNTIF(A3:A96,"I disliked it a little")</f>
        <v>1</v>
      </c>
    </row>
    <row r="7" spans="1:4" ht="34" x14ac:dyDescent="0.2">
      <c r="A7" s="2" t="s">
        <v>133</v>
      </c>
    </row>
    <row r="8" spans="1:4" ht="34" x14ac:dyDescent="0.2">
      <c r="A8" s="2" t="s">
        <v>135</v>
      </c>
    </row>
    <row r="9" spans="1:4" ht="34" x14ac:dyDescent="0.2">
      <c r="A9" s="2" t="s">
        <v>133</v>
      </c>
    </row>
    <row r="10" spans="1:4" ht="34" x14ac:dyDescent="0.2">
      <c r="A10" s="2" t="s">
        <v>133</v>
      </c>
    </row>
    <row r="11" spans="1:4" ht="34" x14ac:dyDescent="0.2">
      <c r="A11" s="2" t="s">
        <v>135</v>
      </c>
    </row>
    <row r="12" spans="1:4" ht="34" x14ac:dyDescent="0.2">
      <c r="A12" s="2" t="s">
        <v>133</v>
      </c>
    </row>
    <row r="13" spans="1:4" ht="34" x14ac:dyDescent="0.2">
      <c r="A13" s="2" t="s">
        <v>135</v>
      </c>
    </row>
    <row r="14" spans="1:4" ht="34" x14ac:dyDescent="0.2">
      <c r="A14" s="2" t="s">
        <v>135</v>
      </c>
    </row>
    <row r="15" spans="1:4" ht="34" x14ac:dyDescent="0.2">
      <c r="A15" s="2" t="s">
        <v>135</v>
      </c>
    </row>
    <row r="16" spans="1:4" ht="34" x14ac:dyDescent="0.2">
      <c r="A16" s="2" t="s">
        <v>135</v>
      </c>
    </row>
    <row r="17" spans="1:1" ht="17" x14ac:dyDescent="0.2">
      <c r="A17" s="2" t="s">
        <v>59</v>
      </c>
    </row>
    <row r="18" spans="1:1" ht="34" x14ac:dyDescent="0.2">
      <c r="A18" s="2" t="s">
        <v>133</v>
      </c>
    </row>
    <row r="19" spans="1:1" ht="34" x14ac:dyDescent="0.2">
      <c r="A19" s="2" t="s">
        <v>135</v>
      </c>
    </row>
    <row r="20" spans="1:1" ht="17" x14ac:dyDescent="0.2">
      <c r="A20" s="2" t="s">
        <v>59</v>
      </c>
    </row>
    <row r="21" spans="1:1" ht="34" x14ac:dyDescent="0.2">
      <c r="A21" s="2" t="s">
        <v>133</v>
      </c>
    </row>
    <row r="22" spans="1:1" ht="34" x14ac:dyDescent="0.2">
      <c r="A22" s="2" t="s">
        <v>133</v>
      </c>
    </row>
    <row r="23" spans="1:1" ht="17" x14ac:dyDescent="0.2">
      <c r="A23" s="2" t="s">
        <v>59</v>
      </c>
    </row>
    <row r="24" spans="1:1" ht="34" x14ac:dyDescent="0.2">
      <c r="A24" s="2" t="s">
        <v>135</v>
      </c>
    </row>
    <row r="25" spans="1:1" ht="34" x14ac:dyDescent="0.2">
      <c r="A25" s="2" t="s">
        <v>135</v>
      </c>
    </row>
    <row r="26" spans="1:1" ht="34" x14ac:dyDescent="0.2">
      <c r="A26" s="2" t="s">
        <v>133</v>
      </c>
    </row>
    <row r="27" spans="1:1" ht="34" x14ac:dyDescent="0.2">
      <c r="A27" s="2" t="s">
        <v>133</v>
      </c>
    </row>
    <row r="28" spans="1:1" ht="17" x14ac:dyDescent="0.2">
      <c r="A28" s="2" t="s">
        <v>59</v>
      </c>
    </row>
    <row r="29" spans="1:1" ht="34" x14ac:dyDescent="0.2">
      <c r="A29" s="2" t="s">
        <v>135</v>
      </c>
    </row>
    <row r="30" spans="1:1" ht="17" x14ac:dyDescent="0.2">
      <c r="A30" s="2" t="s">
        <v>59</v>
      </c>
    </row>
    <row r="31" spans="1:1" ht="34" x14ac:dyDescent="0.2">
      <c r="A31" s="2" t="s">
        <v>135</v>
      </c>
    </row>
    <row r="32" spans="1:1" ht="17" x14ac:dyDescent="0.2">
      <c r="A32" s="2" t="s">
        <v>59</v>
      </c>
    </row>
    <row r="33" spans="1:1" ht="17" x14ac:dyDescent="0.2">
      <c r="A33" s="2" t="s">
        <v>59</v>
      </c>
    </row>
    <row r="34" spans="1:1" ht="34" x14ac:dyDescent="0.2">
      <c r="A34" s="2" t="s">
        <v>135</v>
      </c>
    </row>
    <row r="35" spans="1:1" ht="34" x14ac:dyDescent="0.2">
      <c r="A35" s="2" t="s">
        <v>135</v>
      </c>
    </row>
    <row r="36" spans="1:1" ht="34" x14ac:dyDescent="0.2">
      <c r="A36" s="2" t="s">
        <v>135</v>
      </c>
    </row>
    <row r="37" spans="1:1" ht="34" x14ac:dyDescent="0.2">
      <c r="A37" s="2" t="s">
        <v>135</v>
      </c>
    </row>
    <row r="38" spans="1:1" ht="34" x14ac:dyDescent="0.2">
      <c r="A38" s="2" t="s">
        <v>135</v>
      </c>
    </row>
    <row r="39" spans="1:1" ht="34" x14ac:dyDescent="0.2">
      <c r="A39" s="2" t="s">
        <v>133</v>
      </c>
    </row>
    <row r="40" spans="1:1" ht="17" x14ac:dyDescent="0.2">
      <c r="A40" s="2" t="s">
        <v>59</v>
      </c>
    </row>
    <row r="41" spans="1:1" ht="17" x14ac:dyDescent="0.2">
      <c r="A41" s="2" t="s">
        <v>59</v>
      </c>
    </row>
    <row r="42" spans="1:1" ht="17" x14ac:dyDescent="0.2">
      <c r="A42" s="2" t="s">
        <v>59</v>
      </c>
    </row>
    <row r="43" spans="1:1" ht="17" x14ac:dyDescent="0.2">
      <c r="A43" s="2" t="s">
        <v>59</v>
      </c>
    </row>
    <row r="44" spans="1:1" ht="34" x14ac:dyDescent="0.2">
      <c r="A44" s="2" t="s">
        <v>133</v>
      </c>
    </row>
    <row r="45" spans="1:1" ht="34" x14ac:dyDescent="0.2">
      <c r="A45" s="2" t="s">
        <v>135</v>
      </c>
    </row>
    <row r="46" spans="1:1" ht="17" x14ac:dyDescent="0.2">
      <c r="A46" s="2" t="s">
        <v>59</v>
      </c>
    </row>
    <row r="47" spans="1:1" ht="17" x14ac:dyDescent="0.2">
      <c r="A47" s="2" t="s">
        <v>59</v>
      </c>
    </row>
    <row r="48" spans="1:1" ht="34" x14ac:dyDescent="0.2">
      <c r="A48" s="2" t="s">
        <v>133</v>
      </c>
    </row>
    <row r="49" spans="1:1" ht="34" x14ac:dyDescent="0.2">
      <c r="A49" s="2" t="s">
        <v>133</v>
      </c>
    </row>
    <row r="50" spans="1:1" ht="34" x14ac:dyDescent="0.2">
      <c r="A50" s="2" t="s">
        <v>135</v>
      </c>
    </row>
    <row r="51" spans="1:1" ht="34" x14ac:dyDescent="0.2">
      <c r="A51" s="2" t="s">
        <v>135</v>
      </c>
    </row>
    <row r="52" spans="1:1" ht="34" x14ac:dyDescent="0.2">
      <c r="A52" s="2" t="s">
        <v>135</v>
      </c>
    </row>
    <row r="53" spans="1:1" ht="34" x14ac:dyDescent="0.2">
      <c r="A53" s="2" t="s">
        <v>135</v>
      </c>
    </row>
    <row r="54" spans="1:1" ht="34" x14ac:dyDescent="0.2">
      <c r="A54" s="2" t="s">
        <v>135</v>
      </c>
    </row>
    <row r="55" spans="1:1" ht="34" x14ac:dyDescent="0.2">
      <c r="A55" s="2" t="s">
        <v>135</v>
      </c>
    </row>
    <row r="56" spans="1:1" ht="34" x14ac:dyDescent="0.2">
      <c r="A56" s="2" t="s">
        <v>133</v>
      </c>
    </row>
    <row r="57" spans="1:1" ht="34" x14ac:dyDescent="0.2">
      <c r="A57" s="2" t="s">
        <v>135</v>
      </c>
    </row>
    <row r="58" spans="1:1" ht="34" x14ac:dyDescent="0.2">
      <c r="A58" s="2" t="s">
        <v>133</v>
      </c>
    </row>
    <row r="59" spans="1:1" ht="34" x14ac:dyDescent="0.2">
      <c r="A59" s="2" t="s">
        <v>135</v>
      </c>
    </row>
    <row r="60" spans="1:1" ht="17" x14ac:dyDescent="0.2">
      <c r="A60" s="2" t="s">
        <v>59</v>
      </c>
    </row>
    <row r="61" spans="1:1" ht="17" x14ac:dyDescent="0.2">
      <c r="A61" s="2" t="s">
        <v>59</v>
      </c>
    </row>
    <row r="62" spans="1:1" ht="17" x14ac:dyDescent="0.2">
      <c r="A62" s="2" t="s">
        <v>59</v>
      </c>
    </row>
    <row r="63" spans="1:1" ht="34" x14ac:dyDescent="0.2">
      <c r="A63" s="2" t="s">
        <v>133</v>
      </c>
    </row>
    <row r="64" spans="1:1" ht="34" x14ac:dyDescent="0.2">
      <c r="A64" s="2" t="s">
        <v>135</v>
      </c>
    </row>
    <row r="65" spans="1:1" ht="34" x14ac:dyDescent="0.2">
      <c r="A65" s="2" t="s">
        <v>133</v>
      </c>
    </row>
    <row r="66" spans="1:1" ht="34" x14ac:dyDescent="0.2">
      <c r="A66" s="2" t="s">
        <v>135</v>
      </c>
    </row>
    <row r="67" spans="1:1" ht="34" x14ac:dyDescent="0.2">
      <c r="A67" s="2" t="s">
        <v>133</v>
      </c>
    </row>
    <row r="68" spans="1:1" ht="34" x14ac:dyDescent="0.2">
      <c r="A68" s="2" t="s">
        <v>135</v>
      </c>
    </row>
    <row r="69" spans="1:1" ht="34" x14ac:dyDescent="0.2">
      <c r="A69" s="2" t="s">
        <v>133</v>
      </c>
    </row>
    <row r="70" spans="1:1" ht="17" x14ac:dyDescent="0.2">
      <c r="A70" s="2" t="s">
        <v>59</v>
      </c>
    </row>
    <row r="71" spans="1:1" ht="34" x14ac:dyDescent="0.2">
      <c r="A71" s="2" t="s">
        <v>135</v>
      </c>
    </row>
    <row r="72" spans="1:1" ht="34" x14ac:dyDescent="0.2">
      <c r="A72" s="2" t="s">
        <v>133</v>
      </c>
    </row>
    <row r="73" spans="1:1" ht="34" x14ac:dyDescent="0.2">
      <c r="A73" s="2" t="s">
        <v>135</v>
      </c>
    </row>
    <row r="74" spans="1:1" ht="34" x14ac:dyDescent="0.2">
      <c r="A74" s="2" t="s">
        <v>133</v>
      </c>
    </row>
    <row r="75" spans="1:1" ht="34" x14ac:dyDescent="0.2">
      <c r="A75" s="2" t="s">
        <v>133</v>
      </c>
    </row>
    <row r="76" spans="1:1" ht="34" x14ac:dyDescent="0.2">
      <c r="A76" s="2" t="s">
        <v>135</v>
      </c>
    </row>
    <row r="77" spans="1:1" ht="34" x14ac:dyDescent="0.2">
      <c r="A77" s="2" t="s">
        <v>133</v>
      </c>
    </row>
    <row r="78" spans="1:1" ht="34" x14ac:dyDescent="0.2">
      <c r="A78" s="2" t="s">
        <v>133</v>
      </c>
    </row>
    <row r="79" spans="1:1" ht="34" x14ac:dyDescent="0.2">
      <c r="A79" s="2" t="s">
        <v>133</v>
      </c>
    </row>
    <row r="80" spans="1:1" ht="34" x14ac:dyDescent="0.2">
      <c r="A80" s="2" t="s">
        <v>135</v>
      </c>
    </row>
    <row r="81" spans="1:1" ht="34" x14ac:dyDescent="0.2">
      <c r="A81" s="2" t="s">
        <v>136</v>
      </c>
    </row>
    <row r="82" spans="1:1" ht="34" x14ac:dyDescent="0.2">
      <c r="A82" s="2" t="s">
        <v>135</v>
      </c>
    </row>
    <row r="83" spans="1:1" ht="34" x14ac:dyDescent="0.2">
      <c r="A83" s="2" t="s">
        <v>135</v>
      </c>
    </row>
    <row r="84" spans="1:1" ht="17" x14ac:dyDescent="0.2">
      <c r="A84" s="2" t="s">
        <v>59</v>
      </c>
    </row>
    <row r="85" spans="1:1" ht="34" x14ac:dyDescent="0.2">
      <c r="A85" s="2" t="s">
        <v>135</v>
      </c>
    </row>
    <row r="86" spans="1:1" ht="34" x14ac:dyDescent="0.2">
      <c r="A86" s="2" t="s">
        <v>133</v>
      </c>
    </row>
    <row r="87" spans="1:1" ht="34" x14ac:dyDescent="0.2">
      <c r="A87" s="2" t="s">
        <v>133</v>
      </c>
    </row>
    <row r="88" spans="1:1" ht="34" x14ac:dyDescent="0.2">
      <c r="A88" s="2" t="s">
        <v>135</v>
      </c>
    </row>
    <row r="89" spans="1:1" ht="34" x14ac:dyDescent="0.2">
      <c r="A89" s="2" t="s">
        <v>135</v>
      </c>
    </row>
    <row r="90" spans="1:1" ht="34" x14ac:dyDescent="0.2">
      <c r="A90" s="2" t="s">
        <v>133</v>
      </c>
    </row>
    <row r="91" spans="1:1" ht="34" x14ac:dyDescent="0.2">
      <c r="A91" s="2" t="s">
        <v>133</v>
      </c>
    </row>
    <row r="92" spans="1:1" ht="34" x14ac:dyDescent="0.2">
      <c r="A92" s="2" t="s">
        <v>133</v>
      </c>
    </row>
    <row r="93" spans="1:1" ht="34" x14ac:dyDescent="0.2">
      <c r="A93" s="2" t="s">
        <v>135</v>
      </c>
    </row>
    <row r="94" spans="1:1" ht="34" x14ac:dyDescent="0.2">
      <c r="A94" s="2" t="s">
        <v>135</v>
      </c>
    </row>
    <row r="95" spans="1:1" ht="34" x14ac:dyDescent="0.2">
      <c r="A95" s="2" t="s">
        <v>135</v>
      </c>
    </row>
    <row r="96" spans="1:1" ht="34" x14ac:dyDescent="0.2">
      <c r="A96" s="2" t="s">
        <v>135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3608213076CD42BCF3060DF967E12A" ma:contentTypeVersion="13" ma:contentTypeDescription="Create a new document." ma:contentTypeScope="" ma:versionID="049255a9e535e9b21d2b015b67952ffe">
  <xsd:schema xmlns:xsd="http://www.w3.org/2001/XMLSchema" xmlns:xs="http://www.w3.org/2001/XMLSchema" xmlns:p="http://schemas.microsoft.com/office/2006/metadata/properties" xmlns:ns2="32c874fa-5265-4444-abb8-800acfe95df9" xmlns:ns3="21e49f69-05b5-4ddf-ad0f-5c6a2d765d37" targetNamespace="http://schemas.microsoft.com/office/2006/metadata/properties" ma:root="true" ma:fieldsID="dcc0f7ef761595e19abc973ae8b7891d" ns2:_="" ns3:_="">
    <xsd:import namespace="32c874fa-5265-4444-abb8-800acfe95df9"/>
    <xsd:import namespace="21e49f69-05b5-4ddf-ad0f-5c6a2d765d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c874fa-5265-4444-abb8-800acfe95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49f69-05b5-4ddf-ad0f-5c6a2d765d3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57E6B7-24FB-463B-887F-26A32643C0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24A3D2-BA81-4B8B-B437-BC5A3CE38B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9356239-0EE1-44EE-AD9F-32A964E00B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c874fa-5265-4444-abb8-800acfe95df9"/>
    <ds:schemaRef ds:uri="21e49f69-05b5-4ddf-ad0f-5c6a2d765d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age</vt:lpstr>
      <vt:lpstr>grade</vt:lpstr>
      <vt:lpstr>ethnicity</vt:lpstr>
      <vt:lpstr>gender</vt:lpstr>
      <vt:lpstr>experience </vt:lpstr>
      <vt:lpstr>experience explained</vt:lpstr>
      <vt:lpstr>experience satisfaction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Olivia Lancaster</dc:creator>
  <cp:keywords/>
  <dc:description/>
  <cp:lastModifiedBy>Microsoft Office User</cp:lastModifiedBy>
  <cp:revision/>
  <dcterms:created xsi:type="dcterms:W3CDTF">2022-06-23T13:22:38Z</dcterms:created>
  <dcterms:modified xsi:type="dcterms:W3CDTF">2022-07-28T17:29:46Z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0x0101002F3608213076CD42BCF3060DF967E12A</vt:lpwstr>
  </property>
</Properties>
</file>