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/>
  <mc:AlternateContent xmlns:mc="http://schemas.openxmlformats.org/markup-compatibility/2006">
    <mc:Choice Requires="x15">
      <x15ac:absPath xmlns:x15ac="http://schemas.microsoft.com/office/spreadsheetml/2010/11/ac" url="C:\Users\clohmann\Google Drive\Eixo 3\Variáveis Estruturadas (nova CSC)\"/>
    </mc:Choice>
  </mc:AlternateContent>
  <xr:revisionPtr revIDLastSave="0" documentId="13_ncr:1_{E0EF4A39-D18D-42C2-AEB8-BCA996918D30}" xr6:coauthVersionLast="33" xr6:coauthVersionMax="33" xr10:uidLastSave="{00000000-0000-0000-0000-000000000000}"/>
  <bookViews>
    <workbookView xWindow="0" yWindow="0" windowWidth="28800" windowHeight="12435" activeTab="5" xr2:uid="{00000000-000D-0000-FFFF-FFFF00000000}"/>
  </bookViews>
  <sheets>
    <sheet name="procv" sheetId="3" r:id="rId1"/>
    <sheet name="IPCA_2016" sheetId="4" r:id="rId2"/>
    <sheet name="V7" sheetId="2" state="hidden" r:id="rId3"/>
    <sheet name="Captado_Mecenato" sheetId="7" r:id="rId4"/>
    <sheet name="Captado_Privado" sheetId="8" r:id="rId5"/>
    <sheet name="SCC X Ano = Mecenato" sheetId="9" r:id="rId6"/>
    <sheet name="SCC X Ano = Mecenato_VAR" sheetId="10" r:id="rId7"/>
  </sheets>
  <externalReferences>
    <externalReference r:id="rId8"/>
    <externalReference r:id="rId9"/>
    <externalReference r:id="rId10"/>
  </externalReferences>
  <calcPr calcId="179017"/>
</workbook>
</file>

<file path=xl/calcChain.xml><?xml version="1.0" encoding="utf-8"?>
<calcChain xmlns="http://schemas.openxmlformats.org/spreadsheetml/2006/main">
  <c r="B343" i="7" l="1"/>
  <c r="C343" i="7"/>
  <c r="D343" i="7"/>
  <c r="E343" i="7"/>
  <c r="F343" i="7"/>
  <c r="G343" i="7"/>
  <c r="H343" i="7"/>
  <c r="I343" i="7"/>
  <c r="J343" i="7"/>
  <c r="K343" i="7"/>
  <c r="L343" i="7"/>
  <c r="M343" i="7"/>
  <c r="N343" i="7"/>
  <c r="O343" i="7"/>
  <c r="P343" i="7"/>
  <c r="Q343" i="7"/>
  <c r="R343" i="7"/>
  <c r="S343" i="7"/>
  <c r="T343" i="7"/>
  <c r="U343" i="7"/>
  <c r="V343" i="7"/>
  <c r="W343" i="7"/>
  <c r="X343" i="7"/>
  <c r="B344" i="7"/>
  <c r="C344" i="7"/>
  <c r="D344" i="7"/>
  <c r="E344" i="7"/>
  <c r="F344" i="7"/>
  <c r="G344" i="7"/>
  <c r="H344" i="7"/>
  <c r="I344" i="7"/>
  <c r="J344" i="7"/>
  <c r="K344" i="7"/>
  <c r="L344" i="7"/>
  <c r="M344" i="7"/>
  <c r="N344" i="7"/>
  <c r="O344" i="7"/>
  <c r="P344" i="7"/>
  <c r="Q344" i="7"/>
  <c r="R344" i="7"/>
  <c r="S344" i="7"/>
  <c r="T344" i="7"/>
  <c r="U344" i="7"/>
  <c r="V344" i="7"/>
  <c r="W344" i="7"/>
  <c r="X344" i="7"/>
  <c r="B345" i="7"/>
  <c r="C345" i="7"/>
  <c r="D345" i="7"/>
  <c r="E345" i="7"/>
  <c r="F345" i="7"/>
  <c r="G345" i="7"/>
  <c r="H345" i="7"/>
  <c r="I345" i="7"/>
  <c r="J345" i="7"/>
  <c r="K345" i="7"/>
  <c r="L345" i="7"/>
  <c r="M345" i="7"/>
  <c r="N345" i="7"/>
  <c r="O345" i="7"/>
  <c r="P345" i="7"/>
  <c r="Q345" i="7"/>
  <c r="R345" i="7"/>
  <c r="S345" i="7"/>
  <c r="T345" i="7"/>
  <c r="U345" i="7"/>
  <c r="V345" i="7"/>
  <c r="W345" i="7"/>
  <c r="X345" i="7"/>
  <c r="B346" i="7"/>
  <c r="C346" i="7"/>
  <c r="D346" i="7"/>
  <c r="E346" i="7"/>
  <c r="F346" i="7"/>
  <c r="G346" i="7"/>
  <c r="H346" i="7"/>
  <c r="I346" i="7"/>
  <c r="J346" i="7"/>
  <c r="K346" i="7"/>
  <c r="L346" i="7"/>
  <c r="M346" i="7"/>
  <c r="N346" i="7"/>
  <c r="O346" i="7"/>
  <c r="P346" i="7"/>
  <c r="Q346" i="7"/>
  <c r="R346" i="7"/>
  <c r="S346" i="7"/>
  <c r="T346" i="7"/>
  <c r="U346" i="7"/>
  <c r="V346" i="7"/>
  <c r="W346" i="7"/>
  <c r="X346" i="7"/>
  <c r="B347" i="7"/>
  <c r="C347" i="7"/>
  <c r="D347" i="7"/>
  <c r="E347" i="7"/>
  <c r="F347" i="7"/>
  <c r="G347" i="7"/>
  <c r="H347" i="7"/>
  <c r="I347" i="7"/>
  <c r="J347" i="7"/>
  <c r="K347" i="7"/>
  <c r="L347" i="7"/>
  <c r="M347" i="7"/>
  <c r="N347" i="7"/>
  <c r="O347" i="7"/>
  <c r="P347" i="7"/>
  <c r="Q347" i="7"/>
  <c r="R347" i="7"/>
  <c r="S347" i="7"/>
  <c r="T347" i="7"/>
  <c r="U347" i="7"/>
  <c r="V347" i="7"/>
  <c r="W347" i="7"/>
  <c r="X347" i="7"/>
  <c r="B348" i="7"/>
  <c r="C348" i="7"/>
  <c r="D348" i="7"/>
  <c r="E348" i="7"/>
  <c r="F348" i="7"/>
  <c r="G348" i="7"/>
  <c r="H348" i="7"/>
  <c r="I348" i="7"/>
  <c r="J348" i="7"/>
  <c r="K348" i="7"/>
  <c r="L348" i="7"/>
  <c r="M348" i="7"/>
  <c r="N348" i="7"/>
  <c r="O348" i="7"/>
  <c r="P348" i="7"/>
  <c r="Q348" i="7"/>
  <c r="R348" i="7"/>
  <c r="S348" i="7"/>
  <c r="T348" i="7"/>
  <c r="U348" i="7"/>
  <c r="V348" i="7"/>
  <c r="W348" i="7"/>
  <c r="X348" i="7"/>
  <c r="B349" i="7"/>
  <c r="C349" i="7"/>
  <c r="D349" i="7"/>
  <c r="E349" i="7"/>
  <c r="F349" i="7"/>
  <c r="G349" i="7"/>
  <c r="H349" i="7"/>
  <c r="I349" i="7"/>
  <c r="J349" i="7"/>
  <c r="K349" i="7"/>
  <c r="L349" i="7"/>
  <c r="M349" i="7"/>
  <c r="N349" i="7"/>
  <c r="O349" i="7"/>
  <c r="P349" i="7"/>
  <c r="Q349" i="7"/>
  <c r="R349" i="7"/>
  <c r="S349" i="7"/>
  <c r="T349" i="7"/>
  <c r="U349" i="7"/>
  <c r="V349" i="7"/>
  <c r="W349" i="7"/>
  <c r="X349" i="7"/>
  <c r="B350" i="7"/>
  <c r="C350" i="7"/>
  <c r="D350" i="7"/>
  <c r="E350" i="7"/>
  <c r="F350" i="7"/>
  <c r="G350" i="7"/>
  <c r="H350" i="7"/>
  <c r="I350" i="7"/>
  <c r="J350" i="7"/>
  <c r="K350" i="7"/>
  <c r="L350" i="7"/>
  <c r="M350" i="7"/>
  <c r="N350" i="7"/>
  <c r="O350" i="7"/>
  <c r="P350" i="7"/>
  <c r="Q350" i="7"/>
  <c r="R350" i="7"/>
  <c r="S350" i="7"/>
  <c r="T350" i="7"/>
  <c r="U350" i="7"/>
  <c r="V350" i="7"/>
  <c r="W350" i="7"/>
  <c r="X350" i="7"/>
  <c r="B351" i="7"/>
  <c r="C351" i="7"/>
  <c r="D351" i="7"/>
  <c r="E351" i="7"/>
  <c r="F351" i="7"/>
  <c r="G351" i="7"/>
  <c r="H351" i="7"/>
  <c r="I351" i="7"/>
  <c r="J351" i="7"/>
  <c r="K351" i="7"/>
  <c r="L351" i="7"/>
  <c r="M351" i="7"/>
  <c r="N351" i="7"/>
  <c r="O351" i="7"/>
  <c r="P351" i="7"/>
  <c r="Q351" i="7"/>
  <c r="R351" i="7"/>
  <c r="S351" i="7"/>
  <c r="T351" i="7"/>
  <c r="U351" i="7"/>
  <c r="V351" i="7"/>
  <c r="W351" i="7"/>
  <c r="X351" i="7"/>
  <c r="B352" i="7"/>
  <c r="C352" i="7"/>
  <c r="D352" i="7"/>
  <c r="E352" i="7"/>
  <c r="F352" i="7"/>
  <c r="G352" i="7"/>
  <c r="H352" i="7"/>
  <c r="I352" i="7"/>
  <c r="J352" i="7"/>
  <c r="K352" i="7"/>
  <c r="L352" i="7"/>
  <c r="M352" i="7"/>
  <c r="N352" i="7"/>
  <c r="O352" i="7"/>
  <c r="P352" i="7"/>
  <c r="Q352" i="7"/>
  <c r="R352" i="7"/>
  <c r="S352" i="7"/>
  <c r="T352" i="7"/>
  <c r="U352" i="7"/>
  <c r="V352" i="7"/>
  <c r="W352" i="7"/>
  <c r="X352" i="7"/>
  <c r="B353" i="7"/>
  <c r="C353" i="7"/>
  <c r="D353" i="7"/>
  <c r="E353" i="7"/>
  <c r="F353" i="7"/>
  <c r="G353" i="7"/>
  <c r="H353" i="7"/>
  <c r="I353" i="7"/>
  <c r="J353" i="7"/>
  <c r="K353" i="7"/>
  <c r="L353" i="7"/>
  <c r="M353" i="7"/>
  <c r="N353" i="7"/>
  <c r="O353" i="7"/>
  <c r="P353" i="7"/>
  <c r="Q353" i="7"/>
  <c r="R353" i="7"/>
  <c r="S353" i="7"/>
  <c r="T353" i="7"/>
  <c r="U353" i="7"/>
  <c r="V353" i="7"/>
  <c r="W353" i="7"/>
  <c r="X353" i="7"/>
  <c r="B354" i="7"/>
  <c r="C354" i="7"/>
  <c r="D354" i="7"/>
  <c r="E354" i="7"/>
  <c r="F354" i="7"/>
  <c r="G354" i="7"/>
  <c r="H354" i="7"/>
  <c r="I354" i="7"/>
  <c r="J354" i="7"/>
  <c r="K354" i="7"/>
  <c r="L354" i="7"/>
  <c r="M354" i="7"/>
  <c r="N354" i="7"/>
  <c r="O354" i="7"/>
  <c r="P354" i="7"/>
  <c r="Q354" i="7"/>
  <c r="R354" i="7"/>
  <c r="S354" i="7"/>
  <c r="T354" i="7"/>
  <c r="U354" i="7"/>
  <c r="V354" i="7"/>
  <c r="W354" i="7"/>
  <c r="X354" i="7"/>
  <c r="B355" i="7"/>
  <c r="C355" i="7"/>
  <c r="D355" i="7"/>
  <c r="E355" i="7"/>
  <c r="F355" i="7"/>
  <c r="G355" i="7"/>
  <c r="H355" i="7"/>
  <c r="I355" i="7"/>
  <c r="J355" i="7"/>
  <c r="K355" i="7"/>
  <c r="L355" i="7"/>
  <c r="M355" i="7"/>
  <c r="N355" i="7"/>
  <c r="O355" i="7"/>
  <c r="P355" i="7"/>
  <c r="Q355" i="7"/>
  <c r="R355" i="7"/>
  <c r="S355" i="7"/>
  <c r="T355" i="7"/>
  <c r="U355" i="7"/>
  <c r="V355" i="7"/>
  <c r="W355" i="7"/>
  <c r="X355" i="7"/>
  <c r="B356" i="7"/>
  <c r="C356" i="7"/>
  <c r="D356" i="7"/>
  <c r="E356" i="7"/>
  <c r="F356" i="7"/>
  <c r="G356" i="7"/>
  <c r="H356" i="7"/>
  <c r="I356" i="7"/>
  <c r="J356" i="7"/>
  <c r="K356" i="7"/>
  <c r="L356" i="7"/>
  <c r="M356" i="7"/>
  <c r="N356" i="7"/>
  <c r="O356" i="7"/>
  <c r="P356" i="7"/>
  <c r="Q356" i="7"/>
  <c r="R356" i="7"/>
  <c r="S356" i="7"/>
  <c r="T356" i="7"/>
  <c r="U356" i="7"/>
  <c r="V356" i="7"/>
  <c r="W356" i="7"/>
  <c r="X356" i="7"/>
  <c r="B357" i="7"/>
  <c r="C357" i="7"/>
  <c r="D357" i="7"/>
  <c r="E357" i="7"/>
  <c r="F357" i="7"/>
  <c r="G357" i="7"/>
  <c r="H357" i="7"/>
  <c r="I357" i="7"/>
  <c r="J357" i="7"/>
  <c r="K357" i="7"/>
  <c r="L357" i="7"/>
  <c r="M357" i="7"/>
  <c r="N357" i="7"/>
  <c r="O357" i="7"/>
  <c r="P357" i="7"/>
  <c r="Q357" i="7"/>
  <c r="R357" i="7"/>
  <c r="S357" i="7"/>
  <c r="T357" i="7"/>
  <c r="U357" i="7"/>
  <c r="V357" i="7"/>
  <c r="W357" i="7"/>
  <c r="X357" i="7"/>
  <c r="B358" i="7"/>
  <c r="C358" i="7"/>
  <c r="D358" i="7"/>
  <c r="E358" i="7"/>
  <c r="F358" i="7"/>
  <c r="G358" i="7"/>
  <c r="H358" i="7"/>
  <c r="I358" i="7"/>
  <c r="J358" i="7"/>
  <c r="K358" i="7"/>
  <c r="L358" i="7"/>
  <c r="M358" i="7"/>
  <c r="N358" i="7"/>
  <c r="O358" i="7"/>
  <c r="P358" i="7"/>
  <c r="Q358" i="7"/>
  <c r="R358" i="7"/>
  <c r="S358" i="7"/>
  <c r="T358" i="7"/>
  <c r="U358" i="7"/>
  <c r="V358" i="7"/>
  <c r="W358" i="7"/>
  <c r="X358" i="7"/>
  <c r="B359" i="7"/>
  <c r="C359" i="7"/>
  <c r="D359" i="7"/>
  <c r="E359" i="7"/>
  <c r="F359" i="7"/>
  <c r="G359" i="7"/>
  <c r="H359" i="7"/>
  <c r="I359" i="7"/>
  <c r="J359" i="7"/>
  <c r="K359" i="7"/>
  <c r="L359" i="7"/>
  <c r="M359" i="7"/>
  <c r="N359" i="7"/>
  <c r="O359" i="7"/>
  <c r="P359" i="7"/>
  <c r="Q359" i="7"/>
  <c r="R359" i="7"/>
  <c r="S359" i="7"/>
  <c r="T359" i="7"/>
  <c r="U359" i="7"/>
  <c r="V359" i="7"/>
  <c r="W359" i="7"/>
  <c r="X359" i="7"/>
  <c r="B360" i="7"/>
  <c r="C360" i="7"/>
  <c r="D360" i="7"/>
  <c r="E360" i="7"/>
  <c r="F360" i="7"/>
  <c r="G360" i="7"/>
  <c r="H360" i="7"/>
  <c r="I360" i="7"/>
  <c r="J360" i="7"/>
  <c r="K360" i="7"/>
  <c r="L360" i="7"/>
  <c r="M360" i="7"/>
  <c r="N360" i="7"/>
  <c r="O360" i="7"/>
  <c r="P360" i="7"/>
  <c r="Q360" i="7"/>
  <c r="R360" i="7"/>
  <c r="S360" i="7"/>
  <c r="T360" i="7"/>
  <c r="U360" i="7"/>
  <c r="V360" i="7"/>
  <c r="W360" i="7"/>
  <c r="X360" i="7"/>
  <c r="B361" i="7"/>
  <c r="C361" i="7"/>
  <c r="D361" i="7"/>
  <c r="E361" i="7"/>
  <c r="F361" i="7"/>
  <c r="G361" i="7"/>
  <c r="H361" i="7"/>
  <c r="I361" i="7"/>
  <c r="J361" i="7"/>
  <c r="K361" i="7"/>
  <c r="L361" i="7"/>
  <c r="M361" i="7"/>
  <c r="N361" i="7"/>
  <c r="O361" i="7"/>
  <c r="P361" i="7"/>
  <c r="Q361" i="7"/>
  <c r="R361" i="7"/>
  <c r="S361" i="7"/>
  <c r="T361" i="7"/>
  <c r="U361" i="7"/>
  <c r="V361" i="7"/>
  <c r="W361" i="7"/>
  <c r="X361" i="7"/>
  <c r="B362" i="7"/>
  <c r="C362" i="7"/>
  <c r="D362" i="7"/>
  <c r="E362" i="7"/>
  <c r="F362" i="7"/>
  <c r="G362" i="7"/>
  <c r="H362" i="7"/>
  <c r="I362" i="7"/>
  <c r="J362" i="7"/>
  <c r="K362" i="7"/>
  <c r="L362" i="7"/>
  <c r="M362" i="7"/>
  <c r="N362" i="7"/>
  <c r="O362" i="7"/>
  <c r="P362" i="7"/>
  <c r="Q362" i="7"/>
  <c r="R362" i="7"/>
  <c r="S362" i="7"/>
  <c r="T362" i="7"/>
  <c r="U362" i="7"/>
  <c r="V362" i="7"/>
  <c r="W362" i="7"/>
  <c r="X362" i="7"/>
  <c r="B363" i="7"/>
  <c r="C363" i="7"/>
  <c r="D363" i="7"/>
  <c r="E363" i="7"/>
  <c r="F363" i="7"/>
  <c r="G363" i="7"/>
  <c r="H363" i="7"/>
  <c r="I363" i="7"/>
  <c r="J363" i="7"/>
  <c r="K363" i="7"/>
  <c r="L363" i="7"/>
  <c r="M363" i="7"/>
  <c r="N363" i="7"/>
  <c r="O363" i="7"/>
  <c r="P363" i="7"/>
  <c r="Q363" i="7"/>
  <c r="R363" i="7"/>
  <c r="S363" i="7"/>
  <c r="T363" i="7"/>
  <c r="U363" i="7"/>
  <c r="V363" i="7"/>
  <c r="W363" i="7"/>
  <c r="X363" i="7"/>
  <c r="B364" i="7"/>
  <c r="C364" i="7"/>
  <c r="D364" i="7"/>
  <c r="E364" i="7"/>
  <c r="F364" i="7"/>
  <c r="G364" i="7"/>
  <c r="H364" i="7"/>
  <c r="I364" i="7"/>
  <c r="J364" i="7"/>
  <c r="K364" i="7"/>
  <c r="L364" i="7"/>
  <c r="M364" i="7"/>
  <c r="N364" i="7"/>
  <c r="O364" i="7"/>
  <c r="P364" i="7"/>
  <c r="Q364" i="7"/>
  <c r="R364" i="7"/>
  <c r="S364" i="7"/>
  <c r="T364" i="7"/>
  <c r="U364" i="7"/>
  <c r="V364" i="7"/>
  <c r="W364" i="7"/>
  <c r="X364" i="7"/>
  <c r="B365" i="7"/>
  <c r="C365" i="7"/>
  <c r="D365" i="7"/>
  <c r="E365" i="7"/>
  <c r="F365" i="7"/>
  <c r="G365" i="7"/>
  <c r="H365" i="7"/>
  <c r="I365" i="7"/>
  <c r="J365" i="7"/>
  <c r="K365" i="7"/>
  <c r="L365" i="7"/>
  <c r="M365" i="7"/>
  <c r="N365" i="7"/>
  <c r="O365" i="7"/>
  <c r="P365" i="7"/>
  <c r="Q365" i="7"/>
  <c r="R365" i="7"/>
  <c r="S365" i="7"/>
  <c r="T365" i="7"/>
  <c r="U365" i="7"/>
  <c r="V365" i="7"/>
  <c r="W365" i="7"/>
  <c r="X365" i="7"/>
  <c r="B366" i="7"/>
  <c r="C366" i="7"/>
  <c r="D366" i="7"/>
  <c r="E366" i="7"/>
  <c r="F366" i="7"/>
  <c r="G366" i="7"/>
  <c r="H366" i="7"/>
  <c r="I366" i="7"/>
  <c r="J366" i="7"/>
  <c r="K366" i="7"/>
  <c r="L366" i="7"/>
  <c r="M366" i="7"/>
  <c r="N366" i="7"/>
  <c r="O366" i="7"/>
  <c r="P366" i="7"/>
  <c r="Q366" i="7"/>
  <c r="R366" i="7"/>
  <c r="S366" i="7"/>
  <c r="T366" i="7"/>
  <c r="U366" i="7"/>
  <c r="V366" i="7"/>
  <c r="W366" i="7"/>
  <c r="X366" i="7"/>
  <c r="B367" i="7"/>
  <c r="C367" i="7"/>
  <c r="D367" i="7"/>
  <c r="E367" i="7"/>
  <c r="F367" i="7"/>
  <c r="G367" i="7"/>
  <c r="H367" i="7"/>
  <c r="I367" i="7"/>
  <c r="J367" i="7"/>
  <c r="K367" i="7"/>
  <c r="L367" i="7"/>
  <c r="M367" i="7"/>
  <c r="N367" i="7"/>
  <c r="O367" i="7"/>
  <c r="P367" i="7"/>
  <c r="Q367" i="7"/>
  <c r="R367" i="7"/>
  <c r="S367" i="7"/>
  <c r="T367" i="7"/>
  <c r="U367" i="7"/>
  <c r="V367" i="7"/>
  <c r="W367" i="7"/>
  <c r="X367" i="7"/>
  <c r="B368" i="7"/>
  <c r="C368" i="7"/>
  <c r="D368" i="7"/>
  <c r="E368" i="7"/>
  <c r="F368" i="7"/>
  <c r="G368" i="7"/>
  <c r="H368" i="7"/>
  <c r="I368" i="7"/>
  <c r="J368" i="7"/>
  <c r="K368" i="7"/>
  <c r="L368" i="7"/>
  <c r="M368" i="7"/>
  <c r="N368" i="7"/>
  <c r="O368" i="7"/>
  <c r="P368" i="7"/>
  <c r="Q368" i="7"/>
  <c r="R368" i="7"/>
  <c r="S368" i="7"/>
  <c r="T368" i="7"/>
  <c r="U368" i="7"/>
  <c r="V368" i="7"/>
  <c r="W368" i="7"/>
  <c r="X368" i="7"/>
  <c r="B369" i="7"/>
  <c r="C369" i="7"/>
  <c r="D369" i="7"/>
  <c r="E369" i="7"/>
  <c r="F369" i="7"/>
  <c r="G369" i="7"/>
  <c r="H369" i="7"/>
  <c r="I369" i="7"/>
  <c r="J369" i="7"/>
  <c r="K369" i="7"/>
  <c r="L369" i="7"/>
  <c r="M369" i="7"/>
  <c r="N369" i="7"/>
  <c r="O369" i="7"/>
  <c r="P369" i="7"/>
  <c r="Q369" i="7"/>
  <c r="R369" i="7"/>
  <c r="S369" i="7"/>
  <c r="T369" i="7"/>
  <c r="U369" i="7"/>
  <c r="V369" i="7"/>
  <c r="W369" i="7"/>
  <c r="X369" i="7"/>
  <c r="B370" i="7"/>
  <c r="C370" i="7"/>
  <c r="D370" i="7"/>
  <c r="E370" i="7"/>
  <c r="F370" i="7"/>
  <c r="G370" i="7"/>
  <c r="H370" i="7"/>
  <c r="I370" i="7"/>
  <c r="J370" i="7"/>
  <c r="K370" i="7"/>
  <c r="L370" i="7"/>
  <c r="M370" i="7"/>
  <c r="N370" i="7"/>
  <c r="O370" i="7"/>
  <c r="P370" i="7"/>
  <c r="Q370" i="7"/>
  <c r="R370" i="7"/>
  <c r="S370" i="7"/>
  <c r="T370" i="7"/>
  <c r="U370" i="7"/>
  <c r="V370" i="7"/>
  <c r="W370" i="7"/>
  <c r="X370" i="7"/>
  <c r="B371" i="7"/>
  <c r="C371" i="7"/>
  <c r="D371" i="7"/>
  <c r="E371" i="7"/>
  <c r="F371" i="7"/>
  <c r="G371" i="7"/>
  <c r="H371" i="7"/>
  <c r="I371" i="7"/>
  <c r="J371" i="7"/>
  <c r="K371" i="7"/>
  <c r="L371" i="7"/>
  <c r="M371" i="7"/>
  <c r="N371" i="7"/>
  <c r="O371" i="7"/>
  <c r="P371" i="7"/>
  <c r="Q371" i="7"/>
  <c r="R371" i="7"/>
  <c r="S371" i="7"/>
  <c r="T371" i="7"/>
  <c r="U371" i="7"/>
  <c r="V371" i="7"/>
  <c r="W371" i="7"/>
  <c r="X371" i="7"/>
  <c r="B372" i="7"/>
  <c r="C372" i="7"/>
  <c r="D372" i="7"/>
  <c r="E372" i="7"/>
  <c r="F372" i="7"/>
  <c r="G372" i="7"/>
  <c r="H372" i="7"/>
  <c r="I372" i="7"/>
  <c r="J372" i="7"/>
  <c r="K372" i="7"/>
  <c r="L372" i="7"/>
  <c r="M372" i="7"/>
  <c r="N372" i="7"/>
  <c r="O372" i="7"/>
  <c r="P372" i="7"/>
  <c r="Q372" i="7"/>
  <c r="R372" i="7"/>
  <c r="S372" i="7"/>
  <c r="T372" i="7"/>
  <c r="U372" i="7"/>
  <c r="V372" i="7"/>
  <c r="W372" i="7"/>
  <c r="X372" i="7"/>
  <c r="A371" i="7"/>
  <c r="A372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43" i="7"/>
  <c r="B343" i="8" l="1"/>
  <c r="C343" i="8"/>
  <c r="D343" i="8"/>
  <c r="E343" i="8"/>
  <c r="F343" i="8"/>
  <c r="G343" i="8"/>
  <c r="H343" i="8"/>
  <c r="I343" i="8"/>
  <c r="J343" i="8"/>
  <c r="K343" i="8"/>
  <c r="L343" i="8"/>
  <c r="M343" i="8"/>
  <c r="N343" i="8"/>
  <c r="O343" i="8"/>
  <c r="P343" i="8"/>
  <c r="Q343" i="8"/>
  <c r="R343" i="8"/>
  <c r="S343" i="8"/>
  <c r="T343" i="8"/>
  <c r="U343" i="8"/>
  <c r="V343" i="8"/>
  <c r="W343" i="8"/>
  <c r="X343" i="8"/>
  <c r="B344" i="8"/>
  <c r="C344" i="8"/>
  <c r="D344" i="8"/>
  <c r="E344" i="8"/>
  <c r="F344" i="8"/>
  <c r="G344" i="8"/>
  <c r="H344" i="8"/>
  <c r="I344" i="8"/>
  <c r="J344" i="8"/>
  <c r="K344" i="8"/>
  <c r="L344" i="8"/>
  <c r="M344" i="8"/>
  <c r="N344" i="8"/>
  <c r="O344" i="8"/>
  <c r="P344" i="8"/>
  <c r="Q344" i="8"/>
  <c r="R344" i="8"/>
  <c r="S344" i="8"/>
  <c r="T344" i="8"/>
  <c r="U344" i="8"/>
  <c r="V344" i="8"/>
  <c r="W344" i="8"/>
  <c r="X344" i="8"/>
  <c r="B345" i="8"/>
  <c r="B345" i="9" s="1"/>
  <c r="C345" i="8"/>
  <c r="C345" i="9" s="1"/>
  <c r="D345" i="8"/>
  <c r="D345" i="9" s="1"/>
  <c r="E345" i="8"/>
  <c r="E345" i="9" s="1"/>
  <c r="F345" i="8"/>
  <c r="F345" i="9" s="1"/>
  <c r="G345" i="8"/>
  <c r="G345" i="9" s="1"/>
  <c r="H345" i="8"/>
  <c r="H345" i="9" s="1"/>
  <c r="I345" i="8"/>
  <c r="I345" i="9" s="1"/>
  <c r="J345" i="8"/>
  <c r="J345" i="9" s="1"/>
  <c r="K345" i="8"/>
  <c r="K345" i="9" s="1"/>
  <c r="L345" i="8"/>
  <c r="L345" i="9" s="1"/>
  <c r="M345" i="8"/>
  <c r="N345" i="8"/>
  <c r="O345" i="8"/>
  <c r="P345" i="8"/>
  <c r="Q345" i="8"/>
  <c r="R345" i="8"/>
  <c r="S345" i="8"/>
  <c r="T345" i="8"/>
  <c r="U345" i="8"/>
  <c r="V345" i="8"/>
  <c r="W345" i="8"/>
  <c r="X345" i="8"/>
  <c r="B346" i="8"/>
  <c r="B346" i="9" s="1"/>
  <c r="C346" i="8"/>
  <c r="C346" i="9" s="1"/>
  <c r="D346" i="8"/>
  <c r="D346" i="9" s="1"/>
  <c r="E346" i="8"/>
  <c r="E346" i="9" s="1"/>
  <c r="F346" i="8"/>
  <c r="F346" i="9" s="1"/>
  <c r="G346" i="8"/>
  <c r="G346" i="9" s="1"/>
  <c r="H346" i="8"/>
  <c r="H346" i="9" s="1"/>
  <c r="I346" i="8"/>
  <c r="I346" i="9" s="1"/>
  <c r="J346" i="8"/>
  <c r="J346" i="9" s="1"/>
  <c r="K346" i="8"/>
  <c r="K346" i="9" s="1"/>
  <c r="L346" i="8"/>
  <c r="L346" i="9" s="1"/>
  <c r="M346" i="8"/>
  <c r="N346" i="8"/>
  <c r="O346" i="8"/>
  <c r="P346" i="8"/>
  <c r="Q346" i="8"/>
  <c r="R346" i="8"/>
  <c r="S346" i="8"/>
  <c r="T346" i="8"/>
  <c r="U346" i="8"/>
  <c r="V346" i="8"/>
  <c r="W346" i="8"/>
  <c r="X346" i="8"/>
  <c r="B347" i="8"/>
  <c r="B347" i="9" s="1"/>
  <c r="C347" i="8"/>
  <c r="C347" i="9" s="1"/>
  <c r="D347" i="8"/>
  <c r="D347" i="9" s="1"/>
  <c r="E347" i="8"/>
  <c r="E347" i="9" s="1"/>
  <c r="F347" i="8"/>
  <c r="F347" i="9" s="1"/>
  <c r="G347" i="8"/>
  <c r="G347" i="9" s="1"/>
  <c r="H347" i="8"/>
  <c r="H347" i="9" s="1"/>
  <c r="I347" i="8"/>
  <c r="I347" i="9" s="1"/>
  <c r="J347" i="8"/>
  <c r="J347" i="9" s="1"/>
  <c r="K347" i="8"/>
  <c r="K347" i="9" s="1"/>
  <c r="L347" i="8"/>
  <c r="L347" i="9" s="1"/>
  <c r="M347" i="8"/>
  <c r="N347" i="8"/>
  <c r="O347" i="8"/>
  <c r="P347" i="8"/>
  <c r="Q347" i="8"/>
  <c r="R347" i="8"/>
  <c r="S347" i="8"/>
  <c r="T347" i="8"/>
  <c r="U347" i="8"/>
  <c r="V347" i="8"/>
  <c r="W347" i="8"/>
  <c r="X347" i="8"/>
  <c r="B348" i="8"/>
  <c r="B348" i="9" s="1"/>
  <c r="C348" i="8"/>
  <c r="C348" i="9" s="1"/>
  <c r="D348" i="8"/>
  <c r="D348" i="9" s="1"/>
  <c r="E348" i="8"/>
  <c r="E348" i="9" s="1"/>
  <c r="F348" i="8"/>
  <c r="F348" i="9" s="1"/>
  <c r="G348" i="8"/>
  <c r="G348" i="9" s="1"/>
  <c r="H348" i="8"/>
  <c r="H348" i="9" s="1"/>
  <c r="I348" i="8"/>
  <c r="I348" i="9" s="1"/>
  <c r="J348" i="8"/>
  <c r="J348" i="9" s="1"/>
  <c r="K348" i="8"/>
  <c r="K348" i="9" s="1"/>
  <c r="L348" i="8"/>
  <c r="L348" i="9" s="1"/>
  <c r="M348" i="8"/>
  <c r="N348" i="8"/>
  <c r="O348" i="8"/>
  <c r="P348" i="8"/>
  <c r="Q348" i="8"/>
  <c r="R348" i="8"/>
  <c r="S348" i="8"/>
  <c r="T348" i="8"/>
  <c r="U348" i="8"/>
  <c r="V348" i="8"/>
  <c r="W348" i="8"/>
  <c r="X348" i="8"/>
  <c r="B349" i="8"/>
  <c r="B349" i="9" s="1"/>
  <c r="C349" i="8"/>
  <c r="C349" i="9" s="1"/>
  <c r="D349" i="8"/>
  <c r="D349" i="9" s="1"/>
  <c r="E349" i="8"/>
  <c r="E349" i="9" s="1"/>
  <c r="F349" i="8"/>
  <c r="F349" i="9" s="1"/>
  <c r="G349" i="8"/>
  <c r="G349" i="9" s="1"/>
  <c r="H349" i="8"/>
  <c r="H349" i="9" s="1"/>
  <c r="I349" i="8"/>
  <c r="I349" i="9" s="1"/>
  <c r="J349" i="8"/>
  <c r="J349" i="9" s="1"/>
  <c r="K349" i="8"/>
  <c r="K349" i="9" s="1"/>
  <c r="L349" i="8"/>
  <c r="L349" i="9" s="1"/>
  <c r="M349" i="8"/>
  <c r="N349" i="8"/>
  <c r="O349" i="8"/>
  <c r="P349" i="8"/>
  <c r="Q349" i="8"/>
  <c r="R349" i="8"/>
  <c r="S349" i="8"/>
  <c r="T349" i="8"/>
  <c r="U349" i="8"/>
  <c r="V349" i="8"/>
  <c r="W349" i="8"/>
  <c r="X349" i="8"/>
  <c r="B350" i="8"/>
  <c r="B350" i="9" s="1"/>
  <c r="C350" i="8"/>
  <c r="C350" i="9" s="1"/>
  <c r="D350" i="8"/>
  <c r="D350" i="9" s="1"/>
  <c r="E350" i="8"/>
  <c r="E350" i="9" s="1"/>
  <c r="F350" i="8"/>
  <c r="F350" i="9" s="1"/>
  <c r="G350" i="8"/>
  <c r="G350" i="9" s="1"/>
  <c r="H350" i="8"/>
  <c r="H350" i="9" s="1"/>
  <c r="I350" i="8"/>
  <c r="I350" i="9" s="1"/>
  <c r="J350" i="8"/>
  <c r="J350" i="9" s="1"/>
  <c r="K350" i="8"/>
  <c r="K350" i="9" s="1"/>
  <c r="L350" i="8"/>
  <c r="L350" i="9" s="1"/>
  <c r="M350" i="8"/>
  <c r="N350" i="8"/>
  <c r="O350" i="8"/>
  <c r="P350" i="8"/>
  <c r="Q350" i="8"/>
  <c r="R350" i="8"/>
  <c r="S350" i="8"/>
  <c r="T350" i="8"/>
  <c r="U350" i="8"/>
  <c r="V350" i="8"/>
  <c r="W350" i="8"/>
  <c r="X350" i="8"/>
  <c r="B351" i="8"/>
  <c r="B351" i="9" s="1"/>
  <c r="C351" i="8"/>
  <c r="C351" i="9" s="1"/>
  <c r="D351" i="8"/>
  <c r="D351" i="9" s="1"/>
  <c r="E351" i="8"/>
  <c r="E351" i="9" s="1"/>
  <c r="F351" i="8"/>
  <c r="F351" i="9" s="1"/>
  <c r="G351" i="8"/>
  <c r="G351" i="9" s="1"/>
  <c r="H351" i="8"/>
  <c r="H351" i="9" s="1"/>
  <c r="I351" i="8"/>
  <c r="I351" i="9" s="1"/>
  <c r="J351" i="8"/>
  <c r="J351" i="9" s="1"/>
  <c r="K351" i="8"/>
  <c r="K351" i="9" s="1"/>
  <c r="L351" i="8"/>
  <c r="L351" i="9" s="1"/>
  <c r="M351" i="8"/>
  <c r="N351" i="8"/>
  <c r="O351" i="8"/>
  <c r="P351" i="8"/>
  <c r="Q351" i="8"/>
  <c r="R351" i="8"/>
  <c r="S351" i="8"/>
  <c r="T351" i="8"/>
  <c r="U351" i="8"/>
  <c r="V351" i="8"/>
  <c r="W351" i="8"/>
  <c r="X351" i="8"/>
  <c r="B352" i="8"/>
  <c r="B352" i="9" s="1"/>
  <c r="C352" i="8"/>
  <c r="C352" i="9" s="1"/>
  <c r="D352" i="8"/>
  <c r="D352" i="9" s="1"/>
  <c r="E352" i="8"/>
  <c r="E352" i="9" s="1"/>
  <c r="F352" i="8"/>
  <c r="F352" i="9" s="1"/>
  <c r="G352" i="8"/>
  <c r="G352" i="9" s="1"/>
  <c r="H352" i="8"/>
  <c r="H352" i="9" s="1"/>
  <c r="I352" i="8"/>
  <c r="I352" i="9" s="1"/>
  <c r="J352" i="8"/>
  <c r="J352" i="9" s="1"/>
  <c r="K352" i="8"/>
  <c r="K352" i="9" s="1"/>
  <c r="L352" i="8"/>
  <c r="L352" i="9" s="1"/>
  <c r="M352" i="8"/>
  <c r="N352" i="8"/>
  <c r="O352" i="8"/>
  <c r="P352" i="8"/>
  <c r="Q352" i="8"/>
  <c r="R352" i="8"/>
  <c r="S352" i="8"/>
  <c r="T352" i="8"/>
  <c r="U352" i="8"/>
  <c r="V352" i="8"/>
  <c r="W352" i="8"/>
  <c r="X352" i="8"/>
  <c r="B353" i="8"/>
  <c r="B353" i="9" s="1"/>
  <c r="C353" i="8"/>
  <c r="C353" i="9" s="1"/>
  <c r="D353" i="8"/>
  <c r="D353" i="9" s="1"/>
  <c r="E353" i="8"/>
  <c r="E353" i="9" s="1"/>
  <c r="F353" i="8"/>
  <c r="F353" i="9" s="1"/>
  <c r="G353" i="8"/>
  <c r="G353" i="9" s="1"/>
  <c r="H353" i="8"/>
  <c r="H353" i="9" s="1"/>
  <c r="I353" i="8"/>
  <c r="I353" i="9" s="1"/>
  <c r="J353" i="8"/>
  <c r="J353" i="9" s="1"/>
  <c r="K353" i="8"/>
  <c r="K353" i="9" s="1"/>
  <c r="L353" i="8"/>
  <c r="L353" i="9" s="1"/>
  <c r="M353" i="8"/>
  <c r="N353" i="8"/>
  <c r="O353" i="8"/>
  <c r="P353" i="8"/>
  <c r="Q353" i="8"/>
  <c r="R353" i="8"/>
  <c r="S353" i="8"/>
  <c r="T353" i="8"/>
  <c r="U353" i="8"/>
  <c r="V353" i="8"/>
  <c r="W353" i="8"/>
  <c r="X353" i="8"/>
  <c r="B354" i="8"/>
  <c r="B354" i="9" s="1"/>
  <c r="C354" i="8"/>
  <c r="C354" i="9" s="1"/>
  <c r="D354" i="8"/>
  <c r="D354" i="9" s="1"/>
  <c r="E354" i="8"/>
  <c r="E354" i="9" s="1"/>
  <c r="F354" i="8"/>
  <c r="F354" i="9" s="1"/>
  <c r="G354" i="8"/>
  <c r="G354" i="9" s="1"/>
  <c r="H354" i="8"/>
  <c r="H354" i="9" s="1"/>
  <c r="I354" i="8"/>
  <c r="I354" i="9" s="1"/>
  <c r="J354" i="8"/>
  <c r="J354" i="9" s="1"/>
  <c r="K354" i="8"/>
  <c r="K354" i="9" s="1"/>
  <c r="L354" i="8"/>
  <c r="L354" i="9" s="1"/>
  <c r="M354" i="8"/>
  <c r="N354" i="8"/>
  <c r="O354" i="8"/>
  <c r="P354" i="8"/>
  <c r="Q354" i="8"/>
  <c r="R354" i="8"/>
  <c r="S354" i="8"/>
  <c r="T354" i="8"/>
  <c r="U354" i="8"/>
  <c r="V354" i="8"/>
  <c r="W354" i="8"/>
  <c r="X354" i="8"/>
  <c r="B355" i="8"/>
  <c r="B355" i="9" s="1"/>
  <c r="C355" i="8"/>
  <c r="C355" i="9" s="1"/>
  <c r="D355" i="8"/>
  <c r="D355" i="9" s="1"/>
  <c r="E355" i="8"/>
  <c r="E355" i="9" s="1"/>
  <c r="F355" i="8"/>
  <c r="F355" i="9" s="1"/>
  <c r="G355" i="8"/>
  <c r="G355" i="9" s="1"/>
  <c r="H355" i="8"/>
  <c r="H355" i="9" s="1"/>
  <c r="I355" i="8"/>
  <c r="I355" i="9" s="1"/>
  <c r="J355" i="8"/>
  <c r="J355" i="9" s="1"/>
  <c r="K355" i="8"/>
  <c r="K355" i="9" s="1"/>
  <c r="L355" i="8"/>
  <c r="L355" i="9" s="1"/>
  <c r="M355" i="8"/>
  <c r="N355" i="8"/>
  <c r="O355" i="8"/>
  <c r="P355" i="8"/>
  <c r="Q355" i="8"/>
  <c r="R355" i="8"/>
  <c r="S355" i="8"/>
  <c r="T355" i="8"/>
  <c r="U355" i="8"/>
  <c r="V355" i="8"/>
  <c r="W355" i="8"/>
  <c r="X355" i="8"/>
  <c r="B356" i="8"/>
  <c r="B356" i="9" s="1"/>
  <c r="C356" i="8"/>
  <c r="C356" i="9" s="1"/>
  <c r="D356" i="8"/>
  <c r="D356" i="9" s="1"/>
  <c r="E356" i="8"/>
  <c r="E356" i="9" s="1"/>
  <c r="F356" i="8"/>
  <c r="F356" i="9" s="1"/>
  <c r="G356" i="8"/>
  <c r="G356" i="9" s="1"/>
  <c r="H356" i="8"/>
  <c r="H356" i="9" s="1"/>
  <c r="I356" i="8"/>
  <c r="I356" i="9" s="1"/>
  <c r="J356" i="8"/>
  <c r="J356" i="9" s="1"/>
  <c r="K356" i="8"/>
  <c r="K356" i="9" s="1"/>
  <c r="L356" i="8"/>
  <c r="L356" i="9" s="1"/>
  <c r="M356" i="8"/>
  <c r="N356" i="8"/>
  <c r="O356" i="8"/>
  <c r="P356" i="8"/>
  <c r="Q356" i="8"/>
  <c r="R356" i="8"/>
  <c r="S356" i="8"/>
  <c r="T356" i="8"/>
  <c r="U356" i="8"/>
  <c r="V356" i="8"/>
  <c r="W356" i="8"/>
  <c r="X356" i="8"/>
  <c r="B357" i="8"/>
  <c r="B357" i="9" s="1"/>
  <c r="C357" i="8"/>
  <c r="C357" i="9" s="1"/>
  <c r="D357" i="8"/>
  <c r="D357" i="9" s="1"/>
  <c r="E357" i="8"/>
  <c r="E357" i="9" s="1"/>
  <c r="F357" i="8"/>
  <c r="F357" i="9" s="1"/>
  <c r="G357" i="8"/>
  <c r="G357" i="9" s="1"/>
  <c r="H357" i="8"/>
  <c r="H357" i="9" s="1"/>
  <c r="I357" i="8"/>
  <c r="I357" i="9" s="1"/>
  <c r="J357" i="8"/>
  <c r="J357" i="9" s="1"/>
  <c r="K357" i="8"/>
  <c r="K357" i="9" s="1"/>
  <c r="L357" i="8"/>
  <c r="L357" i="9" s="1"/>
  <c r="M357" i="8"/>
  <c r="N357" i="8"/>
  <c r="O357" i="8"/>
  <c r="P357" i="8"/>
  <c r="Q357" i="8"/>
  <c r="R357" i="8"/>
  <c r="S357" i="8"/>
  <c r="T357" i="8"/>
  <c r="U357" i="8"/>
  <c r="V357" i="8"/>
  <c r="W357" i="8"/>
  <c r="X357" i="8"/>
  <c r="B358" i="8"/>
  <c r="B358" i="9" s="1"/>
  <c r="C358" i="8"/>
  <c r="C358" i="9" s="1"/>
  <c r="D358" i="8"/>
  <c r="D358" i="9" s="1"/>
  <c r="E358" i="8"/>
  <c r="E358" i="9" s="1"/>
  <c r="F358" i="8"/>
  <c r="F358" i="9" s="1"/>
  <c r="G358" i="8"/>
  <c r="G358" i="9" s="1"/>
  <c r="H358" i="8"/>
  <c r="H358" i="9" s="1"/>
  <c r="I358" i="8"/>
  <c r="I358" i="9" s="1"/>
  <c r="J358" i="8"/>
  <c r="J358" i="9" s="1"/>
  <c r="K358" i="8"/>
  <c r="K358" i="9" s="1"/>
  <c r="L358" i="8"/>
  <c r="L358" i="9" s="1"/>
  <c r="M358" i="8"/>
  <c r="N358" i="8"/>
  <c r="O358" i="8"/>
  <c r="P358" i="8"/>
  <c r="Q358" i="8"/>
  <c r="R358" i="8"/>
  <c r="S358" i="8"/>
  <c r="T358" i="8"/>
  <c r="U358" i="8"/>
  <c r="V358" i="8"/>
  <c r="W358" i="8"/>
  <c r="X358" i="8"/>
  <c r="B359" i="8"/>
  <c r="B359" i="9" s="1"/>
  <c r="C359" i="8"/>
  <c r="C359" i="9" s="1"/>
  <c r="D359" i="8"/>
  <c r="D359" i="9" s="1"/>
  <c r="E359" i="8"/>
  <c r="E359" i="9" s="1"/>
  <c r="F359" i="8"/>
  <c r="F359" i="9" s="1"/>
  <c r="G359" i="8"/>
  <c r="G359" i="9" s="1"/>
  <c r="H359" i="8"/>
  <c r="H359" i="9" s="1"/>
  <c r="I359" i="8"/>
  <c r="I359" i="9" s="1"/>
  <c r="J359" i="8"/>
  <c r="J359" i="9" s="1"/>
  <c r="K359" i="8"/>
  <c r="K359" i="9" s="1"/>
  <c r="L359" i="8"/>
  <c r="L359" i="9" s="1"/>
  <c r="M359" i="8"/>
  <c r="N359" i="8"/>
  <c r="O359" i="8"/>
  <c r="P359" i="8"/>
  <c r="Q359" i="8"/>
  <c r="R359" i="8"/>
  <c r="S359" i="8"/>
  <c r="T359" i="8"/>
  <c r="U359" i="8"/>
  <c r="V359" i="8"/>
  <c r="W359" i="8"/>
  <c r="X359" i="8"/>
  <c r="B360" i="8"/>
  <c r="B360" i="9" s="1"/>
  <c r="C360" i="8"/>
  <c r="C360" i="9" s="1"/>
  <c r="D360" i="8"/>
  <c r="D360" i="9" s="1"/>
  <c r="E360" i="8"/>
  <c r="E360" i="9" s="1"/>
  <c r="F360" i="8"/>
  <c r="F360" i="9" s="1"/>
  <c r="G360" i="8"/>
  <c r="G360" i="9" s="1"/>
  <c r="H360" i="8"/>
  <c r="H360" i="9" s="1"/>
  <c r="I360" i="8"/>
  <c r="I360" i="9" s="1"/>
  <c r="J360" i="8"/>
  <c r="J360" i="9" s="1"/>
  <c r="K360" i="8"/>
  <c r="K360" i="9" s="1"/>
  <c r="L360" i="8"/>
  <c r="L360" i="9" s="1"/>
  <c r="M360" i="8"/>
  <c r="N360" i="8"/>
  <c r="O360" i="8"/>
  <c r="P360" i="8"/>
  <c r="Q360" i="8"/>
  <c r="R360" i="8"/>
  <c r="S360" i="8"/>
  <c r="T360" i="8"/>
  <c r="U360" i="8"/>
  <c r="V360" i="8"/>
  <c r="W360" i="8"/>
  <c r="X360" i="8"/>
  <c r="B361" i="8"/>
  <c r="B361" i="9" s="1"/>
  <c r="C361" i="8"/>
  <c r="C361" i="9" s="1"/>
  <c r="D361" i="8"/>
  <c r="D361" i="9" s="1"/>
  <c r="E361" i="8"/>
  <c r="E361" i="9" s="1"/>
  <c r="F361" i="8"/>
  <c r="F361" i="9" s="1"/>
  <c r="G361" i="8"/>
  <c r="G361" i="9" s="1"/>
  <c r="H361" i="8"/>
  <c r="H361" i="9" s="1"/>
  <c r="I361" i="8"/>
  <c r="I361" i="9" s="1"/>
  <c r="J361" i="8"/>
  <c r="J361" i="9" s="1"/>
  <c r="K361" i="8"/>
  <c r="K361" i="9" s="1"/>
  <c r="L361" i="8"/>
  <c r="L361" i="9" s="1"/>
  <c r="M361" i="8"/>
  <c r="N361" i="8"/>
  <c r="O361" i="8"/>
  <c r="P361" i="8"/>
  <c r="Q361" i="8"/>
  <c r="R361" i="8"/>
  <c r="S361" i="8"/>
  <c r="T361" i="8"/>
  <c r="U361" i="8"/>
  <c r="V361" i="8"/>
  <c r="W361" i="8"/>
  <c r="X361" i="8"/>
  <c r="B362" i="8"/>
  <c r="B362" i="9" s="1"/>
  <c r="C362" i="8"/>
  <c r="C362" i="9" s="1"/>
  <c r="D362" i="8"/>
  <c r="D362" i="9" s="1"/>
  <c r="E362" i="8"/>
  <c r="E362" i="9" s="1"/>
  <c r="F362" i="8"/>
  <c r="F362" i="9" s="1"/>
  <c r="G362" i="8"/>
  <c r="G362" i="9" s="1"/>
  <c r="H362" i="8"/>
  <c r="H362" i="9" s="1"/>
  <c r="I362" i="8"/>
  <c r="I362" i="9" s="1"/>
  <c r="J362" i="8"/>
  <c r="J362" i="9" s="1"/>
  <c r="K362" i="8"/>
  <c r="K362" i="9" s="1"/>
  <c r="L362" i="8"/>
  <c r="L362" i="9" s="1"/>
  <c r="M362" i="8"/>
  <c r="N362" i="8"/>
  <c r="O362" i="8"/>
  <c r="P362" i="8"/>
  <c r="Q362" i="8"/>
  <c r="R362" i="8"/>
  <c r="S362" i="8"/>
  <c r="T362" i="8"/>
  <c r="U362" i="8"/>
  <c r="V362" i="8"/>
  <c r="W362" i="8"/>
  <c r="X362" i="8"/>
  <c r="B363" i="8"/>
  <c r="B363" i="9" s="1"/>
  <c r="C363" i="8"/>
  <c r="C363" i="9" s="1"/>
  <c r="D363" i="8"/>
  <c r="D363" i="9" s="1"/>
  <c r="E363" i="8"/>
  <c r="E363" i="9" s="1"/>
  <c r="F363" i="8"/>
  <c r="F363" i="9" s="1"/>
  <c r="G363" i="8"/>
  <c r="G363" i="9" s="1"/>
  <c r="H363" i="8"/>
  <c r="H363" i="9" s="1"/>
  <c r="I363" i="8"/>
  <c r="I363" i="9" s="1"/>
  <c r="J363" i="8"/>
  <c r="J363" i="9" s="1"/>
  <c r="K363" i="8"/>
  <c r="K363" i="9" s="1"/>
  <c r="L363" i="8"/>
  <c r="L363" i="9" s="1"/>
  <c r="M363" i="8"/>
  <c r="N363" i="8"/>
  <c r="O363" i="8"/>
  <c r="P363" i="8"/>
  <c r="Q363" i="8"/>
  <c r="R363" i="8"/>
  <c r="S363" i="8"/>
  <c r="T363" i="8"/>
  <c r="U363" i="8"/>
  <c r="V363" i="8"/>
  <c r="W363" i="8"/>
  <c r="X363" i="8"/>
  <c r="B364" i="8"/>
  <c r="B364" i="9" s="1"/>
  <c r="C364" i="8"/>
  <c r="C364" i="9" s="1"/>
  <c r="D364" i="8"/>
  <c r="D364" i="9" s="1"/>
  <c r="E364" i="8"/>
  <c r="E364" i="9" s="1"/>
  <c r="F364" i="8"/>
  <c r="F364" i="9" s="1"/>
  <c r="G364" i="8"/>
  <c r="G364" i="9" s="1"/>
  <c r="H364" i="8"/>
  <c r="H364" i="9" s="1"/>
  <c r="I364" i="8"/>
  <c r="I364" i="9" s="1"/>
  <c r="J364" i="8"/>
  <c r="J364" i="9" s="1"/>
  <c r="K364" i="8"/>
  <c r="K364" i="9" s="1"/>
  <c r="L364" i="8"/>
  <c r="L364" i="9" s="1"/>
  <c r="M364" i="8"/>
  <c r="N364" i="8"/>
  <c r="O364" i="8"/>
  <c r="P364" i="8"/>
  <c r="Q364" i="8"/>
  <c r="R364" i="8"/>
  <c r="S364" i="8"/>
  <c r="T364" i="8"/>
  <c r="U364" i="8"/>
  <c r="V364" i="8"/>
  <c r="W364" i="8"/>
  <c r="X364" i="8"/>
  <c r="B365" i="8"/>
  <c r="B365" i="9" s="1"/>
  <c r="C365" i="8"/>
  <c r="C365" i="9" s="1"/>
  <c r="D365" i="8"/>
  <c r="D365" i="9" s="1"/>
  <c r="E365" i="8"/>
  <c r="E365" i="9" s="1"/>
  <c r="F365" i="8"/>
  <c r="F365" i="9" s="1"/>
  <c r="G365" i="8"/>
  <c r="G365" i="9" s="1"/>
  <c r="H365" i="8"/>
  <c r="H365" i="9" s="1"/>
  <c r="I365" i="8"/>
  <c r="I365" i="9" s="1"/>
  <c r="J365" i="8"/>
  <c r="J365" i="9" s="1"/>
  <c r="K365" i="8"/>
  <c r="K365" i="9" s="1"/>
  <c r="L365" i="8"/>
  <c r="L365" i="9" s="1"/>
  <c r="M365" i="8"/>
  <c r="N365" i="8"/>
  <c r="O365" i="8"/>
  <c r="P365" i="8"/>
  <c r="Q365" i="8"/>
  <c r="R365" i="8"/>
  <c r="S365" i="8"/>
  <c r="T365" i="8"/>
  <c r="U365" i="8"/>
  <c r="V365" i="8"/>
  <c r="W365" i="8"/>
  <c r="X365" i="8"/>
  <c r="B366" i="8"/>
  <c r="B366" i="9" s="1"/>
  <c r="C366" i="8"/>
  <c r="C366" i="9" s="1"/>
  <c r="D366" i="8"/>
  <c r="D366" i="9" s="1"/>
  <c r="E366" i="8"/>
  <c r="E366" i="9" s="1"/>
  <c r="F366" i="8"/>
  <c r="F366" i="9" s="1"/>
  <c r="G366" i="8"/>
  <c r="G366" i="9" s="1"/>
  <c r="H366" i="8"/>
  <c r="H366" i="9" s="1"/>
  <c r="I366" i="8"/>
  <c r="I366" i="9" s="1"/>
  <c r="J366" i="8"/>
  <c r="J366" i="9" s="1"/>
  <c r="K366" i="8"/>
  <c r="K366" i="9" s="1"/>
  <c r="L366" i="8"/>
  <c r="L366" i="9" s="1"/>
  <c r="M366" i="8"/>
  <c r="N366" i="8"/>
  <c r="O366" i="8"/>
  <c r="P366" i="8"/>
  <c r="Q366" i="8"/>
  <c r="R366" i="8"/>
  <c r="S366" i="8"/>
  <c r="T366" i="8"/>
  <c r="U366" i="8"/>
  <c r="V366" i="8"/>
  <c r="W366" i="8"/>
  <c r="X366" i="8"/>
  <c r="B367" i="8"/>
  <c r="B367" i="9" s="1"/>
  <c r="C367" i="8"/>
  <c r="C367" i="9" s="1"/>
  <c r="D367" i="8"/>
  <c r="D367" i="9" s="1"/>
  <c r="E367" i="8"/>
  <c r="E367" i="9" s="1"/>
  <c r="F367" i="8"/>
  <c r="F367" i="9" s="1"/>
  <c r="G367" i="8"/>
  <c r="G367" i="9" s="1"/>
  <c r="H367" i="8"/>
  <c r="H367" i="9" s="1"/>
  <c r="I367" i="8"/>
  <c r="I367" i="9" s="1"/>
  <c r="J367" i="8"/>
  <c r="J367" i="9" s="1"/>
  <c r="K367" i="8"/>
  <c r="K367" i="9" s="1"/>
  <c r="L367" i="8"/>
  <c r="L367" i="9" s="1"/>
  <c r="M367" i="8"/>
  <c r="N367" i="8"/>
  <c r="O367" i="8"/>
  <c r="P367" i="8"/>
  <c r="Q367" i="8"/>
  <c r="R367" i="8"/>
  <c r="S367" i="8"/>
  <c r="T367" i="8"/>
  <c r="U367" i="8"/>
  <c r="V367" i="8"/>
  <c r="W367" i="8"/>
  <c r="X367" i="8"/>
  <c r="B368" i="8"/>
  <c r="B368" i="9" s="1"/>
  <c r="C368" i="8"/>
  <c r="C368" i="9" s="1"/>
  <c r="D368" i="8"/>
  <c r="D368" i="9" s="1"/>
  <c r="E368" i="8"/>
  <c r="E368" i="9" s="1"/>
  <c r="F368" i="8"/>
  <c r="F368" i="9" s="1"/>
  <c r="G368" i="8"/>
  <c r="G368" i="9" s="1"/>
  <c r="H368" i="8"/>
  <c r="H368" i="9" s="1"/>
  <c r="I368" i="8"/>
  <c r="I368" i="9" s="1"/>
  <c r="J368" i="8"/>
  <c r="J368" i="9" s="1"/>
  <c r="K368" i="8"/>
  <c r="K368" i="9" s="1"/>
  <c r="L368" i="8"/>
  <c r="L368" i="9" s="1"/>
  <c r="M368" i="8"/>
  <c r="N368" i="8"/>
  <c r="O368" i="8"/>
  <c r="P368" i="8"/>
  <c r="Q368" i="8"/>
  <c r="R368" i="8"/>
  <c r="S368" i="8"/>
  <c r="T368" i="8"/>
  <c r="U368" i="8"/>
  <c r="V368" i="8"/>
  <c r="W368" i="8"/>
  <c r="X368" i="8"/>
  <c r="B369" i="8"/>
  <c r="B369" i="9" s="1"/>
  <c r="C369" i="8"/>
  <c r="C369" i="9" s="1"/>
  <c r="D369" i="8"/>
  <c r="D369" i="9" s="1"/>
  <c r="E369" i="8"/>
  <c r="E369" i="9" s="1"/>
  <c r="F369" i="8"/>
  <c r="F369" i="9" s="1"/>
  <c r="G369" i="8"/>
  <c r="G369" i="9" s="1"/>
  <c r="H369" i="8"/>
  <c r="H369" i="9" s="1"/>
  <c r="I369" i="8"/>
  <c r="I369" i="9" s="1"/>
  <c r="J369" i="8"/>
  <c r="J369" i="9" s="1"/>
  <c r="K369" i="8"/>
  <c r="K369" i="9" s="1"/>
  <c r="L369" i="8"/>
  <c r="L369" i="9" s="1"/>
  <c r="M369" i="8"/>
  <c r="N369" i="8"/>
  <c r="O369" i="8"/>
  <c r="P369" i="8"/>
  <c r="Q369" i="8"/>
  <c r="R369" i="8"/>
  <c r="S369" i="8"/>
  <c r="T369" i="8"/>
  <c r="U369" i="8"/>
  <c r="V369" i="8"/>
  <c r="W369" i="8"/>
  <c r="X369" i="8"/>
  <c r="B370" i="8"/>
  <c r="B370" i="9" s="1"/>
  <c r="C370" i="8"/>
  <c r="C370" i="9" s="1"/>
  <c r="D370" i="8"/>
  <c r="D370" i="9" s="1"/>
  <c r="E370" i="8"/>
  <c r="E370" i="9" s="1"/>
  <c r="F370" i="8"/>
  <c r="F370" i="9" s="1"/>
  <c r="G370" i="8"/>
  <c r="G370" i="9" s="1"/>
  <c r="H370" i="8"/>
  <c r="H370" i="9" s="1"/>
  <c r="I370" i="8"/>
  <c r="I370" i="9" s="1"/>
  <c r="J370" i="8"/>
  <c r="J370" i="9" s="1"/>
  <c r="K370" i="8"/>
  <c r="K370" i="9" s="1"/>
  <c r="L370" i="8"/>
  <c r="L370" i="9" s="1"/>
  <c r="M370" i="8"/>
  <c r="N370" i="8"/>
  <c r="O370" i="8"/>
  <c r="P370" i="8"/>
  <c r="Q370" i="8"/>
  <c r="R370" i="8"/>
  <c r="S370" i="8"/>
  <c r="T370" i="8"/>
  <c r="U370" i="8"/>
  <c r="V370" i="8"/>
  <c r="W370" i="8"/>
  <c r="X370" i="8"/>
  <c r="B371" i="8"/>
  <c r="B371" i="9" s="1"/>
  <c r="C371" i="8"/>
  <c r="C371" i="9" s="1"/>
  <c r="D371" i="8"/>
  <c r="D371" i="9" s="1"/>
  <c r="E371" i="8"/>
  <c r="E371" i="9" s="1"/>
  <c r="F371" i="8"/>
  <c r="F371" i="9" s="1"/>
  <c r="G371" i="8"/>
  <c r="G371" i="9" s="1"/>
  <c r="H371" i="8"/>
  <c r="H371" i="9" s="1"/>
  <c r="I371" i="8"/>
  <c r="I371" i="9" s="1"/>
  <c r="J371" i="8"/>
  <c r="J371" i="9" s="1"/>
  <c r="K371" i="8"/>
  <c r="K371" i="9" s="1"/>
  <c r="L371" i="8"/>
  <c r="L371" i="9" s="1"/>
  <c r="M371" i="8"/>
  <c r="N371" i="8"/>
  <c r="O371" i="8"/>
  <c r="P371" i="8"/>
  <c r="Q371" i="8"/>
  <c r="R371" i="8"/>
  <c r="S371" i="8"/>
  <c r="T371" i="8"/>
  <c r="U371" i="8"/>
  <c r="V371" i="8"/>
  <c r="W371" i="8"/>
  <c r="X371" i="8"/>
  <c r="B372" i="8"/>
  <c r="B372" i="9" s="1"/>
  <c r="C372" i="8"/>
  <c r="C372" i="9" s="1"/>
  <c r="D372" i="8"/>
  <c r="D372" i="9" s="1"/>
  <c r="E372" i="8"/>
  <c r="E372" i="9" s="1"/>
  <c r="F372" i="8"/>
  <c r="F372" i="9" s="1"/>
  <c r="G372" i="8"/>
  <c r="G372" i="9" s="1"/>
  <c r="H372" i="8"/>
  <c r="H372" i="9" s="1"/>
  <c r="I372" i="8"/>
  <c r="I372" i="9" s="1"/>
  <c r="J372" i="8"/>
  <c r="J372" i="9" s="1"/>
  <c r="K372" i="8"/>
  <c r="K372" i="9" s="1"/>
  <c r="L372" i="8"/>
  <c r="L372" i="9" s="1"/>
  <c r="M372" i="8"/>
  <c r="N372" i="8"/>
  <c r="O372" i="8"/>
  <c r="P372" i="8"/>
  <c r="Q372" i="8"/>
  <c r="R372" i="8"/>
  <c r="S372" i="8"/>
  <c r="T372" i="8"/>
  <c r="U372" i="8"/>
  <c r="V372" i="8"/>
  <c r="W372" i="8"/>
  <c r="X372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43" i="8"/>
  <c r="K338" i="8" l="1"/>
  <c r="J338" i="8"/>
  <c r="I338" i="8"/>
  <c r="H338" i="8"/>
  <c r="G338" i="8"/>
  <c r="F338" i="8"/>
  <c r="E338" i="8"/>
  <c r="D338" i="8"/>
  <c r="C338" i="8"/>
  <c r="B338" i="8"/>
  <c r="K337" i="8"/>
  <c r="X337" i="8" s="1"/>
  <c r="J337" i="8"/>
  <c r="I337" i="8"/>
  <c r="V337" i="8" s="1"/>
  <c r="H337" i="8"/>
  <c r="G337" i="8"/>
  <c r="F337" i="8"/>
  <c r="E337" i="8"/>
  <c r="D337" i="8"/>
  <c r="C337" i="8"/>
  <c r="B337" i="8"/>
  <c r="K336" i="8"/>
  <c r="X336" i="8" s="1"/>
  <c r="J336" i="8"/>
  <c r="I336" i="8"/>
  <c r="H336" i="8"/>
  <c r="U336" i="8" s="1"/>
  <c r="G336" i="8"/>
  <c r="F336" i="8"/>
  <c r="E336" i="8"/>
  <c r="D336" i="8"/>
  <c r="C336" i="8"/>
  <c r="B336" i="8"/>
  <c r="K335" i="8"/>
  <c r="X335" i="8" s="1"/>
  <c r="J335" i="8"/>
  <c r="I335" i="8"/>
  <c r="H335" i="8"/>
  <c r="U335" i="8" s="1"/>
  <c r="G335" i="8"/>
  <c r="F335" i="8"/>
  <c r="E335" i="8"/>
  <c r="R335" i="8" s="1"/>
  <c r="D335" i="8"/>
  <c r="C335" i="8"/>
  <c r="P335" i="8" s="1"/>
  <c r="B335" i="8"/>
  <c r="K334" i="8"/>
  <c r="J334" i="8"/>
  <c r="W334" i="8" s="1"/>
  <c r="I334" i="8"/>
  <c r="V334" i="8" s="1"/>
  <c r="H334" i="8"/>
  <c r="U334" i="8" s="1"/>
  <c r="G334" i="8"/>
  <c r="F334" i="8"/>
  <c r="E334" i="8"/>
  <c r="R334" i="8" s="1"/>
  <c r="D334" i="8"/>
  <c r="C334" i="8"/>
  <c r="B334" i="8"/>
  <c r="O334" i="8" s="1"/>
  <c r="K333" i="8"/>
  <c r="J333" i="8"/>
  <c r="I333" i="8"/>
  <c r="H333" i="8"/>
  <c r="G333" i="8"/>
  <c r="F333" i="8"/>
  <c r="E333" i="8"/>
  <c r="D333" i="8"/>
  <c r="C333" i="8"/>
  <c r="B333" i="8"/>
  <c r="K332" i="8"/>
  <c r="X332" i="8" s="1"/>
  <c r="J332" i="8"/>
  <c r="I332" i="8"/>
  <c r="H332" i="8"/>
  <c r="G332" i="8"/>
  <c r="F332" i="8"/>
  <c r="E332" i="8"/>
  <c r="D332" i="8"/>
  <c r="C332" i="8"/>
  <c r="P332" i="8" s="1"/>
  <c r="B332" i="8"/>
  <c r="K331" i="8"/>
  <c r="J331" i="8"/>
  <c r="I331" i="8"/>
  <c r="H331" i="8"/>
  <c r="G331" i="8"/>
  <c r="T331" i="8" s="1"/>
  <c r="F331" i="8"/>
  <c r="E331" i="8"/>
  <c r="D331" i="8"/>
  <c r="C331" i="8"/>
  <c r="B331" i="8"/>
  <c r="K330" i="8"/>
  <c r="J330" i="8"/>
  <c r="I330" i="8"/>
  <c r="V330" i="8" s="1"/>
  <c r="H330" i="8"/>
  <c r="G330" i="8"/>
  <c r="F330" i="8"/>
  <c r="S330" i="8" s="1"/>
  <c r="E330" i="8"/>
  <c r="D330" i="8"/>
  <c r="C330" i="8"/>
  <c r="B330" i="8"/>
  <c r="K329" i="8"/>
  <c r="X329" i="8" s="1"/>
  <c r="J329" i="8"/>
  <c r="W329" i="8" s="1"/>
  <c r="I329" i="8"/>
  <c r="V329" i="8" s="1"/>
  <c r="H329" i="8"/>
  <c r="G329" i="8"/>
  <c r="F329" i="8"/>
  <c r="S329" i="8" s="1"/>
  <c r="E329" i="8"/>
  <c r="D329" i="8"/>
  <c r="C329" i="8"/>
  <c r="B329" i="8"/>
  <c r="K328" i="8"/>
  <c r="J328" i="8"/>
  <c r="I328" i="8"/>
  <c r="H328" i="8"/>
  <c r="G328" i="8"/>
  <c r="T328" i="8" s="1"/>
  <c r="F328" i="8"/>
  <c r="S328" i="8" s="1"/>
  <c r="E328" i="8"/>
  <c r="D328" i="8"/>
  <c r="C328" i="8"/>
  <c r="B328" i="8"/>
  <c r="K327" i="8"/>
  <c r="J327" i="8"/>
  <c r="I327" i="8"/>
  <c r="H327" i="8"/>
  <c r="U327" i="8" s="1"/>
  <c r="G327" i="8"/>
  <c r="F327" i="8"/>
  <c r="E327" i="8"/>
  <c r="R327" i="8" s="1"/>
  <c r="D327" i="8"/>
  <c r="C327" i="8"/>
  <c r="B327" i="8"/>
  <c r="K326" i="8"/>
  <c r="J326" i="8"/>
  <c r="I326" i="8"/>
  <c r="V326" i="8" s="1"/>
  <c r="H326" i="8"/>
  <c r="G326" i="8"/>
  <c r="F326" i="8"/>
  <c r="E326" i="8"/>
  <c r="R326" i="8" s="1"/>
  <c r="D326" i="8"/>
  <c r="C326" i="8"/>
  <c r="B326" i="8"/>
  <c r="K325" i="8"/>
  <c r="J325" i="8"/>
  <c r="W325" i="8" s="1"/>
  <c r="I325" i="8"/>
  <c r="H325" i="8"/>
  <c r="G325" i="8"/>
  <c r="F325" i="8"/>
  <c r="S325" i="8" s="1"/>
  <c r="E325" i="8"/>
  <c r="D325" i="8"/>
  <c r="C325" i="8"/>
  <c r="B325" i="8"/>
  <c r="O325" i="8" s="1"/>
  <c r="K324" i="8"/>
  <c r="J324" i="8"/>
  <c r="W324" i="8" s="1"/>
  <c r="I324" i="8"/>
  <c r="H324" i="8"/>
  <c r="G324" i="8"/>
  <c r="T324" i="8" s="1"/>
  <c r="F324" i="8"/>
  <c r="E324" i="8"/>
  <c r="D324" i="8"/>
  <c r="C324" i="8"/>
  <c r="B324" i="8"/>
  <c r="O324" i="8" s="1"/>
  <c r="K323" i="8"/>
  <c r="J323" i="8"/>
  <c r="I323" i="8"/>
  <c r="H323" i="8"/>
  <c r="G323" i="8"/>
  <c r="T323" i="8" s="1"/>
  <c r="F323" i="8"/>
  <c r="E323" i="8"/>
  <c r="D323" i="8"/>
  <c r="C323" i="8"/>
  <c r="B323" i="8"/>
  <c r="K322" i="8"/>
  <c r="J322" i="8"/>
  <c r="I322" i="8"/>
  <c r="V322" i="8" s="1"/>
  <c r="H322" i="8"/>
  <c r="G322" i="8"/>
  <c r="F322" i="8"/>
  <c r="E322" i="8"/>
  <c r="R322" i="8" s="1"/>
  <c r="D322" i="8"/>
  <c r="C322" i="8"/>
  <c r="B322" i="8"/>
  <c r="O322" i="8" s="1"/>
  <c r="K321" i="8"/>
  <c r="J321" i="8"/>
  <c r="W321" i="8" s="1"/>
  <c r="I321" i="8"/>
  <c r="V321" i="8" s="1"/>
  <c r="H321" i="8"/>
  <c r="G321" i="8"/>
  <c r="F321" i="8"/>
  <c r="S321" i="8" s="1"/>
  <c r="E321" i="8"/>
  <c r="D321" i="8"/>
  <c r="C321" i="8"/>
  <c r="B321" i="8"/>
  <c r="O321" i="8" s="1"/>
  <c r="K320" i="8"/>
  <c r="J320" i="8"/>
  <c r="I320" i="8"/>
  <c r="H320" i="8"/>
  <c r="G320" i="8"/>
  <c r="T320" i="8" s="1"/>
  <c r="F320" i="8"/>
  <c r="S320" i="8" s="1"/>
  <c r="E320" i="8"/>
  <c r="D320" i="8"/>
  <c r="C320" i="8"/>
  <c r="B320" i="8"/>
  <c r="K319" i="8"/>
  <c r="X319" i="8" s="1"/>
  <c r="J319" i="8"/>
  <c r="I319" i="8"/>
  <c r="H319" i="8"/>
  <c r="U319" i="8" s="1"/>
  <c r="G319" i="8"/>
  <c r="F319" i="8"/>
  <c r="E319" i="8"/>
  <c r="D319" i="8"/>
  <c r="Q319" i="8" s="1"/>
  <c r="C319" i="8"/>
  <c r="P319" i="8" s="1"/>
  <c r="B319" i="8"/>
  <c r="K318" i="8"/>
  <c r="J318" i="8"/>
  <c r="I318" i="8"/>
  <c r="V318" i="8" s="1"/>
  <c r="H318" i="8"/>
  <c r="U318" i="8" s="1"/>
  <c r="G318" i="8"/>
  <c r="F318" i="8"/>
  <c r="E318" i="8"/>
  <c r="R318" i="8" s="1"/>
  <c r="D318" i="8"/>
  <c r="C318" i="8"/>
  <c r="B318" i="8"/>
  <c r="K317" i="8"/>
  <c r="J317" i="8"/>
  <c r="I317" i="8"/>
  <c r="H317" i="8"/>
  <c r="G317" i="8"/>
  <c r="F317" i="8"/>
  <c r="E317" i="8"/>
  <c r="D317" i="8"/>
  <c r="C317" i="8"/>
  <c r="B317" i="8"/>
  <c r="K316" i="8"/>
  <c r="J316" i="8"/>
  <c r="W316" i="8" s="1"/>
  <c r="I316" i="8"/>
  <c r="H316" i="8"/>
  <c r="G316" i="8"/>
  <c r="T316" i="8" s="1"/>
  <c r="F316" i="8"/>
  <c r="E316" i="8"/>
  <c r="D316" i="8"/>
  <c r="C316" i="8"/>
  <c r="B316" i="8"/>
  <c r="O316" i="8" s="1"/>
  <c r="K315" i="8"/>
  <c r="J315" i="8"/>
  <c r="I315" i="8"/>
  <c r="H315" i="8"/>
  <c r="G315" i="8"/>
  <c r="T315" i="8" s="1"/>
  <c r="F315" i="8"/>
  <c r="E315" i="8"/>
  <c r="D315" i="8"/>
  <c r="C315" i="8"/>
  <c r="B315" i="8"/>
  <c r="K314" i="8"/>
  <c r="J314" i="8"/>
  <c r="I314" i="8"/>
  <c r="V314" i="8" s="1"/>
  <c r="H314" i="8"/>
  <c r="G314" i="8"/>
  <c r="T314" i="8" s="1"/>
  <c r="F314" i="8"/>
  <c r="E314" i="8"/>
  <c r="R314" i="8" s="1"/>
  <c r="D314" i="8"/>
  <c r="C314" i="8"/>
  <c r="B314" i="8"/>
  <c r="K313" i="8"/>
  <c r="J313" i="8"/>
  <c r="W313" i="8" s="1"/>
  <c r="I313" i="8"/>
  <c r="H313" i="8"/>
  <c r="G313" i="8"/>
  <c r="F313" i="8"/>
  <c r="S313" i="8" s="1"/>
  <c r="E313" i="8"/>
  <c r="D313" i="8"/>
  <c r="C313" i="8"/>
  <c r="B313" i="8"/>
  <c r="K312" i="8"/>
  <c r="X312" i="8" s="1"/>
  <c r="J312" i="8"/>
  <c r="I312" i="8"/>
  <c r="H312" i="8"/>
  <c r="G312" i="8"/>
  <c r="F312" i="8"/>
  <c r="S312" i="8" s="1"/>
  <c r="E312" i="8"/>
  <c r="D312" i="8"/>
  <c r="C312" i="8"/>
  <c r="B312" i="8"/>
  <c r="K311" i="8"/>
  <c r="X311" i="8" s="1"/>
  <c r="J311" i="8"/>
  <c r="I311" i="8"/>
  <c r="H311" i="8"/>
  <c r="U311" i="8" s="1"/>
  <c r="G311" i="8"/>
  <c r="F311" i="8"/>
  <c r="E311" i="8"/>
  <c r="D311" i="8"/>
  <c r="Q311" i="8" s="1"/>
  <c r="C311" i="8"/>
  <c r="B311" i="8"/>
  <c r="K304" i="8"/>
  <c r="J304" i="8"/>
  <c r="I304" i="8"/>
  <c r="V304" i="8" s="1"/>
  <c r="H304" i="8"/>
  <c r="U304" i="8" s="1"/>
  <c r="G304" i="8"/>
  <c r="F304" i="8"/>
  <c r="E304" i="8"/>
  <c r="R304" i="8" s="1"/>
  <c r="D304" i="8"/>
  <c r="C304" i="8"/>
  <c r="B304" i="8"/>
  <c r="K303" i="8"/>
  <c r="J303" i="8"/>
  <c r="I303" i="8"/>
  <c r="H303" i="8"/>
  <c r="G303" i="8"/>
  <c r="F303" i="8"/>
  <c r="E303" i="8"/>
  <c r="D303" i="8"/>
  <c r="C303" i="8"/>
  <c r="B303" i="8"/>
  <c r="K302" i="8"/>
  <c r="X302" i="8" s="1"/>
  <c r="J302" i="8"/>
  <c r="W302" i="8" s="1"/>
  <c r="I302" i="8"/>
  <c r="H302" i="8"/>
  <c r="G302" i="8"/>
  <c r="F302" i="8"/>
  <c r="E302" i="8"/>
  <c r="D302" i="8"/>
  <c r="C302" i="8"/>
  <c r="P302" i="8" s="1"/>
  <c r="B302" i="8"/>
  <c r="K301" i="8"/>
  <c r="J301" i="8"/>
  <c r="I301" i="8"/>
  <c r="H301" i="8"/>
  <c r="U301" i="8" s="1"/>
  <c r="G301" i="8"/>
  <c r="T301" i="8" s="1"/>
  <c r="F301" i="8"/>
  <c r="E301" i="8"/>
  <c r="D301" i="8"/>
  <c r="C301" i="8"/>
  <c r="B301" i="8"/>
  <c r="K300" i="8"/>
  <c r="J300" i="8"/>
  <c r="I300" i="8"/>
  <c r="H300" i="8"/>
  <c r="G300" i="8"/>
  <c r="F300" i="8"/>
  <c r="E300" i="8"/>
  <c r="D300" i="8"/>
  <c r="C300" i="8"/>
  <c r="B300" i="8"/>
  <c r="S299" i="8"/>
  <c r="K299" i="8"/>
  <c r="J299" i="8"/>
  <c r="W299" i="8" s="1"/>
  <c r="I299" i="8"/>
  <c r="H299" i="8"/>
  <c r="G299" i="8"/>
  <c r="F299" i="8"/>
  <c r="E299" i="8"/>
  <c r="D299" i="8"/>
  <c r="C299" i="8"/>
  <c r="B299" i="8"/>
  <c r="K298" i="8"/>
  <c r="X298" i="8" s="1"/>
  <c r="J298" i="8"/>
  <c r="I298" i="8"/>
  <c r="H298" i="8"/>
  <c r="G298" i="8"/>
  <c r="F298" i="8"/>
  <c r="S298" i="8" s="1"/>
  <c r="E298" i="8"/>
  <c r="D298" i="8"/>
  <c r="C298" i="8"/>
  <c r="B298" i="8"/>
  <c r="K297" i="8"/>
  <c r="J297" i="8"/>
  <c r="I297" i="8"/>
  <c r="V297" i="8" s="1"/>
  <c r="H297" i="8"/>
  <c r="U297" i="8" s="1"/>
  <c r="G297" i="8"/>
  <c r="F297" i="8"/>
  <c r="E297" i="8"/>
  <c r="D297" i="8"/>
  <c r="Q297" i="8" s="1"/>
  <c r="C297" i="8"/>
  <c r="B297" i="8"/>
  <c r="K296" i="8"/>
  <c r="J296" i="8"/>
  <c r="I296" i="8"/>
  <c r="H296" i="8"/>
  <c r="U296" i="8" s="1"/>
  <c r="G296" i="8"/>
  <c r="F296" i="8"/>
  <c r="E296" i="8"/>
  <c r="D296" i="8"/>
  <c r="C296" i="8"/>
  <c r="B296" i="8"/>
  <c r="K295" i="8"/>
  <c r="J295" i="8"/>
  <c r="I295" i="8"/>
  <c r="H295" i="8"/>
  <c r="G295" i="8"/>
  <c r="F295" i="8"/>
  <c r="S295" i="8" s="1"/>
  <c r="E295" i="8"/>
  <c r="D295" i="8"/>
  <c r="C295" i="8"/>
  <c r="B295" i="8"/>
  <c r="K294" i="8"/>
  <c r="J294" i="8"/>
  <c r="I294" i="8"/>
  <c r="H294" i="8"/>
  <c r="G294" i="8"/>
  <c r="F294" i="8"/>
  <c r="E294" i="8"/>
  <c r="D294" i="8"/>
  <c r="C294" i="8"/>
  <c r="B294" i="8"/>
  <c r="O294" i="8" s="1"/>
  <c r="K293" i="8"/>
  <c r="J293" i="8"/>
  <c r="I293" i="8"/>
  <c r="H293" i="8"/>
  <c r="U293" i="8" s="1"/>
  <c r="G293" i="8"/>
  <c r="F293" i="8"/>
  <c r="E293" i="8"/>
  <c r="D293" i="8"/>
  <c r="C293" i="8"/>
  <c r="B293" i="8"/>
  <c r="K292" i="8"/>
  <c r="J292" i="8"/>
  <c r="I292" i="8"/>
  <c r="H292" i="8"/>
  <c r="G292" i="8"/>
  <c r="F292" i="8"/>
  <c r="E292" i="8"/>
  <c r="D292" i="8"/>
  <c r="C292" i="8"/>
  <c r="B292" i="8"/>
  <c r="K291" i="8"/>
  <c r="J291" i="8"/>
  <c r="W291" i="8" s="1"/>
  <c r="I291" i="8"/>
  <c r="H291" i="8"/>
  <c r="G291" i="8"/>
  <c r="F291" i="8"/>
  <c r="E291" i="8"/>
  <c r="D291" i="8"/>
  <c r="C291" i="8"/>
  <c r="B291" i="8"/>
  <c r="O291" i="8" s="1"/>
  <c r="K290" i="8"/>
  <c r="J290" i="8"/>
  <c r="I290" i="8"/>
  <c r="H290" i="8"/>
  <c r="G290" i="8"/>
  <c r="T290" i="8" s="1"/>
  <c r="F290" i="8"/>
  <c r="S290" i="8" s="1"/>
  <c r="E290" i="8"/>
  <c r="D290" i="8"/>
  <c r="C290" i="8"/>
  <c r="B290" i="8"/>
  <c r="K289" i="8"/>
  <c r="J289" i="8"/>
  <c r="I289" i="8"/>
  <c r="H289" i="8"/>
  <c r="G289" i="8"/>
  <c r="F289" i="8"/>
  <c r="E289" i="8"/>
  <c r="D289" i="8"/>
  <c r="Q289" i="8" s="1"/>
  <c r="C289" i="8"/>
  <c r="B289" i="8"/>
  <c r="K288" i="8"/>
  <c r="J288" i="8"/>
  <c r="I288" i="8"/>
  <c r="V288" i="8" s="1"/>
  <c r="H288" i="8"/>
  <c r="U288" i="8" s="1"/>
  <c r="G288" i="8"/>
  <c r="F288" i="8"/>
  <c r="E288" i="8"/>
  <c r="D288" i="8"/>
  <c r="C288" i="8"/>
  <c r="B288" i="8"/>
  <c r="K287" i="8"/>
  <c r="J287" i="8"/>
  <c r="I287" i="8"/>
  <c r="H287" i="8"/>
  <c r="G287" i="8"/>
  <c r="F287" i="8"/>
  <c r="S287" i="8" s="1"/>
  <c r="E287" i="8"/>
  <c r="R287" i="8" s="1"/>
  <c r="D287" i="8"/>
  <c r="C287" i="8"/>
  <c r="B287" i="8"/>
  <c r="K286" i="8"/>
  <c r="X286" i="8" s="1"/>
  <c r="J286" i="8"/>
  <c r="W286" i="8" s="1"/>
  <c r="I286" i="8"/>
  <c r="H286" i="8"/>
  <c r="G286" i="8"/>
  <c r="F286" i="8"/>
  <c r="E286" i="8"/>
  <c r="D286" i="8"/>
  <c r="C286" i="8"/>
  <c r="P286" i="8" s="1"/>
  <c r="B286" i="8"/>
  <c r="K285" i="8"/>
  <c r="J285" i="8"/>
  <c r="I285" i="8"/>
  <c r="H285" i="8"/>
  <c r="U285" i="8" s="1"/>
  <c r="G285" i="8"/>
  <c r="T285" i="8" s="1"/>
  <c r="F285" i="8"/>
  <c r="E285" i="8"/>
  <c r="D285" i="8"/>
  <c r="C285" i="8"/>
  <c r="B285" i="8"/>
  <c r="K284" i="8"/>
  <c r="X284" i="8" s="1"/>
  <c r="J284" i="8"/>
  <c r="I284" i="8"/>
  <c r="H284" i="8"/>
  <c r="G284" i="8"/>
  <c r="F284" i="8"/>
  <c r="E284" i="8"/>
  <c r="R284" i="8" s="1"/>
  <c r="D284" i="8"/>
  <c r="C284" i="8"/>
  <c r="B284" i="8"/>
  <c r="K283" i="8"/>
  <c r="J283" i="8"/>
  <c r="I283" i="8"/>
  <c r="V283" i="8" s="1"/>
  <c r="H283" i="8"/>
  <c r="G283" i="8"/>
  <c r="F283" i="8"/>
  <c r="E283" i="8"/>
  <c r="D283" i="8"/>
  <c r="C283" i="8"/>
  <c r="B283" i="8"/>
  <c r="K282" i="8"/>
  <c r="J282" i="8"/>
  <c r="I282" i="8"/>
  <c r="H282" i="8"/>
  <c r="G282" i="8"/>
  <c r="T282" i="8" s="1"/>
  <c r="F282" i="8"/>
  <c r="E282" i="8"/>
  <c r="D282" i="8"/>
  <c r="C282" i="8"/>
  <c r="B282" i="8"/>
  <c r="K281" i="8"/>
  <c r="J281" i="8"/>
  <c r="I281" i="8"/>
  <c r="H281" i="8"/>
  <c r="G281" i="8"/>
  <c r="F281" i="8"/>
  <c r="E281" i="8"/>
  <c r="D281" i="8"/>
  <c r="Q281" i="8" s="1"/>
  <c r="C281" i="8"/>
  <c r="B281" i="8"/>
  <c r="K280" i="8"/>
  <c r="J280" i="8"/>
  <c r="I280" i="8"/>
  <c r="H280" i="8"/>
  <c r="U280" i="8" s="1"/>
  <c r="G280" i="8"/>
  <c r="F280" i="8"/>
  <c r="E280" i="8"/>
  <c r="D280" i="8"/>
  <c r="C280" i="8"/>
  <c r="B280" i="8"/>
  <c r="K279" i="8"/>
  <c r="J279" i="8"/>
  <c r="I279" i="8"/>
  <c r="H279" i="8"/>
  <c r="G279" i="8"/>
  <c r="F279" i="8"/>
  <c r="S279" i="8" s="1"/>
  <c r="E279" i="8"/>
  <c r="D279" i="8"/>
  <c r="C279" i="8"/>
  <c r="B279" i="8"/>
  <c r="K278" i="8"/>
  <c r="J278" i="8"/>
  <c r="W278" i="8" s="1"/>
  <c r="I278" i="8"/>
  <c r="H278" i="8"/>
  <c r="G278" i="8"/>
  <c r="F278" i="8"/>
  <c r="E278" i="8"/>
  <c r="D278" i="8"/>
  <c r="C278" i="8"/>
  <c r="B278" i="8"/>
  <c r="O278" i="8" s="1"/>
  <c r="K277" i="8"/>
  <c r="J277" i="8"/>
  <c r="I277" i="8"/>
  <c r="H277" i="8"/>
  <c r="U277" i="8" s="1"/>
  <c r="G277" i="8"/>
  <c r="F277" i="8"/>
  <c r="E277" i="8"/>
  <c r="D277" i="8"/>
  <c r="C277" i="8"/>
  <c r="B277" i="8"/>
  <c r="K270" i="8"/>
  <c r="J270" i="8"/>
  <c r="I270" i="8"/>
  <c r="H270" i="8"/>
  <c r="G270" i="8"/>
  <c r="F270" i="8"/>
  <c r="E270" i="8"/>
  <c r="D270" i="8"/>
  <c r="C270" i="8"/>
  <c r="B270" i="8"/>
  <c r="K269" i="8"/>
  <c r="J269" i="8"/>
  <c r="W269" i="8" s="1"/>
  <c r="I269" i="8"/>
  <c r="H269" i="8"/>
  <c r="G269" i="8"/>
  <c r="F269" i="8"/>
  <c r="E269" i="8"/>
  <c r="D269" i="8"/>
  <c r="C269" i="8"/>
  <c r="B269" i="8"/>
  <c r="K268" i="8"/>
  <c r="J268" i="8"/>
  <c r="I268" i="8"/>
  <c r="H268" i="8"/>
  <c r="G268" i="8"/>
  <c r="T268" i="8" s="1"/>
  <c r="F268" i="8"/>
  <c r="S268" i="8" s="1"/>
  <c r="E268" i="8"/>
  <c r="D268" i="8"/>
  <c r="C268" i="8"/>
  <c r="B268" i="8"/>
  <c r="K267" i="8"/>
  <c r="J267" i="8"/>
  <c r="I267" i="8"/>
  <c r="H267" i="8"/>
  <c r="G267" i="8"/>
  <c r="F267" i="8"/>
  <c r="E267" i="8"/>
  <c r="D267" i="8"/>
  <c r="C267" i="8"/>
  <c r="B267" i="8"/>
  <c r="K266" i="8"/>
  <c r="J266" i="8"/>
  <c r="I266" i="8"/>
  <c r="V266" i="8" s="1"/>
  <c r="H266" i="8"/>
  <c r="U266" i="8" s="1"/>
  <c r="G266" i="8"/>
  <c r="F266" i="8"/>
  <c r="E266" i="8"/>
  <c r="D266" i="8"/>
  <c r="C266" i="8"/>
  <c r="B266" i="8"/>
  <c r="K265" i="8"/>
  <c r="J265" i="8"/>
  <c r="I265" i="8"/>
  <c r="H265" i="8"/>
  <c r="G265" i="8"/>
  <c r="F265" i="8"/>
  <c r="S265" i="8" s="1"/>
  <c r="E265" i="8"/>
  <c r="D265" i="8"/>
  <c r="C265" i="8"/>
  <c r="B265" i="8"/>
  <c r="K264" i="8"/>
  <c r="X264" i="8" s="1"/>
  <c r="J264" i="8"/>
  <c r="I264" i="8"/>
  <c r="H264" i="8"/>
  <c r="G264" i="8"/>
  <c r="F264" i="8"/>
  <c r="E264" i="8"/>
  <c r="R264" i="8" s="1"/>
  <c r="D264" i="8"/>
  <c r="C264" i="8"/>
  <c r="B264" i="8"/>
  <c r="K263" i="8"/>
  <c r="J263" i="8"/>
  <c r="W263" i="8" s="1"/>
  <c r="I263" i="8"/>
  <c r="H263" i="8"/>
  <c r="U263" i="8" s="1"/>
  <c r="G263" i="8"/>
  <c r="F263" i="8"/>
  <c r="E263" i="8"/>
  <c r="D263" i="8"/>
  <c r="Q263" i="8" s="1"/>
  <c r="C263" i="8"/>
  <c r="B263" i="8"/>
  <c r="O263" i="8" s="1"/>
  <c r="K262" i="8"/>
  <c r="J262" i="8"/>
  <c r="I262" i="8"/>
  <c r="V262" i="8" s="1"/>
  <c r="H262" i="8"/>
  <c r="G262" i="8"/>
  <c r="T262" i="8" s="1"/>
  <c r="F262" i="8"/>
  <c r="E262" i="8"/>
  <c r="R262" i="8" s="1"/>
  <c r="D262" i="8"/>
  <c r="C262" i="8"/>
  <c r="B262" i="8"/>
  <c r="K261" i="8"/>
  <c r="J261" i="8"/>
  <c r="W261" i="8" s="1"/>
  <c r="I261" i="8"/>
  <c r="V261" i="8" s="1"/>
  <c r="H261" i="8"/>
  <c r="G261" i="8"/>
  <c r="F261" i="8"/>
  <c r="S261" i="8" s="1"/>
  <c r="E261" i="8"/>
  <c r="D261" i="8"/>
  <c r="C261" i="8"/>
  <c r="B261" i="8"/>
  <c r="K260" i="8"/>
  <c r="X260" i="8" s="1"/>
  <c r="J260" i="8"/>
  <c r="I260" i="8"/>
  <c r="V260" i="8" s="1"/>
  <c r="H260" i="8"/>
  <c r="G260" i="8"/>
  <c r="T260" i="8" s="1"/>
  <c r="F260" i="8"/>
  <c r="E260" i="8"/>
  <c r="D260" i="8"/>
  <c r="C260" i="8"/>
  <c r="P260" i="8" s="1"/>
  <c r="B260" i="8"/>
  <c r="K259" i="8"/>
  <c r="J259" i="8"/>
  <c r="I259" i="8"/>
  <c r="H259" i="8"/>
  <c r="U259" i="8" s="1"/>
  <c r="G259" i="8"/>
  <c r="F259" i="8"/>
  <c r="S259" i="8" s="1"/>
  <c r="E259" i="8"/>
  <c r="D259" i="8"/>
  <c r="C259" i="8"/>
  <c r="B259" i="8"/>
  <c r="K258" i="8"/>
  <c r="X258" i="8" s="1"/>
  <c r="J258" i="8"/>
  <c r="I258" i="8"/>
  <c r="H258" i="8"/>
  <c r="G258" i="8"/>
  <c r="F258" i="8"/>
  <c r="E258" i="8"/>
  <c r="D258" i="8"/>
  <c r="C258" i="8"/>
  <c r="B258" i="8"/>
  <c r="K257" i="8"/>
  <c r="J257" i="8"/>
  <c r="W257" i="8" s="1"/>
  <c r="I257" i="8"/>
  <c r="H257" i="8"/>
  <c r="U257" i="8" s="1"/>
  <c r="G257" i="8"/>
  <c r="F257" i="8"/>
  <c r="S257" i="8" s="1"/>
  <c r="E257" i="8"/>
  <c r="D257" i="8"/>
  <c r="C257" i="8"/>
  <c r="B257" i="8"/>
  <c r="K256" i="8"/>
  <c r="J256" i="8"/>
  <c r="I256" i="8"/>
  <c r="H256" i="8"/>
  <c r="G256" i="8"/>
  <c r="T256" i="8" s="1"/>
  <c r="F256" i="8"/>
  <c r="E256" i="8"/>
  <c r="D256" i="8"/>
  <c r="C256" i="8"/>
  <c r="B256" i="8"/>
  <c r="K255" i="8"/>
  <c r="J255" i="8"/>
  <c r="W255" i="8" s="1"/>
  <c r="I255" i="8"/>
  <c r="H255" i="8"/>
  <c r="U255" i="8" s="1"/>
  <c r="G255" i="8"/>
  <c r="F255" i="8"/>
  <c r="E255" i="8"/>
  <c r="D255" i="8"/>
  <c r="Q255" i="8" s="1"/>
  <c r="C255" i="8"/>
  <c r="B255" i="8"/>
  <c r="O255" i="8" s="1"/>
  <c r="K254" i="8"/>
  <c r="J254" i="8"/>
  <c r="I254" i="8"/>
  <c r="V254" i="8" s="1"/>
  <c r="H254" i="8"/>
  <c r="G254" i="8"/>
  <c r="T254" i="8" s="1"/>
  <c r="F254" i="8"/>
  <c r="E254" i="8"/>
  <c r="R254" i="8" s="1"/>
  <c r="D254" i="8"/>
  <c r="C254" i="8"/>
  <c r="B254" i="8"/>
  <c r="K253" i="8"/>
  <c r="J253" i="8"/>
  <c r="W253" i="8" s="1"/>
  <c r="I253" i="8"/>
  <c r="H253" i="8"/>
  <c r="G253" i="8"/>
  <c r="F253" i="8"/>
  <c r="S253" i="8" s="1"/>
  <c r="E253" i="8"/>
  <c r="D253" i="8"/>
  <c r="C253" i="8"/>
  <c r="B253" i="8"/>
  <c r="O253" i="8" s="1"/>
  <c r="K252" i="8"/>
  <c r="X252" i="8" s="1"/>
  <c r="J252" i="8"/>
  <c r="I252" i="8"/>
  <c r="V252" i="8" s="1"/>
  <c r="H252" i="8"/>
  <c r="G252" i="8"/>
  <c r="T252" i="8" s="1"/>
  <c r="F252" i="8"/>
  <c r="E252" i="8"/>
  <c r="D252" i="8"/>
  <c r="C252" i="8"/>
  <c r="P252" i="8" s="1"/>
  <c r="B252" i="8"/>
  <c r="K251" i="8"/>
  <c r="J251" i="8"/>
  <c r="I251" i="8"/>
  <c r="H251" i="8"/>
  <c r="G251" i="8"/>
  <c r="F251" i="8"/>
  <c r="E251" i="8"/>
  <c r="D251" i="8"/>
  <c r="C251" i="8"/>
  <c r="B251" i="8"/>
  <c r="K250" i="8"/>
  <c r="J250" i="8"/>
  <c r="W250" i="8" s="1"/>
  <c r="I250" i="8"/>
  <c r="V250" i="8" s="1"/>
  <c r="H250" i="8"/>
  <c r="G250" i="8"/>
  <c r="F250" i="8"/>
  <c r="E250" i="8"/>
  <c r="R250" i="8" s="1"/>
  <c r="D250" i="8"/>
  <c r="C250" i="8"/>
  <c r="B250" i="8"/>
  <c r="O250" i="8" s="1"/>
  <c r="K249" i="8"/>
  <c r="J249" i="8"/>
  <c r="W249" i="8" s="1"/>
  <c r="I249" i="8"/>
  <c r="H249" i="8"/>
  <c r="U249" i="8" s="1"/>
  <c r="G249" i="8"/>
  <c r="T249" i="8" s="1"/>
  <c r="F249" i="8"/>
  <c r="S249" i="8" s="1"/>
  <c r="E249" i="8"/>
  <c r="D249" i="8"/>
  <c r="C249" i="8"/>
  <c r="B249" i="8"/>
  <c r="K248" i="8"/>
  <c r="X248" i="8" s="1"/>
  <c r="J248" i="8"/>
  <c r="I248" i="8"/>
  <c r="H248" i="8"/>
  <c r="G248" i="8"/>
  <c r="F248" i="8"/>
  <c r="E248" i="8"/>
  <c r="D248" i="8"/>
  <c r="C248" i="8"/>
  <c r="P248" i="8" s="1"/>
  <c r="B248" i="8"/>
  <c r="K247" i="8"/>
  <c r="J247" i="8"/>
  <c r="W247" i="8" s="1"/>
  <c r="I247" i="8"/>
  <c r="V247" i="8" s="1"/>
  <c r="H247" i="8"/>
  <c r="U247" i="8" s="1"/>
  <c r="G247" i="8"/>
  <c r="F247" i="8"/>
  <c r="E247" i="8"/>
  <c r="D247" i="8"/>
  <c r="Q247" i="8" s="1"/>
  <c r="C247" i="8"/>
  <c r="B247" i="8"/>
  <c r="O247" i="8" s="1"/>
  <c r="K246" i="8"/>
  <c r="J246" i="8"/>
  <c r="I246" i="8"/>
  <c r="H246" i="8"/>
  <c r="G246" i="8"/>
  <c r="T246" i="8" s="1"/>
  <c r="F246" i="8"/>
  <c r="S246" i="8" s="1"/>
  <c r="E246" i="8"/>
  <c r="R246" i="8" s="1"/>
  <c r="D246" i="8"/>
  <c r="C246" i="8"/>
  <c r="B246" i="8"/>
  <c r="K245" i="8"/>
  <c r="X245" i="8" s="1"/>
  <c r="J245" i="8"/>
  <c r="I245" i="8"/>
  <c r="H245" i="8"/>
  <c r="G245" i="8"/>
  <c r="F245" i="8"/>
  <c r="S245" i="8" s="1"/>
  <c r="E245" i="8"/>
  <c r="D245" i="8"/>
  <c r="Q245" i="8" s="1"/>
  <c r="C245" i="8"/>
  <c r="B245" i="8"/>
  <c r="K244" i="8"/>
  <c r="X244" i="8" s="1"/>
  <c r="J244" i="8"/>
  <c r="I244" i="8"/>
  <c r="H244" i="8"/>
  <c r="G244" i="8"/>
  <c r="T244" i="8" s="1"/>
  <c r="F244" i="8"/>
  <c r="E244" i="8"/>
  <c r="D244" i="8"/>
  <c r="C244" i="8"/>
  <c r="P244" i="8" s="1"/>
  <c r="B244" i="8"/>
  <c r="K243" i="8"/>
  <c r="J243" i="8"/>
  <c r="I243" i="8"/>
  <c r="H243" i="8"/>
  <c r="G243" i="8"/>
  <c r="F243" i="8"/>
  <c r="E243" i="8"/>
  <c r="D243" i="8"/>
  <c r="C243" i="8"/>
  <c r="B243" i="8"/>
  <c r="K236" i="8"/>
  <c r="X236" i="8" s="1"/>
  <c r="J236" i="8"/>
  <c r="W236" i="8" s="1"/>
  <c r="I236" i="8"/>
  <c r="V236" i="8" s="1"/>
  <c r="H236" i="8"/>
  <c r="G236" i="8"/>
  <c r="F236" i="8"/>
  <c r="E236" i="8"/>
  <c r="R236" i="8" s="1"/>
  <c r="D236" i="8"/>
  <c r="C236" i="8"/>
  <c r="B236" i="8"/>
  <c r="O236" i="8" s="1"/>
  <c r="K235" i="8"/>
  <c r="J235" i="8"/>
  <c r="W235" i="8" s="1"/>
  <c r="I235" i="8"/>
  <c r="H235" i="8"/>
  <c r="U235" i="8" s="1"/>
  <c r="G235" i="8"/>
  <c r="T235" i="8" s="1"/>
  <c r="F235" i="8"/>
  <c r="S235" i="8" s="1"/>
  <c r="E235" i="8"/>
  <c r="D235" i="8"/>
  <c r="C235" i="8"/>
  <c r="B235" i="8"/>
  <c r="O235" i="8" s="1"/>
  <c r="K234" i="8"/>
  <c r="J234" i="8"/>
  <c r="I234" i="8"/>
  <c r="V234" i="8" s="1"/>
  <c r="H234" i="8"/>
  <c r="G234" i="8"/>
  <c r="T234" i="8" s="1"/>
  <c r="F234" i="8"/>
  <c r="E234" i="8"/>
  <c r="R234" i="8" s="1"/>
  <c r="D234" i="8"/>
  <c r="C234" i="8"/>
  <c r="B234" i="8"/>
  <c r="K233" i="8"/>
  <c r="J233" i="8"/>
  <c r="I233" i="8"/>
  <c r="H233" i="8"/>
  <c r="U233" i="8" s="1"/>
  <c r="G233" i="8"/>
  <c r="F233" i="8"/>
  <c r="E233" i="8"/>
  <c r="D233" i="8"/>
  <c r="C233" i="8"/>
  <c r="B233" i="8"/>
  <c r="K232" i="8"/>
  <c r="J232" i="8"/>
  <c r="I232" i="8"/>
  <c r="H232" i="8"/>
  <c r="G232" i="8"/>
  <c r="T232" i="8" s="1"/>
  <c r="F232" i="8"/>
  <c r="E232" i="8"/>
  <c r="R232" i="8" s="1"/>
  <c r="D232" i="8"/>
  <c r="C232" i="8"/>
  <c r="B232" i="8"/>
  <c r="K231" i="8"/>
  <c r="J231" i="8"/>
  <c r="W231" i="8" s="1"/>
  <c r="I231" i="8"/>
  <c r="H231" i="8"/>
  <c r="G231" i="8"/>
  <c r="F231" i="8"/>
  <c r="E231" i="8"/>
  <c r="D231" i="8"/>
  <c r="Q231" i="8" s="1"/>
  <c r="C231" i="8"/>
  <c r="B231" i="8"/>
  <c r="O231" i="8" s="1"/>
  <c r="K230" i="8"/>
  <c r="X230" i="8" s="1"/>
  <c r="J230" i="8"/>
  <c r="I230" i="8"/>
  <c r="V230" i="8" s="1"/>
  <c r="H230" i="8"/>
  <c r="G230" i="8"/>
  <c r="T230" i="8" s="1"/>
  <c r="F230" i="8"/>
  <c r="E230" i="8"/>
  <c r="D230" i="8"/>
  <c r="C230" i="8"/>
  <c r="B230" i="8"/>
  <c r="K229" i="8"/>
  <c r="J229" i="8"/>
  <c r="I229" i="8"/>
  <c r="H229" i="8"/>
  <c r="U229" i="8" s="1"/>
  <c r="G229" i="8"/>
  <c r="F229" i="8"/>
  <c r="S229" i="8" s="1"/>
  <c r="E229" i="8"/>
  <c r="D229" i="8"/>
  <c r="C229" i="8"/>
  <c r="B229" i="8"/>
  <c r="K228" i="8"/>
  <c r="J228" i="8"/>
  <c r="I228" i="8"/>
  <c r="H228" i="8"/>
  <c r="G228" i="8"/>
  <c r="F228" i="8"/>
  <c r="E228" i="8"/>
  <c r="D228" i="8"/>
  <c r="C228" i="8"/>
  <c r="P228" i="8" s="1"/>
  <c r="B228" i="8"/>
  <c r="K227" i="8"/>
  <c r="J227" i="8"/>
  <c r="W227" i="8" s="1"/>
  <c r="I227" i="8"/>
  <c r="H227" i="8"/>
  <c r="G227" i="8"/>
  <c r="F227" i="8"/>
  <c r="E227" i="8"/>
  <c r="D227" i="8"/>
  <c r="C227" i="8"/>
  <c r="B227" i="8"/>
  <c r="O227" i="8" s="1"/>
  <c r="K226" i="8"/>
  <c r="X226" i="8" s="1"/>
  <c r="J226" i="8"/>
  <c r="I226" i="8"/>
  <c r="H226" i="8"/>
  <c r="G226" i="8"/>
  <c r="T226" i="8" s="1"/>
  <c r="F226" i="8"/>
  <c r="E226" i="8"/>
  <c r="D226" i="8"/>
  <c r="C226" i="8"/>
  <c r="P226" i="8" s="1"/>
  <c r="B226" i="8"/>
  <c r="K225" i="8"/>
  <c r="J225" i="8"/>
  <c r="I225" i="8"/>
  <c r="H225" i="8"/>
  <c r="U225" i="8" s="1"/>
  <c r="G225" i="8"/>
  <c r="F225" i="8"/>
  <c r="E225" i="8"/>
  <c r="D225" i="8"/>
  <c r="C225" i="8"/>
  <c r="B225" i="8"/>
  <c r="K224" i="8"/>
  <c r="J224" i="8"/>
  <c r="I224" i="8"/>
  <c r="H224" i="8"/>
  <c r="G224" i="8"/>
  <c r="F224" i="8"/>
  <c r="E224" i="8"/>
  <c r="R224" i="8" s="1"/>
  <c r="D224" i="8"/>
  <c r="C224" i="8"/>
  <c r="B224" i="8"/>
  <c r="K223" i="8"/>
  <c r="J223" i="8"/>
  <c r="W223" i="8" s="1"/>
  <c r="I223" i="8"/>
  <c r="H223" i="8"/>
  <c r="G223" i="8"/>
  <c r="F223" i="8"/>
  <c r="S223" i="8" s="1"/>
  <c r="E223" i="8"/>
  <c r="D223" i="8"/>
  <c r="Q223" i="8" s="1"/>
  <c r="C223" i="8"/>
  <c r="B223" i="8"/>
  <c r="K222" i="8"/>
  <c r="J222" i="8"/>
  <c r="I222" i="8"/>
  <c r="V222" i="8" s="1"/>
  <c r="H222" i="8"/>
  <c r="G222" i="8"/>
  <c r="T222" i="8" s="1"/>
  <c r="F222" i="8"/>
  <c r="E222" i="8"/>
  <c r="D222" i="8"/>
  <c r="C222" i="8"/>
  <c r="B222" i="8"/>
  <c r="K221" i="8"/>
  <c r="J221" i="8"/>
  <c r="I221" i="8"/>
  <c r="H221" i="8"/>
  <c r="G221" i="8"/>
  <c r="F221" i="8"/>
  <c r="S221" i="8" s="1"/>
  <c r="E221" i="8"/>
  <c r="D221" i="8"/>
  <c r="C221" i="8"/>
  <c r="B221" i="8"/>
  <c r="K220" i="8"/>
  <c r="X220" i="8" s="1"/>
  <c r="J220" i="8"/>
  <c r="I220" i="8"/>
  <c r="V220" i="8" s="1"/>
  <c r="H220" i="8"/>
  <c r="G220" i="8"/>
  <c r="F220" i="8"/>
  <c r="E220" i="8"/>
  <c r="D220" i="8"/>
  <c r="C220" i="8"/>
  <c r="P220" i="8" s="1"/>
  <c r="B220" i="8"/>
  <c r="K219" i="8"/>
  <c r="J219" i="8"/>
  <c r="W219" i="8" s="1"/>
  <c r="I219" i="8"/>
  <c r="H219" i="8"/>
  <c r="U219" i="8" s="1"/>
  <c r="G219" i="8"/>
  <c r="F219" i="8"/>
  <c r="S219" i="8" s="1"/>
  <c r="E219" i="8"/>
  <c r="D219" i="8"/>
  <c r="C219" i="8"/>
  <c r="B219" i="8"/>
  <c r="O219" i="8" s="1"/>
  <c r="K218" i="8"/>
  <c r="J218" i="8"/>
  <c r="I218" i="8"/>
  <c r="H218" i="8"/>
  <c r="G218" i="8"/>
  <c r="T218" i="8" s="1"/>
  <c r="F218" i="8"/>
  <c r="E218" i="8"/>
  <c r="D218" i="8"/>
  <c r="C218" i="8"/>
  <c r="B218" i="8"/>
  <c r="K217" i="8"/>
  <c r="J217" i="8"/>
  <c r="I217" i="8"/>
  <c r="H217" i="8"/>
  <c r="G217" i="8"/>
  <c r="F217" i="8"/>
  <c r="E217" i="8"/>
  <c r="D217" i="8"/>
  <c r="C217" i="8"/>
  <c r="B217" i="8"/>
  <c r="K216" i="8"/>
  <c r="J216" i="8"/>
  <c r="I216" i="8"/>
  <c r="V216" i="8" s="1"/>
  <c r="H216" i="8"/>
  <c r="G216" i="8"/>
  <c r="T216" i="8" s="1"/>
  <c r="F216" i="8"/>
  <c r="E216" i="8"/>
  <c r="D216" i="8"/>
  <c r="C216" i="8"/>
  <c r="B216" i="8"/>
  <c r="K215" i="8"/>
  <c r="J215" i="8"/>
  <c r="W215" i="8" s="1"/>
  <c r="I215" i="8"/>
  <c r="H215" i="8"/>
  <c r="G215" i="8"/>
  <c r="F215" i="8"/>
  <c r="E215" i="8"/>
  <c r="D215" i="8"/>
  <c r="C215" i="8"/>
  <c r="B215" i="8"/>
  <c r="O215" i="8" s="1"/>
  <c r="K214" i="8"/>
  <c r="J214" i="8"/>
  <c r="I214" i="8"/>
  <c r="H214" i="8"/>
  <c r="G214" i="8"/>
  <c r="T214" i="8" s="1"/>
  <c r="F214" i="8"/>
  <c r="E214" i="8"/>
  <c r="D214" i="8"/>
  <c r="C214" i="8"/>
  <c r="B214" i="8"/>
  <c r="K213" i="8"/>
  <c r="J213" i="8"/>
  <c r="I213" i="8"/>
  <c r="H213" i="8"/>
  <c r="U213" i="8" s="1"/>
  <c r="G213" i="8"/>
  <c r="F213" i="8"/>
  <c r="E213" i="8"/>
  <c r="D213" i="8"/>
  <c r="C213" i="8"/>
  <c r="B213" i="8"/>
  <c r="K212" i="8"/>
  <c r="X212" i="8" s="1"/>
  <c r="J212" i="8"/>
  <c r="I212" i="8"/>
  <c r="V212" i="8" s="1"/>
  <c r="H212" i="8"/>
  <c r="G212" i="8"/>
  <c r="F212" i="8"/>
  <c r="E212" i="8"/>
  <c r="D212" i="8"/>
  <c r="C212" i="8"/>
  <c r="P212" i="8" s="1"/>
  <c r="B212" i="8"/>
  <c r="K211" i="8"/>
  <c r="J211" i="8"/>
  <c r="I211" i="8"/>
  <c r="H211" i="8"/>
  <c r="U211" i="8" s="1"/>
  <c r="G211" i="8"/>
  <c r="F211" i="8"/>
  <c r="S211" i="8" s="1"/>
  <c r="E211" i="8"/>
  <c r="D211" i="8"/>
  <c r="C211" i="8"/>
  <c r="B211" i="8"/>
  <c r="O211" i="8" s="1"/>
  <c r="K210" i="8"/>
  <c r="J210" i="8"/>
  <c r="I210" i="8"/>
  <c r="H210" i="8"/>
  <c r="G210" i="8"/>
  <c r="T210" i="8" s="1"/>
  <c r="F210" i="8"/>
  <c r="E210" i="8"/>
  <c r="D210" i="8"/>
  <c r="C210" i="8"/>
  <c r="P210" i="8" s="1"/>
  <c r="B210" i="8"/>
  <c r="K209" i="8"/>
  <c r="J209" i="8"/>
  <c r="W209" i="8" s="1"/>
  <c r="I209" i="8"/>
  <c r="H209" i="8"/>
  <c r="U209" i="8" s="1"/>
  <c r="G209" i="8"/>
  <c r="F209" i="8"/>
  <c r="E209" i="8"/>
  <c r="D209" i="8"/>
  <c r="C209" i="8"/>
  <c r="B209" i="8"/>
  <c r="O209" i="8" s="1"/>
  <c r="K202" i="8"/>
  <c r="J202" i="8"/>
  <c r="I202" i="8"/>
  <c r="V202" i="8" s="1"/>
  <c r="H202" i="8"/>
  <c r="G202" i="8"/>
  <c r="T202" i="8" s="1"/>
  <c r="F202" i="8"/>
  <c r="E202" i="8"/>
  <c r="R202" i="8" s="1"/>
  <c r="D202" i="8"/>
  <c r="C202" i="8"/>
  <c r="B202" i="8"/>
  <c r="K201" i="8"/>
  <c r="J201" i="8"/>
  <c r="I201" i="8"/>
  <c r="H201" i="8"/>
  <c r="G201" i="8"/>
  <c r="F201" i="8"/>
  <c r="E201" i="8"/>
  <c r="D201" i="8"/>
  <c r="Q201" i="8" s="1"/>
  <c r="C201" i="8"/>
  <c r="B201" i="8"/>
  <c r="K200" i="8"/>
  <c r="X200" i="8" s="1"/>
  <c r="J200" i="8"/>
  <c r="I200" i="8"/>
  <c r="H200" i="8"/>
  <c r="G200" i="8"/>
  <c r="F200" i="8"/>
  <c r="E200" i="8"/>
  <c r="D200" i="8"/>
  <c r="C200" i="8"/>
  <c r="B200" i="8"/>
  <c r="K199" i="8"/>
  <c r="J199" i="8"/>
  <c r="I199" i="8"/>
  <c r="H199" i="8"/>
  <c r="U199" i="8" s="1"/>
  <c r="G199" i="8"/>
  <c r="F199" i="8"/>
  <c r="S199" i="8" s="1"/>
  <c r="E199" i="8"/>
  <c r="D199" i="8"/>
  <c r="C199" i="8"/>
  <c r="B199" i="8"/>
  <c r="K198" i="8"/>
  <c r="J198" i="8"/>
  <c r="I198" i="8"/>
  <c r="V198" i="8" s="1"/>
  <c r="H198" i="8"/>
  <c r="G198" i="8"/>
  <c r="F198" i="8"/>
  <c r="E198" i="8"/>
  <c r="D198" i="8"/>
  <c r="C198" i="8"/>
  <c r="B198" i="8"/>
  <c r="K197" i="8"/>
  <c r="J197" i="8"/>
  <c r="I197" i="8"/>
  <c r="H197" i="8"/>
  <c r="G197" i="8"/>
  <c r="F197" i="8"/>
  <c r="S197" i="8" s="1"/>
  <c r="E197" i="8"/>
  <c r="D197" i="8"/>
  <c r="C197" i="8"/>
  <c r="B197" i="8"/>
  <c r="K196" i="8"/>
  <c r="X196" i="8" s="1"/>
  <c r="J196" i="8"/>
  <c r="I196" i="8"/>
  <c r="H196" i="8"/>
  <c r="G196" i="8"/>
  <c r="F196" i="8"/>
  <c r="E196" i="8"/>
  <c r="R196" i="8" s="1"/>
  <c r="D196" i="8"/>
  <c r="C196" i="8"/>
  <c r="P196" i="8" s="1"/>
  <c r="B196" i="8"/>
  <c r="K195" i="8"/>
  <c r="J195" i="8"/>
  <c r="I195" i="8"/>
  <c r="H195" i="8"/>
  <c r="G195" i="8"/>
  <c r="F195" i="8"/>
  <c r="E195" i="8"/>
  <c r="D195" i="8"/>
  <c r="C195" i="8"/>
  <c r="B195" i="8"/>
  <c r="K194" i="8"/>
  <c r="X194" i="8" s="1"/>
  <c r="J194" i="8"/>
  <c r="I194" i="8"/>
  <c r="H194" i="8"/>
  <c r="G194" i="8"/>
  <c r="F194" i="8"/>
  <c r="E194" i="8"/>
  <c r="R194" i="8" s="1"/>
  <c r="D194" i="8"/>
  <c r="C194" i="8"/>
  <c r="P194" i="8" s="1"/>
  <c r="B194" i="8"/>
  <c r="K193" i="8"/>
  <c r="J193" i="8"/>
  <c r="W193" i="8" s="1"/>
  <c r="I193" i="8"/>
  <c r="V193" i="8" s="1"/>
  <c r="H193" i="8"/>
  <c r="U193" i="8" s="1"/>
  <c r="G193" i="8"/>
  <c r="F193" i="8"/>
  <c r="E193" i="8"/>
  <c r="D193" i="8"/>
  <c r="C193" i="8"/>
  <c r="P193" i="8" s="1"/>
  <c r="B193" i="8"/>
  <c r="O193" i="8" s="1"/>
  <c r="K192" i="8"/>
  <c r="J192" i="8"/>
  <c r="I192" i="8"/>
  <c r="H192" i="8"/>
  <c r="G192" i="8"/>
  <c r="T192" i="8" s="1"/>
  <c r="F192" i="8"/>
  <c r="S192" i="8" s="1"/>
  <c r="E192" i="8"/>
  <c r="R192" i="8" s="1"/>
  <c r="D192" i="8"/>
  <c r="C192" i="8"/>
  <c r="B192" i="8"/>
  <c r="K191" i="8"/>
  <c r="X191" i="8" s="1"/>
  <c r="J191" i="8"/>
  <c r="I191" i="8"/>
  <c r="H191" i="8"/>
  <c r="G191" i="8"/>
  <c r="F191" i="8"/>
  <c r="E191" i="8"/>
  <c r="D191" i="8"/>
  <c r="Q191" i="8" s="1"/>
  <c r="C191" i="8"/>
  <c r="P191" i="8" s="1"/>
  <c r="B191" i="8"/>
  <c r="K190" i="8"/>
  <c r="J190" i="8"/>
  <c r="I190" i="8"/>
  <c r="V190" i="8" s="1"/>
  <c r="H190" i="8"/>
  <c r="U190" i="8" s="1"/>
  <c r="G190" i="8"/>
  <c r="F190" i="8"/>
  <c r="E190" i="8"/>
  <c r="D190" i="8"/>
  <c r="C190" i="8"/>
  <c r="B190" i="8"/>
  <c r="K189" i="8"/>
  <c r="J189" i="8"/>
  <c r="I189" i="8"/>
  <c r="H189" i="8"/>
  <c r="G189" i="8"/>
  <c r="F189" i="8"/>
  <c r="E189" i="8"/>
  <c r="D189" i="8"/>
  <c r="C189" i="8"/>
  <c r="B189" i="8"/>
  <c r="K188" i="8"/>
  <c r="J188" i="8"/>
  <c r="I188" i="8"/>
  <c r="H188" i="8"/>
  <c r="G188" i="8"/>
  <c r="F188" i="8"/>
  <c r="E188" i="8"/>
  <c r="D188" i="8"/>
  <c r="C188" i="8"/>
  <c r="B188" i="8"/>
  <c r="K187" i="8"/>
  <c r="J187" i="8"/>
  <c r="I187" i="8"/>
  <c r="H187" i="8"/>
  <c r="G187" i="8"/>
  <c r="F187" i="8"/>
  <c r="E187" i="8"/>
  <c r="D187" i="8"/>
  <c r="C187" i="8"/>
  <c r="B187" i="8"/>
  <c r="K186" i="8"/>
  <c r="X186" i="8" s="1"/>
  <c r="J186" i="8"/>
  <c r="I186" i="8"/>
  <c r="H186" i="8"/>
  <c r="G186" i="8"/>
  <c r="F186" i="8"/>
  <c r="E186" i="8"/>
  <c r="R186" i="8" s="1"/>
  <c r="D186" i="8"/>
  <c r="Q186" i="8" s="1"/>
  <c r="C186" i="8"/>
  <c r="P186" i="8" s="1"/>
  <c r="B186" i="8"/>
  <c r="K185" i="8"/>
  <c r="J185" i="8"/>
  <c r="I185" i="8"/>
  <c r="V185" i="8" s="1"/>
  <c r="H185" i="8"/>
  <c r="U185" i="8" s="1"/>
  <c r="G185" i="8"/>
  <c r="F185" i="8"/>
  <c r="E185" i="8"/>
  <c r="D185" i="8"/>
  <c r="C185" i="8"/>
  <c r="B185" i="8"/>
  <c r="K184" i="8"/>
  <c r="J184" i="8"/>
  <c r="I184" i="8"/>
  <c r="H184" i="8"/>
  <c r="G184" i="8"/>
  <c r="F184" i="8"/>
  <c r="S184" i="8" s="1"/>
  <c r="E184" i="8"/>
  <c r="R184" i="8" s="1"/>
  <c r="D184" i="8"/>
  <c r="C184" i="8"/>
  <c r="B184" i="8"/>
  <c r="K183" i="8"/>
  <c r="X183" i="8" s="1"/>
  <c r="J183" i="8"/>
  <c r="W183" i="8" s="1"/>
  <c r="I183" i="8"/>
  <c r="H183" i="8"/>
  <c r="G183" i="8"/>
  <c r="T183" i="8" s="1"/>
  <c r="F183" i="8"/>
  <c r="E183" i="8"/>
  <c r="D183" i="8"/>
  <c r="Q183" i="8" s="1"/>
  <c r="C183" i="8"/>
  <c r="B183" i="8"/>
  <c r="K182" i="8"/>
  <c r="J182" i="8"/>
  <c r="I182" i="8"/>
  <c r="V182" i="8" s="1"/>
  <c r="H182" i="8"/>
  <c r="U182" i="8" s="1"/>
  <c r="G182" i="8"/>
  <c r="T182" i="8" s="1"/>
  <c r="F182" i="8"/>
  <c r="E182" i="8"/>
  <c r="D182" i="8"/>
  <c r="C182" i="8"/>
  <c r="B182" i="8"/>
  <c r="K181" i="8"/>
  <c r="J181" i="8"/>
  <c r="I181" i="8"/>
  <c r="H181" i="8"/>
  <c r="G181" i="8"/>
  <c r="F181" i="8"/>
  <c r="E181" i="8"/>
  <c r="D181" i="8"/>
  <c r="C181" i="8"/>
  <c r="B181" i="8"/>
  <c r="K180" i="8"/>
  <c r="X180" i="8" s="1"/>
  <c r="J180" i="8"/>
  <c r="W180" i="8" s="1"/>
  <c r="I180" i="8"/>
  <c r="H180" i="8"/>
  <c r="G180" i="8"/>
  <c r="F180" i="8"/>
  <c r="E180" i="8"/>
  <c r="R180" i="8" s="1"/>
  <c r="D180" i="8"/>
  <c r="C180" i="8"/>
  <c r="B180" i="8"/>
  <c r="O180" i="8" s="1"/>
  <c r="K179" i="8"/>
  <c r="J179" i="8"/>
  <c r="I179" i="8"/>
  <c r="H179" i="8"/>
  <c r="U179" i="8" s="1"/>
  <c r="G179" i="8"/>
  <c r="T179" i="8" s="1"/>
  <c r="F179" i="8"/>
  <c r="S179" i="8" s="1"/>
  <c r="E179" i="8"/>
  <c r="D179" i="8"/>
  <c r="C179" i="8"/>
  <c r="B179" i="8"/>
  <c r="K178" i="8"/>
  <c r="J178" i="8"/>
  <c r="I178" i="8"/>
  <c r="H178" i="8"/>
  <c r="G178" i="8"/>
  <c r="F178" i="8"/>
  <c r="E178" i="8"/>
  <c r="R178" i="8" s="1"/>
  <c r="D178" i="8"/>
  <c r="C178" i="8"/>
  <c r="P178" i="8" s="1"/>
  <c r="B178" i="8"/>
  <c r="K177" i="8"/>
  <c r="J177" i="8"/>
  <c r="I177" i="8"/>
  <c r="H177" i="8"/>
  <c r="G177" i="8"/>
  <c r="F177" i="8"/>
  <c r="E177" i="8"/>
  <c r="D177" i="8"/>
  <c r="C177" i="8"/>
  <c r="B177" i="8"/>
  <c r="K176" i="8"/>
  <c r="J176" i="8"/>
  <c r="I176" i="8"/>
  <c r="H176" i="8"/>
  <c r="G176" i="8"/>
  <c r="T176" i="8" s="1"/>
  <c r="F176" i="8"/>
  <c r="S176" i="8" s="1"/>
  <c r="E176" i="8"/>
  <c r="D176" i="8"/>
  <c r="C176" i="8"/>
  <c r="B176" i="8"/>
  <c r="K175" i="8"/>
  <c r="X175" i="8" s="1"/>
  <c r="J175" i="8"/>
  <c r="W175" i="8" s="1"/>
  <c r="I175" i="8"/>
  <c r="H175" i="8"/>
  <c r="G175" i="8"/>
  <c r="F175" i="8"/>
  <c r="E175" i="8"/>
  <c r="D175" i="8"/>
  <c r="C175" i="8"/>
  <c r="P175" i="8" s="1"/>
  <c r="B175" i="8"/>
  <c r="O175" i="8" s="1"/>
  <c r="K168" i="8"/>
  <c r="J168" i="8"/>
  <c r="I168" i="8"/>
  <c r="H168" i="8"/>
  <c r="U168" i="8" s="1"/>
  <c r="G168" i="8"/>
  <c r="T168" i="8" s="1"/>
  <c r="F168" i="8"/>
  <c r="E168" i="8"/>
  <c r="D168" i="8"/>
  <c r="C168" i="8"/>
  <c r="B168" i="8"/>
  <c r="K167" i="8"/>
  <c r="J167" i="8"/>
  <c r="I167" i="8"/>
  <c r="H167" i="8"/>
  <c r="G167" i="8"/>
  <c r="F167" i="8"/>
  <c r="S167" i="8" s="1"/>
  <c r="E167" i="8"/>
  <c r="D167" i="8"/>
  <c r="C167" i="8"/>
  <c r="B167" i="8"/>
  <c r="K166" i="8"/>
  <c r="X166" i="8" s="1"/>
  <c r="J166" i="8"/>
  <c r="W166" i="8" s="1"/>
  <c r="I166" i="8"/>
  <c r="V166" i="8" s="1"/>
  <c r="H166" i="8"/>
  <c r="U166" i="8" s="1"/>
  <c r="G166" i="8"/>
  <c r="F166" i="8"/>
  <c r="E166" i="8"/>
  <c r="D166" i="8"/>
  <c r="C166" i="8"/>
  <c r="P166" i="8" s="1"/>
  <c r="B166" i="8"/>
  <c r="K165" i="8"/>
  <c r="J165" i="8"/>
  <c r="I165" i="8"/>
  <c r="H165" i="8"/>
  <c r="U165" i="8" s="1"/>
  <c r="G165" i="8"/>
  <c r="T165" i="8" s="1"/>
  <c r="F165" i="8"/>
  <c r="S165" i="8" s="1"/>
  <c r="E165" i="8"/>
  <c r="D165" i="8"/>
  <c r="C165" i="8"/>
  <c r="B165" i="8"/>
  <c r="K164" i="8"/>
  <c r="J164" i="8"/>
  <c r="I164" i="8"/>
  <c r="H164" i="8"/>
  <c r="G164" i="8"/>
  <c r="F164" i="8"/>
  <c r="E164" i="8"/>
  <c r="R164" i="8" s="1"/>
  <c r="D164" i="8"/>
  <c r="C164" i="8"/>
  <c r="P164" i="8" s="1"/>
  <c r="B164" i="8"/>
  <c r="K163" i="8"/>
  <c r="J163" i="8"/>
  <c r="W163" i="8" s="1"/>
  <c r="I163" i="8"/>
  <c r="V163" i="8" s="1"/>
  <c r="H163" i="8"/>
  <c r="G163" i="8"/>
  <c r="F163" i="8"/>
  <c r="S163" i="8" s="1"/>
  <c r="E163" i="8"/>
  <c r="D163" i="8"/>
  <c r="C163" i="8"/>
  <c r="B163" i="8"/>
  <c r="K162" i="8"/>
  <c r="J162" i="8"/>
  <c r="I162" i="8"/>
  <c r="H162" i="8"/>
  <c r="U162" i="8" s="1"/>
  <c r="G162" i="8"/>
  <c r="T162" i="8" s="1"/>
  <c r="F162" i="8"/>
  <c r="S162" i="8" s="1"/>
  <c r="E162" i="8"/>
  <c r="R162" i="8" s="1"/>
  <c r="D162" i="8"/>
  <c r="C162" i="8"/>
  <c r="B162" i="8"/>
  <c r="K161" i="8"/>
  <c r="J161" i="8"/>
  <c r="I161" i="8"/>
  <c r="H161" i="8"/>
  <c r="G161" i="8"/>
  <c r="F161" i="8"/>
  <c r="E161" i="8"/>
  <c r="D161" i="8"/>
  <c r="C161" i="8"/>
  <c r="B161" i="8"/>
  <c r="K160" i="8"/>
  <c r="J160" i="8"/>
  <c r="I160" i="8"/>
  <c r="H160" i="8"/>
  <c r="G160" i="8"/>
  <c r="T160" i="8" s="1"/>
  <c r="F160" i="8"/>
  <c r="E160" i="8"/>
  <c r="R160" i="8" s="1"/>
  <c r="D160" i="8"/>
  <c r="Q160" i="8" s="1"/>
  <c r="C160" i="8"/>
  <c r="B160" i="8"/>
  <c r="K159" i="8"/>
  <c r="J159" i="8"/>
  <c r="W159" i="8" s="1"/>
  <c r="I159" i="8"/>
  <c r="H159" i="8"/>
  <c r="G159" i="8"/>
  <c r="F159" i="8"/>
  <c r="S159" i="8" s="1"/>
  <c r="E159" i="8"/>
  <c r="D159" i="8"/>
  <c r="Q159" i="8" s="1"/>
  <c r="C159" i="8"/>
  <c r="B159" i="8"/>
  <c r="O159" i="8" s="1"/>
  <c r="K158" i="8"/>
  <c r="X158" i="8" s="1"/>
  <c r="J158" i="8"/>
  <c r="W158" i="8" s="1"/>
  <c r="I158" i="8"/>
  <c r="H158" i="8"/>
  <c r="G158" i="8"/>
  <c r="F158" i="8"/>
  <c r="E158" i="8"/>
  <c r="D158" i="8"/>
  <c r="C158" i="8"/>
  <c r="B158" i="8"/>
  <c r="O158" i="8" s="1"/>
  <c r="K157" i="8"/>
  <c r="J157" i="8"/>
  <c r="I157" i="8"/>
  <c r="H157" i="8"/>
  <c r="U157" i="8" s="1"/>
  <c r="G157" i="8"/>
  <c r="T157" i="8" s="1"/>
  <c r="F157" i="8"/>
  <c r="S157" i="8" s="1"/>
  <c r="E157" i="8"/>
  <c r="D157" i="8"/>
  <c r="C157" i="8"/>
  <c r="B157" i="8"/>
  <c r="K156" i="8"/>
  <c r="X156" i="8" s="1"/>
  <c r="J156" i="8"/>
  <c r="I156" i="8"/>
  <c r="V156" i="8" s="1"/>
  <c r="H156" i="8"/>
  <c r="G156" i="8"/>
  <c r="F156" i="8"/>
  <c r="E156" i="8"/>
  <c r="D156" i="8"/>
  <c r="C156" i="8"/>
  <c r="P156" i="8" s="1"/>
  <c r="B156" i="8"/>
  <c r="K155" i="8"/>
  <c r="J155" i="8"/>
  <c r="W155" i="8" s="1"/>
  <c r="I155" i="8"/>
  <c r="V155" i="8" s="1"/>
  <c r="H155" i="8"/>
  <c r="U155" i="8" s="1"/>
  <c r="G155" i="8"/>
  <c r="F155" i="8"/>
  <c r="S155" i="8" s="1"/>
  <c r="E155" i="8"/>
  <c r="D155" i="8"/>
  <c r="C155" i="8"/>
  <c r="B155" i="8"/>
  <c r="O155" i="8" s="1"/>
  <c r="K154" i="8"/>
  <c r="J154" i="8"/>
  <c r="I154" i="8"/>
  <c r="H154" i="8"/>
  <c r="G154" i="8"/>
  <c r="F154" i="8"/>
  <c r="E154" i="8"/>
  <c r="D154" i="8"/>
  <c r="C154" i="8"/>
  <c r="P154" i="8" s="1"/>
  <c r="B154" i="8"/>
  <c r="K153" i="8"/>
  <c r="J153" i="8"/>
  <c r="I153" i="8"/>
  <c r="H153" i="8"/>
  <c r="U153" i="8" s="1"/>
  <c r="G153" i="8"/>
  <c r="F153" i="8"/>
  <c r="E153" i="8"/>
  <c r="D153" i="8"/>
  <c r="C153" i="8"/>
  <c r="B153" i="8"/>
  <c r="O153" i="8" s="1"/>
  <c r="K152" i="8"/>
  <c r="J152" i="8"/>
  <c r="I152" i="8"/>
  <c r="H152" i="8"/>
  <c r="G152" i="8"/>
  <c r="T152" i="8" s="1"/>
  <c r="F152" i="8"/>
  <c r="E152" i="8"/>
  <c r="R152" i="8" s="1"/>
  <c r="D152" i="8"/>
  <c r="C152" i="8"/>
  <c r="B152" i="8"/>
  <c r="K151" i="8"/>
  <c r="J151" i="8"/>
  <c r="W151" i="8" s="1"/>
  <c r="I151" i="8"/>
  <c r="H151" i="8"/>
  <c r="G151" i="8"/>
  <c r="F151" i="8"/>
  <c r="S151" i="8" s="1"/>
  <c r="E151" i="8"/>
  <c r="D151" i="8"/>
  <c r="Q151" i="8" s="1"/>
  <c r="C151" i="8"/>
  <c r="B151" i="8"/>
  <c r="O151" i="8" s="1"/>
  <c r="K150" i="8"/>
  <c r="X150" i="8" s="1"/>
  <c r="J150" i="8"/>
  <c r="W150" i="8" s="1"/>
  <c r="I150" i="8"/>
  <c r="V150" i="8" s="1"/>
  <c r="H150" i="8"/>
  <c r="U150" i="8" s="1"/>
  <c r="G150" i="8"/>
  <c r="F150" i="8"/>
  <c r="E150" i="8"/>
  <c r="D150" i="8"/>
  <c r="C150" i="8"/>
  <c r="B150" i="8"/>
  <c r="O150" i="8" s="1"/>
  <c r="K149" i="8"/>
  <c r="J149" i="8"/>
  <c r="W149" i="8" s="1"/>
  <c r="I149" i="8"/>
  <c r="H149" i="8"/>
  <c r="U149" i="8" s="1"/>
  <c r="G149" i="8"/>
  <c r="T149" i="8" s="1"/>
  <c r="F149" i="8"/>
  <c r="S149" i="8" s="1"/>
  <c r="E149" i="8"/>
  <c r="D149" i="8"/>
  <c r="C149" i="8"/>
  <c r="B149" i="8"/>
  <c r="K148" i="8"/>
  <c r="X148" i="8" s="1"/>
  <c r="J148" i="8"/>
  <c r="I148" i="8"/>
  <c r="V148" i="8" s="1"/>
  <c r="H148" i="8"/>
  <c r="G148" i="8"/>
  <c r="F148" i="8"/>
  <c r="E148" i="8"/>
  <c r="R148" i="8" s="1"/>
  <c r="D148" i="8"/>
  <c r="C148" i="8"/>
  <c r="P148" i="8" s="1"/>
  <c r="B148" i="8"/>
  <c r="K147" i="8"/>
  <c r="J147" i="8"/>
  <c r="W147" i="8" s="1"/>
  <c r="I147" i="8"/>
  <c r="V147" i="8" s="1"/>
  <c r="H147" i="8"/>
  <c r="U147" i="8" s="1"/>
  <c r="G147" i="8"/>
  <c r="F147" i="8"/>
  <c r="S147" i="8" s="1"/>
  <c r="E147" i="8"/>
  <c r="D147" i="8"/>
  <c r="C147" i="8"/>
  <c r="B147" i="8"/>
  <c r="O147" i="8" s="1"/>
  <c r="K146" i="8"/>
  <c r="J146" i="8"/>
  <c r="I146" i="8"/>
  <c r="H146" i="8"/>
  <c r="G146" i="8"/>
  <c r="F146" i="8"/>
  <c r="E146" i="8"/>
  <c r="D146" i="8"/>
  <c r="C146" i="8"/>
  <c r="B146" i="8"/>
  <c r="K145" i="8"/>
  <c r="J145" i="8"/>
  <c r="I145" i="8"/>
  <c r="H145" i="8"/>
  <c r="U145" i="8" s="1"/>
  <c r="G145" i="8"/>
  <c r="F145" i="8"/>
  <c r="E145" i="8"/>
  <c r="D145" i="8"/>
  <c r="C145" i="8"/>
  <c r="B145" i="8"/>
  <c r="O145" i="8" s="1"/>
  <c r="K144" i="8"/>
  <c r="J144" i="8"/>
  <c r="I144" i="8"/>
  <c r="H144" i="8"/>
  <c r="G144" i="8"/>
  <c r="T144" i="8" s="1"/>
  <c r="F144" i="8"/>
  <c r="E144" i="8"/>
  <c r="R144" i="8" s="1"/>
  <c r="D144" i="8"/>
  <c r="C144" i="8"/>
  <c r="B144" i="8"/>
  <c r="K143" i="8"/>
  <c r="J143" i="8"/>
  <c r="W143" i="8" s="1"/>
  <c r="I143" i="8"/>
  <c r="H143" i="8"/>
  <c r="G143" i="8"/>
  <c r="F143" i="8"/>
  <c r="S143" i="8" s="1"/>
  <c r="E143" i="8"/>
  <c r="D143" i="8"/>
  <c r="Q143" i="8" s="1"/>
  <c r="C143" i="8"/>
  <c r="B143" i="8"/>
  <c r="O143" i="8" s="1"/>
  <c r="K142" i="8"/>
  <c r="X142" i="8" s="1"/>
  <c r="J142" i="8"/>
  <c r="W142" i="8" s="1"/>
  <c r="I142" i="8"/>
  <c r="V142" i="8" s="1"/>
  <c r="H142" i="8"/>
  <c r="G142" i="8"/>
  <c r="F142" i="8"/>
  <c r="E142" i="8"/>
  <c r="D142" i="8"/>
  <c r="C142" i="8"/>
  <c r="B142" i="8"/>
  <c r="O142" i="8" s="1"/>
  <c r="K141" i="8"/>
  <c r="J141" i="8"/>
  <c r="I141" i="8"/>
  <c r="H141" i="8"/>
  <c r="U141" i="8" s="1"/>
  <c r="G141" i="8"/>
  <c r="T141" i="8" s="1"/>
  <c r="F141" i="8"/>
  <c r="S141" i="8" s="1"/>
  <c r="E141" i="8"/>
  <c r="D141" i="8"/>
  <c r="C141" i="8"/>
  <c r="B141" i="8"/>
  <c r="K134" i="8"/>
  <c r="X134" i="8" s="1"/>
  <c r="J134" i="8"/>
  <c r="I134" i="8"/>
  <c r="V134" i="8" s="1"/>
  <c r="H134" i="8"/>
  <c r="G134" i="8"/>
  <c r="F134" i="8"/>
  <c r="E134" i="8"/>
  <c r="D134" i="8"/>
  <c r="Q134" i="8" s="1"/>
  <c r="C134" i="8"/>
  <c r="P134" i="8" s="1"/>
  <c r="B134" i="8"/>
  <c r="K133" i="8"/>
  <c r="J133" i="8"/>
  <c r="W133" i="8" s="1"/>
  <c r="I133" i="8"/>
  <c r="V133" i="8" s="1"/>
  <c r="H133" i="8"/>
  <c r="U133" i="8" s="1"/>
  <c r="G133" i="8"/>
  <c r="F133" i="8"/>
  <c r="S133" i="8" s="1"/>
  <c r="E133" i="8"/>
  <c r="D133" i="8"/>
  <c r="C133" i="8"/>
  <c r="B133" i="8"/>
  <c r="O133" i="8" s="1"/>
  <c r="K132" i="8"/>
  <c r="J132" i="8"/>
  <c r="I132" i="8"/>
  <c r="H132" i="8"/>
  <c r="G132" i="8"/>
  <c r="F132" i="8"/>
  <c r="S132" i="8" s="1"/>
  <c r="E132" i="8"/>
  <c r="D132" i="8"/>
  <c r="C132" i="8"/>
  <c r="B132" i="8"/>
  <c r="K131" i="8"/>
  <c r="J131" i="8"/>
  <c r="I131" i="8"/>
  <c r="H131" i="8"/>
  <c r="U131" i="8" s="1"/>
  <c r="G131" i="8"/>
  <c r="F131" i="8"/>
  <c r="E131" i="8"/>
  <c r="D131" i="8"/>
  <c r="Q131" i="8" s="1"/>
  <c r="C131" i="8"/>
  <c r="B131" i="8"/>
  <c r="O131" i="8" s="1"/>
  <c r="K130" i="8"/>
  <c r="J130" i="8"/>
  <c r="I130" i="8"/>
  <c r="H130" i="8"/>
  <c r="G130" i="8"/>
  <c r="T130" i="8" s="1"/>
  <c r="F130" i="8"/>
  <c r="E130" i="8"/>
  <c r="R130" i="8" s="1"/>
  <c r="D130" i="8"/>
  <c r="C130" i="8"/>
  <c r="B130" i="8"/>
  <c r="K129" i="8"/>
  <c r="J129" i="8"/>
  <c r="W129" i="8" s="1"/>
  <c r="I129" i="8"/>
  <c r="H129" i="8"/>
  <c r="G129" i="8"/>
  <c r="F129" i="8"/>
  <c r="S129" i="8" s="1"/>
  <c r="E129" i="8"/>
  <c r="D129" i="8"/>
  <c r="Q129" i="8" s="1"/>
  <c r="C129" i="8"/>
  <c r="B129" i="8"/>
  <c r="O129" i="8" s="1"/>
  <c r="K128" i="8"/>
  <c r="X128" i="8" s="1"/>
  <c r="J128" i="8"/>
  <c r="W128" i="8" s="1"/>
  <c r="I128" i="8"/>
  <c r="V128" i="8" s="1"/>
  <c r="H128" i="8"/>
  <c r="G128" i="8"/>
  <c r="F128" i="8"/>
  <c r="E128" i="8"/>
  <c r="D128" i="8"/>
  <c r="C128" i="8"/>
  <c r="P128" i="8" s="1"/>
  <c r="B128" i="8"/>
  <c r="O128" i="8" s="1"/>
  <c r="K127" i="8"/>
  <c r="J127" i="8"/>
  <c r="I127" i="8"/>
  <c r="H127" i="8"/>
  <c r="U127" i="8" s="1"/>
  <c r="G127" i="8"/>
  <c r="T127" i="8" s="1"/>
  <c r="F127" i="8"/>
  <c r="S127" i="8" s="1"/>
  <c r="E127" i="8"/>
  <c r="D127" i="8"/>
  <c r="C127" i="8"/>
  <c r="B127" i="8"/>
  <c r="K126" i="8"/>
  <c r="J126" i="8"/>
  <c r="I126" i="8"/>
  <c r="H126" i="8"/>
  <c r="U126" i="8" s="1"/>
  <c r="G126" i="8"/>
  <c r="T126" i="8" s="1"/>
  <c r="F126" i="8"/>
  <c r="E126" i="8"/>
  <c r="R126" i="8" s="1"/>
  <c r="D126" i="8"/>
  <c r="C126" i="8"/>
  <c r="B126" i="8"/>
  <c r="K125" i="8"/>
  <c r="J125" i="8"/>
  <c r="I125" i="8"/>
  <c r="V125" i="8" s="1"/>
  <c r="H125" i="8"/>
  <c r="G125" i="8"/>
  <c r="F125" i="8"/>
  <c r="S125" i="8" s="1"/>
  <c r="E125" i="8"/>
  <c r="D125" i="8"/>
  <c r="C125" i="8"/>
  <c r="B125" i="8"/>
  <c r="K124" i="8"/>
  <c r="J124" i="8"/>
  <c r="W124" i="8" s="1"/>
  <c r="I124" i="8"/>
  <c r="V124" i="8" s="1"/>
  <c r="H124" i="8"/>
  <c r="G124" i="8"/>
  <c r="F124" i="8"/>
  <c r="E124" i="8"/>
  <c r="R124" i="8" s="1"/>
  <c r="D124" i="8"/>
  <c r="Q124" i="8" s="1"/>
  <c r="C124" i="8"/>
  <c r="B124" i="8"/>
  <c r="O124" i="8" s="1"/>
  <c r="K123" i="8"/>
  <c r="J123" i="8"/>
  <c r="I123" i="8"/>
  <c r="H123" i="8"/>
  <c r="U123" i="8" s="1"/>
  <c r="G123" i="8"/>
  <c r="F123" i="8"/>
  <c r="S123" i="8" s="1"/>
  <c r="E123" i="8"/>
  <c r="D123" i="8"/>
  <c r="C123" i="8"/>
  <c r="B123" i="8"/>
  <c r="K122" i="8"/>
  <c r="X122" i="8" s="1"/>
  <c r="J122" i="8"/>
  <c r="I122" i="8"/>
  <c r="H122" i="8"/>
  <c r="G122" i="8"/>
  <c r="F122" i="8"/>
  <c r="E122" i="8"/>
  <c r="R122" i="8" s="1"/>
  <c r="D122" i="8"/>
  <c r="C122" i="8"/>
  <c r="P122" i="8" s="1"/>
  <c r="B122" i="8"/>
  <c r="K121" i="8"/>
  <c r="J121" i="8"/>
  <c r="W121" i="8" s="1"/>
  <c r="I121" i="8"/>
  <c r="H121" i="8"/>
  <c r="G121" i="8"/>
  <c r="F121" i="8"/>
  <c r="E121" i="8"/>
  <c r="D121" i="8"/>
  <c r="Q121" i="8" s="1"/>
  <c r="C121" i="8"/>
  <c r="B121" i="8"/>
  <c r="K120" i="8"/>
  <c r="J120" i="8"/>
  <c r="I120" i="8"/>
  <c r="V120" i="8" s="1"/>
  <c r="H120" i="8"/>
  <c r="G120" i="8"/>
  <c r="F120" i="8"/>
  <c r="E120" i="8"/>
  <c r="D120" i="8"/>
  <c r="Q120" i="8" s="1"/>
  <c r="C120" i="8"/>
  <c r="B120" i="8"/>
  <c r="K119" i="8"/>
  <c r="X119" i="8" s="1"/>
  <c r="J119" i="8"/>
  <c r="W119" i="8" s="1"/>
  <c r="I119" i="8"/>
  <c r="H119" i="8"/>
  <c r="G119" i="8"/>
  <c r="F119" i="8"/>
  <c r="E119" i="8"/>
  <c r="D119" i="8"/>
  <c r="C119" i="8"/>
  <c r="P119" i="8" s="1"/>
  <c r="B119" i="8"/>
  <c r="O119" i="8" s="1"/>
  <c r="K118" i="8"/>
  <c r="J118" i="8"/>
  <c r="I118" i="8"/>
  <c r="V118" i="8" s="1"/>
  <c r="H118" i="8"/>
  <c r="U118" i="8" s="1"/>
  <c r="G118" i="8"/>
  <c r="T118" i="8" s="1"/>
  <c r="F118" i="8"/>
  <c r="E118" i="8"/>
  <c r="D118" i="8"/>
  <c r="C118" i="8"/>
  <c r="B118" i="8"/>
  <c r="K117" i="8"/>
  <c r="J117" i="8"/>
  <c r="I117" i="8"/>
  <c r="H117" i="8"/>
  <c r="U117" i="8" s="1"/>
  <c r="G117" i="8"/>
  <c r="F117" i="8"/>
  <c r="E117" i="8"/>
  <c r="D117" i="8"/>
  <c r="C117" i="8"/>
  <c r="B117" i="8"/>
  <c r="K116" i="8"/>
  <c r="J116" i="8"/>
  <c r="I116" i="8"/>
  <c r="H116" i="8"/>
  <c r="G116" i="8"/>
  <c r="F116" i="8"/>
  <c r="E116" i="8"/>
  <c r="D116" i="8"/>
  <c r="C116" i="8"/>
  <c r="B116" i="8"/>
  <c r="K115" i="8"/>
  <c r="J115" i="8"/>
  <c r="I115" i="8"/>
  <c r="H115" i="8"/>
  <c r="G115" i="8"/>
  <c r="T115" i="8" s="1"/>
  <c r="F115" i="8"/>
  <c r="S115" i="8" s="1"/>
  <c r="E115" i="8"/>
  <c r="D115" i="8"/>
  <c r="C115" i="8"/>
  <c r="B115" i="8"/>
  <c r="K114" i="8"/>
  <c r="X114" i="8" s="1"/>
  <c r="J114" i="8"/>
  <c r="I114" i="8"/>
  <c r="H114" i="8"/>
  <c r="G114" i="8"/>
  <c r="T114" i="8" s="1"/>
  <c r="F114" i="8"/>
  <c r="E114" i="8"/>
  <c r="R114" i="8" s="1"/>
  <c r="D114" i="8"/>
  <c r="Q114" i="8" s="1"/>
  <c r="C114" i="8"/>
  <c r="B114" i="8"/>
  <c r="K113" i="8"/>
  <c r="J113" i="8"/>
  <c r="W113" i="8" s="1"/>
  <c r="I113" i="8"/>
  <c r="V113" i="8" s="1"/>
  <c r="H113" i="8"/>
  <c r="G113" i="8"/>
  <c r="F113" i="8"/>
  <c r="E113" i="8"/>
  <c r="D113" i="8"/>
  <c r="Q113" i="8" s="1"/>
  <c r="C113" i="8"/>
  <c r="B113" i="8"/>
  <c r="K112" i="8"/>
  <c r="J112" i="8"/>
  <c r="I112" i="8"/>
  <c r="V112" i="8" s="1"/>
  <c r="H112" i="8"/>
  <c r="G112" i="8"/>
  <c r="T112" i="8" s="1"/>
  <c r="F112" i="8"/>
  <c r="S112" i="8" s="1"/>
  <c r="E112" i="8"/>
  <c r="R112" i="8" s="1"/>
  <c r="D112" i="8"/>
  <c r="C112" i="8"/>
  <c r="B112" i="8"/>
  <c r="K111" i="8"/>
  <c r="X111" i="8" s="1"/>
  <c r="J111" i="8"/>
  <c r="W111" i="8" s="1"/>
  <c r="I111" i="8"/>
  <c r="H111" i="8"/>
  <c r="G111" i="8"/>
  <c r="F111" i="8"/>
  <c r="E111" i="8"/>
  <c r="D111" i="8"/>
  <c r="C111" i="8"/>
  <c r="P111" i="8" s="1"/>
  <c r="B111" i="8"/>
  <c r="O111" i="8" s="1"/>
  <c r="K110" i="8"/>
  <c r="J110" i="8"/>
  <c r="I110" i="8"/>
  <c r="V110" i="8" s="1"/>
  <c r="H110" i="8"/>
  <c r="U110" i="8" s="1"/>
  <c r="G110" i="8"/>
  <c r="T110" i="8" s="1"/>
  <c r="F110" i="8"/>
  <c r="E110" i="8"/>
  <c r="D110" i="8"/>
  <c r="C110" i="8"/>
  <c r="P110" i="8" s="1"/>
  <c r="B110" i="8"/>
  <c r="K109" i="8"/>
  <c r="J109" i="8"/>
  <c r="I109" i="8"/>
  <c r="H109" i="8"/>
  <c r="U109" i="8" s="1"/>
  <c r="G109" i="8"/>
  <c r="F109" i="8"/>
  <c r="E109" i="8"/>
  <c r="D109" i="8"/>
  <c r="C109" i="8"/>
  <c r="B109" i="8"/>
  <c r="K108" i="8"/>
  <c r="J108" i="8"/>
  <c r="I108" i="8"/>
  <c r="H108" i="8"/>
  <c r="G108" i="8"/>
  <c r="F108" i="8"/>
  <c r="E108" i="8"/>
  <c r="D108" i="8"/>
  <c r="Q108" i="8" s="1"/>
  <c r="C108" i="8"/>
  <c r="B108" i="8"/>
  <c r="K107" i="8"/>
  <c r="J107" i="8"/>
  <c r="I107" i="8"/>
  <c r="H107" i="8"/>
  <c r="G107" i="8"/>
  <c r="T107" i="8" s="1"/>
  <c r="F107" i="8"/>
  <c r="S107" i="8" s="1"/>
  <c r="E107" i="8"/>
  <c r="D107" i="8"/>
  <c r="C107" i="8"/>
  <c r="B107" i="8"/>
  <c r="K100" i="8"/>
  <c r="X100" i="8" s="1"/>
  <c r="J100" i="8"/>
  <c r="I100" i="8"/>
  <c r="H100" i="8"/>
  <c r="G100" i="8"/>
  <c r="T100" i="8" s="1"/>
  <c r="F100" i="8"/>
  <c r="E100" i="8"/>
  <c r="D100" i="8"/>
  <c r="Q100" i="8" s="1"/>
  <c r="C100" i="8"/>
  <c r="B100" i="8"/>
  <c r="K99" i="8"/>
  <c r="J99" i="8"/>
  <c r="W99" i="8" s="1"/>
  <c r="I99" i="8"/>
  <c r="V99" i="8" s="1"/>
  <c r="H99" i="8"/>
  <c r="U99" i="8" s="1"/>
  <c r="G99" i="8"/>
  <c r="F99" i="8"/>
  <c r="E99" i="8"/>
  <c r="D99" i="8"/>
  <c r="C99" i="8"/>
  <c r="B99" i="8"/>
  <c r="K98" i="8"/>
  <c r="J98" i="8"/>
  <c r="I98" i="8"/>
  <c r="V98" i="8" s="1"/>
  <c r="H98" i="8"/>
  <c r="G98" i="8"/>
  <c r="T98" i="8" s="1"/>
  <c r="F98" i="8"/>
  <c r="S98" i="8" s="1"/>
  <c r="E98" i="8"/>
  <c r="R98" i="8" s="1"/>
  <c r="D98" i="8"/>
  <c r="C98" i="8"/>
  <c r="B98" i="8"/>
  <c r="K97" i="8"/>
  <c r="X97" i="8" s="1"/>
  <c r="J97" i="8"/>
  <c r="W97" i="8" s="1"/>
  <c r="I97" i="8"/>
  <c r="H97" i="8"/>
  <c r="G97" i="8"/>
  <c r="F97" i="8"/>
  <c r="E97" i="8"/>
  <c r="D97" i="8"/>
  <c r="Q97" i="8" s="1"/>
  <c r="C97" i="8"/>
  <c r="P97" i="8" s="1"/>
  <c r="B97" i="8"/>
  <c r="O97" i="8" s="1"/>
  <c r="K96" i="8"/>
  <c r="J96" i="8"/>
  <c r="I96" i="8"/>
  <c r="V96" i="8" s="1"/>
  <c r="H96" i="8"/>
  <c r="U96" i="8" s="1"/>
  <c r="G96" i="8"/>
  <c r="T96" i="8" s="1"/>
  <c r="F96" i="8"/>
  <c r="E96" i="8"/>
  <c r="D96" i="8"/>
  <c r="C96" i="8"/>
  <c r="P96" i="8" s="1"/>
  <c r="B96" i="8"/>
  <c r="K95" i="8"/>
  <c r="J95" i="8"/>
  <c r="I95" i="8"/>
  <c r="H95" i="8"/>
  <c r="U95" i="8" s="1"/>
  <c r="G95" i="8"/>
  <c r="F95" i="8"/>
  <c r="E95" i="8"/>
  <c r="D95" i="8"/>
  <c r="C95" i="8"/>
  <c r="B95" i="8"/>
  <c r="K94" i="8"/>
  <c r="J94" i="8"/>
  <c r="I94" i="8"/>
  <c r="H94" i="8"/>
  <c r="U94" i="8" s="1"/>
  <c r="G94" i="8"/>
  <c r="F94" i="8"/>
  <c r="E94" i="8"/>
  <c r="D94" i="8"/>
  <c r="C94" i="8"/>
  <c r="B94" i="8"/>
  <c r="K93" i="8"/>
  <c r="J93" i="8"/>
  <c r="W93" i="8" s="1"/>
  <c r="I93" i="8"/>
  <c r="H93" i="8"/>
  <c r="G93" i="8"/>
  <c r="T93" i="8" s="1"/>
  <c r="F93" i="8"/>
  <c r="S93" i="8" s="1"/>
  <c r="E93" i="8"/>
  <c r="D93" i="8"/>
  <c r="C93" i="8"/>
  <c r="B93" i="8"/>
  <c r="K92" i="8"/>
  <c r="X92" i="8" s="1"/>
  <c r="J92" i="8"/>
  <c r="I92" i="8"/>
  <c r="H92" i="8"/>
  <c r="G92" i="8"/>
  <c r="T92" i="8" s="1"/>
  <c r="F92" i="8"/>
  <c r="E92" i="8"/>
  <c r="D92" i="8"/>
  <c r="Q92" i="8" s="1"/>
  <c r="C92" i="8"/>
  <c r="B92" i="8"/>
  <c r="K91" i="8"/>
  <c r="J91" i="8"/>
  <c r="W91" i="8" s="1"/>
  <c r="I91" i="8"/>
  <c r="V91" i="8" s="1"/>
  <c r="H91" i="8"/>
  <c r="G91" i="8"/>
  <c r="F91" i="8"/>
  <c r="E91" i="8"/>
  <c r="D91" i="8"/>
  <c r="C91" i="8"/>
  <c r="B91" i="8"/>
  <c r="K90" i="8"/>
  <c r="J90" i="8"/>
  <c r="I90" i="8"/>
  <c r="V90" i="8" s="1"/>
  <c r="H90" i="8"/>
  <c r="G90" i="8"/>
  <c r="T90" i="8" s="1"/>
  <c r="F90" i="8"/>
  <c r="S90" i="8" s="1"/>
  <c r="E90" i="8"/>
  <c r="R90" i="8" s="1"/>
  <c r="D90" i="8"/>
  <c r="C90" i="8"/>
  <c r="B90" i="8"/>
  <c r="K89" i="8"/>
  <c r="X89" i="8" s="1"/>
  <c r="J89" i="8"/>
  <c r="W89" i="8" s="1"/>
  <c r="I89" i="8"/>
  <c r="H89" i="8"/>
  <c r="G89" i="8"/>
  <c r="F89" i="8"/>
  <c r="E89" i="8"/>
  <c r="D89" i="8"/>
  <c r="C89" i="8"/>
  <c r="P89" i="8" s="1"/>
  <c r="B89" i="8"/>
  <c r="O89" i="8" s="1"/>
  <c r="K88" i="8"/>
  <c r="J88" i="8"/>
  <c r="I88" i="8"/>
  <c r="V88" i="8" s="1"/>
  <c r="H88" i="8"/>
  <c r="U88" i="8" s="1"/>
  <c r="G88" i="8"/>
  <c r="T88" i="8" s="1"/>
  <c r="F88" i="8"/>
  <c r="E88" i="8"/>
  <c r="D88" i="8"/>
  <c r="C88" i="8"/>
  <c r="P88" i="8" s="1"/>
  <c r="B88" i="8"/>
  <c r="K87" i="8"/>
  <c r="J87" i="8"/>
  <c r="I87" i="8"/>
  <c r="H87" i="8"/>
  <c r="U87" i="8" s="1"/>
  <c r="G87" i="8"/>
  <c r="F87" i="8"/>
  <c r="E87" i="8"/>
  <c r="D87" i="8"/>
  <c r="C87" i="8"/>
  <c r="B87" i="8"/>
  <c r="K86" i="8"/>
  <c r="X86" i="8" s="1"/>
  <c r="J86" i="8"/>
  <c r="I86" i="8"/>
  <c r="H86" i="8"/>
  <c r="G86" i="8"/>
  <c r="F86" i="8"/>
  <c r="E86" i="8"/>
  <c r="D86" i="8"/>
  <c r="C86" i="8"/>
  <c r="B86" i="8"/>
  <c r="K85" i="8"/>
  <c r="J85" i="8"/>
  <c r="W85" i="8" s="1"/>
  <c r="I85" i="8"/>
  <c r="H85" i="8"/>
  <c r="G85" i="8"/>
  <c r="T85" i="8" s="1"/>
  <c r="F85" i="8"/>
  <c r="S85" i="8" s="1"/>
  <c r="E85" i="8"/>
  <c r="D85" i="8"/>
  <c r="C85" i="8"/>
  <c r="B85" i="8"/>
  <c r="K84" i="8"/>
  <c r="X84" i="8" s="1"/>
  <c r="J84" i="8"/>
  <c r="I84" i="8"/>
  <c r="H84" i="8"/>
  <c r="G84" i="8"/>
  <c r="F84" i="8"/>
  <c r="E84" i="8"/>
  <c r="D84" i="8"/>
  <c r="Q84" i="8" s="1"/>
  <c r="C84" i="8"/>
  <c r="B84" i="8"/>
  <c r="K83" i="8"/>
  <c r="J83" i="8"/>
  <c r="W83" i="8" s="1"/>
  <c r="I83" i="8"/>
  <c r="V83" i="8" s="1"/>
  <c r="H83" i="8"/>
  <c r="U83" i="8" s="1"/>
  <c r="G83" i="8"/>
  <c r="F83" i="8"/>
  <c r="E83" i="8"/>
  <c r="D83" i="8"/>
  <c r="C83" i="8"/>
  <c r="B83" i="8"/>
  <c r="K82" i="8"/>
  <c r="J82" i="8"/>
  <c r="I82" i="8"/>
  <c r="V82" i="8" s="1"/>
  <c r="H82" i="8"/>
  <c r="G82" i="8"/>
  <c r="T82" i="8" s="1"/>
  <c r="F82" i="8"/>
  <c r="S82" i="8" s="1"/>
  <c r="E82" i="8"/>
  <c r="R82" i="8" s="1"/>
  <c r="D82" i="8"/>
  <c r="C82" i="8"/>
  <c r="B82" i="8"/>
  <c r="K81" i="8"/>
  <c r="X81" i="8" s="1"/>
  <c r="J81" i="8"/>
  <c r="W81" i="8" s="1"/>
  <c r="I81" i="8"/>
  <c r="H81" i="8"/>
  <c r="G81" i="8"/>
  <c r="F81" i="8"/>
  <c r="E81" i="8"/>
  <c r="D81" i="8"/>
  <c r="Q81" i="8" s="1"/>
  <c r="C81" i="8"/>
  <c r="P81" i="8" s="1"/>
  <c r="B81" i="8"/>
  <c r="O81" i="8" s="1"/>
  <c r="K80" i="8"/>
  <c r="J80" i="8"/>
  <c r="I80" i="8"/>
  <c r="V80" i="8" s="1"/>
  <c r="H80" i="8"/>
  <c r="U80" i="8" s="1"/>
  <c r="G80" i="8"/>
  <c r="T80" i="8" s="1"/>
  <c r="F80" i="8"/>
  <c r="E80" i="8"/>
  <c r="D80" i="8"/>
  <c r="C80" i="8"/>
  <c r="B80" i="8"/>
  <c r="K79" i="8"/>
  <c r="J79" i="8"/>
  <c r="I79" i="8"/>
  <c r="H79" i="8"/>
  <c r="U79" i="8" s="1"/>
  <c r="G79" i="8"/>
  <c r="F79" i="8"/>
  <c r="E79" i="8"/>
  <c r="D79" i="8"/>
  <c r="C79" i="8"/>
  <c r="B79" i="8"/>
  <c r="K78" i="8"/>
  <c r="J78" i="8"/>
  <c r="I78" i="8"/>
  <c r="H78" i="8"/>
  <c r="G78" i="8"/>
  <c r="F78" i="8"/>
  <c r="E78" i="8"/>
  <c r="D78" i="8"/>
  <c r="C78" i="8"/>
  <c r="B78" i="8"/>
  <c r="K77" i="8"/>
  <c r="J77" i="8"/>
  <c r="W77" i="8" s="1"/>
  <c r="I77" i="8"/>
  <c r="H77" i="8"/>
  <c r="G77" i="8"/>
  <c r="T77" i="8" s="1"/>
  <c r="F77" i="8"/>
  <c r="S77" i="8" s="1"/>
  <c r="E77" i="8"/>
  <c r="D77" i="8"/>
  <c r="C77" i="8"/>
  <c r="B77" i="8"/>
  <c r="K76" i="8"/>
  <c r="X76" i="8" s="1"/>
  <c r="J76" i="8"/>
  <c r="I76" i="8"/>
  <c r="H76" i="8"/>
  <c r="G76" i="8"/>
  <c r="T76" i="8" s="1"/>
  <c r="F76" i="8"/>
  <c r="E76" i="8"/>
  <c r="D76" i="8"/>
  <c r="Q76" i="8" s="1"/>
  <c r="C76" i="8"/>
  <c r="B76" i="8"/>
  <c r="K75" i="8"/>
  <c r="J75" i="8"/>
  <c r="W75" i="8" s="1"/>
  <c r="I75" i="8"/>
  <c r="V75" i="8" s="1"/>
  <c r="H75" i="8"/>
  <c r="U75" i="8" s="1"/>
  <c r="G75" i="8"/>
  <c r="F75" i="8"/>
  <c r="E75" i="8"/>
  <c r="D75" i="8"/>
  <c r="C75" i="8"/>
  <c r="B75" i="8"/>
  <c r="K74" i="8"/>
  <c r="J74" i="8"/>
  <c r="I74" i="8"/>
  <c r="V74" i="8" s="1"/>
  <c r="H74" i="8"/>
  <c r="G74" i="8"/>
  <c r="T74" i="8" s="1"/>
  <c r="F74" i="8"/>
  <c r="S74" i="8" s="1"/>
  <c r="E74" i="8"/>
  <c r="R74" i="8" s="1"/>
  <c r="D74" i="8"/>
  <c r="C74" i="8"/>
  <c r="B74" i="8"/>
  <c r="K73" i="8"/>
  <c r="X73" i="8" s="1"/>
  <c r="J73" i="8"/>
  <c r="W73" i="8" s="1"/>
  <c r="I73" i="8"/>
  <c r="H73" i="8"/>
  <c r="G73" i="8"/>
  <c r="F73" i="8"/>
  <c r="E73" i="8"/>
  <c r="D73" i="8"/>
  <c r="Q73" i="8" s="1"/>
  <c r="C73" i="8"/>
  <c r="P73" i="8" s="1"/>
  <c r="B73" i="8"/>
  <c r="O73" i="8" s="1"/>
  <c r="K66" i="8"/>
  <c r="J66" i="8"/>
  <c r="W66" i="8" s="1"/>
  <c r="I66" i="8"/>
  <c r="V66" i="8" s="1"/>
  <c r="H66" i="8"/>
  <c r="U66" i="8" s="1"/>
  <c r="G66" i="8"/>
  <c r="T66" i="8" s="1"/>
  <c r="F66" i="8"/>
  <c r="E66" i="8"/>
  <c r="D66" i="8"/>
  <c r="C66" i="8"/>
  <c r="B66" i="8"/>
  <c r="K65" i="8"/>
  <c r="J65" i="8"/>
  <c r="I65" i="8"/>
  <c r="H65" i="8"/>
  <c r="U65" i="8" s="1"/>
  <c r="G65" i="8"/>
  <c r="F65" i="8"/>
  <c r="E65" i="8"/>
  <c r="D65" i="8"/>
  <c r="C65" i="8"/>
  <c r="B65" i="8"/>
  <c r="K64" i="8"/>
  <c r="J64" i="8"/>
  <c r="I64" i="8"/>
  <c r="H64" i="8"/>
  <c r="G64" i="8"/>
  <c r="F64" i="8"/>
  <c r="E64" i="8"/>
  <c r="D64" i="8"/>
  <c r="C64" i="8"/>
  <c r="B64" i="8"/>
  <c r="K63" i="8"/>
  <c r="J63" i="8"/>
  <c r="W63" i="8" s="1"/>
  <c r="I63" i="8"/>
  <c r="H63" i="8"/>
  <c r="G63" i="8"/>
  <c r="T63" i="8" s="1"/>
  <c r="F63" i="8"/>
  <c r="S63" i="8" s="1"/>
  <c r="E63" i="8"/>
  <c r="D63" i="8"/>
  <c r="C63" i="8"/>
  <c r="B63" i="8"/>
  <c r="K62" i="8"/>
  <c r="X62" i="8" s="1"/>
  <c r="J62" i="8"/>
  <c r="I62" i="8"/>
  <c r="H62" i="8"/>
  <c r="G62" i="8"/>
  <c r="T62" i="8" s="1"/>
  <c r="F62" i="8"/>
  <c r="E62" i="8"/>
  <c r="D62" i="8"/>
  <c r="Q62" i="8" s="1"/>
  <c r="C62" i="8"/>
  <c r="B62" i="8"/>
  <c r="K61" i="8"/>
  <c r="J61" i="8"/>
  <c r="W61" i="8" s="1"/>
  <c r="I61" i="8"/>
  <c r="V61" i="8" s="1"/>
  <c r="H61" i="8"/>
  <c r="G61" i="8"/>
  <c r="F61" i="8"/>
  <c r="E61" i="8"/>
  <c r="D61" i="8"/>
  <c r="C61" i="8"/>
  <c r="B61" i="8"/>
  <c r="K60" i="8"/>
  <c r="J60" i="8"/>
  <c r="I60" i="8"/>
  <c r="V60" i="8" s="1"/>
  <c r="H60" i="8"/>
  <c r="G60" i="8"/>
  <c r="F60" i="8"/>
  <c r="S60" i="8" s="1"/>
  <c r="E60" i="8"/>
  <c r="R60" i="8" s="1"/>
  <c r="D60" i="8"/>
  <c r="C60" i="8"/>
  <c r="B60" i="8"/>
  <c r="K59" i="8"/>
  <c r="J59" i="8"/>
  <c r="I59" i="8"/>
  <c r="H59" i="8"/>
  <c r="G59" i="8"/>
  <c r="F59" i="8"/>
  <c r="E59" i="8"/>
  <c r="D59" i="8"/>
  <c r="C59" i="8"/>
  <c r="B59" i="8"/>
  <c r="K58" i="8"/>
  <c r="J58" i="8"/>
  <c r="I58" i="8"/>
  <c r="V58" i="8" s="1"/>
  <c r="H58" i="8"/>
  <c r="U58" i="8" s="1"/>
  <c r="G58" i="8"/>
  <c r="T58" i="8" s="1"/>
  <c r="F58" i="8"/>
  <c r="S58" i="8" s="1"/>
  <c r="E58" i="8"/>
  <c r="D58" i="8"/>
  <c r="C58" i="8"/>
  <c r="B58" i="8"/>
  <c r="K57" i="8"/>
  <c r="J57" i="8"/>
  <c r="I57" i="8"/>
  <c r="H57" i="8"/>
  <c r="G57" i="8"/>
  <c r="F57" i="8"/>
  <c r="E57" i="8"/>
  <c r="D57" i="8"/>
  <c r="C57" i="8"/>
  <c r="B57" i="8"/>
  <c r="K56" i="8"/>
  <c r="J56" i="8"/>
  <c r="W56" i="8" s="1"/>
  <c r="I56" i="8"/>
  <c r="V56" i="8" s="1"/>
  <c r="H56" i="8"/>
  <c r="G56" i="8"/>
  <c r="F56" i="8"/>
  <c r="E56" i="8"/>
  <c r="D56" i="8"/>
  <c r="C56" i="8"/>
  <c r="B56" i="8"/>
  <c r="O56" i="8" s="1"/>
  <c r="K55" i="8"/>
  <c r="J55" i="8"/>
  <c r="I55" i="8"/>
  <c r="H55" i="8"/>
  <c r="G55" i="8"/>
  <c r="T55" i="8" s="1"/>
  <c r="F55" i="8"/>
  <c r="S55" i="8" s="1"/>
  <c r="E55" i="8"/>
  <c r="D55" i="8"/>
  <c r="C55" i="8"/>
  <c r="B55" i="8"/>
  <c r="O55" i="8" s="1"/>
  <c r="K54" i="8"/>
  <c r="J54" i="8"/>
  <c r="I54" i="8"/>
  <c r="H54" i="8"/>
  <c r="G54" i="8"/>
  <c r="F54" i="8"/>
  <c r="E54" i="8"/>
  <c r="D54" i="8"/>
  <c r="C54" i="8"/>
  <c r="B54" i="8"/>
  <c r="K53" i="8"/>
  <c r="J53" i="8"/>
  <c r="W53" i="8" s="1"/>
  <c r="I53" i="8"/>
  <c r="V53" i="8" s="1"/>
  <c r="H53" i="8"/>
  <c r="U53" i="8" s="1"/>
  <c r="G53" i="8"/>
  <c r="F53" i="8"/>
  <c r="E53" i="8"/>
  <c r="D53" i="8"/>
  <c r="C53" i="8"/>
  <c r="B53" i="8"/>
  <c r="O53" i="8" s="1"/>
  <c r="K52" i="8"/>
  <c r="J52" i="8"/>
  <c r="I52" i="8"/>
  <c r="H52" i="8"/>
  <c r="G52" i="8"/>
  <c r="T52" i="8" s="1"/>
  <c r="F52" i="8"/>
  <c r="S52" i="8" s="1"/>
  <c r="E52" i="8"/>
  <c r="R52" i="8" s="1"/>
  <c r="D52" i="8"/>
  <c r="C52" i="8"/>
  <c r="B52" i="8"/>
  <c r="K51" i="8"/>
  <c r="X51" i="8" s="1"/>
  <c r="J51" i="8"/>
  <c r="I51" i="8"/>
  <c r="H51" i="8"/>
  <c r="G51" i="8"/>
  <c r="F51" i="8"/>
  <c r="E51" i="8"/>
  <c r="D51" i="8"/>
  <c r="C51" i="8"/>
  <c r="B51" i="8"/>
  <c r="K50" i="8"/>
  <c r="J50" i="8"/>
  <c r="I50" i="8"/>
  <c r="V50" i="8" s="1"/>
  <c r="H50" i="8"/>
  <c r="U50" i="8" s="1"/>
  <c r="G50" i="8"/>
  <c r="F50" i="8"/>
  <c r="E50" i="8"/>
  <c r="D50" i="8"/>
  <c r="C50" i="8"/>
  <c r="B50" i="8"/>
  <c r="K49" i="8"/>
  <c r="J49" i="8"/>
  <c r="I49" i="8"/>
  <c r="H49" i="8"/>
  <c r="G49" i="8"/>
  <c r="F49" i="8"/>
  <c r="E49" i="8"/>
  <c r="D49" i="8"/>
  <c r="C49" i="8"/>
  <c r="B49" i="8"/>
  <c r="K48" i="8"/>
  <c r="J48" i="8"/>
  <c r="I48" i="8"/>
  <c r="H48" i="8"/>
  <c r="G48" i="8"/>
  <c r="F48" i="8"/>
  <c r="E48" i="8"/>
  <c r="D48" i="8"/>
  <c r="C48" i="8"/>
  <c r="B48" i="8"/>
  <c r="K47" i="8"/>
  <c r="J47" i="8"/>
  <c r="I47" i="8"/>
  <c r="H47" i="8"/>
  <c r="U47" i="8" s="1"/>
  <c r="G47" i="8"/>
  <c r="F47" i="8"/>
  <c r="E47" i="8"/>
  <c r="D47" i="8"/>
  <c r="C47" i="8"/>
  <c r="B47" i="8"/>
  <c r="K46" i="8"/>
  <c r="X46" i="8" s="1"/>
  <c r="J46" i="8"/>
  <c r="I46" i="8"/>
  <c r="H46" i="8"/>
  <c r="G46" i="8"/>
  <c r="F46" i="8"/>
  <c r="E46" i="8"/>
  <c r="D46" i="8"/>
  <c r="Q46" i="8" s="1"/>
  <c r="C46" i="8"/>
  <c r="P46" i="8" s="1"/>
  <c r="B46" i="8"/>
  <c r="K45" i="8"/>
  <c r="J45" i="8"/>
  <c r="I45" i="8"/>
  <c r="V45" i="8" s="1"/>
  <c r="H45" i="8"/>
  <c r="U45" i="8" s="1"/>
  <c r="G45" i="8"/>
  <c r="F45" i="8"/>
  <c r="E45" i="8"/>
  <c r="D45" i="8"/>
  <c r="C45" i="8"/>
  <c r="B45" i="8"/>
  <c r="O45" i="8" s="1"/>
  <c r="K44" i="8"/>
  <c r="J44" i="8"/>
  <c r="I44" i="8"/>
  <c r="H44" i="8"/>
  <c r="G44" i="8"/>
  <c r="F44" i="8"/>
  <c r="S44" i="8" s="1"/>
  <c r="E44" i="8"/>
  <c r="R44" i="8" s="1"/>
  <c r="D44" i="8"/>
  <c r="C44" i="8"/>
  <c r="B44" i="8"/>
  <c r="K43" i="8"/>
  <c r="X43" i="8" s="1"/>
  <c r="J43" i="8"/>
  <c r="W43" i="8" s="1"/>
  <c r="I43" i="8"/>
  <c r="H43" i="8"/>
  <c r="G43" i="8"/>
  <c r="F43" i="8"/>
  <c r="E43" i="8"/>
  <c r="D43" i="8"/>
  <c r="Q43" i="8" s="1"/>
  <c r="C43" i="8"/>
  <c r="P43" i="8" s="1"/>
  <c r="B43" i="8"/>
  <c r="K42" i="8"/>
  <c r="J42" i="8"/>
  <c r="I42" i="8"/>
  <c r="V42" i="8" s="1"/>
  <c r="H42" i="8"/>
  <c r="U42" i="8" s="1"/>
  <c r="G42" i="8"/>
  <c r="T42" i="8" s="1"/>
  <c r="F42" i="8"/>
  <c r="E42" i="8"/>
  <c r="D42" i="8"/>
  <c r="C42" i="8"/>
  <c r="B42" i="8"/>
  <c r="K41" i="8"/>
  <c r="J41" i="8"/>
  <c r="I41" i="8"/>
  <c r="H41" i="8"/>
  <c r="G41" i="8"/>
  <c r="F41" i="8"/>
  <c r="E41" i="8"/>
  <c r="D41" i="8"/>
  <c r="C41" i="8"/>
  <c r="B41" i="8"/>
  <c r="K40" i="8"/>
  <c r="J40" i="8"/>
  <c r="W40" i="8" s="1"/>
  <c r="I40" i="8"/>
  <c r="H40" i="8"/>
  <c r="G40" i="8"/>
  <c r="F40" i="8"/>
  <c r="E40" i="8"/>
  <c r="D40" i="8"/>
  <c r="C40" i="8"/>
  <c r="B40" i="8"/>
  <c r="K39" i="8"/>
  <c r="J39" i="8"/>
  <c r="I39" i="8"/>
  <c r="H39" i="8"/>
  <c r="G39" i="8"/>
  <c r="T39" i="8" s="1"/>
  <c r="F39" i="8"/>
  <c r="S39" i="8" s="1"/>
  <c r="E39" i="8"/>
  <c r="D39" i="8"/>
  <c r="C39" i="8"/>
  <c r="B39" i="8"/>
  <c r="K32" i="8"/>
  <c r="J32" i="8"/>
  <c r="I32" i="8"/>
  <c r="H32" i="8"/>
  <c r="G32" i="8"/>
  <c r="F32" i="8"/>
  <c r="E32" i="8"/>
  <c r="R32" i="8" s="1"/>
  <c r="D32" i="8"/>
  <c r="C32" i="8"/>
  <c r="P32" i="8" s="1"/>
  <c r="B32" i="8"/>
  <c r="K31" i="8"/>
  <c r="J31" i="8"/>
  <c r="I31" i="8"/>
  <c r="H31" i="8"/>
  <c r="G31" i="8"/>
  <c r="F31" i="8"/>
  <c r="S31" i="8" s="1"/>
  <c r="E31" i="8"/>
  <c r="D31" i="8"/>
  <c r="C31" i="8"/>
  <c r="B31" i="8"/>
  <c r="K30" i="8"/>
  <c r="J30" i="8"/>
  <c r="W30" i="8" s="1"/>
  <c r="I30" i="8"/>
  <c r="H30" i="8"/>
  <c r="G30" i="8"/>
  <c r="T30" i="8" s="1"/>
  <c r="F30" i="8"/>
  <c r="S30" i="8" s="1"/>
  <c r="E30" i="8"/>
  <c r="D30" i="8"/>
  <c r="C30" i="8"/>
  <c r="B30" i="8"/>
  <c r="K29" i="8"/>
  <c r="X29" i="8" s="1"/>
  <c r="J29" i="8"/>
  <c r="W29" i="8" s="1"/>
  <c r="I29" i="8"/>
  <c r="H29" i="8"/>
  <c r="G29" i="8"/>
  <c r="F29" i="8"/>
  <c r="E29" i="8"/>
  <c r="D29" i="8"/>
  <c r="C29" i="8"/>
  <c r="P29" i="8" s="1"/>
  <c r="B29" i="8"/>
  <c r="O29" i="8" s="1"/>
  <c r="K28" i="8"/>
  <c r="J28" i="8"/>
  <c r="I28" i="8"/>
  <c r="H28" i="8"/>
  <c r="U28" i="8" s="1"/>
  <c r="G28" i="8"/>
  <c r="T28" i="8" s="1"/>
  <c r="F28" i="8"/>
  <c r="S28" i="8" s="1"/>
  <c r="E28" i="8"/>
  <c r="D28" i="8"/>
  <c r="Q28" i="8" s="1"/>
  <c r="C28" i="8"/>
  <c r="B28" i="8"/>
  <c r="K27" i="8"/>
  <c r="J27" i="8"/>
  <c r="I27" i="8"/>
  <c r="H27" i="8"/>
  <c r="U27" i="8" s="1"/>
  <c r="G27" i="8"/>
  <c r="F27" i="8"/>
  <c r="S27" i="8" s="1"/>
  <c r="E27" i="8"/>
  <c r="D27" i="8"/>
  <c r="C27" i="8"/>
  <c r="B27" i="8"/>
  <c r="K26" i="8"/>
  <c r="X26" i="8" s="1"/>
  <c r="J26" i="8"/>
  <c r="W26" i="8" s="1"/>
  <c r="I26" i="8"/>
  <c r="H26" i="8"/>
  <c r="G26" i="8"/>
  <c r="F26" i="8"/>
  <c r="E26" i="8"/>
  <c r="D26" i="8"/>
  <c r="C26" i="8"/>
  <c r="P26" i="8" s="1"/>
  <c r="B26" i="8"/>
  <c r="O26" i="8" s="1"/>
  <c r="K25" i="8"/>
  <c r="J25" i="8"/>
  <c r="I25" i="8"/>
  <c r="H25" i="8"/>
  <c r="U25" i="8" s="1"/>
  <c r="G25" i="8"/>
  <c r="T25" i="8" s="1"/>
  <c r="F25" i="8"/>
  <c r="E25" i="8"/>
  <c r="D25" i="8"/>
  <c r="Q25" i="8" s="1"/>
  <c r="C25" i="8"/>
  <c r="B25" i="8"/>
  <c r="K24" i="8"/>
  <c r="J24" i="8"/>
  <c r="I24" i="8"/>
  <c r="H24" i="8"/>
  <c r="G24" i="8"/>
  <c r="F24" i="8"/>
  <c r="S24" i="8" s="1"/>
  <c r="E24" i="8"/>
  <c r="R24" i="8" s="1"/>
  <c r="D24" i="8"/>
  <c r="C24" i="8"/>
  <c r="P24" i="8" s="1"/>
  <c r="B24" i="8"/>
  <c r="K23" i="8"/>
  <c r="J23" i="8"/>
  <c r="W23" i="8" s="1"/>
  <c r="I23" i="8"/>
  <c r="V23" i="8" s="1"/>
  <c r="H23" i="8"/>
  <c r="G23" i="8"/>
  <c r="F23" i="8"/>
  <c r="E23" i="8"/>
  <c r="D23" i="8"/>
  <c r="C23" i="8"/>
  <c r="B23" i="8"/>
  <c r="O23" i="8" s="1"/>
  <c r="K22" i="8"/>
  <c r="J22" i="8"/>
  <c r="I22" i="8"/>
  <c r="H22" i="8"/>
  <c r="G22" i="8"/>
  <c r="F22" i="8"/>
  <c r="S22" i="8" s="1"/>
  <c r="E22" i="8"/>
  <c r="R22" i="8" s="1"/>
  <c r="D22" i="8"/>
  <c r="C22" i="8"/>
  <c r="B22" i="8"/>
  <c r="K21" i="8"/>
  <c r="J21" i="8"/>
  <c r="I21" i="8"/>
  <c r="H21" i="8"/>
  <c r="G21" i="8"/>
  <c r="F21" i="8"/>
  <c r="E21" i="8"/>
  <c r="D21" i="8"/>
  <c r="Q21" i="8" s="1"/>
  <c r="C21" i="8"/>
  <c r="B21" i="8"/>
  <c r="O21" i="8" s="1"/>
  <c r="K20" i="8"/>
  <c r="J20" i="8"/>
  <c r="I20" i="8"/>
  <c r="H20" i="8"/>
  <c r="G20" i="8"/>
  <c r="F20" i="8"/>
  <c r="E20" i="8"/>
  <c r="D20" i="8"/>
  <c r="C20" i="8"/>
  <c r="B20" i="8"/>
  <c r="K19" i="8"/>
  <c r="J19" i="8"/>
  <c r="I19" i="8"/>
  <c r="H19" i="8"/>
  <c r="G19" i="8"/>
  <c r="F19" i="8"/>
  <c r="E19" i="8"/>
  <c r="D19" i="8"/>
  <c r="C19" i="8"/>
  <c r="B19" i="8"/>
  <c r="K18" i="8"/>
  <c r="J18" i="8"/>
  <c r="W18" i="8" s="1"/>
  <c r="I18" i="8"/>
  <c r="V18" i="8" s="1"/>
  <c r="H18" i="8"/>
  <c r="U18" i="8" s="1"/>
  <c r="G18" i="8"/>
  <c r="F18" i="8"/>
  <c r="E18" i="8"/>
  <c r="D18" i="8"/>
  <c r="C18" i="8"/>
  <c r="B18" i="8"/>
  <c r="O18" i="8" s="1"/>
  <c r="K17" i="8"/>
  <c r="J17" i="8"/>
  <c r="I17" i="8"/>
  <c r="H17" i="8"/>
  <c r="G17" i="8"/>
  <c r="T17" i="8" s="1"/>
  <c r="F17" i="8"/>
  <c r="S17" i="8" s="1"/>
  <c r="E17" i="8"/>
  <c r="D17" i="8"/>
  <c r="C17" i="8"/>
  <c r="B17" i="8"/>
  <c r="K16" i="8"/>
  <c r="X16" i="8" s="1"/>
  <c r="J16" i="8"/>
  <c r="I16" i="8"/>
  <c r="H16" i="8"/>
  <c r="G16" i="8"/>
  <c r="F16" i="8"/>
  <c r="E16" i="8"/>
  <c r="R16" i="8" s="1"/>
  <c r="D16" i="8"/>
  <c r="C16" i="8"/>
  <c r="P16" i="8" s="1"/>
  <c r="B16" i="8"/>
  <c r="K15" i="8"/>
  <c r="J15" i="8"/>
  <c r="W15" i="8" s="1"/>
  <c r="I15" i="8"/>
  <c r="V15" i="8" s="1"/>
  <c r="H15" i="8"/>
  <c r="G15" i="8"/>
  <c r="F15" i="8"/>
  <c r="E15" i="8"/>
  <c r="D15" i="8"/>
  <c r="C15" i="8"/>
  <c r="B15" i="8"/>
  <c r="O15" i="8" s="1"/>
  <c r="K14" i="8"/>
  <c r="J14" i="8"/>
  <c r="I14" i="8"/>
  <c r="H14" i="8"/>
  <c r="G14" i="8"/>
  <c r="T14" i="8" s="1"/>
  <c r="F14" i="8"/>
  <c r="S14" i="8" s="1"/>
  <c r="E14" i="8"/>
  <c r="R14" i="8" s="1"/>
  <c r="D14" i="8"/>
  <c r="C14" i="8"/>
  <c r="B14" i="8"/>
  <c r="K13" i="8"/>
  <c r="J13" i="8"/>
  <c r="I13" i="8"/>
  <c r="H13" i="8"/>
  <c r="G13" i="8"/>
  <c r="F13" i="8"/>
  <c r="E13" i="8"/>
  <c r="D13" i="8"/>
  <c r="C13" i="8"/>
  <c r="B13" i="8"/>
  <c r="O13" i="8" s="1"/>
  <c r="K12" i="8"/>
  <c r="J12" i="8"/>
  <c r="I12" i="8"/>
  <c r="V12" i="8" s="1"/>
  <c r="H12" i="8"/>
  <c r="U12" i="8" s="1"/>
  <c r="G12" i="8"/>
  <c r="F12" i="8"/>
  <c r="E12" i="8"/>
  <c r="D12" i="8"/>
  <c r="Q12" i="8" s="1"/>
  <c r="C12" i="8"/>
  <c r="B12" i="8"/>
  <c r="K11" i="8"/>
  <c r="J11" i="8"/>
  <c r="I11" i="8"/>
  <c r="H11" i="8"/>
  <c r="G11" i="8"/>
  <c r="F11" i="8"/>
  <c r="E11" i="8"/>
  <c r="D11" i="8"/>
  <c r="C11" i="8"/>
  <c r="B11" i="8"/>
  <c r="K10" i="8"/>
  <c r="J10" i="8"/>
  <c r="W10" i="8" s="1"/>
  <c r="I10" i="8"/>
  <c r="H10" i="8"/>
  <c r="G10" i="8"/>
  <c r="F10" i="8"/>
  <c r="E10" i="8"/>
  <c r="D10" i="8"/>
  <c r="C10" i="8"/>
  <c r="B10" i="8"/>
  <c r="O10" i="8" s="1"/>
  <c r="K9" i="8"/>
  <c r="J9" i="8"/>
  <c r="I9" i="8"/>
  <c r="H9" i="8"/>
  <c r="U9" i="8" s="1"/>
  <c r="G9" i="8"/>
  <c r="F9" i="8"/>
  <c r="S9" i="8" s="1"/>
  <c r="E9" i="8"/>
  <c r="D9" i="8"/>
  <c r="Q9" i="8" s="1"/>
  <c r="C9" i="8"/>
  <c r="B9" i="8"/>
  <c r="K8" i="8"/>
  <c r="X8" i="8" s="1"/>
  <c r="J8" i="8"/>
  <c r="I8" i="8"/>
  <c r="H8" i="8"/>
  <c r="G8" i="8"/>
  <c r="F8" i="8"/>
  <c r="E8" i="8"/>
  <c r="R8" i="8" s="1"/>
  <c r="D8" i="8"/>
  <c r="C8" i="8"/>
  <c r="P8" i="8" s="1"/>
  <c r="B8" i="8"/>
  <c r="K7" i="8"/>
  <c r="J7" i="8"/>
  <c r="I7" i="8"/>
  <c r="V7" i="8" s="1"/>
  <c r="H7" i="8"/>
  <c r="U7" i="8" s="1"/>
  <c r="G7" i="8"/>
  <c r="F7" i="8"/>
  <c r="E7" i="8"/>
  <c r="D7" i="8"/>
  <c r="C7" i="8"/>
  <c r="B7" i="8"/>
  <c r="K6" i="8"/>
  <c r="J6" i="8"/>
  <c r="I6" i="8"/>
  <c r="H6" i="8"/>
  <c r="G6" i="8"/>
  <c r="T6" i="8" s="1"/>
  <c r="F6" i="8"/>
  <c r="S6" i="8" s="1"/>
  <c r="E6" i="8"/>
  <c r="D6" i="8"/>
  <c r="C6" i="8"/>
  <c r="B6" i="8"/>
  <c r="K5" i="8"/>
  <c r="X5" i="8" s="1"/>
  <c r="J5" i="8"/>
  <c r="I5" i="8"/>
  <c r="H5" i="8"/>
  <c r="G5" i="8"/>
  <c r="F5" i="8"/>
  <c r="E5" i="8"/>
  <c r="D5" i="8"/>
  <c r="C5" i="8"/>
  <c r="B5" i="8"/>
  <c r="O5" i="8" s="1"/>
  <c r="K338" i="7"/>
  <c r="X338" i="7" s="1"/>
  <c r="J338" i="7"/>
  <c r="W338" i="7" s="1"/>
  <c r="I338" i="7"/>
  <c r="V338" i="7" s="1"/>
  <c r="H338" i="7"/>
  <c r="U338" i="7" s="1"/>
  <c r="G338" i="7"/>
  <c r="T338" i="7" s="1"/>
  <c r="F338" i="7"/>
  <c r="S338" i="7" s="1"/>
  <c r="E338" i="7"/>
  <c r="R338" i="7" s="1"/>
  <c r="D338" i="7"/>
  <c r="Q338" i="7" s="1"/>
  <c r="C338" i="7"/>
  <c r="P338" i="7" s="1"/>
  <c r="B338" i="7"/>
  <c r="O338" i="7" s="1"/>
  <c r="K337" i="7"/>
  <c r="X337" i="7" s="1"/>
  <c r="J337" i="7"/>
  <c r="W337" i="7" s="1"/>
  <c r="I337" i="7"/>
  <c r="V337" i="7" s="1"/>
  <c r="H337" i="7"/>
  <c r="U337" i="7" s="1"/>
  <c r="G337" i="7"/>
  <c r="T337" i="7" s="1"/>
  <c r="F337" i="7"/>
  <c r="S337" i="7" s="1"/>
  <c r="E337" i="7"/>
  <c r="R337" i="7" s="1"/>
  <c r="D337" i="7"/>
  <c r="Q337" i="7" s="1"/>
  <c r="C337" i="7"/>
  <c r="P337" i="7" s="1"/>
  <c r="B337" i="7"/>
  <c r="O337" i="7" s="1"/>
  <c r="K336" i="7"/>
  <c r="X336" i="7" s="1"/>
  <c r="J336" i="7"/>
  <c r="W336" i="7" s="1"/>
  <c r="I336" i="7"/>
  <c r="V336" i="7" s="1"/>
  <c r="H336" i="7"/>
  <c r="U336" i="7" s="1"/>
  <c r="G336" i="7"/>
  <c r="T336" i="7" s="1"/>
  <c r="F336" i="7"/>
  <c r="S336" i="7" s="1"/>
  <c r="E336" i="7"/>
  <c r="R336" i="7" s="1"/>
  <c r="D336" i="7"/>
  <c r="Q336" i="7" s="1"/>
  <c r="C336" i="7"/>
  <c r="P336" i="7" s="1"/>
  <c r="B336" i="7"/>
  <c r="O336" i="7" s="1"/>
  <c r="K335" i="7"/>
  <c r="X335" i="7" s="1"/>
  <c r="J335" i="7"/>
  <c r="W335" i="7" s="1"/>
  <c r="I335" i="7"/>
  <c r="V335" i="7" s="1"/>
  <c r="H335" i="7"/>
  <c r="U335" i="7" s="1"/>
  <c r="G335" i="7"/>
  <c r="T335" i="7" s="1"/>
  <c r="F335" i="7"/>
  <c r="S335" i="7" s="1"/>
  <c r="E335" i="7"/>
  <c r="R335" i="7" s="1"/>
  <c r="D335" i="7"/>
  <c r="Q335" i="7" s="1"/>
  <c r="C335" i="7"/>
  <c r="P335" i="7" s="1"/>
  <c r="B335" i="7"/>
  <c r="O335" i="7" s="1"/>
  <c r="K334" i="7"/>
  <c r="X334" i="7" s="1"/>
  <c r="J334" i="7"/>
  <c r="W334" i="7" s="1"/>
  <c r="I334" i="7"/>
  <c r="V334" i="7" s="1"/>
  <c r="H334" i="7"/>
  <c r="U334" i="7" s="1"/>
  <c r="G334" i="7"/>
  <c r="T334" i="7" s="1"/>
  <c r="F334" i="7"/>
  <c r="S334" i="7" s="1"/>
  <c r="E334" i="7"/>
  <c r="R334" i="7" s="1"/>
  <c r="D334" i="7"/>
  <c r="Q334" i="7" s="1"/>
  <c r="C334" i="7"/>
  <c r="P334" i="7" s="1"/>
  <c r="B334" i="7"/>
  <c r="O334" i="7" s="1"/>
  <c r="K333" i="7"/>
  <c r="X333" i="7" s="1"/>
  <c r="J333" i="7"/>
  <c r="W333" i="7" s="1"/>
  <c r="I333" i="7"/>
  <c r="V333" i="7" s="1"/>
  <c r="H333" i="7"/>
  <c r="U333" i="7" s="1"/>
  <c r="G333" i="7"/>
  <c r="T333" i="7" s="1"/>
  <c r="F333" i="7"/>
  <c r="S333" i="7" s="1"/>
  <c r="E333" i="7"/>
  <c r="R333" i="7" s="1"/>
  <c r="D333" i="7"/>
  <c r="Q333" i="7" s="1"/>
  <c r="C333" i="7"/>
  <c r="P333" i="7" s="1"/>
  <c r="B333" i="7"/>
  <c r="O333" i="7" s="1"/>
  <c r="K332" i="7"/>
  <c r="X332" i="7" s="1"/>
  <c r="J332" i="7"/>
  <c r="W332" i="7" s="1"/>
  <c r="I332" i="7"/>
  <c r="V332" i="7" s="1"/>
  <c r="H332" i="7"/>
  <c r="U332" i="7" s="1"/>
  <c r="G332" i="7"/>
  <c r="T332" i="7" s="1"/>
  <c r="F332" i="7"/>
  <c r="S332" i="7" s="1"/>
  <c r="E332" i="7"/>
  <c r="R332" i="7" s="1"/>
  <c r="D332" i="7"/>
  <c r="Q332" i="7" s="1"/>
  <c r="C332" i="7"/>
  <c r="P332" i="7" s="1"/>
  <c r="B332" i="7"/>
  <c r="O332" i="7" s="1"/>
  <c r="K331" i="7"/>
  <c r="X331" i="7" s="1"/>
  <c r="J331" i="7"/>
  <c r="W331" i="7" s="1"/>
  <c r="I331" i="7"/>
  <c r="V331" i="7" s="1"/>
  <c r="H331" i="7"/>
  <c r="U331" i="7" s="1"/>
  <c r="G331" i="7"/>
  <c r="T331" i="7" s="1"/>
  <c r="F331" i="7"/>
  <c r="S331" i="7" s="1"/>
  <c r="E331" i="7"/>
  <c r="R331" i="7" s="1"/>
  <c r="D331" i="7"/>
  <c r="Q331" i="7" s="1"/>
  <c r="C331" i="7"/>
  <c r="P331" i="7" s="1"/>
  <c r="B331" i="7"/>
  <c r="K330" i="7"/>
  <c r="X330" i="7" s="1"/>
  <c r="J330" i="7"/>
  <c r="W330" i="7" s="1"/>
  <c r="I330" i="7"/>
  <c r="V330" i="7" s="1"/>
  <c r="H330" i="7"/>
  <c r="U330" i="7" s="1"/>
  <c r="G330" i="7"/>
  <c r="T330" i="7" s="1"/>
  <c r="F330" i="7"/>
  <c r="S330" i="7" s="1"/>
  <c r="E330" i="7"/>
  <c r="R330" i="7" s="1"/>
  <c r="D330" i="7"/>
  <c r="Q330" i="7" s="1"/>
  <c r="C330" i="7"/>
  <c r="P330" i="7" s="1"/>
  <c r="B330" i="7"/>
  <c r="O330" i="7" s="1"/>
  <c r="K329" i="7"/>
  <c r="X329" i="7" s="1"/>
  <c r="J329" i="7"/>
  <c r="W329" i="7" s="1"/>
  <c r="I329" i="7"/>
  <c r="V329" i="7" s="1"/>
  <c r="H329" i="7"/>
  <c r="U329" i="7" s="1"/>
  <c r="G329" i="7"/>
  <c r="T329" i="7" s="1"/>
  <c r="F329" i="7"/>
  <c r="S329" i="7" s="1"/>
  <c r="E329" i="7"/>
  <c r="R329" i="7" s="1"/>
  <c r="D329" i="7"/>
  <c r="Q329" i="7" s="1"/>
  <c r="C329" i="7"/>
  <c r="P329" i="7" s="1"/>
  <c r="B329" i="7"/>
  <c r="O329" i="7" s="1"/>
  <c r="K328" i="7"/>
  <c r="X328" i="7" s="1"/>
  <c r="J328" i="7"/>
  <c r="W328" i="7" s="1"/>
  <c r="I328" i="7"/>
  <c r="V328" i="7" s="1"/>
  <c r="H328" i="7"/>
  <c r="U328" i="7" s="1"/>
  <c r="G328" i="7"/>
  <c r="T328" i="7" s="1"/>
  <c r="F328" i="7"/>
  <c r="S328" i="7" s="1"/>
  <c r="E328" i="7"/>
  <c r="R328" i="7" s="1"/>
  <c r="D328" i="7"/>
  <c r="Q328" i="7" s="1"/>
  <c r="C328" i="7"/>
  <c r="P328" i="7" s="1"/>
  <c r="B328" i="7"/>
  <c r="O328" i="7" s="1"/>
  <c r="K327" i="7"/>
  <c r="X327" i="7" s="1"/>
  <c r="J327" i="7"/>
  <c r="W327" i="7" s="1"/>
  <c r="I327" i="7"/>
  <c r="V327" i="7" s="1"/>
  <c r="H327" i="7"/>
  <c r="U327" i="7" s="1"/>
  <c r="G327" i="7"/>
  <c r="T327" i="7" s="1"/>
  <c r="F327" i="7"/>
  <c r="S327" i="7" s="1"/>
  <c r="E327" i="7"/>
  <c r="D327" i="7"/>
  <c r="Q327" i="7" s="1"/>
  <c r="C327" i="7"/>
  <c r="P327" i="7" s="1"/>
  <c r="B327" i="7"/>
  <c r="O327" i="7" s="1"/>
  <c r="K326" i="7"/>
  <c r="X326" i="7" s="1"/>
  <c r="J326" i="7"/>
  <c r="W326" i="7" s="1"/>
  <c r="I326" i="7"/>
  <c r="V326" i="7" s="1"/>
  <c r="H326" i="7"/>
  <c r="U326" i="7" s="1"/>
  <c r="G326" i="7"/>
  <c r="T326" i="7" s="1"/>
  <c r="F326" i="7"/>
  <c r="S326" i="7" s="1"/>
  <c r="E326" i="7"/>
  <c r="R326" i="7" s="1"/>
  <c r="D326" i="7"/>
  <c r="Q326" i="7" s="1"/>
  <c r="C326" i="7"/>
  <c r="P326" i="7" s="1"/>
  <c r="B326" i="7"/>
  <c r="O326" i="7" s="1"/>
  <c r="K325" i="7"/>
  <c r="X325" i="7" s="1"/>
  <c r="J325" i="7"/>
  <c r="W325" i="7" s="1"/>
  <c r="I325" i="7"/>
  <c r="V325" i="7" s="1"/>
  <c r="H325" i="7"/>
  <c r="U325" i="7" s="1"/>
  <c r="G325" i="7"/>
  <c r="T325" i="7" s="1"/>
  <c r="F325" i="7"/>
  <c r="S325" i="7" s="1"/>
  <c r="E325" i="7"/>
  <c r="R325" i="7" s="1"/>
  <c r="D325" i="7"/>
  <c r="Q325" i="7" s="1"/>
  <c r="C325" i="7"/>
  <c r="P325" i="7" s="1"/>
  <c r="B325" i="7"/>
  <c r="O325" i="7" s="1"/>
  <c r="K324" i="7"/>
  <c r="X324" i="7" s="1"/>
  <c r="J324" i="7"/>
  <c r="W324" i="7" s="1"/>
  <c r="I324" i="7"/>
  <c r="V324" i="7" s="1"/>
  <c r="H324" i="7"/>
  <c r="U324" i="7" s="1"/>
  <c r="G324" i="7"/>
  <c r="T324" i="7" s="1"/>
  <c r="F324" i="7"/>
  <c r="S324" i="7" s="1"/>
  <c r="E324" i="7"/>
  <c r="R324" i="7" s="1"/>
  <c r="D324" i="7"/>
  <c r="Q324" i="7" s="1"/>
  <c r="C324" i="7"/>
  <c r="P324" i="7" s="1"/>
  <c r="B324" i="7"/>
  <c r="K323" i="7"/>
  <c r="X323" i="7" s="1"/>
  <c r="J323" i="7"/>
  <c r="W323" i="7" s="1"/>
  <c r="I323" i="7"/>
  <c r="V323" i="7" s="1"/>
  <c r="H323" i="7"/>
  <c r="U323" i="7" s="1"/>
  <c r="G323" i="7"/>
  <c r="T323" i="7" s="1"/>
  <c r="F323" i="7"/>
  <c r="S323" i="7" s="1"/>
  <c r="E323" i="7"/>
  <c r="R323" i="7" s="1"/>
  <c r="D323" i="7"/>
  <c r="Q323" i="7" s="1"/>
  <c r="C323" i="7"/>
  <c r="P323" i="7" s="1"/>
  <c r="B323" i="7"/>
  <c r="K322" i="7"/>
  <c r="X322" i="7" s="1"/>
  <c r="J322" i="7"/>
  <c r="W322" i="7" s="1"/>
  <c r="I322" i="7"/>
  <c r="V322" i="7" s="1"/>
  <c r="H322" i="7"/>
  <c r="U322" i="7" s="1"/>
  <c r="G322" i="7"/>
  <c r="T322" i="7" s="1"/>
  <c r="F322" i="7"/>
  <c r="S322" i="7" s="1"/>
  <c r="E322" i="7"/>
  <c r="R322" i="7" s="1"/>
  <c r="D322" i="7"/>
  <c r="Q322" i="7" s="1"/>
  <c r="C322" i="7"/>
  <c r="P322" i="7" s="1"/>
  <c r="B322" i="7"/>
  <c r="K321" i="7"/>
  <c r="X321" i="7" s="1"/>
  <c r="J321" i="7"/>
  <c r="W321" i="7" s="1"/>
  <c r="I321" i="7"/>
  <c r="V321" i="7" s="1"/>
  <c r="H321" i="7"/>
  <c r="U321" i="7" s="1"/>
  <c r="G321" i="7"/>
  <c r="T321" i="7" s="1"/>
  <c r="F321" i="7"/>
  <c r="S321" i="7" s="1"/>
  <c r="E321" i="7"/>
  <c r="R321" i="7" s="1"/>
  <c r="D321" i="7"/>
  <c r="Q321" i="7" s="1"/>
  <c r="C321" i="7"/>
  <c r="P321" i="7" s="1"/>
  <c r="B321" i="7"/>
  <c r="O321" i="7" s="1"/>
  <c r="K320" i="7"/>
  <c r="X320" i="7" s="1"/>
  <c r="J320" i="7"/>
  <c r="W320" i="7" s="1"/>
  <c r="I320" i="7"/>
  <c r="V320" i="7" s="1"/>
  <c r="H320" i="7"/>
  <c r="U320" i="7" s="1"/>
  <c r="G320" i="7"/>
  <c r="T320" i="7" s="1"/>
  <c r="F320" i="7"/>
  <c r="S320" i="7" s="1"/>
  <c r="E320" i="7"/>
  <c r="R320" i="7" s="1"/>
  <c r="D320" i="7"/>
  <c r="Q320" i="7" s="1"/>
  <c r="C320" i="7"/>
  <c r="P320" i="7" s="1"/>
  <c r="B320" i="7"/>
  <c r="O320" i="7" s="1"/>
  <c r="K319" i="7"/>
  <c r="X319" i="7" s="1"/>
  <c r="J319" i="7"/>
  <c r="W319" i="7" s="1"/>
  <c r="I319" i="7"/>
  <c r="V319" i="7" s="1"/>
  <c r="H319" i="7"/>
  <c r="U319" i="7" s="1"/>
  <c r="G319" i="7"/>
  <c r="T319" i="7" s="1"/>
  <c r="F319" i="7"/>
  <c r="S319" i="7" s="1"/>
  <c r="E319" i="7"/>
  <c r="R319" i="7" s="1"/>
  <c r="D319" i="7"/>
  <c r="Q319" i="7" s="1"/>
  <c r="C319" i="7"/>
  <c r="P319" i="7" s="1"/>
  <c r="B319" i="7"/>
  <c r="O319" i="7" s="1"/>
  <c r="K318" i="7"/>
  <c r="X318" i="7" s="1"/>
  <c r="J318" i="7"/>
  <c r="W318" i="7" s="1"/>
  <c r="I318" i="7"/>
  <c r="V318" i="7" s="1"/>
  <c r="H318" i="7"/>
  <c r="U318" i="7" s="1"/>
  <c r="G318" i="7"/>
  <c r="T318" i="7" s="1"/>
  <c r="F318" i="7"/>
  <c r="S318" i="7" s="1"/>
  <c r="E318" i="7"/>
  <c r="R318" i="7" s="1"/>
  <c r="D318" i="7"/>
  <c r="Q318" i="7" s="1"/>
  <c r="C318" i="7"/>
  <c r="P318" i="7" s="1"/>
  <c r="B318" i="7"/>
  <c r="O318" i="7" s="1"/>
  <c r="K317" i="7"/>
  <c r="X317" i="7" s="1"/>
  <c r="J317" i="7"/>
  <c r="W317" i="7" s="1"/>
  <c r="I317" i="7"/>
  <c r="V317" i="7" s="1"/>
  <c r="H317" i="7"/>
  <c r="U317" i="7" s="1"/>
  <c r="G317" i="7"/>
  <c r="T317" i="7" s="1"/>
  <c r="F317" i="7"/>
  <c r="S317" i="7" s="1"/>
  <c r="E317" i="7"/>
  <c r="R317" i="7" s="1"/>
  <c r="D317" i="7"/>
  <c r="Q317" i="7" s="1"/>
  <c r="C317" i="7"/>
  <c r="P317" i="7" s="1"/>
  <c r="B317" i="7"/>
  <c r="O317" i="7" s="1"/>
  <c r="K316" i="7"/>
  <c r="X316" i="7" s="1"/>
  <c r="J316" i="7"/>
  <c r="W316" i="7" s="1"/>
  <c r="I316" i="7"/>
  <c r="V316" i="7" s="1"/>
  <c r="H316" i="7"/>
  <c r="U316" i="7" s="1"/>
  <c r="G316" i="7"/>
  <c r="T316" i="7" s="1"/>
  <c r="F316" i="7"/>
  <c r="S316" i="7" s="1"/>
  <c r="E316" i="7"/>
  <c r="R316" i="7" s="1"/>
  <c r="D316" i="7"/>
  <c r="Q316" i="7" s="1"/>
  <c r="C316" i="7"/>
  <c r="P316" i="7" s="1"/>
  <c r="B316" i="7"/>
  <c r="K315" i="7"/>
  <c r="X315" i="7" s="1"/>
  <c r="J315" i="7"/>
  <c r="W315" i="7" s="1"/>
  <c r="I315" i="7"/>
  <c r="V315" i="7" s="1"/>
  <c r="H315" i="7"/>
  <c r="U315" i="7" s="1"/>
  <c r="G315" i="7"/>
  <c r="T315" i="7" s="1"/>
  <c r="F315" i="7"/>
  <c r="S315" i="7" s="1"/>
  <c r="E315" i="7"/>
  <c r="R315" i="7" s="1"/>
  <c r="D315" i="7"/>
  <c r="Q315" i="7" s="1"/>
  <c r="C315" i="7"/>
  <c r="P315" i="7" s="1"/>
  <c r="B315" i="7"/>
  <c r="K314" i="7"/>
  <c r="X314" i="7" s="1"/>
  <c r="J314" i="7"/>
  <c r="W314" i="7" s="1"/>
  <c r="I314" i="7"/>
  <c r="V314" i="7" s="1"/>
  <c r="H314" i="7"/>
  <c r="U314" i="7" s="1"/>
  <c r="G314" i="7"/>
  <c r="T314" i="7" s="1"/>
  <c r="F314" i="7"/>
  <c r="S314" i="7" s="1"/>
  <c r="E314" i="7"/>
  <c r="R314" i="7" s="1"/>
  <c r="D314" i="7"/>
  <c r="Q314" i="7" s="1"/>
  <c r="C314" i="7"/>
  <c r="P314" i="7" s="1"/>
  <c r="B314" i="7"/>
  <c r="O314" i="7" s="1"/>
  <c r="K313" i="7"/>
  <c r="X313" i="7" s="1"/>
  <c r="J313" i="7"/>
  <c r="W313" i="7" s="1"/>
  <c r="I313" i="7"/>
  <c r="V313" i="7" s="1"/>
  <c r="H313" i="7"/>
  <c r="U313" i="7" s="1"/>
  <c r="G313" i="7"/>
  <c r="T313" i="7" s="1"/>
  <c r="F313" i="7"/>
  <c r="S313" i="7" s="1"/>
  <c r="E313" i="7"/>
  <c r="R313" i="7" s="1"/>
  <c r="D313" i="7"/>
  <c r="Q313" i="7" s="1"/>
  <c r="C313" i="7"/>
  <c r="P313" i="7" s="1"/>
  <c r="B313" i="7"/>
  <c r="O313" i="7" s="1"/>
  <c r="K312" i="7"/>
  <c r="X312" i="7" s="1"/>
  <c r="J312" i="7"/>
  <c r="W312" i="7" s="1"/>
  <c r="I312" i="7"/>
  <c r="V312" i="7" s="1"/>
  <c r="H312" i="7"/>
  <c r="U312" i="7" s="1"/>
  <c r="G312" i="7"/>
  <c r="T312" i="7" s="1"/>
  <c r="F312" i="7"/>
  <c r="S312" i="7" s="1"/>
  <c r="E312" i="7"/>
  <c r="R312" i="7" s="1"/>
  <c r="D312" i="7"/>
  <c r="Q312" i="7" s="1"/>
  <c r="C312" i="7"/>
  <c r="P312" i="7" s="1"/>
  <c r="B312" i="7"/>
  <c r="O312" i="7" s="1"/>
  <c r="K311" i="7"/>
  <c r="X311" i="7" s="1"/>
  <c r="J311" i="7"/>
  <c r="W311" i="7" s="1"/>
  <c r="I311" i="7"/>
  <c r="V311" i="7" s="1"/>
  <c r="H311" i="7"/>
  <c r="U311" i="7" s="1"/>
  <c r="G311" i="7"/>
  <c r="T311" i="7" s="1"/>
  <c r="F311" i="7"/>
  <c r="S311" i="7" s="1"/>
  <c r="E311" i="7"/>
  <c r="R311" i="7" s="1"/>
  <c r="D311" i="7"/>
  <c r="Q311" i="7" s="1"/>
  <c r="C311" i="7"/>
  <c r="P311" i="7" s="1"/>
  <c r="B311" i="7"/>
  <c r="O311" i="7" s="1"/>
  <c r="K304" i="7"/>
  <c r="X304" i="7" s="1"/>
  <c r="J304" i="7"/>
  <c r="W304" i="7" s="1"/>
  <c r="I304" i="7"/>
  <c r="V304" i="7" s="1"/>
  <c r="H304" i="7"/>
  <c r="U304" i="7" s="1"/>
  <c r="G304" i="7"/>
  <c r="T304" i="7" s="1"/>
  <c r="F304" i="7"/>
  <c r="S304" i="7" s="1"/>
  <c r="E304" i="7"/>
  <c r="R304" i="7" s="1"/>
  <c r="D304" i="7"/>
  <c r="Q304" i="7" s="1"/>
  <c r="C304" i="7"/>
  <c r="P304" i="7" s="1"/>
  <c r="B304" i="7"/>
  <c r="O304" i="7" s="1"/>
  <c r="K303" i="7"/>
  <c r="X303" i="7" s="1"/>
  <c r="J303" i="7"/>
  <c r="W303" i="7" s="1"/>
  <c r="I303" i="7"/>
  <c r="V303" i="7" s="1"/>
  <c r="H303" i="7"/>
  <c r="U303" i="7" s="1"/>
  <c r="G303" i="7"/>
  <c r="T303" i="7" s="1"/>
  <c r="F303" i="7"/>
  <c r="S303" i="7" s="1"/>
  <c r="E303" i="7"/>
  <c r="R303" i="7" s="1"/>
  <c r="D303" i="7"/>
  <c r="Q303" i="7" s="1"/>
  <c r="C303" i="7"/>
  <c r="P303" i="7" s="1"/>
  <c r="B303" i="7"/>
  <c r="O303" i="7" s="1"/>
  <c r="K302" i="7"/>
  <c r="X302" i="7" s="1"/>
  <c r="J302" i="7"/>
  <c r="W302" i="7" s="1"/>
  <c r="I302" i="7"/>
  <c r="V302" i="7" s="1"/>
  <c r="H302" i="7"/>
  <c r="U302" i="7" s="1"/>
  <c r="G302" i="7"/>
  <c r="T302" i="7" s="1"/>
  <c r="F302" i="7"/>
  <c r="S302" i="7" s="1"/>
  <c r="E302" i="7"/>
  <c r="R302" i="7" s="1"/>
  <c r="D302" i="7"/>
  <c r="Q302" i="7" s="1"/>
  <c r="C302" i="7"/>
  <c r="P302" i="7" s="1"/>
  <c r="B302" i="7"/>
  <c r="O302" i="7" s="1"/>
  <c r="K301" i="7"/>
  <c r="X301" i="7" s="1"/>
  <c r="J301" i="7"/>
  <c r="W301" i="7" s="1"/>
  <c r="I301" i="7"/>
  <c r="V301" i="7" s="1"/>
  <c r="H301" i="7"/>
  <c r="U301" i="7" s="1"/>
  <c r="G301" i="7"/>
  <c r="T301" i="7" s="1"/>
  <c r="F301" i="7"/>
  <c r="S301" i="7" s="1"/>
  <c r="E301" i="7"/>
  <c r="R301" i="7" s="1"/>
  <c r="D301" i="7"/>
  <c r="Q301" i="7" s="1"/>
  <c r="C301" i="7"/>
  <c r="P301" i="7" s="1"/>
  <c r="B301" i="7"/>
  <c r="K300" i="7"/>
  <c r="X300" i="7" s="1"/>
  <c r="J300" i="7"/>
  <c r="W300" i="7" s="1"/>
  <c r="I300" i="7"/>
  <c r="V300" i="7" s="1"/>
  <c r="H300" i="7"/>
  <c r="U300" i="7" s="1"/>
  <c r="G300" i="7"/>
  <c r="T300" i="7" s="1"/>
  <c r="F300" i="7"/>
  <c r="S300" i="7" s="1"/>
  <c r="E300" i="7"/>
  <c r="R300" i="7" s="1"/>
  <c r="D300" i="7"/>
  <c r="Q300" i="7" s="1"/>
  <c r="C300" i="7"/>
  <c r="P300" i="7" s="1"/>
  <c r="B300" i="7"/>
  <c r="O300" i="7" s="1"/>
  <c r="K299" i="7"/>
  <c r="X299" i="7" s="1"/>
  <c r="J299" i="7"/>
  <c r="W299" i="7" s="1"/>
  <c r="I299" i="7"/>
  <c r="V299" i="7" s="1"/>
  <c r="H299" i="7"/>
  <c r="U299" i="7" s="1"/>
  <c r="G299" i="7"/>
  <c r="T299" i="7" s="1"/>
  <c r="F299" i="7"/>
  <c r="S299" i="7" s="1"/>
  <c r="E299" i="7"/>
  <c r="R299" i="7" s="1"/>
  <c r="D299" i="7"/>
  <c r="Q299" i="7" s="1"/>
  <c r="C299" i="7"/>
  <c r="P299" i="7" s="1"/>
  <c r="B299" i="7"/>
  <c r="O299" i="7" s="1"/>
  <c r="K298" i="7"/>
  <c r="X298" i="7" s="1"/>
  <c r="J298" i="7"/>
  <c r="W298" i="7" s="1"/>
  <c r="I298" i="7"/>
  <c r="V298" i="7" s="1"/>
  <c r="H298" i="7"/>
  <c r="U298" i="7" s="1"/>
  <c r="G298" i="7"/>
  <c r="T298" i="7" s="1"/>
  <c r="F298" i="7"/>
  <c r="S298" i="7" s="1"/>
  <c r="E298" i="7"/>
  <c r="R298" i="7" s="1"/>
  <c r="D298" i="7"/>
  <c r="Q298" i="7" s="1"/>
  <c r="C298" i="7"/>
  <c r="P298" i="7" s="1"/>
  <c r="B298" i="7"/>
  <c r="O298" i="7" s="1"/>
  <c r="K297" i="7"/>
  <c r="X297" i="7" s="1"/>
  <c r="J297" i="7"/>
  <c r="W297" i="7" s="1"/>
  <c r="I297" i="7"/>
  <c r="V297" i="7" s="1"/>
  <c r="H297" i="7"/>
  <c r="U297" i="7" s="1"/>
  <c r="G297" i="7"/>
  <c r="T297" i="7" s="1"/>
  <c r="F297" i="7"/>
  <c r="S297" i="7" s="1"/>
  <c r="E297" i="7"/>
  <c r="R297" i="7" s="1"/>
  <c r="D297" i="7"/>
  <c r="Q297" i="7" s="1"/>
  <c r="C297" i="7"/>
  <c r="P297" i="7" s="1"/>
  <c r="B297" i="7"/>
  <c r="O297" i="7" s="1"/>
  <c r="K296" i="7"/>
  <c r="X296" i="7" s="1"/>
  <c r="J296" i="7"/>
  <c r="W296" i="7" s="1"/>
  <c r="I296" i="7"/>
  <c r="V296" i="7" s="1"/>
  <c r="H296" i="7"/>
  <c r="U296" i="7" s="1"/>
  <c r="G296" i="7"/>
  <c r="T296" i="7" s="1"/>
  <c r="F296" i="7"/>
  <c r="S296" i="7" s="1"/>
  <c r="E296" i="7"/>
  <c r="R296" i="7" s="1"/>
  <c r="D296" i="7"/>
  <c r="Q296" i="7" s="1"/>
  <c r="C296" i="7"/>
  <c r="P296" i="7" s="1"/>
  <c r="B296" i="7"/>
  <c r="O296" i="7" s="1"/>
  <c r="K295" i="7"/>
  <c r="X295" i="7" s="1"/>
  <c r="J295" i="7"/>
  <c r="W295" i="7" s="1"/>
  <c r="I295" i="7"/>
  <c r="V295" i="7" s="1"/>
  <c r="H295" i="7"/>
  <c r="U295" i="7" s="1"/>
  <c r="G295" i="7"/>
  <c r="T295" i="7" s="1"/>
  <c r="F295" i="7"/>
  <c r="S295" i="7" s="1"/>
  <c r="E295" i="7"/>
  <c r="R295" i="7" s="1"/>
  <c r="D295" i="7"/>
  <c r="Q295" i="7" s="1"/>
  <c r="C295" i="7"/>
  <c r="P295" i="7" s="1"/>
  <c r="B295" i="7"/>
  <c r="O295" i="7" s="1"/>
  <c r="K294" i="7"/>
  <c r="X294" i="7" s="1"/>
  <c r="J294" i="7"/>
  <c r="W294" i="7" s="1"/>
  <c r="I294" i="7"/>
  <c r="V294" i="7" s="1"/>
  <c r="H294" i="7"/>
  <c r="U294" i="7" s="1"/>
  <c r="G294" i="7"/>
  <c r="T294" i="7" s="1"/>
  <c r="F294" i="7"/>
  <c r="S294" i="7" s="1"/>
  <c r="E294" i="7"/>
  <c r="R294" i="7" s="1"/>
  <c r="D294" i="7"/>
  <c r="Q294" i="7" s="1"/>
  <c r="C294" i="7"/>
  <c r="P294" i="7" s="1"/>
  <c r="B294" i="7"/>
  <c r="K293" i="7"/>
  <c r="X293" i="7" s="1"/>
  <c r="J293" i="7"/>
  <c r="W293" i="7" s="1"/>
  <c r="I293" i="7"/>
  <c r="V293" i="7" s="1"/>
  <c r="H293" i="7"/>
  <c r="U293" i="7" s="1"/>
  <c r="G293" i="7"/>
  <c r="T293" i="7" s="1"/>
  <c r="F293" i="7"/>
  <c r="S293" i="7" s="1"/>
  <c r="E293" i="7"/>
  <c r="R293" i="7" s="1"/>
  <c r="D293" i="7"/>
  <c r="Q293" i="7" s="1"/>
  <c r="C293" i="7"/>
  <c r="P293" i="7" s="1"/>
  <c r="B293" i="7"/>
  <c r="K292" i="7"/>
  <c r="X292" i="7" s="1"/>
  <c r="J292" i="7"/>
  <c r="W292" i="7" s="1"/>
  <c r="I292" i="7"/>
  <c r="V292" i="7" s="1"/>
  <c r="H292" i="7"/>
  <c r="U292" i="7" s="1"/>
  <c r="G292" i="7"/>
  <c r="T292" i="7" s="1"/>
  <c r="F292" i="7"/>
  <c r="S292" i="7" s="1"/>
  <c r="E292" i="7"/>
  <c r="R292" i="7" s="1"/>
  <c r="D292" i="7"/>
  <c r="Q292" i="7" s="1"/>
  <c r="C292" i="7"/>
  <c r="P292" i="7" s="1"/>
  <c r="B292" i="7"/>
  <c r="O292" i="7" s="1"/>
  <c r="K291" i="7"/>
  <c r="X291" i="7" s="1"/>
  <c r="J291" i="7"/>
  <c r="W291" i="7" s="1"/>
  <c r="I291" i="7"/>
  <c r="V291" i="7" s="1"/>
  <c r="H291" i="7"/>
  <c r="U291" i="7" s="1"/>
  <c r="G291" i="7"/>
  <c r="T291" i="7" s="1"/>
  <c r="F291" i="7"/>
  <c r="S291" i="7" s="1"/>
  <c r="E291" i="7"/>
  <c r="R291" i="7" s="1"/>
  <c r="D291" i="7"/>
  <c r="Q291" i="7" s="1"/>
  <c r="C291" i="7"/>
  <c r="P291" i="7" s="1"/>
  <c r="B291" i="7"/>
  <c r="O291" i="7" s="1"/>
  <c r="K290" i="7"/>
  <c r="X290" i="7" s="1"/>
  <c r="J290" i="7"/>
  <c r="W290" i="7" s="1"/>
  <c r="I290" i="7"/>
  <c r="V290" i="7" s="1"/>
  <c r="H290" i="7"/>
  <c r="U290" i="7" s="1"/>
  <c r="G290" i="7"/>
  <c r="T290" i="7" s="1"/>
  <c r="F290" i="7"/>
  <c r="S290" i="7" s="1"/>
  <c r="E290" i="7"/>
  <c r="R290" i="7" s="1"/>
  <c r="D290" i="7"/>
  <c r="Q290" i="7" s="1"/>
  <c r="C290" i="7"/>
  <c r="P290" i="7" s="1"/>
  <c r="B290" i="7"/>
  <c r="O290" i="7" s="1"/>
  <c r="K289" i="7"/>
  <c r="X289" i="7" s="1"/>
  <c r="J289" i="7"/>
  <c r="W289" i="7" s="1"/>
  <c r="I289" i="7"/>
  <c r="V289" i="7" s="1"/>
  <c r="H289" i="7"/>
  <c r="U289" i="7" s="1"/>
  <c r="G289" i="7"/>
  <c r="T289" i="7" s="1"/>
  <c r="F289" i="7"/>
  <c r="S289" i="7" s="1"/>
  <c r="E289" i="7"/>
  <c r="R289" i="7" s="1"/>
  <c r="D289" i="7"/>
  <c r="Q289" i="7" s="1"/>
  <c r="C289" i="7"/>
  <c r="P289" i="7" s="1"/>
  <c r="B289" i="7"/>
  <c r="O289" i="7" s="1"/>
  <c r="K288" i="7"/>
  <c r="X288" i="7" s="1"/>
  <c r="J288" i="7"/>
  <c r="W288" i="7" s="1"/>
  <c r="I288" i="7"/>
  <c r="V288" i="7" s="1"/>
  <c r="H288" i="7"/>
  <c r="U288" i="7" s="1"/>
  <c r="G288" i="7"/>
  <c r="T288" i="7" s="1"/>
  <c r="F288" i="7"/>
  <c r="S288" i="7" s="1"/>
  <c r="E288" i="7"/>
  <c r="R288" i="7" s="1"/>
  <c r="D288" i="7"/>
  <c r="Q288" i="7" s="1"/>
  <c r="C288" i="7"/>
  <c r="P288" i="7" s="1"/>
  <c r="B288" i="7"/>
  <c r="O288" i="7" s="1"/>
  <c r="K287" i="7"/>
  <c r="X287" i="7" s="1"/>
  <c r="J287" i="7"/>
  <c r="W287" i="7" s="1"/>
  <c r="I287" i="7"/>
  <c r="V287" i="7" s="1"/>
  <c r="H287" i="7"/>
  <c r="U287" i="7" s="1"/>
  <c r="G287" i="7"/>
  <c r="T287" i="7" s="1"/>
  <c r="F287" i="7"/>
  <c r="S287" i="7" s="1"/>
  <c r="E287" i="7"/>
  <c r="R287" i="7" s="1"/>
  <c r="D287" i="7"/>
  <c r="Q287" i="7" s="1"/>
  <c r="C287" i="7"/>
  <c r="P287" i="7" s="1"/>
  <c r="B287" i="7"/>
  <c r="O287" i="7" s="1"/>
  <c r="K286" i="7"/>
  <c r="X286" i="7" s="1"/>
  <c r="J286" i="7"/>
  <c r="W286" i="7" s="1"/>
  <c r="I286" i="7"/>
  <c r="V286" i="7" s="1"/>
  <c r="H286" i="7"/>
  <c r="U286" i="7" s="1"/>
  <c r="G286" i="7"/>
  <c r="T286" i="7" s="1"/>
  <c r="F286" i="7"/>
  <c r="S286" i="7" s="1"/>
  <c r="E286" i="7"/>
  <c r="R286" i="7" s="1"/>
  <c r="D286" i="7"/>
  <c r="Q286" i="7" s="1"/>
  <c r="C286" i="7"/>
  <c r="P286" i="7" s="1"/>
  <c r="B286" i="7"/>
  <c r="O286" i="7" s="1"/>
  <c r="K285" i="7"/>
  <c r="X285" i="7" s="1"/>
  <c r="J285" i="7"/>
  <c r="W285" i="7" s="1"/>
  <c r="I285" i="7"/>
  <c r="V285" i="7" s="1"/>
  <c r="H285" i="7"/>
  <c r="U285" i="7" s="1"/>
  <c r="G285" i="7"/>
  <c r="T285" i="7" s="1"/>
  <c r="F285" i="7"/>
  <c r="S285" i="7" s="1"/>
  <c r="E285" i="7"/>
  <c r="R285" i="7" s="1"/>
  <c r="D285" i="7"/>
  <c r="Q285" i="7" s="1"/>
  <c r="C285" i="7"/>
  <c r="P285" i="7" s="1"/>
  <c r="B285" i="7"/>
  <c r="K284" i="7"/>
  <c r="X284" i="7" s="1"/>
  <c r="J284" i="7"/>
  <c r="W284" i="7" s="1"/>
  <c r="I284" i="7"/>
  <c r="V284" i="7" s="1"/>
  <c r="H284" i="7"/>
  <c r="U284" i="7" s="1"/>
  <c r="G284" i="7"/>
  <c r="T284" i="7" s="1"/>
  <c r="F284" i="7"/>
  <c r="S284" i="7" s="1"/>
  <c r="E284" i="7"/>
  <c r="R284" i="7" s="1"/>
  <c r="D284" i="7"/>
  <c r="Q284" i="7" s="1"/>
  <c r="C284" i="7"/>
  <c r="P284" i="7" s="1"/>
  <c r="B284" i="7"/>
  <c r="O284" i="7" s="1"/>
  <c r="K283" i="7"/>
  <c r="X283" i="7" s="1"/>
  <c r="J283" i="7"/>
  <c r="W283" i="7" s="1"/>
  <c r="I283" i="7"/>
  <c r="V283" i="7" s="1"/>
  <c r="H283" i="7"/>
  <c r="U283" i="7" s="1"/>
  <c r="G283" i="7"/>
  <c r="T283" i="7" s="1"/>
  <c r="F283" i="7"/>
  <c r="S283" i="7" s="1"/>
  <c r="E283" i="7"/>
  <c r="R283" i="7" s="1"/>
  <c r="D283" i="7"/>
  <c r="Q283" i="7" s="1"/>
  <c r="C283" i="7"/>
  <c r="P283" i="7" s="1"/>
  <c r="B283" i="7"/>
  <c r="O283" i="7" s="1"/>
  <c r="K282" i="7"/>
  <c r="X282" i="7" s="1"/>
  <c r="J282" i="7"/>
  <c r="W282" i="7" s="1"/>
  <c r="I282" i="7"/>
  <c r="V282" i="7" s="1"/>
  <c r="H282" i="7"/>
  <c r="U282" i="7" s="1"/>
  <c r="G282" i="7"/>
  <c r="T282" i="7" s="1"/>
  <c r="F282" i="7"/>
  <c r="S282" i="7" s="1"/>
  <c r="E282" i="7"/>
  <c r="R282" i="7" s="1"/>
  <c r="D282" i="7"/>
  <c r="Q282" i="7" s="1"/>
  <c r="C282" i="7"/>
  <c r="P282" i="7" s="1"/>
  <c r="B282" i="7"/>
  <c r="O282" i="7" s="1"/>
  <c r="K281" i="7"/>
  <c r="X281" i="7" s="1"/>
  <c r="J281" i="7"/>
  <c r="W281" i="7" s="1"/>
  <c r="I281" i="7"/>
  <c r="V281" i="7" s="1"/>
  <c r="H281" i="7"/>
  <c r="U281" i="7" s="1"/>
  <c r="G281" i="7"/>
  <c r="T281" i="7" s="1"/>
  <c r="F281" i="7"/>
  <c r="S281" i="7" s="1"/>
  <c r="E281" i="7"/>
  <c r="R281" i="7" s="1"/>
  <c r="D281" i="7"/>
  <c r="Q281" i="7" s="1"/>
  <c r="C281" i="7"/>
  <c r="P281" i="7" s="1"/>
  <c r="B281" i="7"/>
  <c r="O281" i="7" s="1"/>
  <c r="K280" i="7"/>
  <c r="X280" i="7" s="1"/>
  <c r="J280" i="7"/>
  <c r="W280" i="7" s="1"/>
  <c r="I280" i="7"/>
  <c r="V280" i="7" s="1"/>
  <c r="H280" i="7"/>
  <c r="U280" i="7" s="1"/>
  <c r="G280" i="7"/>
  <c r="T280" i="7" s="1"/>
  <c r="F280" i="7"/>
  <c r="S280" i="7" s="1"/>
  <c r="E280" i="7"/>
  <c r="R280" i="7" s="1"/>
  <c r="D280" i="7"/>
  <c r="Q280" i="7" s="1"/>
  <c r="C280" i="7"/>
  <c r="P280" i="7" s="1"/>
  <c r="B280" i="7"/>
  <c r="O280" i="7" s="1"/>
  <c r="K279" i="7"/>
  <c r="X279" i="7" s="1"/>
  <c r="J279" i="7"/>
  <c r="W279" i="7" s="1"/>
  <c r="I279" i="7"/>
  <c r="V279" i="7" s="1"/>
  <c r="H279" i="7"/>
  <c r="U279" i="7" s="1"/>
  <c r="G279" i="7"/>
  <c r="T279" i="7" s="1"/>
  <c r="F279" i="7"/>
  <c r="S279" i="7" s="1"/>
  <c r="E279" i="7"/>
  <c r="R279" i="7" s="1"/>
  <c r="D279" i="7"/>
  <c r="Q279" i="7" s="1"/>
  <c r="C279" i="7"/>
  <c r="P279" i="7" s="1"/>
  <c r="B279" i="7"/>
  <c r="O279" i="7" s="1"/>
  <c r="K278" i="7"/>
  <c r="X278" i="7" s="1"/>
  <c r="J278" i="7"/>
  <c r="W278" i="7" s="1"/>
  <c r="I278" i="7"/>
  <c r="V278" i="7" s="1"/>
  <c r="H278" i="7"/>
  <c r="U278" i="7" s="1"/>
  <c r="G278" i="7"/>
  <c r="T278" i="7" s="1"/>
  <c r="F278" i="7"/>
  <c r="S278" i="7" s="1"/>
  <c r="E278" i="7"/>
  <c r="R278" i="7" s="1"/>
  <c r="D278" i="7"/>
  <c r="Q278" i="7" s="1"/>
  <c r="C278" i="7"/>
  <c r="P278" i="7" s="1"/>
  <c r="B278" i="7"/>
  <c r="O278" i="7" s="1"/>
  <c r="K277" i="7"/>
  <c r="X277" i="7" s="1"/>
  <c r="J277" i="7"/>
  <c r="W277" i="7" s="1"/>
  <c r="I277" i="7"/>
  <c r="V277" i="7" s="1"/>
  <c r="H277" i="7"/>
  <c r="U277" i="7" s="1"/>
  <c r="G277" i="7"/>
  <c r="T277" i="7" s="1"/>
  <c r="F277" i="7"/>
  <c r="S277" i="7" s="1"/>
  <c r="E277" i="7"/>
  <c r="R277" i="7" s="1"/>
  <c r="D277" i="7"/>
  <c r="Q277" i="7" s="1"/>
  <c r="C277" i="7"/>
  <c r="P277" i="7" s="1"/>
  <c r="B277" i="7"/>
  <c r="K270" i="7"/>
  <c r="X270" i="7" s="1"/>
  <c r="J270" i="7"/>
  <c r="W270" i="7" s="1"/>
  <c r="I270" i="7"/>
  <c r="V270" i="7" s="1"/>
  <c r="H270" i="7"/>
  <c r="U270" i="7" s="1"/>
  <c r="G270" i="7"/>
  <c r="T270" i="7" s="1"/>
  <c r="F270" i="7"/>
  <c r="S270" i="7" s="1"/>
  <c r="E270" i="7"/>
  <c r="R270" i="7" s="1"/>
  <c r="D270" i="7"/>
  <c r="Q270" i="7" s="1"/>
  <c r="C270" i="7"/>
  <c r="P270" i="7" s="1"/>
  <c r="B270" i="7"/>
  <c r="O270" i="7" s="1"/>
  <c r="K269" i="7"/>
  <c r="X269" i="7" s="1"/>
  <c r="J269" i="7"/>
  <c r="W269" i="7" s="1"/>
  <c r="I269" i="7"/>
  <c r="V269" i="7" s="1"/>
  <c r="H269" i="7"/>
  <c r="U269" i="7" s="1"/>
  <c r="G269" i="7"/>
  <c r="T269" i="7" s="1"/>
  <c r="F269" i="7"/>
  <c r="S269" i="7" s="1"/>
  <c r="E269" i="7"/>
  <c r="R269" i="7" s="1"/>
  <c r="D269" i="7"/>
  <c r="Q269" i="7" s="1"/>
  <c r="C269" i="7"/>
  <c r="P269" i="7" s="1"/>
  <c r="B269" i="7"/>
  <c r="O269" i="7" s="1"/>
  <c r="K268" i="7"/>
  <c r="X268" i="7" s="1"/>
  <c r="J268" i="7"/>
  <c r="W268" i="7" s="1"/>
  <c r="I268" i="7"/>
  <c r="V268" i="7" s="1"/>
  <c r="H268" i="7"/>
  <c r="U268" i="7" s="1"/>
  <c r="G268" i="7"/>
  <c r="T268" i="7" s="1"/>
  <c r="F268" i="7"/>
  <c r="S268" i="7" s="1"/>
  <c r="E268" i="7"/>
  <c r="R268" i="7" s="1"/>
  <c r="D268" i="7"/>
  <c r="Q268" i="7" s="1"/>
  <c r="C268" i="7"/>
  <c r="P268" i="7" s="1"/>
  <c r="B268" i="7"/>
  <c r="O268" i="7" s="1"/>
  <c r="K267" i="7"/>
  <c r="X267" i="7" s="1"/>
  <c r="J267" i="7"/>
  <c r="W267" i="7" s="1"/>
  <c r="I267" i="7"/>
  <c r="V267" i="7" s="1"/>
  <c r="H267" i="7"/>
  <c r="U267" i="7" s="1"/>
  <c r="G267" i="7"/>
  <c r="T267" i="7" s="1"/>
  <c r="F267" i="7"/>
  <c r="S267" i="7" s="1"/>
  <c r="E267" i="7"/>
  <c r="R267" i="7" s="1"/>
  <c r="D267" i="7"/>
  <c r="Q267" i="7" s="1"/>
  <c r="C267" i="7"/>
  <c r="P267" i="7" s="1"/>
  <c r="B267" i="7"/>
  <c r="O267" i="7" s="1"/>
  <c r="K266" i="7"/>
  <c r="X266" i="7" s="1"/>
  <c r="J266" i="7"/>
  <c r="W266" i="7" s="1"/>
  <c r="I266" i="7"/>
  <c r="V266" i="7" s="1"/>
  <c r="H266" i="7"/>
  <c r="U266" i="7" s="1"/>
  <c r="G266" i="7"/>
  <c r="T266" i="7" s="1"/>
  <c r="F266" i="7"/>
  <c r="S266" i="7" s="1"/>
  <c r="E266" i="7"/>
  <c r="R266" i="7" s="1"/>
  <c r="D266" i="7"/>
  <c r="Q266" i="7" s="1"/>
  <c r="C266" i="7"/>
  <c r="P266" i="7" s="1"/>
  <c r="B266" i="7"/>
  <c r="O266" i="7" s="1"/>
  <c r="K265" i="7"/>
  <c r="X265" i="7" s="1"/>
  <c r="J265" i="7"/>
  <c r="W265" i="7" s="1"/>
  <c r="I265" i="7"/>
  <c r="V265" i="7" s="1"/>
  <c r="H265" i="7"/>
  <c r="U265" i="7" s="1"/>
  <c r="G265" i="7"/>
  <c r="T265" i="7" s="1"/>
  <c r="F265" i="7"/>
  <c r="S265" i="7" s="1"/>
  <c r="E265" i="7"/>
  <c r="R265" i="7" s="1"/>
  <c r="D265" i="7"/>
  <c r="Q265" i="7" s="1"/>
  <c r="C265" i="7"/>
  <c r="P265" i="7" s="1"/>
  <c r="B265" i="7"/>
  <c r="K264" i="7"/>
  <c r="X264" i="7" s="1"/>
  <c r="J264" i="7"/>
  <c r="W264" i="7" s="1"/>
  <c r="I264" i="7"/>
  <c r="V264" i="7" s="1"/>
  <c r="H264" i="7"/>
  <c r="U264" i="7" s="1"/>
  <c r="G264" i="7"/>
  <c r="T264" i="7" s="1"/>
  <c r="F264" i="7"/>
  <c r="S264" i="7" s="1"/>
  <c r="E264" i="7"/>
  <c r="R264" i="7" s="1"/>
  <c r="D264" i="7"/>
  <c r="C264" i="7"/>
  <c r="P264" i="7" s="1"/>
  <c r="B264" i="7"/>
  <c r="O264" i="7" s="1"/>
  <c r="K263" i="7"/>
  <c r="X263" i="7" s="1"/>
  <c r="J263" i="7"/>
  <c r="W263" i="7" s="1"/>
  <c r="I263" i="7"/>
  <c r="V263" i="7" s="1"/>
  <c r="H263" i="7"/>
  <c r="U263" i="7" s="1"/>
  <c r="G263" i="7"/>
  <c r="T263" i="7" s="1"/>
  <c r="F263" i="7"/>
  <c r="S263" i="7" s="1"/>
  <c r="E263" i="7"/>
  <c r="R263" i="7" s="1"/>
  <c r="D263" i="7"/>
  <c r="Q263" i="7" s="1"/>
  <c r="C263" i="7"/>
  <c r="P263" i="7" s="1"/>
  <c r="B263" i="7"/>
  <c r="O263" i="7" s="1"/>
  <c r="K262" i="7"/>
  <c r="X262" i="7" s="1"/>
  <c r="J262" i="7"/>
  <c r="W262" i="7" s="1"/>
  <c r="I262" i="7"/>
  <c r="V262" i="7" s="1"/>
  <c r="H262" i="7"/>
  <c r="U262" i="7" s="1"/>
  <c r="G262" i="7"/>
  <c r="T262" i="7" s="1"/>
  <c r="F262" i="7"/>
  <c r="S262" i="7" s="1"/>
  <c r="E262" i="7"/>
  <c r="R262" i="7" s="1"/>
  <c r="D262" i="7"/>
  <c r="Q262" i="7" s="1"/>
  <c r="C262" i="7"/>
  <c r="P262" i="7" s="1"/>
  <c r="B262" i="7"/>
  <c r="O262" i="7" s="1"/>
  <c r="K261" i="7"/>
  <c r="X261" i="7" s="1"/>
  <c r="J261" i="7"/>
  <c r="W261" i="7" s="1"/>
  <c r="I261" i="7"/>
  <c r="H261" i="7"/>
  <c r="U261" i="7" s="1"/>
  <c r="G261" i="7"/>
  <c r="T261" i="7" s="1"/>
  <c r="F261" i="7"/>
  <c r="S261" i="7" s="1"/>
  <c r="E261" i="7"/>
  <c r="R261" i="7" s="1"/>
  <c r="D261" i="7"/>
  <c r="Q261" i="7" s="1"/>
  <c r="C261" i="7"/>
  <c r="P261" i="7" s="1"/>
  <c r="B261" i="7"/>
  <c r="O261" i="7" s="1"/>
  <c r="K260" i="7"/>
  <c r="X260" i="7" s="1"/>
  <c r="J260" i="7"/>
  <c r="W260" i="7" s="1"/>
  <c r="I260" i="7"/>
  <c r="V260" i="7" s="1"/>
  <c r="H260" i="7"/>
  <c r="U260" i="7" s="1"/>
  <c r="G260" i="7"/>
  <c r="T260" i="7" s="1"/>
  <c r="F260" i="7"/>
  <c r="S260" i="7" s="1"/>
  <c r="E260" i="7"/>
  <c r="R260" i="7" s="1"/>
  <c r="D260" i="7"/>
  <c r="Q260" i="7" s="1"/>
  <c r="C260" i="7"/>
  <c r="B260" i="7"/>
  <c r="O260" i="7" s="1"/>
  <c r="K259" i="7"/>
  <c r="X259" i="7" s="1"/>
  <c r="J259" i="7"/>
  <c r="W259" i="7" s="1"/>
  <c r="I259" i="7"/>
  <c r="V259" i="7" s="1"/>
  <c r="H259" i="7"/>
  <c r="U259" i="7" s="1"/>
  <c r="G259" i="7"/>
  <c r="T259" i="7" s="1"/>
  <c r="F259" i="7"/>
  <c r="S259" i="7" s="1"/>
  <c r="E259" i="7"/>
  <c r="R259" i="7" s="1"/>
  <c r="D259" i="7"/>
  <c r="Q259" i="7" s="1"/>
  <c r="C259" i="7"/>
  <c r="P259" i="7" s="1"/>
  <c r="B259" i="7"/>
  <c r="K258" i="7"/>
  <c r="X258" i="7" s="1"/>
  <c r="J258" i="7"/>
  <c r="W258" i="7" s="1"/>
  <c r="I258" i="7"/>
  <c r="V258" i="7" s="1"/>
  <c r="H258" i="7"/>
  <c r="U258" i="7" s="1"/>
  <c r="G258" i="7"/>
  <c r="T258" i="7" s="1"/>
  <c r="F258" i="7"/>
  <c r="S258" i="7" s="1"/>
  <c r="E258" i="7"/>
  <c r="R258" i="7" s="1"/>
  <c r="D258" i="7"/>
  <c r="Q258" i="7" s="1"/>
  <c r="C258" i="7"/>
  <c r="P258" i="7" s="1"/>
  <c r="B258" i="7"/>
  <c r="O258" i="7" s="1"/>
  <c r="K257" i="7"/>
  <c r="X257" i="7" s="1"/>
  <c r="J257" i="7"/>
  <c r="W257" i="7" s="1"/>
  <c r="I257" i="7"/>
  <c r="V257" i="7" s="1"/>
  <c r="H257" i="7"/>
  <c r="U257" i="7" s="1"/>
  <c r="G257" i="7"/>
  <c r="T257" i="7" s="1"/>
  <c r="F257" i="7"/>
  <c r="S257" i="7" s="1"/>
  <c r="E257" i="7"/>
  <c r="R257" i="7" s="1"/>
  <c r="D257" i="7"/>
  <c r="Q257" i="7" s="1"/>
  <c r="C257" i="7"/>
  <c r="P257" i="7" s="1"/>
  <c r="B257" i="7"/>
  <c r="O257" i="7" s="1"/>
  <c r="K256" i="7"/>
  <c r="X256" i="7" s="1"/>
  <c r="J256" i="7"/>
  <c r="W256" i="7" s="1"/>
  <c r="I256" i="7"/>
  <c r="V256" i="7" s="1"/>
  <c r="H256" i="7"/>
  <c r="U256" i="7" s="1"/>
  <c r="G256" i="7"/>
  <c r="T256" i="7" s="1"/>
  <c r="F256" i="7"/>
  <c r="S256" i="7" s="1"/>
  <c r="E256" i="7"/>
  <c r="R256" i="7" s="1"/>
  <c r="D256" i="7"/>
  <c r="C256" i="7"/>
  <c r="P256" i="7" s="1"/>
  <c r="B256" i="7"/>
  <c r="O256" i="7" s="1"/>
  <c r="K255" i="7"/>
  <c r="X255" i="7" s="1"/>
  <c r="J255" i="7"/>
  <c r="W255" i="7" s="1"/>
  <c r="I255" i="7"/>
  <c r="V255" i="7" s="1"/>
  <c r="H255" i="7"/>
  <c r="U255" i="7" s="1"/>
  <c r="G255" i="7"/>
  <c r="T255" i="7" s="1"/>
  <c r="F255" i="7"/>
  <c r="S255" i="7" s="1"/>
  <c r="E255" i="7"/>
  <c r="R255" i="7" s="1"/>
  <c r="D255" i="7"/>
  <c r="Q255" i="7" s="1"/>
  <c r="C255" i="7"/>
  <c r="P255" i="7" s="1"/>
  <c r="B255" i="7"/>
  <c r="O255" i="7" s="1"/>
  <c r="K254" i="7"/>
  <c r="X254" i="7" s="1"/>
  <c r="J254" i="7"/>
  <c r="W254" i="7" s="1"/>
  <c r="I254" i="7"/>
  <c r="V254" i="7" s="1"/>
  <c r="H254" i="7"/>
  <c r="U254" i="7" s="1"/>
  <c r="G254" i="7"/>
  <c r="T254" i="7" s="1"/>
  <c r="F254" i="7"/>
  <c r="S254" i="7" s="1"/>
  <c r="E254" i="7"/>
  <c r="R254" i="7" s="1"/>
  <c r="D254" i="7"/>
  <c r="Q254" i="7" s="1"/>
  <c r="C254" i="7"/>
  <c r="P254" i="7" s="1"/>
  <c r="B254" i="7"/>
  <c r="O254" i="7" s="1"/>
  <c r="K253" i="7"/>
  <c r="X253" i="7" s="1"/>
  <c r="J253" i="7"/>
  <c r="W253" i="7" s="1"/>
  <c r="I253" i="7"/>
  <c r="V253" i="7" s="1"/>
  <c r="H253" i="7"/>
  <c r="U253" i="7" s="1"/>
  <c r="G253" i="7"/>
  <c r="T253" i="7" s="1"/>
  <c r="F253" i="7"/>
  <c r="S253" i="7" s="1"/>
  <c r="E253" i="7"/>
  <c r="R253" i="7" s="1"/>
  <c r="D253" i="7"/>
  <c r="Q253" i="7" s="1"/>
  <c r="C253" i="7"/>
  <c r="P253" i="7" s="1"/>
  <c r="B253" i="7"/>
  <c r="O253" i="7" s="1"/>
  <c r="K252" i="7"/>
  <c r="X252" i="7" s="1"/>
  <c r="J252" i="7"/>
  <c r="W252" i="7" s="1"/>
  <c r="I252" i="7"/>
  <c r="V252" i="7" s="1"/>
  <c r="H252" i="7"/>
  <c r="U252" i="7" s="1"/>
  <c r="G252" i="7"/>
  <c r="T252" i="7" s="1"/>
  <c r="F252" i="7"/>
  <c r="S252" i="7" s="1"/>
  <c r="E252" i="7"/>
  <c r="R252" i="7" s="1"/>
  <c r="D252" i="7"/>
  <c r="Q252" i="7" s="1"/>
  <c r="C252" i="7"/>
  <c r="B252" i="7"/>
  <c r="O252" i="7" s="1"/>
  <c r="K251" i="7"/>
  <c r="X251" i="7" s="1"/>
  <c r="J251" i="7"/>
  <c r="W251" i="7" s="1"/>
  <c r="I251" i="7"/>
  <c r="V251" i="7" s="1"/>
  <c r="H251" i="7"/>
  <c r="U251" i="7" s="1"/>
  <c r="G251" i="7"/>
  <c r="T251" i="7" s="1"/>
  <c r="F251" i="7"/>
  <c r="S251" i="7" s="1"/>
  <c r="E251" i="7"/>
  <c r="R251" i="7" s="1"/>
  <c r="D251" i="7"/>
  <c r="Q251" i="7" s="1"/>
  <c r="C251" i="7"/>
  <c r="P251" i="7" s="1"/>
  <c r="B251" i="7"/>
  <c r="K250" i="7"/>
  <c r="X250" i="7" s="1"/>
  <c r="J250" i="7"/>
  <c r="W250" i="7" s="1"/>
  <c r="I250" i="7"/>
  <c r="V250" i="7" s="1"/>
  <c r="H250" i="7"/>
  <c r="U250" i="7" s="1"/>
  <c r="G250" i="7"/>
  <c r="T250" i="7" s="1"/>
  <c r="F250" i="7"/>
  <c r="S250" i="7" s="1"/>
  <c r="E250" i="7"/>
  <c r="R250" i="7" s="1"/>
  <c r="D250" i="7"/>
  <c r="Q250" i="7" s="1"/>
  <c r="C250" i="7"/>
  <c r="P250" i="7" s="1"/>
  <c r="B250" i="7"/>
  <c r="O250" i="7" s="1"/>
  <c r="K249" i="7"/>
  <c r="X249" i="7" s="1"/>
  <c r="J249" i="7"/>
  <c r="W249" i="7" s="1"/>
  <c r="I249" i="7"/>
  <c r="V249" i="7" s="1"/>
  <c r="H249" i="7"/>
  <c r="U249" i="7" s="1"/>
  <c r="G249" i="7"/>
  <c r="T249" i="7" s="1"/>
  <c r="F249" i="7"/>
  <c r="S249" i="7" s="1"/>
  <c r="E249" i="7"/>
  <c r="R249" i="7" s="1"/>
  <c r="D249" i="7"/>
  <c r="Q249" i="7" s="1"/>
  <c r="C249" i="7"/>
  <c r="P249" i="7" s="1"/>
  <c r="B249" i="7"/>
  <c r="O249" i="7" s="1"/>
  <c r="K248" i="7"/>
  <c r="X248" i="7" s="1"/>
  <c r="J248" i="7"/>
  <c r="W248" i="7" s="1"/>
  <c r="I248" i="7"/>
  <c r="V248" i="7" s="1"/>
  <c r="H248" i="7"/>
  <c r="U248" i="7" s="1"/>
  <c r="G248" i="7"/>
  <c r="T248" i="7" s="1"/>
  <c r="F248" i="7"/>
  <c r="S248" i="7" s="1"/>
  <c r="E248" i="7"/>
  <c r="R248" i="7" s="1"/>
  <c r="D248" i="7"/>
  <c r="Q248" i="7" s="1"/>
  <c r="C248" i="7"/>
  <c r="P248" i="7" s="1"/>
  <c r="B248" i="7"/>
  <c r="O248" i="7" s="1"/>
  <c r="K247" i="7"/>
  <c r="X247" i="7" s="1"/>
  <c r="J247" i="7"/>
  <c r="W247" i="7" s="1"/>
  <c r="I247" i="7"/>
  <c r="V247" i="7" s="1"/>
  <c r="H247" i="7"/>
  <c r="U247" i="7" s="1"/>
  <c r="G247" i="7"/>
  <c r="T247" i="7" s="1"/>
  <c r="F247" i="7"/>
  <c r="S247" i="7" s="1"/>
  <c r="E247" i="7"/>
  <c r="R247" i="7" s="1"/>
  <c r="D247" i="7"/>
  <c r="Q247" i="7" s="1"/>
  <c r="C247" i="7"/>
  <c r="P247" i="7" s="1"/>
  <c r="B247" i="7"/>
  <c r="O247" i="7" s="1"/>
  <c r="K246" i="7"/>
  <c r="X246" i="7" s="1"/>
  <c r="J246" i="7"/>
  <c r="W246" i="7" s="1"/>
  <c r="I246" i="7"/>
  <c r="V246" i="7" s="1"/>
  <c r="H246" i="7"/>
  <c r="U246" i="7" s="1"/>
  <c r="G246" i="7"/>
  <c r="T246" i="7" s="1"/>
  <c r="F246" i="7"/>
  <c r="S246" i="7" s="1"/>
  <c r="E246" i="7"/>
  <c r="R246" i="7" s="1"/>
  <c r="D246" i="7"/>
  <c r="Q246" i="7" s="1"/>
  <c r="C246" i="7"/>
  <c r="P246" i="7" s="1"/>
  <c r="B246" i="7"/>
  <c r="O246" i="7" s="1"/>
  <c r="K245" i="7"/>
  <c r="X245" i="7" s="1"/>
  <c r="J245" i="7"/>
  <c r="W245" i="7" s="1"/>
  <c r="I245" i="7"/>
  <c r="V245" i="7" s="1"/>
  <c r="H245" i="7"/>
  <c r="U245" i="7" s="1"/>
  <c r="G245" i="7"/>
  <c r="T245" i="7" s="1"/>
  <c r="F245" i="7"/>
  <c r="S245" i="7" s="1"/>
  <c r="E245" i="7"/>
  <c r="R245" i="7" s="1"/>
  <c r="D245" i="7"/>
  <c r="Q245" i="7" s="1"/>
  <c r="C245" i="7"/>
  <c r="P245" i="7" s="1"/>
  <c r="B245" i="7"/>
  <c r="O245" i="7" s="1"/>
  <c r="K244" i="7"/>
  <c r="X244" i="7" s="1"/>
  <c r="J244" i="7"/>
  <c r="W244" i="7" s="1"/>
  <c r="I244" i="7"/>
  <c r="V244" i="7" s="1"/>
  <c r="H244" i="7"/>
  <c r="U244" i="7" s="1"/>
  <c r="G244" i="7"/>
  <c r="T244" i="7" s="1"/>
  <c r="F244" i="7"/>
  <c r="S244" i="7" s="1"/>
  <c r="E244" i="7"/>
  <c r="R244" i="7" s="1"/>
  <c r="D244" i="7"/>
  <c r="Q244" i="7" s="1"/>
  <c r="C244" i="7"/>
  <c r="P244" i="7" s="1"/>
  <c r="B244" i="7"/>
  <c r="O244" i="7" s="1"/>
  <c r="K243" i="7"/>
  <c r="X243" i="7" s="1"/>
  <c r="J243" i="7"/>
  <c r="W243" i="7" s="1"/>
  <c r="I243" i="7"/>
  <c r="V243" i="7" s="1"/>
  <c r="H243" i="7"/>
  <c r="U243" i="7" s="1"/>
  <c r="G243" i="7"/>
  <c r="T243" i="7" s="1"/>
  <c r="F243" i="7"/>
  <c r="S243" i="7" s="1"/>
  <c r="E243" i="7"/>
  <c r="R243" i="7" s="1"/>
  <c r="D243" i="7"/>
  <c r="Q243" i="7" s="1"/>
  <c r="C243" i="7"/>
  <c r="P243" i="7" s="1"/>
  <c r="B243" i="7"/>
  <c r="K236" i="7"/>
  <c r="X236" i="7" s="1"/>
  <c r="J236" i="7"/>
  <c r="W236" i="7" s="1"/>
  <c r="I236" i="7"/>
  <c r="V236" i="7" s="1"/>
  <c r="H236" i="7"/>
  <c r="U236" i="7" s="1"/>
  <c r="G236" i="7"/>
  <c r="T236" i="7" s="1"/>
  <c r="F236" i="7"/>
  <c r="S236" i="7" s="1"/>
  <c r="E236" i="7"/>
  <c r="R236" i="7" s="1"/>
  <c r="D236" i="7"/>
  <c r="Q236" i="7" s="1"/>
  <c r="C236" i="7"/>
  <c r="P236" i="7" s="1"/>
  <c r="B236" i="7"/>
  <c r="O236" i="7" s="1"/>
  <c r="K235" i="7"/>
  <c r="X235" i="7" s="1"/>
  <c r="J235" i="7"/>
  <c r="W235" i="7" s="1"/>
  <c r="I235" i="7"/>
  <c r="V235" i="7" s="1"/>
  <c r="H235" i="7"/>
  <c r="U235" i="7" s="1"/>
  <c r="G235" i="7"/>
  <c r="G235" i="9" s="1"/>
  <c r="F235" i="7"/>
  <c r="S235" i="7" s="1"/>
  <c r="E235" i="7"/>
  <c r="R235" i="7" s="1"/>
  <c r="D235" i="7"/>
  <c r="Q235" i="7" s="1"/>
  <c r="C235" i="7"/>
  <c r="P235" i="7" s="1"/>
  <c r="B235" i="7"/>
  <c r="O235" i="7" s="1"/>
  <c r="K234" i="7"/>
  <c r="X234" i="7" s="1"/>
  <c r="J234" i="7"/>
  <c r="W234" i="7" s="1"/>
  <c r="I234" i="7"/>
  <c r="V234" i="7" s="1"/>
  <c r="H234" i="7"/>
  <c r="U234" i="7" s="1"/>
  <c r="G234" i="7"/>
  <c r="T234" i="7" s="1"/>
  <c r="F234" i="7"/>
  <c r="S234" i="7" s="1"/>
  <c r="E234" i="7"/>
  <c r="R234" i="7" s="1"/>
  <c r="D234" i="7"/>
  <c r="Q234" i="7" s="1"/>
  <c r="C234" i="7"/>
  <c r="P234" i="7" s="1"/>
  <c r="B234" i="7"/>
  <c r="O234" i="7" s="1"/>
  <c r="K233" i="7"/>
  <c r="X233" i="7" s="1"/>
  <c r="J233" i="7"/>
  <c r="W233" i="7" s="1"/>
  <c r="I233" i="7"/>
  <c r="V233" i="7" s="1"/>
  <c r="H233" i="7"/>
  <c r="U233" i="7" s="1"/>
  <c r="G233" i="7"/>
  <c r="T233" i="7" s="1"/>
  <c r="F233" i="7"/>
  <c r="S233" i="7" s="1"/>
  <c r="E233" i="7"/>
  <c r="R233" i="7" s="1"/>
  <c r="D233" i="7"/>
  <c r="Q233" i="7" s="1"/>
  <c r="C233" i="7"/>
  <c r="P233" i="7" s="1"/>
  <c r="B233" i="7"/>
  <c r="O233" i="7" s="1"/>
  <c r="K232" i="7"/>
  <c r="X232" i="7" s="1"/>
  <c r="J232" i="7"/>
  <c r="W232" i="7" s="1"/>
  <c r="I232" i="7"/>
  <c r="V232" i="7" s="1"/>
  <c r="H232" i="7"/>
  <c r="U232" i="7" s="1"/>
  <c r="G232" i="7"/>
  <c r="T232" i="7" s="1"/>
  <c r="F232" i="7"/>
  <c r="S232" i="7" s="1"/>
  <c r="E232" i="7"/>
  <c r="R232" i="7" s="1"/>
  <c r="D232" i="7"/>
  <c r="Q232" i="7" s="1"/>
  <c r="C232" i="7"/>
  <c r="P232" i="7" s="1"/>
  <c r="B232" i="7"/>
  <c r="O232" i="7" s="1"/>
  <c r="K231" i="7"/>
  <c r="X231" i="7" s="1"/>
  <c r="J231" i="7"/>
  <c r="W231" i="7" s="1"/>
  <c r="I231" i="7"/>
  <c r="V231" i="7" s="1"/>
  <c r="H231" i="7"/>
  <c r="U231" i="7" s="1"/>
  <c r="G231" i="7"/>
  <c r="T231" i="7" s="1"/>
  <c r="F231" i="7"/>
  <c r="S231" i="7" s="1"/>
  <c r="E231" i="7"/>
  <c r="R231" i="7" s="1"/>
  <c r="D231" i="7"/>
  <c r="Q231" i="7" s="1"/>
  <c r="C231" i="7"/>
  <c r="P231" i="7" s="1"/>
  <c r="B231" i="7"/>
  <c r="O231" i="7" s="1"/>
  <c r="K230" i="7"/>
  <c r="X230" i="7" s="1"/>
  <c r="J230" i="7"/>
  <c r="W230" i="7" s="1"/>
  <c r="I230" i="7"/>
  <c r="V230" i="7" s="1"/>
  <c r="H230" i="7"/>
  <c r="U230" i="7" s="1"/>
  <c r="G230" i="7"/>
  <c r="T230" i="7" s="1"/>
  <c r="F230" i="7"/>
  <c r="S230" i="7" s="1"/>
  <c r="E230" i="7"/>
  <c r="R230" i="7" s="1"/>
  <c r="D230" i="7"/>
  <c r="Q230" i="7" s="1"/>
  <c r="C230" i="7"/>
  <c r="P230" i="7" s="1"/>
  <c r="B230" i="7"/>
  <c r="K229" i="7"/>
  <c r="X229" i="7" s="1"/>
  <c r="J229" i="7"/>
  <c r="W229" i="7" s="1"/>
  <c r="I229" i="7"/>
  <c r="V229" i="7" s="1"/>
  <c r="H229" i="7"/>
  <c r="U229" i="7" s="1"/>
  <c r="G229" i="7"/>
  <c r="T229" i="7" s="1"/>
  <c r="F229" i="7"/>
  <c r="S229" i="7" s="1"/>
  <c r="E229" i="7"/>
  <c r="R229" i="7" s="1"/>
  <c r="D229" i="7"/>
  <c r="Q229" i="7" s="1"/>
  <c r="C229" i="7"/>
  <c r="P229" i="7" s="1"/>
  <c r="B229" i="7"/>
  <c r="K228" i="7"/>
  <c r="X228" i="7" s="1"/>
  <c r="J228" i="7"/>
  <c r="W228" i="7" s="1"/>
  <c r="I228" i="7"/>
  <c r="V228" i="7" s="1"/>
  <c r="H228" i="7"/>
  <c r="U228" i="7" s="1"/>
  <c r="G228" i="7"/>
  <c r="T228" i="7" s="1"/>
  <c r="F228" i="7"/>
  <c r="S228" i="7" s="1"/>
  <c r="E228" i="7"/>
  <c r="R228" i="7" s="1"/>
  <c r="D228" i="7"/>
  <c r="Q228" i="7" s="1"/>
  <c r="C228" i="7"/>
  <c r="P228" i="7" s="1"/>
  <c r="B228" i="7"/>
  <c r="O228" i="7" s="1"/>
  <c r="K227" i="7"/>
  <c r="X227" i="7" s="1"/>
  <c r="J227" i="7"/>
  <c r="W227" i="7" s="1"/>
  <c r="I227" i="7"/>
  <c r="V227" i="7" s="1"/>
  <c r="H227" i="7"/>
  <c r="U227" i="7" s="1"/>
  <c r="G227" i="7"/>
  <c r="T227" i="7" s="1"/>
  <c r="F227" i="7"/>
  <c r="S227" i="7" s="1"/>
  <c r="E227" i="7"/>
  <c r="R227" i="7" s="1"/>
  <c r="D227" i="7"/>
  <c r="Q227" i="7" s="1"/>
  <c r="C227" i="7"/>
  <c r="P227" i="7" s="1"/>
  <c r="B227" i="7"/>
  <c r="O227" i="7" s="1"/>
  <c r="K226" i="7"/>
  <c r="X226" i="7" s="1"/>
  <c r="J226" i="7"/>
  <c r="W226" i="7" s="1"/>
  <c r="I226" i="7"/>
  <c r="V226" i="7" s="1"/>
  <c r="H226" i="7"/>
  <c r="U226" i="7" s="1"/>
  <c r="G226" i="7"/>
  <c r="T226" i="7" s="1"/>
  <c r="F226" i="7"/>
  <c r="S226" i="7" s="1"/>
  <c r="E226" i="7"/>
  <c r="R226" i="7" s="1"/>
  <c r="D226" i="7"/>
  <c r="Q226" i="7" s="1"/>
  <c r="C226" i="7"/>
  <c r="P226" i="7" s="1"/>
  <c r="B226" i="7"/>
  <c r="O226" i="7" s="1"/>
  <c r="K225" i="7"/>
  <c r="X225" i="7" s="1"/>
  <c r="J225" i="7"/>
  <c r="W225" i="7" s="1"/>
  <c r="I225" i="7"/>
  <c r="V225" i="7" s="1"/>
  <c r="H225" i="7"/>
  <c r="U225" i="7" s="1"/>
  <c r="G225" i="7"/>
  <c r="T225" i="7" s="1"/>
  <c r="F225" i="7"/>
  <c r="S225" i="7" s="1"/>
  <c r="E225" i="7"/>
  <c r="R225" i="7" s="1"/>
  <c r="D225" i="7"/>
  <c r="Q225" i="7" s="1"/>
  <c r="C225" i="7"/>
  <c r="P225" i="7" s="1"/>
  <c r="B225" i="7"/>
  <c r="O225" i="7" s="1"/>
  <c r="K224" i="7"/>
  <c r="X224" i="7" s="1"/>
  <c r="J224" i="7"/>
  <c r="W224" i="7" s="1"/>
  <c r="I224" i="7"/>
  <c r="V224" i="7" s="1"/>
  <c r="H224" i="7"/>
  <c r="U224" i="7" s="1"/>
  <c r="G224" i="7"/>
  <c r="T224" i="7" s="1"/>
  <c r="F224" i="7"/>
  <c r="S224" i="7" s="1"/>
  <c r="E224" i="7"/>
  <c r="R224" i="7" s="1"/>
  <c r="D224" i="7"/>
  <c r="Q224" i="7" s="1"/>
  <c r="C224" i="7"/>
  <c r="P224" i="7" s="1"/>
  <c r="B224" i="7"/>
  <c r="O224" i="7" s="1"/>
  <c r="K223" i="7"/>
  <c r="X223" i="7" s="1"/>
  <c r="J223" i="7"/>
  <c r="W223" i="7" s="1"/>
  <c r="I223" i="7"/>
  <c r="V223" i="7" s="1"/>
  <c r="H223" i="7"/>
  <c r="U223" i="7" s="1"/>
  <c r="G223" i="7"/>
  <c r="T223" i="7" s="1"/>
  <c r="F223" i="7"/>
  <c r="S223" i="7" s="1"/>
  <c r="E223" i="7"/>
  <c r="R223" i="7" s="1"/>
  <c r="D223" i="7"/>
  <c r="Q223" i="7" s="1"/>
  <c r="C223" i="7"/>
  <c r="P223" i="7" s="1"/>
  <c r="B223" i="7"/>
  <c r="O223" i="7" s="1"/>
  <c r="K222" i="7"/>
  <c r="X222" i="7" s="1"/>
  <c r="J222" i="7"/>
  <c r="W222" i="7" s="1"/>
  <c r="I222" i="7"/>
  <c r="V222" i="7" s="1"/>
  <c r="H222" i="7"/>
  <c r="U222" i="7" s="1"/>
  <c r="G222" i="7"/>
  <c r="T222" i="7" s="1"/>
  <c r="F222" i="7"/>
  <c r="S222" i="7" s="1"/>
  <c r="E222" i="7"/>
  <c r="R222" i="7" s="1"/>
  <c r="D222" i="7"/>
  <c r="Q222" i="7" s="1"/>
  <c r="C222" i="7"/>
  <c r="P222" i="7" s="1"/>
  <c r="B222" i="7"/>
  <c r="O222" i="7" s="1"/>
  <c r="K221" i="7"/>
  <c r="X221" i="7" s="1"/>
  <c r="J221" i="7"/>
  <c r="W221" i="7" s="1"/>
  <c r="I221" i="7"/>
  <c r="V221" i="7" s="1"/>
  <c r="H221" i="7"/>
  <c r="U221" i="7" s="1"/>
  <c r="G221" i="7"/>
  <c r="T221" i="7" s="1"/>
  <c r="F221" i="7"/>
  <c r="S221" i="7" s="1"/>
  <c r="E221" i="7"/>
  <c r="R221" i="7" s="1"/>
  <c r="D221" i="7"/>
  <c r="Q221" i="7" s="1"/>
  <c r="C221" i="7"/>
  <c r="P221" i="7" s="1"/>
  <c r="B221" i="7"/>
  <c r="K220" i="7"/>
  <c r="X220" i="7" s="1"/>
  <c r="J220" i="7"/>
  <c r="W220" i="7" s="1"/>
  <c r="I220" i="7"/>
  <c r="V220" i="7" s="1"/>
  <c r="H220" i="7"/>
  <c r="U220" i="7" s="1"/>
  <c r="G220" i="7"/>
  <c r="T220" i="7" s="1"/>
  <c r="F220" i="7"/>
  <c r="S220" i="7" s="1"/>
  <c r="E220" i="7"/>
  <c r="R220" i="7" s="1"/>
  <c r="D220" i="7"/>
  <c r="Q220" i="7" s="1"/>
  <c r="C220" i="7"/>
  <c r="P220" i="7" s="1"/>
  <c r="B220" i="7"/>
  <c r="O220" i="7" s="1"/>
  <c r="K219" i="7"/>
  <c r="X219" i="7" s="1"/>
  <c r="J219" i="7"/>
  <c r="W219" i="7" s="1"/>
  <c r="I219" i="7"/>
  <c r="V219" i="7" s="1"/>
  <c r="H219" i="7"/>
  <c r="U219" i="7" s="1"/>
  <c r="G219" i="7"/>
  <c r="T219" i="7" s="1"/>
  <c r="F219" i="7"/>
  <c r="S219" i="7" s="1"/>
  <c r="E219" i="7"/>
  <c r="R219" i="7" s="1"/>
  <c r="D219" i="7"/>
  <c r="Q219" i="7" s="1"/>
  <c r="C219" i="7"/>
  <c r="P219" i="7" s="1"/>
  <c r="B219" i="7"/>
  <c r="O219" i="7" s="1"/>
  <c r="K218" i="7"/>
  <c r="X218" i="7" s="1"/>
  <c r="J218" i="7"/>
  <c r="W218" i="7" s="1"/>
  <c r="I218" i="7"/>
  <c r="V218" i="7" s="1"/>
  <c r="H218" i="7"/>
  <c r="U218" i="7" s="1"/>
  <c r="G218" i="7"/>
  <c r="T218" i="7" s="1"/>
  <c r="F218" i="7"/>
  <c r="S218" i="7" s="1"/>
  <c r="E218" i="7"/>
  <c r="R218" i="7" s="1"/>
  <c r="D218" i="7"/>
  <c r="Q218" i="7" s="1"/>
  <c r="C218" i="7"/>
  <c r="P218" i="7" s="1"/>
  <c r="B218" i="7"/>
  <c r="K217" i="7"/>
  <c r="X217" i="7" s="1"/>
  <c r="J217" i="7"/>
  <c r="W217" i="7" s="1"/>
  <c r="I217" i="7"/>
  <c r="V217" i="7" s="1"/>
  <c r="H217" i="7"/>
  <c r="U217" i="7" s="1"/>
  <c r="G217" i="7"/>
  <c r="T217" i="7" s="1"/>
  <c r="F217" i="7"/>
  <c r="S217" i="7" s="1"/>
  <c r="E217" i="7"/>
  <c r="R217" i="7" s="1"/>
  <c r="D217" i="7"/>
  <c r="Q217" i="7" s="1"/>
  <c r="C217" i="7"/>
  <c r="P217" i="7" s="1"/>
  <c r="B217" i="7"/>
  <c r="O217" i="7" s="1"/>
  <c r="K216" i="7"/>
  <c r="X216" i="7" s="1"/>
  <c r="J216" i="7"/>
  <c r="W216" i="7" s="1"/>
  <c r="I216" i="7"/>
  <c r="V216" i="7" s="1"/>
  <c r="H216" i="7"/>
  <c r="U216" i="7" s="1"/>
  <c r="G216" i="7"/>
  <c r="T216" i="7" s="1"/>
  <c r="F216" i="7"/>
  <c r="S216" i="7" s="1"/>
  <c r="E216" i="7"/>
  <c r="R216" i="7" s="1"/>
  <c r="D216" i="7"/>
  <c r="Q216" i="7" s="1"/>
  <c r="C216" i="7"/>
  <c r="P216" i="7" s="1"/>
  <c r="B216" i="7"/>
  <c r="O216" i="7" s="1"/>
  <c r="K215" i="7"/>
  <c r="X215" i="7" s="1"/>
  <c r="J215" i="7"/>
  <c r="W215" i="7" s="1"/>
  <c r="I215" i="7"/>
  <c r="V215" i="7" s="1"/>
  <c r="H215" i="7"/>
  <c r="U215" i="7" s="1"/>
  <c r="G215" i="7"/>
  <c r="T215" i="7" s="1"/>
  <c r="F215" i="7"/>
  <c r="S215" i="7" s="1"/>
  <c r="E215" i="7"/>
  <c r="R215" i="7" s="1"/>
  <c r="D215" i="7"/>
  <c r="Q215" i="7" s="1"/>
  <c r="C215" i="7"/>
  <c r="P215" i="7" s="1"/>
  <c r="B215" i="7"/>
  <c r="O215" i="7" s="1"/>
  <c r="K214" i="7"/>
  <c r="X214" i="7" s="1"/>
  <c r="J214" i="7"/>
  <c r="W214" i="7" s="1"/>
  <c r="I214" i="7"/>
  <c r="V214" i="7" s="1"/>
  <c r="H214" i="7"/>
  <c r="U214" i="7" s="1"/>
  <c r="G214" i="7"/>
  <c r="T214" i="7" s="1"/>
  <c r="F214" i="7"/>
  <c r="S214" i="7" s="1"/>
  <c r="E214" i="7"/>
  <c r="R214" i="7" s="1"/>
  <c r="D214" i="7"/>
  <c r="Q214" i="7" s="1"/>
  <c r="C214" i="7"/>
  <c r="P214" i="7" s="1"/>
  <c r="B214" i="7"/>
  <c r="O214" i="7" s="1"/>
  <c r="K213" i="7"/>
  <c r="X213" i="7" s="1"/>
  <c r="J213" i="7"/>
  <c r="W213" i="7" s="1"/>
  <c r="I213" i="7"/>
  <c r="V213" i="7" s="1"/>
  <c r="H213" i="7"/>
  <c r="U213" i="7" s="1"/>
  <c r="G213" i="7"/>
  <c r="T213" i="7" s="1"/>
  <c r="F213" i="7"/>
  <c r="S213" i="7" s="1"/>
  <c r="E213" i="7"/>
  <c r="R213" i="7" s="1"/>
  <c r="D213" i="7"/>
  <c r="Q213" i="7" s="1"/>
  <c r="C213" i="7"/>
  <c r="P213" i="7" s="1"/>
  <c r="B213" i="7"/>
  <c r="K212" i="7"/>
  <c r="X212" i="7" s="1"/>
  <c r="J212" i="7"/>
  <c r="W212" i="7" s="1"/>
  <c r="I212" i="7"/>
  <c r="V212" i="7" s="1"/>
  <c r="H212" i="7"/>
  <c r="U212" i="7" s="1"/>
  <c r="G212" i="7"/>
  <c r="T212" i="7" s="1"/>
  <c r="F212" i="7"/>
  <c r="S212" i="7" s="1"/>
  <c r="E212" i="7"/>
  <c r="R212" i="7" s="1"/>
  <c r="D212" i="7"/>
  <c r="Q212" i="7" s="1"/>
  <c r="C212" i="7"/>
  <c r="P212" i="7" s="1"/>
  <c r="B212" i="7"/>
  <c r="O212" i="7" s="1"/>
  <c r="K211" i="7"/>
  <c r="X211" i="7" s="1"/>
  <c r="J211" i="7"/>
  <c r="W211" i="7" s="1"/>
  <c r="I211" i="7"/>
  <c r="V211" i="7" s="1"/>
  <c r="H211" i="7"/>
  <c r="U211" i="7" s="1"/>
  <c r="G211" i="7"/>
  <c r="T211" i="7" s="1"/>
  <c r="F211" i="7"/>
  <c r="S211" i="7" s="1"/>
  <c r="E211" i="7"/>
  <c r="R211" i="7" s="1"/>
  <c r="D211" i="7"/>
  <c r="Q211" i="7" s="1"/>
  <c r="C211" i="7"/>
  <c r="P211" i="7" s="1"/>
  <c r="B211" i="7"/>
  <c r="O211" i="7" s="1"/>
  <c r="K210" i="7"/>
  <c r="X210" i="7" s="1"/>
  <c r="J210" i="7"/>
  <c r="W210" i="7" s="1"/>
  <c r="I210" i="7"/>
  <c r="V210" i="7" s="1"/>
  <c r="H210" i="7"/>
  <c r="U210" i="7" s="1"/>
  <c r="G210" i="7"/>
  <c r="T210" i="7" s="1"/>
  <c r="F210" i="7"/>
  <c r="S210" i="7" s="1"/>
  <c r="E210" i="7"/>
  <c r="R210" i="7" s="1"/>
  <c r="D210" i="7"/>
  <c r="Q210" i="7" s="1"/>
  <c r="C210" i="7"/>
  <c r="P210" i="7" s="1"/>
  <c r="B210" i="7"/>
  <c r="O210" i="7" s="1"/>
  <c r="K209" i="7"/>
  <c r="X209" i="7" s="1"/>
  <c r="J209" i="7"/>
  <c r="W209" i="7" s="1"/>
  <c r="I209" i="7"/>
  <c r="V209" i="7" s="1"/>
  <c r="H209" i="7"/>
  <c r="U209" i="7" s="1"/>
  <c r="G209" i="7"/>
  <c r="T209" i="7" s="1"/>
  <c r="F209" i="7"/>
  <c r="S209" i="7" s="1"/>
  <c r="E209" i="7"/>
  <c r="R209" i="7" s="1"/>
  <c r="D209" i="7"/>
  <c r="Q209" i="7" s="1"/>
  <c r="C209" i="7"/>
  <c r="P209" i="7" s="1"/>
  <c r="B209" i="7"/>
  <c r="O209" i="7" s="1"/>
  <c r="K202" i="7"/>
  <c r="X202" i="7" s="1"/>
  <c r="J202" i="7"/>
  <c r="W202" i="7" s="1"/>
  <c r="I202" i="7"/>
  <c r="V202" i="7" s="1"/>
  <c r="H202" i="7"/>
  <c r="U202" i="7" s="1"/>
  <c r="G202" i="7"/>
  <c r="T202" i="7" s="1"/>
  <c r="F202" i="7"/>
  <c r="S202" i="7" s="1"/>
  <c r="E202" i="7"/>
  <c r="R202" i="7" s="1"/>
  <c r="D202" i="7"/>
  <c r="Q202" i="7" s="1"/>
  <c r="C202" i="7"/>
  <c r="P202" i="7" s="1"/>
  <c r="B202" i="7"/>
  <c r="O202" i="7" s="1"/>
  <c r="K201" i="7"/>
  <c r="X201" i="7" s="1"/>
  <c r="J201" i="7"/>
  <c r="W201" i="7" s="1"/>
  <c r="I201" i="7"/>
  <c r="V201" i="7" s="1"/>
  <c r="H201" i="7"/>
  <c r="U201" i="7" s="1"/>
  <c r="G201" i="7"/>
  <c r="T201" i="7" s="1"/>
  <c r="F201" i="7"/>
  <c r="S201" i="7" s="1"/>
  <c r="E201" i="7"/>
  <c r="R201" i="7" s="1"/>
  <c r="D201" i="7"/>
  <c r="Q201" i="7" s="1"/>
  <c r="C201" i="7"/>
  <c r="P201" i="7" s="1"/>
  <c r="B201" i="7"/>
  <c r="O201" i="7" s="1"/>
  <c r="K200" i="7"/>
  <c r="X200" i="7" s="1"/>
  <c r="J200" i="7"/>
  <c r="W200" i="7" s="1"/>
  <c r="I200" i="7"/>
  <c r="V200" i="7" s="1"/>
  <c r="H200" i="7"/>
  <c r="U200" i="7" s="1"/>
  <c r="G200" i="7"/>
  <c r="T200" i="7" s="1"/>
  <c r="F200" i="7"/>
  <c r="S200" i="7" s="1"/>
  <c r="E200" i="7"/>
  <c r="R200" i="7" s="1"/>
  <c r="D200" i="7"/>
  <c r="Q200" i="7" s="1"/>
  <c r="C200" i="7"/>
  <c r="P200" i="7" s="1"/>
  <c r="B200" i="7"/>
  <c r="O200" i="7" s="1"/>
  <c r="K199" i="7"/>
  <c r="X199" i="7" s="1"/>
  <c r="J199" i="7"/>
  <c r="W199" i="7" s="1"/>
  <c r="I199" i="7"/>
  <c r="V199" i="7" s="1"/>
  <c r="H199" i="7"/>
  <c r="U199" i="7" s="1"/>
  <c r="G199" i="7"/>
  <c r="T199" i="7" s="1"/>
  <c r="F199" i="7"/>
  <c r="S199" i="7" s="1"/>
  <c r="E199" i="7"/>
  <c r="R199" i="7" s="1"/>
  <c r="D199" i="7"/>
  <c r="Q199" i="7" s="1"/>
  <c r="C199" i="7"/>
  <c r="P199" i="7" s="1"/>
  <c r="B199" i="7"/>
  <c r="K198" i="7"/>
  <c r="X198" i="7" s="1"/>
  <c r="J198" i="7"/>
  <c r="W198" i="7" s="1"/>
  <c r="I198" i="7"/>
  <c r="V198" i="7" s="1"/>
  <c r="H198" i="7"/>
  <c r="U198" i="7" s="1"/>
  <c r="G198" i="7"/>
  <c r="T198" i="7" s="1"/>
  <c r="F198" i="7"/>
  <c r="S198" i="7" s="1"/>
  <c r="E198" i="7"/>
  <c r="R198" i="7" s="1"/>
  <c r="D198" i="7"/>
  <c r="Q198" i="7" s="1"/>
  <c r="C198" i="7"/>
  <c r="P198" i="7" s="1"/>
  <c r="B198" i="7"/>
  <c r="O198" i="7" s="1"/>
  <c r="K197" i="7"/>
  <c r="X197" i="7" s="1"/>
  <c r="J197" i="7"/>
  <c r="W197" i="7" s="1"/>
  <c r="I197" i="7"/>
  <c r="V197" i="7" s="1"/>
  <c r="H197" i="7"/>
  <c r="U197" i="7" s="1"/>
  <c r="G197" i="7"/>
  <c r="T197" i="7" s="1"/>
  <c r="F197" i="7"/>
  <c r="S197" i="7" s="1"/>
  <c r="E197" i="7"/>
  <c r="R197" i="7" s="1"/>
  <c r="D197" i="7"/>
  <c r="Q197" i="7" s="1"/>
  <c r="C197" i="7"/>
  <c r="P197" i="7" s="1"/>
  <c r="B197" i="7"/>
  <c r="O197" i="7" s="1"/>
  <c r="K196" i="7"/>
  <c r="X196" i="7" s="1"/>
  <c r="J196" i="7"/>
  <c r="W196" i="7" s="1"/>
  <c r="I196" i="7"/>
  <c r="V196" i="7" s="1"/>
  <c r="H196" i="7"/>
  <c r="U196" i="7" s="1"/>
  <c r="G196" i="7"/>
  <c r="T196" i="7" s="1"/>
  <c r="F196" i="7"/>
  <c r="S196" i="7" s="1"/>
  <c r="E196" i="7"/>
  <c r="R196" i="7" s="1"/>
  <c r="D196" i="7"/>
  <c r="Q196" i="7" s="1"/>
  <c r="C196" i="7"/>
  <c r="P196" i="7" s="1"/>
  <c r="B196" i="7"/>
  <c r="O196" i="7" s="1"/>
  <c r="K195" i="7"/>
  <c r="X195" i="7" s="1"/>
  <c r="J195" i="7"/>
  <c r="W195" i="7" s="1"/>
  <c r="I195" i="7"/>
  <c r="V195" i="7" s="1"/>
  <c r="H195" i="7"/>
  <c r="U195" i="7" s="1"/>
  <c r="G195" i="7"/>
  <c r="T195" i="7" s="1"/>
  <c r="F195" i="7"/>
  <c r="S195" i="7" s="1"/>
  <c r="E195" i="7"/>
  <c r="R195" i="7" s="1"/>
  <c r="D195" i="7"/>
  <c r="Q195" i="7" s="1"/>
  <c r="C195" i="7"/>
  <c r="P195" i="7" s="1"/>
  <c r="B195" i="7"/>
  <c r="O195" i="7" s="1"/>
  <c r="K194" i="7"/>
  <c r="X194" i="7" s="1"/>
  <c r="J194" i="7"/>
  <c r="W194" i="7" s="1"/>
  <c r="I194" i="7"/>
  <c r="V194" i="7" s="1"/>
  <c r="H194" i="7"/>
  <c r="U194" i="7" s="1"/>
  <c r="G194" i="7"/>
  <c r="T194" i="7" s="1"/>
  <c r="F194" i="7"/>
  <c r="S194" i="7" s="1"/>
  <c r="E194" i="7"/>
  <c r="R194" i="7" s="1"/>
  <c r="D194" i="7"/>
  <c r="Q194" i="7" s="1"/>
  <c r="C194" i="7"/>
  <c r="P194" i="7" s="1"/>
  <c r="B194" i="7"/>
  <c r="K193" i="7"/>
  <c r="X193" i="7" s="1"/>
  <c r="J193" i="7"/>
  <c r="W193" i="7" s="1"/>
  <c r="I193" i="7"/>
  <c r="V193" i="7" s="1"/>
  <c r="H193" i="7"/>
  <c r="U193" i="7" s="1"/>
  <c r="G193" i="7"/>
  <c r="T193" i="7" s="1"/>
  <c r="F193" i="7"/>
  <c r="S193" i="7" s="1"/>
  <c r="E193" i="7"/>
  <c r="R193" i="7" s="1"/>
  <c r="D193" i="7"/>
  <c r="Q193" i="7" s="1"/>
  <c r="C193" i="7"/>
  <c r="P193" i="7" s="1"/>
  <c r="B193" i="7"/>
  <c r="O193" i="7" s="1"/>
  <c r="K192" i="7"/>
  <c r="X192" i="7" s="1"/>
  <c r="J192" i="7"/>
  <c r="W192" i="7" s="1"/>
  <c r="I192" i="7"/>
  <c r="V192" i="7" s="1"/>
  <c r="H192" i="7"/>
  <c r="U192" i="7" s="1"/>
  <c r="G192" i="7"/>
  <c r="T192" i="7" s="1"/>
  <c r="F192" i="7"/>
  <c r="S192" i="7" s="1"/>
  <c r="E192" i="7"/>
  <c r="R192" i="7" s="1"/>
  <c r="D192" i="7"/>
  <c r="Q192" i="7" s="1"/>
  <c r="C192" i="7"/>
  <c r="P192" i="7" s="1"/>
  <c r="B192" i="7"/>
  <c r="O192" i="7" s="1"/>
  <c r="K191" i="7"/>
  <c r="X191" i="7" s="1"/>
  <c r="J191" i="7"/>
  <c r="W191" i="7" s="1"/>
  <c r="I191" i="7"/>
  <c r="V191" i="7" s="1"/>
  <c r="H191" i="7"/>
  <c r="U191" i="7" s="1"/>
  <c r="G191" i="7"/>
  <c r="T191" i="7" s="1"/>
  <c r="F191" i="7"/>
  <c r="S191" i="7" s="1"/>
  <c r="E191" i="7"/>
  <c r="R191" i="7" s="1"/>
  <c r="D191" i="7"/>
  <c r="C191" i="7"/>
  <c r="P191" i="7" s="1"/>
  <c r="B191" i="7"/>
  <c r="O191" i="7" s="1"/>
  <c r="K190" i="7"/>
  <c r="X190" i="7" s="1"/>
  <c r="J190" i="7"/>
  <c r="W190" i="7" s="1"/>
  <c r="I190" i="7"/>
  <c r="V190" i="7" s="1"/>
  <c r="H190" i="7"/>
  <c r="U190" i="7" s="1"/>
  <c r="G190" i="7"/>
  <c r="T190" i="7" s="1"/>
  <c r="F190" i="7"/>
  <c r="S190" i="7" s="1"/>
  <c r="E190" i="7"/>
  <c r="R190" i="7" s="1"/>
  <c r="D190" i="7"/>
  <c r="Q190" i="7" s="1"/>
  <c r="C190" i="7"/>
  <c r="P190" i="7" s="1"/>
  <c r="B190" i="7"/>
  <c r="O190" i="7" s="1"/>
  <c r="K189" i="7"/>
  <c r="X189" i="7" s="1"/>
  <c r="J189" i="7"/>
  <c r="W189" i="7" s="1"/>
  <c r="I189" i="7"/>
  <c r="V189" i="7" s="1"/>
  <c r="H189" i="7"/>
  <c r="U189" i="7" s="1"/>
  <c r="G189" i="7"/>
  <c r="T189" i="7" s="1"/>
  <c r="F189" i="7"/>
  <c r="S189" i="7" s="1"/>
  <c r="E189" i="7"/>
  <c r="R189" i="7" s="1"/>
  <c r="D189" i="7"/>
  <c r="Q189" i="7" s="1"/>
  <c r="C189" i="7"/>
  <c r="P189" i="7" s="1"/>
  <c r="B189" i="7"/>
  <c r="O189" i="7" s="1"/>
  <c r="K188" i="7"/>
  <c r="X188" i="7" s="1"/>
  <c r="J188" i="7"/>
  <c r="W188" i="7" s="1"/>
  <c r="I188" i="7"/>
  <c r="V188" i="7" s="1"/>
  <c r="H188" i="7"/>
  <c r="U188" i="7" s="1"/>
  <c r="G188" i="7"/>
  <c r="T188" i="7" s="1"/>
  <c r="F188" i="7"/>
  <c r="S188" i="7" s="1"/>
  <c r="E188" i="7"/>
  <c r="R188" i="7" s="1"/>
  <c r="D188" i="7"/>
  <c r="Q188" i="7" s="1"/>
  <c r="C188" i="7"/>
  <c r="B188" i="7"/>
  <c r="O188" i="7" s="1"/>
  <c r="K187" i="7"/>
  <c r="X187" i="7" s="1"/>
  <c r="J187" i="7"/>
  <c r="W187" i="7" s="1"/>
  <c r="I187" i="7"/>
  <c r="V187" i="7" s="1"/>
  <c r="H187" i="7"/>
  <c r="U187" i="7" s="1"/>
  <c r="G187" i="7"/>
  <c r="T187" i="7" s="1"/>
  <c r="F187" i="7"/>
  <c r="S187" i="7" s="1"/>
  <c r="E187" i="7"/>
  <c r="R187" i="7" s="1"/>
  <c r="D187" i="7"/>
  <c r="Q187" i="7" s="1"/>
  <c r="C187" i="7"/>
  <c r="P187" i="7" s="1"/>
  <c r="B187" i="7"/>
  <c r="K186" i="7"/>
  <c r="X186" i="7" s="1"/>
  <c r="J186" i="7"/>
  <c r="W186" i="7" s="1"/>
  <c r="I186" i="7"/>
  <c r="V186" i="7" s="1"/>
  <c r="H186" i="7"/>
  <c r="U186" i="7" s="1"/>
  <c r="G186" i="7"/>
  <c r="T186" i="7" s="1"/>
  <c r="F186" i="7"/>
  <c r="S186" i="7" s="1"/>
  <c r="E186" i="7"/>
  <c r="R186" i="7" s="1"/>
  <c r="D186" i="7"/>
  <c r="Q186" i="7" s="1"/>
  <c r="C186" i="7"/>
  <c r="P186" i="7" s="1"/>
  <c r="B186" i="7"/>
  <c r="O186" i="7" s="1"/>
  <c r="K185" i="7"/>
  <c r="X185" i="7" s="1"/>
  <c r="J185" i="7"/>
  <c r="W185" i="7" s="1"/>
  <c r="I185" i="7"/>
  <c r="V185" i="7" s="1"/>
  <c r="H185" i="7"/>
  <c r="U185" i="7" s="1"/>
  <c r="G185" i="7"/>
  <c r="T185" i="7" s="1"/>
  <c r="F185" i="7"/>
  <c r="S185" i="7" s="1"/>
  <c r="E185" i="7"/>
  <c r="R185" i="7" s="1"/>
  <c r="D185" i="7"/>
  <c r="Q185" i="7" s="1"/>
  <c r="C185" i="7"/>
  <c r="P185" i="7" s="1"/>
  <c r="B185" i="7"/>
  <c r="O185" i="7" s="1"/>
  <c r="K184" i="7"/>
  <c r="X184" i="7" s="1"/>
  <c r="J184" i="7"/>
  <c r="W184" i="7" s="1"/>
  <c r="I184" i="7"/>
  <c r="V184" i="7" s="1"/>
  <c r="H184" i="7"/>
  <c r="U184" i="7" s="1"/>
  <c r="G184" i="7"/>
  <c r="T184" i="7" s="1"/>
  <c r="F184" i="7"/>
  <c r="S184" i="7" s="1"/>
  <c r="E184" i="7"/>
  <c r="R184" i="7" s="1"/>
  <c r="D184" i="7"/>
  <c r="Q184" i="7" s="1"/>
  <c r="C184" i="7"/>
  <c r="P184" i="7" s="1"/>
  <c r="B184" i="7"/>
  <c r="O184" i="7" s="1"/>
  <c r="K183" i="7"/>
  <c r="X183" i="7" s="1"/>
  <c r="J183" i="7"/>
  <c r="W183" i="7" s="1"/>
  <c r="I183" i="7"/>
  <c r="V183" i="7" s="1"/>
  <c r="H183" i="7"/>
  <c r="U183" i="7" s="1"/>
  <c r="G183" i="7"/>
  <c r="T183" i="7" s="1"/>
  <c r="F183" i="7"/>
  <c r="S183" i="7" s="1"/>
  <c r="E183" i="7"/>
  <c r="R183" i="7" s="1"/>
  <c r="D183" i="7"/>
  <c r="C183" i="7"/>
  <c r="P183" i="7" s="1"/>
  <c r="B183" i="7"/>
  <c r="O183" i="7" s="1"/>
  <c r="K182" i="7"/>
  <c r="X182" i="7" s="1"/>
  <c r="J182" i="7"/>
  <c r="W182" i="7" s="1"/>
  <c r="I182" i="7"/>
  <c r="V182" i="7" s="1"/>
  <c r="H182" i="7"/>
  <c r="U182" i="7" s="1"/>
  <c r="G182" i="7"/>
  <c r="T182" i="7" s="1"/>
  <c r="F182" i="7"/>
  <c r="S182" i="7" s="1"/>
  <c r="E182" i="7"/>
  <c r="R182" i="7" s="1"/>
  <c r="D182" i="7"/>
  <c r="Q182" i="7" s="1"/>
  <c r="C182" i="7"/>
  <c r="P182" i="7" s="1"/>
  <c r="B182" i="7"/>
  <c r="O182" i="7" s="1"/>
  <c r="K181" i="7"/>
  <c r="X181" i="7" s="1"/>
  <c r="J181" i="7"/>
  <c r="W181" i="7" s="1"/>
  <c r="I181" i="7"/>
  <c r="V181" i="7" s="1"/>
  <c r="H181" i="7"/>
  <c r="U181" i="7" s="1"/>
  <c r="G181" i="7"/>
  <c r="T181" i="7" s="1"/>
  <c r="F181" i="7"/>
  <c r="S181" i="7" s="1"/>
  <c r="E181" i="7"/>
  <c r="R181" i="7" s="1"/>
  <c r="D181" i="7"/>
  <c r="Q181" i="7" s="1"/>
  <c r="C181" i="7"/>
  <c r="P181" i="7" s="1"/>
  <c r="B181" i="7"/>
  <c r="O181" i="7" s="1"/>
  <c r="K180" i="7"/>
  <c r="X180" i="7" s="1"/>
  <c r="J180" i="7"/>
  <c r="W180" i="7" s="1"/>
  <c r="I180" i="7"/>
  <c r="V180" i="7" s="1"/>
  <c r="H180" i="7"/>
  <c r="U180" i="7" s="1"/>
  <c r="G180" i="7"/>
  <c r="T180" i="7" s="1"/>
  <c r="F180" i="7"/>
  <c r="S180" i="7" s="1"/>
  <c r="E180" i="7"/>
  <c r="D180" i="7"/>
  <c r="Q180" i="7" s="1"/>
  <c r="C180" i="7"/>
  <c r="P180" i="7" s="1"/>
  <c r="B180" i="7"/>
  <c r="O180" i="7" s="1"/>
  <c r="K179" i="7"/>
  <c r="X179" i="7" s="1"/>
  <c r="J179" i="7"/>
  <c r="W179" i="7" s="1"/>
  <c r="I179" i="7"/>
  <c r="V179" i="7" s="1"/>
  <c r="H179" i="7"/>
  <c r="U179" i="7" s="1"/>
  <c r="G179" i="7"/>
  <c r="T179" i="7" s="1"/>
  <c r="F179" i="7"/>
  <c r="S179" i="7" s="1"/>
  <c r="E179" i="7"/>
  <c r="R179" i="7" s="1"/>
  <c r="D179" i="7"/>
  <c r="Q179" i="7" s="1"/>
  <c r="C179" i="7"/>
  <c r="P179" i="7" s="1"/>
  <c r="B179" i="7"/>
  <c r="K178" i="7"/>
  <c r="X178" i="7" s="1"/>
  <c r="J178" i="7"/>
  <c r="W178" i="7" s="1"/>
  <c r="I178" i="7"/>
  <c r="V178" i="7" s="1"/>
  <c r="H178" i="7"/>
  <c r="U178" i="7" s="1"/>
  <c r="G178" i="7"/>
  <c r="T178" i="7" s="1"/>
  <c r="F178" i="7"/>
  <c r="S178" i="7" s="1"/>
  <c r="E178" i="7"/>
  <c r="R178" i="7" s="1"/>
  <c r="D178" i="7"/>
  <c r="Q178" i="7" s="1"/>
  <c r="C178" i="7"/>
  <c r="P178" i="7" s="1"/>
  <c r="B178" i="7"/>
  <c r="O178" i="7" s="1"/>
  <c r="K177" i="7"/>
  <c r="X177" i="7" s="1"/>
  <c r="J177" i="7"/>
  <c r="W177" i="7" s="1"/>
  <c r="I177" i="7"/>
  <c r="V177" i="7" s="1"/>
  <c r="H177" i="7"/>
  <c r="U177" i="7" s="1"/>
  <c r="G177" i="7"/>
  <c r="T177" i="7" s="1"/>
  <c r="F177" i="7"/>
  <c r="S177" i="7" s="1"/>
  <c r="E177" i="7"/>
  <c r="R177" i="7" s="1"/>
  <c r="D177" i="7"/>
  <c r="Q177" i="7" s="1"/>
  <c r="C177" i="7"/>
  <c r="P177" i="7" s="1"/>
  <c r="B177" i="7"/>
  <c r="O177" i="7" s="1"/>
  <c r="K176" i="7"/>
  <c r="X176" i="7" s="1"/>
  <c r="J176" i="7"/>
  <c r="W176" i="7" s="1"/>
  <c r="I176" i="7"/>
  <c r="V176" i="7" s="1"/>
  <c r="H176" i="7"/>
  <c r="U176" i="7" s="1"/>
  <c r="G176" i="7"/>
  <c r="T176" i="7" s="1"/>
  <c r="F176" i="7"/>
  <c r="S176" i="7" s="1"/>
  <c r="E176" i="7"/>
  <c r="R176" i="7" s="1"/>
  <c r="D176" i="7"/>
  <c r="Q176" i="7" s="1"/>
  <c r="C176" i="7"/>
  <c r="P176" i="7" s="1"/>
  <c r="B176" i="7"/>
  <c r="O176" i="7" s="1"/>
  <c r="K175" i="7"/>
  <c r="X175" i="7" s="1"/>
  <c r="J175" i="7"/>
  <c r="W175" i="7" s="1"/>
  <c r="I175" i="7"/>
  <c r="V175" i="7" s="1"/>
  <c r="H175" i="7"/>
  <c r="U175" i="7" s="1"/>
  <c r="G175" i="7"/>
  <c r="T175" i="7" s="1"/>
  <c r="F175" i="7"/>
  <c r="S175" i="7" s="1"/>
  <c r="E175" i="7"/>
  <c r="R175" i="7" s="1"/>
  <c r="D175" i="7"/>
  <c r="C175" i="7"/>
  <c r="P175" i="7" s="1"/>
  <c r="B175" i="7"/>
  <c r="O175" i="7" s="1"/>
  <c r="K168" i="7"/>
  <c r="X168" i="7" s="1"/>
  <c r="J168" i="7"/>
  <c r="W168" i="7" s="1"/>
  <c r="I168" i="7"/>
  <c r="V168" i="7" s="1"/>
  <c r="H168" i="7"/>
  <c r="U168" i="7" s="1"/>
  <c r="G168" i="7"/>
  <c r="T168" i="7" s="1"/>
  <c r="F168" i="7"/>
  <c r="S168" i="7" s="1"/>
  <c r="E168" i="7"/>
  <c r="R168" i="7" s="1"/>
  <c r="D168" i="7"/>
  <c r="Q168" i="7" s="1"/>
  <c r="C168" i="7"/>
  <c r="P168" i="7" s="1"/>
  <c r="B168" i="7"/>
  <c r="O168" i="7" s="1"/>
  <c r="K167" i="7"/>
  <c r="X167" i="7" s="1"/>
  <c r="J167" i="7"/>
  <c r="W167" i="7" s="1"/>
  <c r="I167" i="7"/>
  <c r="V167" i="7" s="1"/>
  <c r="H167" i="7"/>
  <c r="U167" i="7" s="1"/>
  <c r="G167" i="7"/>
  <c r="T167" i="7" s="1"/>
  <c r="F167" i="7"/>
  <c r="S167" i="7" s="1"/>
  <c r="E167" i="7"/>
  <c r="R167" i="7" s="1"/>
  <c r="D167" i="7"/>
  <c r="Q167" i="7" s="1"/>
  <c r="C167" i="7"/>
  <c r="P167" i="7" s="1"/>
  <c r="B167" i="7"/>
  <c r="O167" i="7" s="1"/>
  <c r="K166" i="7"/>
  <c r="X166" i="7" s="1"/>
  <c r="J166" i="7"/>
  <c r="W166" i="7" s="1"/>
  <c r="I166" i="7"/>
  <c r="V166" i="7" s="1"/>
  <c r="H166" i="7"/>
  <c r="U166" i="7" s="1"/>
  <c r="G166" i="7"/>
  <c r="T166" i="7" s="1"/>
  <c r="F166" i="7"/>
  <c r="S166" i="7" s="1"/>
  <c r="E166" i="7"/>
  <c r="R166" i="7" s="1"/>
  <c r="D166" i="7"/>
  <c r="Q166" i="7" s="1"/>
  <c r="C166" i="7"/>
  <c r="P166" i="7" s="1"/>
  <c r="B166" i="7"/>
  <c r="O166" i="7" s="1"/>
  <c r="K165" i="7"/>
  <c r="X165" i="7" s="1"/>
  <c r="J165" i="7"/>
  <c r="W165" i="7" s="1"/>
  <c r="I165" i="7"/>
  <c r="V165" i="7" s="1"/>
  <c r="H165" i="7"/>
  <c r="U165" i="7" s="1"/>
  <c r="G165" i="7"/>
  <c r="T165" i="7" s="1"/>
  <c r="F165" i="7"/>
  <c r="S165" i="7" s="1"/>
  <c r="E165" i="7"/>
  <c r="R165" i="7" s="1"/>
  <c r="D165" i="7"/>
  <c r="Q165" i="7" s="1"/>
  <c r="C165" i="7"/>
  <c r="P165" i="7" s="1"/>
  <c r="B165" i="7"/>
  <c r="K164" i="7"/>
  <c r="X164" i="7" s="1"/>
  <c r="J164" i="7"/>
  <c r="W164" i="7" s="1"/>
  <c r="I164" i="7"/>
  <c r="V164" i="7" s="1"/>
  <c r="H164" i="7"/>
  <c r="U164" i="7" s="1"/>
  <c r="G164" i="7"/>
  <c r="T164" i="7" s="1"/>
  <c r="F164" i="7"/>
  <c r="S164" i="7" s="1"/>
  <c r="E164" i="7"/>
  <c r="R164" i="7" s="1"/>
  <c r="D164" i="7"/>
  <c r="Q164" i="7" s="1"/>
  <c r="C164" i="7"/>
  <c r="P164" i="7" s="1"/>
  <c r="B164" i="7"/>
  <c r="O164" i="7" s="1"/>
  <c r="K163" i="7"/>
  <c r="X163" i="7" s="1"/>
  <c r="J163" i="7"/>
  <c r="W163" i="7" s="1"/>
  <c r="I163" i="7"/>
  <c r="V163" i="7" s="1"/>
  <c r="H163" i="7"/>
  <c r="U163" i="7" s="1"/>
  <c r="G163" i="7"/>
  <c r="T163" i="7" s="1"/>
  <c r="F163" i="7"/>
  <c r="S163" i="7" s="1"/>
  <c r="E163" i="7"/>
  <c r="R163" i="7" s="1"/>
  <c r="D163" i="7"/>
  <c r="Q163" i="7" s="1"/>
  <c r="C163" i="7"/>
  <c r="P163" i="7" s="1"/>
  <c r="B163" i="7"/>
  <c r="O163" i="7" s="1"/>
  <c r="K162" i="7"/>
  <c r="X162" i="7" s="1"/>
  <c r="J162" i="7"/>
  <c r="W162" i="7" s="1"/>
  <c r="I162" i="7"/>
  <c r="V162" i="7" s="1"/>
  <c r="H162" i="7"/>
  <c r="U162" i="7" s="1"/>
  <c r="G162" i="7"/>
  <c r="T162" i="7" s="1"/>
  <c r="F162" i="7"/>
  <c r="S162" i="7" s="1"/>
  <c r="E162" i="7"/>
  <c r="R162" i="7" s="1"/>
  <c r="D162" i="7"/>
  <c r="Q162" i="7" s="1"/>
  <c r="C162" i="7"/>
  <c r="P162" i="7" s="1"/>
  <c r="B162" i="7"/>
  <c r="O162" i="7" s="1"/>
  <c r="K161" i="7"/>
  <c r="X161" i="7" s="1"/>
  <c r="J161" i="7"/>
  <c r="W161" i="7" s="1"/>
  <c r="I161" i="7"/>
  <c r="V161" i="7" s="1"/>
  <c r="H161" i="7"/>
  <c r="U161" i="7" s="1"/>
  <c r="G161" i="7"/>
  <c r="T161" i="7" s="1"/>
  <c r="F161" i="7"/>
  <c r="S161" i="7" s="1"/>
  <c r="E161" i="7"/>
  <c r="R161" i="7" s="1"/>
  <c r="D161" i="7"/>
  <c r="C161" i="7"/>
  <c r="P161" i="7" s="1"/>
  <c r="B161" i="7"/>
  <c r="O161" i="7" s="1"/>
  <c r="K160" i="7"/>
  <c r="X160" i="7" s="1"/>
  <c r="J160" i="7"/>
  <c r="W160" i="7" s="1"/>
  <c r="I160" i="7"/>
  <c r="V160" i="7" s="1"/>
  <c r="H160" i="7"/>
  <c r="U160" i="7" s="1"/>
  <c r="G160" i="7"/>
  <c r="T160" i="7" s="1"/>
  <c r="F160" i="7"/>
  <c r="S160" i="7" s="1"/>
  <c r="E160" i="7"/>
  <c r="R160" i="7" s="1"/>
  <c r="D160" i="7"/>
  <c r="Q160" i="7" s="1"/>
  <c r="C160" i="7"/>
  <c r="P160" i="7" s="1"/>
  <c r="B160" i="7"/>
  <c r="O160" i="7" s="1"/>
  <c r="K159" i="7"/>
  <c r="X159" i="7" s="1"/>
  <c r="J159" i="7"/>
  <c r="W159" i="7" s="1"/>
  <c r="I159" i="7"/>
  <c r="V159" i="7" s="1"/>
  <c r="H159" i="7"/>
  <c r="U159" i="7" s="1"/>
  <c r="G159" i="7"/>
  <c r="T159" i="7" s="1"/>
  <c r="F159" i="7"/>
  <c r="S159" i="7" s="1"/>
  <c r="E159" i="7"/>
  <c r="R159" i="7" s="1"/>
  <c r="D159" i="7"/>
  <c r="Q159" i="7" s="1"/>
  <c r="C159" i="7"/>
  <c r="P159" i="7" s="1"/>
  <c r="B159" i="7"/>
  <c r="O159" i="7" s="1"/>
  <c r="K158" i="7"/>
  <c r="X158" i="7" s="1"/>
  <c r="J158" i="7"/>
  <c r="W158" i="7" s="1"/>
  <c r="I158" i="7"/>
  <c r="V158" i="7" s="1"/>
  <c r="H158" i="7"/>
  <c r="U158" i="7" s="1"/>
  <c r="G158" i="7"/>
  <c r="T158" i="7" s="1"/>
  <c r="F158" i="7"/>
  <c r="S158" i="7" s="1"/>
  <c r="E158" i="7"/>
  <c r="R158" i="7" s="1"/>
  <c r="D158" i="7"/>
  <c r="C158" i="7"/>
  <c r="P158" i="7" s="1"/>
  <c r="B158" i="7"/>
  <c r="O158" i="7" s="1"/>
  <c r="K157" i="7"/>
  <c r="X157" i="7" s="1"/>
  <c r="J157" i="7"/>
  <c r="W157" i="7" s="1"/>
  <c r="I157" i="7"/>
  <c r="V157" i="7" s="1"/>
  <c r="H157" i="7"/>
  <c r="U157" i="7" s="1"/>
  <c r="G157" i="7"/>
  <c r="T157" i="7" s="1"/>
  <c r="F157" i="7"/>
  <c r="S157" i="7" s="1"/>
  <c r="E157" i="7"/>
  <c r="R157" i="7" s="1"/>
  <c r="D157" i="7"/>
  <c r="Q157" i="7" s="1"/>
  <c r="C157" i="7"/>
  <c r="P157" i="7" s="1"/>
  <c r="B157" i="7"/>
  <c r="K156" i="7"/>
  <c r="X156" i="7" s="1"/>
  <c r="J156" i="7"/>
  <c r="W156" i="7" s="1"/>
  <c r="I156" i="7"/>
  <c r="V156" i="7" s="1"/>
  <c r="H156" i="7"/>
  <c r="U156" i="7" s="1"/>
  <c r="G156" i="7"/>
  <c r="T156" i="7" s="1"/>
  <c r="F156" i="7"/>
  <c r="S156" i="7" s="1"/>
  <c r="E156" i="7"/>
  <c r="R156" i="7" s="1"/>
  <c r="D156" i="7"/>
  <c r="Q156" i="7" s="1"/>
  <c r="C156" i="7"/>
  <c r="P156" i="7" s="1"/>
  <c r="B156" i="7"/>
  <c r="O156" i="7" s="1"/>
  <c r="K155" i="7"/>
  <c r="X155" i="7" s="1"/>
  <c r="J155" i="7"/>
  <c r="W155" i="7" s="1"/>
  <c r="I155" i="7"/>
  <c r="V155" i="7" s="1"/>
  <c r="H155" i="7"/>
  <c r="U155" i="7" s="1"/>
  <c r="G155" i="7"/>
  <c r="T155" i="7" s="1"/>
  <c r="F155" i="7"/>
  <c r="S155" i="7" s="1"/>
  <c r="E155" i="7"/>
  <c r="R155" i="7" s="1"/>
  <c r="D155" i="7"/>
  <c r="Q155" i="7" s="1"/>
  <c r="C155" i="7"/>
  <c r="P155" i="7" s="1"/>
  <c r="B155" i="7"/>
  <c r="O155" i="7" s="1"/>
  <c r="K154" i="7"/>
  <c r="X154" i="7" s="1"/>
  <c r="J154" i="7"/>
  <c r="W154" i="7" s="1"/>
  <c r="I154" i="7"/>
  <c r="V154" i="7" s="1"/>
  <c r="H154" i="7"/>
  <c r="U154" i="7" s="1"/>
  <c r="G154" i="7"/>
  <c r="T154" i="7" s="1"/>
  <c r="F154" i="7"/>
  <c r="S154" i="7" s="1"/>
  <c r="E154" i="7"/>
  <c r="R154" i="7" s="1"/>
  <c r="D154" i="7"/>
  <c r="Q154" i="7" s="1"/>
  <c r="C154" i="7"/>
  <c r="P154" i="7" s="1"/>
  <c r="B154" i="7"/>
  <c r="O154" i="7" s="1"/>
  <c r="K153" i="7"/>
  <c r="X153" i="7" s="1"/>
  <c r="J153" i="7"/>
  <c r="W153" i="7" s="1"/>
  <c r="I153" i="7"/>
  <c r="V153" i="7" s="1"/>
  <c r="H153" i="7"/>
  <c r="U153" i="7" s="1"/>
  <c r="G153" i="7"/>
  <c r="T153" i="7" s="1"/>
  <c r="F153" i="7"/>
  <c r="S153" i="7" s="1"/>
  <c r="E153" i="7"/>
  <c r="R153" i="7" s="1"/>
  <c r="D153" i="7"/>
  <c r="Q153" i="7" s="1"/>
  <c r="C153" i="7"/>
  <c r="P153" i="7" s="1"/>
  <c r="B153" i="7"/>
  <c r="O153" i="7" s="1"/>
  <c r="K152" i="7"/>
  <c r="X152" i="7" s="1"/>
  <c r="J152" i="7"/>
  <c r="W152" i="7" s="1"/>
  <c r="I152" i="7"/>
  <c r="V152" i="7" s="1"/>
  <c r="H152" i="7"/>
  <c r="U152" i="7" s="1"/>
  <c r="G152" i="7"/>
  <c r="T152" i="7" s="1"/>
  <c r="F152" i="7"/>
  <c r="S152" i="7" s="1"/>
  <c r="E152" i="7"/>
  <c r="R152" i="7" s="1"/>
  <c r="D152" i="7"/>
  <c r="Q152" i="7" s="1"/>
  <c r="C152" i="7"/>
  <c r="P152" i="7" s="1"/>
  <c r="B152" i="7"/>
  <c r="O152" i="7" s="1"/>
  <c r="K151" i="7"/>
  <c r="X151" i="7" s="1"/>
  <c r="J151" i="7"/>
  <c r="W151" i="7" s="1"/>
  <c r="I151" i="7"/>
  <c r="V151" i="7" s="1"/>
  <c r="H151" i="7"/>
  <c r="U151" i="7" s="1"/>
  <c r="G151" i="7"/>
  <c r="T151" i="7" s="1"/>
  <c r="F151" i="7"/>
  <c r="S151" i="7" s="1"/>
  <c r="E151" i="7"/>
  <c r="R151" i="7" s="1"/>
  <c r="D151" i="7"/>
  <c r="Q151" i="7" s="1"/>
  <c r="C151" i="7"/>
  <c r="P151" i="7" s="1"/>
  <c r="B151" i="7"/>
  <c r="O151" i="7" s="1"/>
  <c r="K150" i="7"/>
  <c r="X150" i="7" s="1"/>
  <c r="J150" i="7"/>
  <c r="W150" i="7" s="1"/>
  <c r="I150" i="7"/>
  <c r="V150" i="7" s="1"/>
  <c r="H150" i="7"/>
  <c r="U150" i="7" s="1"/>
  <c r="G150" i="7"/>
  <c r="T150" i="7" s="1"/>
  <c r="F150" i="7"/>
  <c r="S150" i="7" s="1"/>
  <c r="E150" i="7"/>
  <c r="R150" i="7" s="1"/>
  <c r="D150" i="7"/>
  <c r="Q150" i="7" s="1"/>
  <c r="C150" i="7"/>
  <c r="P150" i="7" s="1"/>
  <c r="B150" i="7"/>
  <c r="O150" i="7" s="1"/>
  <c r="K149" i="7"/>
  <c r="X149" i="7" s="1"/>
  <c r="J149" i="7"/>
  <c r="I149" i="7"/>
  <c r="V149" i="7" s="1"/>
  <c r="H149" i="7"/>
  <c r="U149" i="7" s="1"/>
  <c r="G149" i="7"/>
  <c r="T149" i="7" s="1"/>
  <c r="F149" i="7"/>
  <c r="S149" i="7" s="1"/>
  <c r="E149" i="7"/>
  <c r="R149" i="7" s="1"/>
  <c r="D149" i="7"/>
  <c r="Q149" i="7" s="1"/>
  <c r="C149" i="7"/>
  <c r="P149" i="7" s="1"/>
  <c r="B149" i="7"/>
  <c r="K148" i="7"/>
  <c r="X148" i="7" s="1"/>
  <c r="J148" i="7"/>
  <c r="W148" i="7" s="1"/>
  <c r="I148" i="7"/>
  <c r="V148" i="7" s="1"/>
  <c r="H148" i="7"/>
  <c r="U148" i="7" s="1"/>
  <c r="G148" i="7"/>
  <c r="T148" i="7" s="1"/>
  <c r="F148" i="7"/>
  <c r="S148" i="7" s="1"/>
  <c r="E148" i="7"/>
  <c r="R148" i="7" s="1"/>
  <c r="D148" i="7"/>
  <c r="Q148" i="7" s="1"/>
  <c r="C148" i="7"/>
  <c r="P148" i="7" s="1"/>
  <c r="B148" i="7"/>
  <c r="O148" i="7" s="1"/>
  <c r="K147" i="7"/>
  <c r="X147" i="7" s="1"/>
  <c r="J147" i="7"/>
  <c r="W147" i="7" s="1"/>
  <c r="I147" i="7"/>
  <c r="V147" i="7" s="1"/>
  <c r="H147" i="7"/>
  <c r="U147" i="7" s="1"/>
  <c r="G147" i="7"/>
  <c r="T147" i="7" s="1"/>
  <c r="F147" i="7"/>
  <c r="S147" i="7" s="1"/>
  <c r="E147" i="7"/>
  <c r="R147" i="7" s="1"/>
  <c r="D147" i="7"/>
  <c r="Q147" i="7" s="1"/>
  <c r="C147" i="7"/>
  <c r="P147" i="7" s="1"/>
  <c r="B147" i="7"/>
  <c r="O147" i="7" s="1"/>
  <c r="K146" i="7"/>
  <c r="X146" i="7" s="1"/>
  <c r="J146" i="7"/>
  <c r="W146" i="7" s="1"/>
  <c r="I146" i="7"/>
  <c r="V146" i="7" s="1"/>
  <c r="H146" i="7"/>
  <c r="U146" i="7" s="1"/>
  <c r="G146" i="7"/>
  <c r="T146" i="7" s="1"/>
  <c r="F146" i="7"/>
  <c r="S146" i="7" s="1"/>
  <c r="E146" i="7"/>
  <c r="R146" i="7" s="1"/>
  <c r="D146" i="7"/>
  <c r="Q146" i="7" s="1"/>
  <c r="C146" i="7"/>
  <c r="P146" i="7" s="1"/>
  <c r="B146" i="7"/>
  <c r="O146" i="7" s="1"/>
  <c r="K145" i="7"/>
  <c r="X145" i="7" s="1"/>
  <c r="J145" i="7"/>
  <c r="W145" i="7" s="1"/>
  <c r="I145" i="7"/>
  <c r="V145" i="7" s="1"/>
  <c r="H145" i="7"/>
  <c r="U145" i="7" s="1"/>
  <c r="G145" i="7"/>
  <c r="T145" i="7" s="1"/>
  <c r="F145" i="7"/>
  <c r="S145" i="7" s="1"/>
  <c r="E145" i="7"/>
  <c r="R145" i="7" s="1"/>
  <c r="D145" i="7"/>
  <c r="Q145" i="7" s="1"/>
  <c r="C145" i="7"/>
  <c r="P145" i="7" s="1"/>
  <c r="B145" i="7"/>
  <c r="O145" i="7" s="1"/>
  <c r="K144" i="7"/>
  <c r="X144" i="7" s="1"/>
  <c r="J144" i="7"/>
  <c r="W144" i="7" s="1"/>
  <c r="I144" i="7"/>
  <c r="V144" i="7" s="1"/>
  <c r="H144" i="7"/>
  <c r="U144" i="7" s="1"/>
  <c r="G144" i="7"/>
  <c r="T144" i="7" s="1"/>
  <c r="F144" i="7"/>
  <c r="S144" i="7" s="1"/>
  <c r="E144" i="7"/>
  <c r="R144" i="7" s="1"/>
  <c r="D144" i="7"/>
  <c r="Q144" i="7" s="1"/>
  <c r="C144" i="7"/>
  <c r="P144" i="7" s="1"/>
  <c r="B144" i="7"/>
  <c r="O144" i="7" s="1"/>
  <c r="K143" i="7"/>
  <c r="X143" i="7" s="1"/>
  <c r="J143" i="7"/>
  <c r="W143" i="7" s="1"/>
  <c r="I143" i="7"/>
  <c r="V143" i="7" s="1"/>
  <c r="H143" i="7"/>
  <c r="U143" i="7" s="1"/>
  <c r="G143" i="7"/>
  <c r="T143" i="7" s="1"/>
  <c r="F143" i="7"/>
  <c r="S143" i="7" s="1"/>
  <c r="E143" i="7"/>
  <c r="R143" i="7" s="1"/>
  <c r="D143" i="7"/>
  <c r="Q143" i="7" s="1"/>
  <c r="C143" i="7"/>
  <c r="P143" i="7" s="1"/>
  <c r="B143" i="7"/>
  <c r="O143" i="7" s="1"/>
  <c r="K142" i="7"/>
  <c r="X142" i="7" s="1"/>
  <c r="J142" i="7"/>
  <c r="W142" i="7" s="1"/>
  <c r="I142" i="7"/>
  <c r="V142" i="7" s="1"/>
  <c r="H142" i="7"/>
  <c r="U142" i="7" s="1"/>
  <c r="G142" i="7"/>
  <c r="T142" i="7" s="1"/>
  <c r="F142" i="7"/>
  <c r="S142" i="7" s="1"/>
  <c r="E142" i="7"/>
  <c r="R142" i="7" s="1"/>
  <c r="D142" i="7"/>
  <c r="Q142" i="7" s="1"/>
  <c r="C142" i="7"/>
  <c r="P142" i="7" s="1"/>
  <c r="B142" i="7"/>
  <c r="K141" i="7"/>
  <c r="X141" i="7" s="1"/>
  <c r="J141" i="7"/>
  <c r="W141" i="7" s="1"/>
  <c r="I141" i="7"/>
  <c r="V141" i="7" s="1"/>
  <c r="H141" i="7"/>
  <c r="U141" i="7" s="1"/>
  <c r="G141" i="7"/>
  <c r="T141" i="7" s="1"/>
  <c r="F141" i="7"/>
  <c r="S141" i="7" s="1"/>
  <c r="E141" i="7"/>
  <c r="R141" i="7" s="1"/>
  <c r="D141" i="7"/>
  <c r="Q141" i="7" s="1"/>
  <c r="C141" i="7"/>
  <c r="P141" i="7" s="1"/>
  <c r="B141" i="7"/>
  <c r="K134" i="7"/>
  <c r="X134" i="7" s="1"/>
  <c r="J134" i="7"/>
  <c r="W134" i="7" s="1"/>
  <c r="I134" i="7"/>
  <c r="V134" i="7" s="1"/>
  <c r="H134" i="7"/>
  <c r="U134" i="7" s="1"/>
  <c r="G134" i="7"/>
  <c r="T134" i="7" s="1"/>
  <c r="F134" i="7"/>
  <c r="S134" i="7" s="1"/>
  <c r="E134" i="7"/>
  <c r="R134" i="7" s="1"/>
  <c r="D134" i="7"/>
  <c r="Q134" i="7" s="1"/>
  <c r="C134" i="7"/>
  <c r="P134" i="7" s="1"/>
  <c r="B134" i="7"/>
  <c r="O134" i="7" s="1"/>
  <c r="K133" i="7"/>
  <c r="X133" i="7" s="1"/>
  <c r="J133" i="7"/>
  <c r="W133" i="7" s="1"/>
  <c r="I133" i="7"/>
  <c r="V133" i="7" s="1"/>
  <c r="H133" i="7"/>
  <c r="U133" i="7" s="1"/>
  <c r="G133" i="7"/>
  <c r="T133" i="7" s="1"/>
  <c r="F133" i="7"/>
  <c r="S133" i="7" s="1"/>
  <c r="E133" i="7"/>
  <c r="R133" i="7" s="1"/>
  <c r="D133" i="7"/>
  <c r="Q133" i="7" s="1"/>
  <c r="C133" i="7"/>
  <c r="P133" i="7" s="1"/>
  <c r="B133" i="7"/>
  <c r="O133" i="7" s="1"/>
  <c r="K132" i="7"/>
  <c r="X132" i="7" s="1"/>
  <c r="J132" i="7"/>
  <c r="W132" i="7" s="1"/>
  <c r="I132" i="7"/>
  <c r="V132" i="7" s="1"/>
  <c r="H132" i="7"/>
  <c r="U132" i="7" s="1"/>
  <c r="G132" i="7"/>
  <c r="T132" i="7" s="1"/>
  <c r="F132" i="7"/>
  <c r="S132" i="7" s="1"/>
  <c r="E132" i="7"/>
  <c r="R132" i="7" s="1"/>
  <c r="D132" i="7"/>
  <c r="Q132" i="7" s="1"/>
  <c r="C132" i="7"/>
  <c r="P132" i="7" s="1"/>
  <c r="B132" i="7"/>
  <c r="O132" i="7" s="1"/>
  <c r="K131" i="7"/>
  <c r="X131" i="7" s="1"/>
  <c r="J131" i="7"/>
  <c r="W131" i="7" s="1"/>
  <c r="I131" i="7"/>
  <c r="V131" i="7" s="1"/>
  <c r="H131" i="7"/>
  <c r="U131" i="7" s="1"/>
  <c r="G131" i="7"/>
  <c r="T131" i="7" s="1"/>
  <c r="F131" i="7"/>
  <c r="S131" i="7" s="1"/>
  <c r="E131" i="7"/>
  <c r="R131" i="7" s="1"/>
  <c r="D131" i="7"/>
  <c r="Q131" i="7" s="1"/>
  <c r="C131" i="7"/>
  <c r="P131" i="7" s="1"/>
  <c r="B131" i="7"/>
  <c r="O131" i="7" s="1"/>
  <c r="K130" i="7"/>
  <c r="X130" i="7" s="1"/>
  <c r="J130" i="7"/>
  <c r="W130" i="7" s="1"/>
  <c r="I130" i="7"/>
  <c r="V130" i="7" s="1"/>
  <c r="H130" i="7"/>
  <c r="U130" i="7" s="1"/>
  <c r="G130" i="7"/>
  <c r="T130" i="7" s="1"/>
  <c r="F130" i="7"/>
  <c r="S130" i="7" s="1"/>
  <c r="E130" i="7"/>
  <c r="R130" i="7" s="1"/>
  <c r="D130" i="7"/>
  <c r="Q130" i="7" s="1"/>
  <c r="C130" i="7"/>
  <c r="P130" i="7" s="1"/>
  <c r="B130" i="7"/>
  <c r="O130" i="7" s="1"/>
  <c r="K129" i="7"/>
  <c r="X129" i="7" s="1"/>
  <c r="J129" i="7"/>
  <c r="W129" i="7" s="1"/>
  <c r="I129" i="7"/>
  <c r="V129" i="7" s="1"/>
  <c r="H129" i="7"/>
  <c r="U129" i="7" s="1"/>
  <c r="G129" i="7"/>
  <c r="T129" i="7" s="1"/>
  <c r="F129" i="7"/>
  <c r="S129" i="7" s="1"/>
  <c r="E129" i="7"/>
  <c r="R129" i="7" s="1"/>
  <c r="D129" i="7"/>
  <c r="Q129" i="7" s="1"/>
  <c r="C129" i="7"/>
  <c r="P129" i="7" s="1"/>
  <c r="B129" i="7"/>
  <c r="O129" i="7" s="1"/>
  <c r="K128" i="7"/>
  <c r="X128" i="7" s="1"/>
  <c r="J128" i="7"/>
  <c r="W128" i="7" s="1"/>
  <c r="I128" i="7"/>
  <c r="V128" i="7" s="1"/>
  <c r="H128" i="7"/>
  <c r="U128" i="7" s="1"/>
  <c r="G128" i="7"/>
  <c r="T128" i="7" s="1"/>
  <c r="F128" i="7"/>
  <c r="S128" i="7" s="1"/>
  <c r="E128" i="7"/>
  <c r="R128" i="7" s="1"/>
  <c r="D128" i="7"/>
  <c r="Q128" i="7" s="1"/>
  <c r="C128" i="7"/>
  <c r="P128" i="7" s="1"/>
  <c r="B128" i="7"/>
  <c r="O128" i="7" s="1"/>
  <c r="K127" i="7"/>
  <c r="X127" i="7" s="1"/>
  <c r="J127" i="7"/>
  <c r="W127" i="7" s="1"/>
  <c r="I127" i="7"/>
  <c r="V127" i="7" s="1"/>
  <c r="H127" i="7"/>
  <c r="U127" i="7" s="1"/>
  <c r="G127" i="7"/>
  <c r="T127" i="7" s="1"/>
  <c r="F127" i="7"/>
  <c r="S127" i="7" s="1"/>
  <c r="E127" i="7"/>
  <c r="R127" i="7" s="1"/>
  <c r="D127" i="7"/>
  <c r="Q127" i="7" s="1"/>
  <c r="C127" i="7"/>
  <c r="P127" i="7" s="1"/>
  <c r="B127" i="7"/>
  <c r="B127" i="9" s="1"/>
  <c r="K126" i="7"/>
  <c r="X126" i="7" s="1"/>
  <c r="J126" i="7"/>
  <c r="W126" i="7" s="1"/>
  <c r="I126" i="7"/>
  <c r="V126" i="7" s="1"/>
  <c r="H126" i="7"/>
  <c r="U126" i="7" s="1"/>
  <c r="G126" i="7"/>
  <c r="T126" i="7" s="1"/>
  <c r="F126" i="7"/>
  <c r="S126" i="7" s="1"/>
  <c r="E126" i="7"/>
  <c r="R126" i="7" s="1"/>
  <c r="D126" i="7"/>
  <c r="Q126" i="7" s="1"/>
  <c r="C126" i="7"/>
  <c r="P126" i="7" s="1"/>
  <c r="B126" i="7"/>
  <c r="O126" i="7" s="1"/>
  <c r="K125" i="7"/>
  <c r="X125" i="7" s="1"/>
  <c r="J125" i="7"/>
  <c r="W125" i="7" s="1"/>
  <c r="I125" i="7"/>
  <c r="V125" i="7" s="1"/>
  <c r="H125" i="7"/>
  <c r="U125" i="7" s="1"/>
  <c r="G125" i="7"/>
  <c r="T125" i="7" s="1"/>
  <c r="F125" i="7"/>
  <c r="S125" i="7" s="1"/>
  <c r="E125" i="7"/>
  <c r="R125" i="7" s="1"/>
  <c r="D125" i="7"/>
  <c r="Q125" i="7" s="1"/>
  <c r="C125" i="7"/>
  <c r="P125" i="7" s="1"/>
  <c r="B125" i="7"/>
  <c r="O125" i="7" s="1"/>
  <c r="K124" i="7"/>
  <c r="X124" i="7" s="1"/>
  <c r="J124" i="7"/>
  <c r="W124" i="7" s="1"/>
  <c r="I124" i="7"/>
  <c r="V124" i="7" s="1"/>
  <c r="H124" i="7"/>
  <c r="U124" i="7" s="1"/>
  <c r="G124" i="7"/>
  <c r="T124" i="7" s="1"/>
  <c r="F124" i="7"/>
  <c r="S124" i="7" s="1"/>
  <c r="E124" i="7"/>
  <c r="R124" i="7" s="1"/>
  <c r="D124" i="7"/>
  <c r="Q124" i="7" s="1"/>
  <c r="C124" i="7"/>
  <c r="P124" i="7" s="1"/>
  <c r="B124" i="7"/>
  <c r="O124" i="7" s="1"/>
  <c r="K123" i="7"/>
  <c r="X123" i="7" s="1"/>
  <c r="J123" i="7"/>
  <c r="W123" i="7" s="1"/>
  <c r="I123" i="7"/>
  <c r="V123" i="7" s="1"/>
  <c r="H123" i="7"/>
  <c r="U123" i="7" s="1"/>
  <c r="G123" i="7"/>
  <c r="T123" i="7" s="1"/>
  <c r="F123" i="7"/>
  <c r="S123" i="7" s="1"/>
  <c r="E123" i="7"/>
  <c r="R123" i="7" s="1"/>
  <c r="D123" i="7"/>
  <c r="Q123" i="7" s="1"/>
  <c r="C123" i="7"/>
  <c r="P123" i="7" s="1"/>
  <c r="B123" i="7"/>
  <c r="K122" i="7"/>
  <c r="X122" i="7" s="1"/>
  <c r="J122" i="7"/>
  <c r="W122" i="7" s="1"/>
  <c r="I122" i="7"/>
  <c r="V122" i="7" s="1"/>
  <c r="H122" i="7"/>
  <c r="U122" i="7" s="1"/>
  <c r="G122" i="7"/>
  <c r="T122" i="7" s="1"/>
  <c r="F122" i="7"/>
  <c r="S122" i="7" s="1"/>
  <c r="E122" i="7"/>
  <c r="R122" i="7" s="1"/>
  <c r="D122" i="7"/>
  <c r="Q122" i="7" s="1"/>
  <c r="C122" i="7"/>
  <c r="P122" i="7" s="1"/>
  <c r="B122" i="7"/>
  <c r="O122" i="7" s="1"/>
  <c r="K121" i="7"/>
  <c r="X121" i="7" s="1"/>
  <c r="J121" i="7"/>
  <c r="W121" i="7" s="1"/>
  <c r="I121" i="7"/>
  <c r="V121" i="7" s="1"/>
  <c r="H121" i="7"/>
  <c r="U121" i="7" s="1"/>
  <c r="G121" i="7"/>
  <c r="T121" i="7" s="1"/>
  <c r="F121" i="7"/>
  <c r="S121" i="7" s="1"/>
  <c r="E121" i="7"/>
  <c r="R121" i="7" s="1"/>
  <c r="D121" i="7"/>
  <c r="Q121" i="7" s="1"/>
  <c r="C121" i="7"/>
  <c r="P121" i="7" s="1"/>
  <c r="B121" i="7"/>
  <c r="O121" i="7" s="1"/>
  <c r="K120" i="7"/>
  <c r="X120" i="7" s="1"/>
  <c r="J120" i="7"/>
  <c r="W120" i="7" s="1"/>
  <c r="I120" i="7"/>
  <c r="V120" i="7" s="1"/>
  <c r="H120" i="7"/>
  <c r="U120" i="7" s="1"/>
  <c r="G120" i="7"/>
  <c r="T120" i="7" s="1"/>
  <c r="F120" i="7"/>
  <c r="S120" i="7" s="1"/>
  <c r="E120" i="7"/>
  <c r="R120" i="7" s="1"/>
  <c r="D120" i="7"/>
  <c r="Q120" i="7" s="1"/>
  <c r="C120" i="7"/>
  <c r="P120" i="7" s="1"/>
  <c r="B120" i="7"/>
  <c r="O120" i="7" s="1"/>
  <c r="K119" i="7"/>
  <c r="X119" i="7" s="1"/>
  <c r="J119" i="7"/>
  <c r="W119" i="7" s="1"/>
  <c r="I119" i="7"/>
  <c r="V119" i="7" s="1"/>
  <c r="H119" i="7"/>
  <c r="U119" i="7" s="1"/>
  <c r="G119" i="7"/>
  <c r="T119" i="7" s="1"/>
  <c r="F119" i="7"/>
  <c r="S119" i="7" s="1"/>
  <c r="E119" i="7"/>
  <c r="R119" i="7" s="1"/>
  <c r="D119" i="7"/>
  <c r="Q119" i="7" s="1"/>
  <c r="C119" i="7"/>
  <c r="P119" i="7" s="1"/>
  <c r="B119" i="7"/>
  <c r="O119" i="7" s="1"/>
  <c r="K118" i="7"/>
  <c r="X118" i="7" s="1"/>
  <c r="J118" i="7"/>
  <c r="W118" i="7" s="1"/>
  <c r="I118" i="7"/>
  <c r="V118" i="7" s="1"/>
  <c r="H118" i="7"/>
  <c r="U118" i="7" s="1"/>
  <c r="G118" i="7"/>
  <c r="T118" i="7" s="1"/>
  <c r="F118" i="7"/>
  <c r="S118" i="7" s="1"/>
  <c r="E118" i="7"/>
  <c r="R118" i="7" s="1"/>
  <c r="D118" i="7"/>
  <c r="Q118" i="7" s="1"/>
  <c r="C118" i="7"/>
  <c r="P118" i="7" s="1"/>
  <c r="B118" i="7"/>
  <c r="O118" i="7" s="1"/>
  <c r="K117" i="7"/>
  <c r="X117" i="7" s="1"/>
  <c r="J117" i="7"/>
  <c r="W117" i="7" s="1"/>
  <c r="I117" i="7"/>
  <c r="V117" i="7" s="1"/>
  <c r="H117" i="7"/>
  <c r="U117" i="7" s="1"/>
  <c r="G117" i="7"/>
  <c r="T117" i="7" s="1"/>
  <c r="F117" i="7"/>
  <c r="S117" i="7" s="1"/>
  <c r="E117" i="7"/>
  <c r="R117" i="7" s="1"/>
  <c r="D117" i="7"/>
  <c r="Q117" i="7" s="1"/>
  <c r="C117" i="7"/>
  <c r="B117" i="7"/>
  <c r="O117" i="7" s="1"/>
  <c r="K116" i="7"/>
  <c r="X116" i="7" s="1"/>
  <c r="J116" i="7"/>
  <c r="W116" i="7" s="1"/>
  <c r="I116" i="7"/>
  <c r="V116" i="7" s="1"/>
  <c r="H116" i="7"/>
  <c r="U116" i="7" s="1"/>
  <c r="G116" i="7"/>
  <c r="T116" i="7" s="1"/>
  <c r="F116" i="7"/>
  <c r="S116" i="7" s="1"/>
  <c r="E116" i="7"/>
  <c r="R116" i="7" s="1"/>
  <c r="D116" i="7"/>
  <c r="Q116" i="7" s="1"/>
  <c r="C116" i="7"/>
  <c r="P116" i="7" s="1"/>
  <c r="B116" i="7"/>
  <c r="K115" i="7"/>
  <c r="X115" i="7" s="1"/>
  <c r="J115" i="7"/>
  <c r="W115" i="7" s="1"/>
  <c r="I115" i="7"/>
  <c r="V115" i="7" s="1"/>
  <c r="H115" i="7"/>
  <c r="U115" i="7" s="1"/>
  <c r="G115" i="7"/>
  <c r="T115" i="7" s="1"/>
  <c r="F115" i="7"/>
  <c r="S115" i="7" s="1"/>
  <c r="E115" i="7"/>
  <c r="R115" i="7" s="1"/>
  <c r="D115" i="7"/>
  <c r="Q115" i="7" s="1"/>
  <c r="C115" i="7"/>
  <c r="P115" i="7" s="1"/>
  <c r="B115" i="7"/>
  <c r="O115" i="7" s="1"/>
  <c r="K114" i="7"/>
  <c r="X114" i="7" s="1"/>
  <c r="J114" i="7"/>
  <c r="W114" i="7" s="1"/>
  <c r="I114" i="7"/>
  <c r="V114" i="7" s="1"/>
  <c r="H114" i="7"/>
  <c r="U114" i="7" s="1"/>
  <c r="G114" i="7"/>
  <c r="T114" i="7" s="1"/>
  <c r="F114" i="7"/>
  <c r="S114" i="7" s="1"/>
  <c r="E114" i="7"/>
  <c r="R114" i="7" s="1"/>
  <c r="D114" i="7"/>
  <c r="Q114" i="7" s="1"/>
  <c r="C114" i="7"/>
  <c r="P114" i="7" s="1"/>
  <c r="B114" i="7"/>
  <c r="O114" i="7" s="1"/>
  <c r="K113" i="7"/>
  <c r="X113" i="7" s="1"/>
  <c r="J113" i="7"/>
  <c r="W113" i="7" s="1"/>
  <c r="I113" i="7"/>
  <c r="V113" i="7" s="1"/>
  <c r="H113" i="7"/>
  <c r="U113" i="7" s="1"/>
  <c r="G113" i="7"/>
  <c r="T113" i="7" s="1"/>
  <c r="F113" i="7"/>
  <c r="S113" i="7" s="1"/>
  <c r="E113" i="7"/>
  <c r="R113" i="7" s="1"/>
  <c r="D113" i="7"/>
  <c r="Q113" i="7" s="1"/>
  <c r="C113" i="7"/>
  <c r="P113" i="7" s="1"/>
  <c r="B113" i="7"/>
  <c r="O113" i="7" s="1"/>
  <c r="K112" i="7"/>
  <c r="X112" i="7" s="1"/>
  <c r="J112" i="7"/>
  <c r="W112" i="7" s="1"/>
  <c r="I112" i="7"/>
  <c r="V112" i="7" s="1"/>
  <c r="H112" i="7"/>
  <c r="U112" i="7" s="1"/>
  <c r="G112" i="7"/>
  <c r="T112" i="7" s="1"/>
  <c r="F112" i="7"/>
  <c r="S112" i="7" s="1"/>
  <c r="E112" i="7"/>
  <c r="R112" i="7" s="1"/>
  <c r="D112" i="7"/>
  <c r="Q112" i="7" s="1"/>
  <c r="C112" i="7"/>
  <c r="P112" i="7" s="1"/>
  <c r="B112" i="7"/>
  <c r="O112" i="7" s="1"/>
  <c r="K111" i="7"/>
  <c r="X111" i="7" s="1"/>
  <c r="J111" i="7"/>
  <c r="W111" i="7" s="1"/>
  <c r="I111" i="7"/>
  <c r="V111" i="7" s="1"/>
  <c r="H111" i="7"/>
  <c r="U111" i="7" s="1"/>
  <c r="G111" i="7"/>
  <c r="T111" i="7" s="1"/>
  <c r="F111" i="7"/>
  <c r="S111" i="7" s="1"/>
  <c r="E111" i="7"/>
  <c r="R111" i="7" s="1"/>
  <c r="D111" i="7"/>
  <c r="Q111" i="7" s="1"/>
  <c r="C111" i="7"/>
  <c r="P111" i="7" s="1"/>
  <c r="B111" i="7"/>
  <c r="O111" i="7" s="1"/>
  <c r="K110" i="7"/>
  <c r="X110" i="7" s="1"/>
  <c r="J110" i="7"/>
  <c r="W110" i="7" s="1"/>
  <c r="I110" i="7"/>
  <c r="V110" i="7" s="1"/>
  <c r="H110" i="7"/>
  <c r="U110" i="7" s="1"/>
  <c r="G110" i="7"/>
  <c r="T110" i="7" s="1"/>
  <c r="F110" i="7"/>
  <c r="S110" i="7" s="1"/>
  <c r="E110" i="7"/>
  <c r="R110" i="7" s="1"/>
  <c r="D110" i="7"/>
  <c r="Q110" i="7" s="1"/>
  <c r="C110" i="7"/>
  <c r="P110" i="7" s="1"/>
  <c r="B110" i="7"/>
  <c r="O110" i="7" s="1"/>
  <c r="K109" i="7"/>
  <c r="X109" i="7" s="1"/>
  <c r="J109" i="7"/>
  <c r="W109" i="7" s="1"/>
  <c r="I109" i="7"/>
  <c r="V109" i="7" s="1"/>
  <c r="H109" i="7"/>
  <c r="U109" i="7" s="1"/>
  <c r="G109" i="7"/>
  <c r="T109" i="7" s="1"/>
  <c r="F109" i="7"/>
  <c r="S109" i="7" s="1"/>
  <c r="E109" i="7"/>
  <c r="R109" i="7" s="1"/>
  <c r="D109" i="7"/>
  <c r="Q109" i="7" s="1"/>
  <c r="C109" i="7"/>
  <c r="B109" i="7"/>
  <c r="O109" i="7" s="1"/>
  <c r="K108" i="7"/>
  <c r="X108" i="7" s="1"/>
  <c r="J108" i="7"/>
  <c r="W108" i="7" s="1"/>
  <c r="I108" i="7"/>
  <c r="V108" i="7" s="1"/>
  <c r="H108" i="7"/>
  <c r="U108" i="7" s="1"/>
  <c r="G108" i="7"/>
  <c r="T108" i="7" s="1"/>
  <c r="F108" i="7"/>
  <c r="S108" i="7" s="1"/>
  <c r="E108" i="7"/>
  <c r="R108" i="7" s="1"/>
  <c r="D108" i="7"/>
  <c r="Q108" i="7" s="1"/>
  <c r="C108" i="7"/>
  <c r="P108" i="7" s="1"/>
  <c r="B108" i="7"/>
  <c r="K107" i="7"/>
  <c r="X107" i="7" s="1"/>
  <c r="J107" i="7"/>
  <c r="W107" i="7" s="1"/>
  <c r="I107" i="7"/>
  <c r="V107" i="7" s="1"/>
  <c r="H107" i="7"/>
  <c r="U107" i="7" s="1"/>
  <c r="G107" i="7"/>
  <c r="T107" i="7" s="1"/>
  <c r="F107" i="7"/>
  <c r="S107" i="7" s="1"/>
  <c r="E107" i="7"/>
  <c r="R107" i="7" s="1"/>
  <c r="D107" i="7"/>
  <c r="Q107" i="7" s="1"/>
  <c r="C107" i="7"/>
  <c r="P107" i="7" s="1"/>
  <c r="B107" i="7"/>
  <c r="O107" i="7" s="1"/>
  <c r="K100" i="7"/>
  <c r="X100" i="7" s="1"/>
  <c r="J100" i="7"/>
  <c r="W100" i="7" s="1"/>
  <c r="I100" i="7"/>
  <c r="V100" i="7" s="1"/>
  <c r="H100" i="7"/>
  <c r="U100" i="7" s="1"/>
  <c r="G100" i="7"/>
  <c r="T100" i="7" s="1"/>
  <c r="F100" i="7"/>
  <c r="S100" i="7" s="1"/>
  <c r="E100" i="7"/>
  <c r="R100" i="7" s="1"/>
  <c r="D100" i="7"/>
  <c r="Q100" i="7" s="1"/>
  <c r="C100" i="7"/>
  <c r="P100" i="7" s="1"/>
  <c r="B100" i="7"/>
  <c r="O100" i="7" s="1"/>
  <c r="K99" i="7"/>
  <c r="X99" i="7" s="1"/>
  <c r="J99" i="7"/>
  <c r="W99" i="7" s="1"/>
  <c r="I99" i="7"/>
  <c r="V99" i="7" s="1"/>
  <c r="H99" i="7"/>
  <c r="U99" i="7" s="1"/>
  <c r="G99" i="7"/>
  <c r="T99" i="7" s="1"/>
  <c r="F99" i="7"/>
  <c r="S99" i="7" s="1"/>
  <c r="E99" i="7"/>
  <c r="R99" i="7" s="1"/>
  <c r="D99" i="7"/>
  <c r="C99" i="7"/>
  <c r="P99" i="7" s="1"/>
  <c r="B99" i="7"/>
  <c r="O99" i="7" s="1"/>
  <c r="K98" i="7"/>
  <c r="X98" i="7" s="1"/>
  <c r="J98" i="7"/>
  <c r="W98" i="7" s="1"/>
  <c r="I98" i="7"/>
  <c r="V98" i="7" s="1"/>
  <c r="H98" i="7"/>
  <c r="U98" i="7" s="1"/>
  <c r="G98" i="7"/>
  <c r="T98" i="7" s="1"/>
  <c r="F98" i="7"/>
  <c r="S98" i="7" s="1"/>
  <c r="E98" i="7"/>
  <c r="R98" i="7" s="1"/>
  <c r="D98" i="7"/>
  <c r="Q98" i="7" s="1"/>
  <c r="C98" i="7"/>
  <c r="P98" i="7" s="1"/>
  <c r="B98" i="7"/>
  <c r="O98" i="7" s="1"/>
  <c r="K97" i="7"/>
  <c r="X97" i="7" s="1"/>
  <c r="J97" i="7"/>
  <c r="W97" i="7" s="1"/>
  <c r="I97" i="7"/>
  <c r="V97" i="7" s="1"/>
  <c r="H97" i="7"/>
  <c r="U97" i="7" s="1"/>
  <c r="G97" i="7"/>
  <c r="T97" i="7" s="1"/>
  <c r="F97" i="7"/>
  <c r="S97" i="7" s="1"/>
  <c r="E97" i="7"/>
  <c r="R97" i="7" s="1"/>
  <c r="D97" i="7"/>
  <c r="Q97" i="7" s="1"/>
  <c r="C97" i="7"/>
  <c r="P97" i="7" s="1"/>
  <c r="B97" i="7"/>
  <c r="O97" i="7" s="1"/>
  <c r="K96" i="7"/>
  <c r="X96" i="7" s="1"/>
  <c r="J96" i="7"/>
  <c r="W96" i="7" s="1"/>
  <c r="I96" i="7"/>
  <c r="V96" i="7" s="1"/>
  <c r="H96" i="7"/>
  <c r="U96" i="7" s="1"/>
  <c r="G96" i="7"/>
  <c r="T96" i="7" s="1"/>
  <c r="F96" i="7"/>
  <c r="S96" i="7" s="1"/>
  <c r="E96" i="7"/>
  <c r="R96" i="7" s="1"/>
  <c r="D96" i="7"/>
  <c r="Q96" i="7" s="1"/>
  <c r="C96" i="7"/>
  <c r="P96" i="7" s="1"/>
  <c r="B96" i="7"/>
  <c r="O96" i="7" s="1"/>
  <c r="K95" i="7"/>
  <c r="X95" i="7" s="1"/>
  <c r="J95" i="7"/>
  <c r="W95" i="7" s="1"/>
  <c r="I95" i="7"/>
  <c r="V95" i="7" s="1"/>
  <c r="H95" i="7"/>
  <c r="U95" i="7" s="1"/>
  <c r="G95" i="7"/>
  <c r="T95" i="7" s="1"/>
  <c r="F95" i="7"/>
  <c r="S95" i="7" s="1"/>
  <c r="E95" i="7"/>
  <c r="R95" i="7" s="1"/>
  <c r="D95" i="7"/>
  <c r="Q95" i="7" s="1"/>
  <c r="C95" i="7"/>
  <c r="P95" i="7" s="1"/>
  <c r="B95" i="7"/>
  <c r="O95" i="7" s="1"/>
  <c r="K94" i="7"/>
  <c r="X94" i="7" s="1"/>
  <c r="J94" i="7"/>
  <c r="W94" i="7" s="1"/>
  <c r="I94" i="7"/>
  <c r="V94" i="7" s="1"/>
  <c r="H94" i="7"/>
  <c r="U94" i="7" s="1"/>
  <c r="G94" i="7"/>
  <c r="T94" i="7" s="1"/>
  <c r="F94" i="7"/>
  <c r="S94" i="7" s="1"/>
  <c r="E94" i="7"/>
  <c r="R94" i="7" s="1"/>
  <c r="D94" i="7"/>
  <c r="Q94" i="7" s="1"/>
  <c r="C94" i="7"/>
  <c r="P94" i="7" s="1"/>
  <c r="B94" i="7"/>
  <c r="K93" i="7"/>
  <c r="X93" i="7" s="1"/>
  <c r="J93" i="7"/>
  <c r="W93" i="7" s="1"/>
  <c r="I93" i="7"/>
  <c r="V93" i="7" s="1"/>
  <c r="H93" i="7"/>
  <c r="U93" i="7" s="1"/>
  <c r="G93" i="7"/>
  <c r="T93" i="7" s="1"/>
  <c r="F93" i="7"/>
  <c r="S93" i="7" s="1"/>
  <c r="E93" i="7"/>
  <c r="R93" i="7" s="1"/>
  <c r="D93" i="7"/>
  <c r="Q93" i="7" s="1"/>
  <c r="C93" i="7"/>
  <c r="P93" i="7" s="1"/>
  <c r="B93" i="7"/>
  <c r="O93" i="7" s="1"/>
  <c r="K92" i="7"/>
  <c r="X92" i="7" s="1"/>
  <c r="J92" i="7"/>
  <c r="W92" i="7" s="1"/>
  <c r="I92" i="7"/>
  <c r="V92" i="7" s="1"/>
  <c r="H92" i="7"/>
  <c r="U92" i="7" s="1"/>
  <c r="G92" i="7"/>
  <c r="T92" i="7" s="1"/>
  <c r="F92" i="7"/>
  <c r="S92" i="7" s="1"/>
  <c r="E92" i="7"/>
  <c r="R92" i="7" s="1"/>
  <c r="D92" i="7"/>
  <c r="Q92" i="7" s="1"/>
  <c r="C92" i="7"/>
  <c r="P92" i="7" s="1"/>
  <c r="B92" i="7"/>
  <c r="O92" i="7" s="1"/>
  <c r="K91" i="7"/>
  <c r="X91" i="7" s="1"/>
  <c r="J91" i="7"/>
  <c r="W91" i="7" s="1"/>
  <c r="I91" i="7"/>
  <c r="V91" i="7" s="1"/>
  <c r="H91" i="7"/>
  <c r="U91" i="7" s="1"/>
  <c r="G91" i="7"/>
  <c r="T91" i="7" s="1"/>
  <c r="F91" i="7"/>
  <c r="S91" i="7" s="1"/>
  <c r="E91" i="7"/>
  <c r="R91" i="7" s="1"/>
  <c r="D91" i="7"/>
  <c r="Q91" i="7" s="1"/>
  <c r="C91" i="7"/>
  <c r="P91" i="7" s="1"/>
  <c r="B91" i="7"/>
  <c r="O91" i="7" s="1"/>
  <c r="K90" i="7"/>
  <c r="X90" i="7" s="1"/>
  <c r="J90" i="7"/>
  <c r="W90" i="7" s="1"/>
  <c r="I90" i="7"/>
  <c r="V90" i="7" s="1"/>
  <c r="H90" i="7"/>
  <c r="U90" i="7" s="1"/>
  <c r="G90" i="7"/>
  <c r="T90" i="7" s="1"/>
  <c r="F90" i="7"/>
  <c r="S90" i="7" s="1"/>
  <c r="E90" i="7"/>
  <c r="R90" i="7" s="1"/>
  <c r="D90" i="7"/>
  <c r="Q90" i="7" s="1"/>
  <c r="C90" i="7"/>
  <c r="P90" i="7" s="1"/>
  <c r="B90" i="7"/>
  <c r="O90" i="7" s="1"/>
  <c r="K89" i="7"/>
  <c r="X89" i="7" s="1"/>
  <c r="J89" i="7"/>
  <c r="W89" i="7" s="1"/>
  <c r="I89" i="7"/>
  <c r="V89" i="7" s="1"/>
  <c r="H89" i="7"/>
  <c r="U89" i="7" s="1"/>
  <c r="G89" i="7"/>
  <c r="T89" i="7" s="1"/>
  <c r="F89" i="7"/>
  <c r="S89" i="7" s="1"/>
  <c r="E89" i="7"/>
  <c r="R89" i="7" s="1"/>
  <c r="D89" i="7"/>
  <c r="Q89" i="7" s="1"/>
  <c r="C89" i="7"/>
  <c r="P89" i="7" s="1"/>
  <c r="B89" i="7"/>
  <c r="O89" i="7" s="1"/>
  <c r="K88" i="7"/>
  <c r="X88" i="7" s="1"/>
  <c r="J88" i="7"/>
  <c r="W88" i="7" s="1"/>
  <c r="I88" i="7"/>
  <c r="V88" i="7" s="1"/>
  <c r="H88" i="7"/>
  <c r="U88" i="7" s="1"/>
  <c r="G88" i="7"/>
  <c r="T88" i="7" s="1"/>
  <c r="F88" i="7"/>
  <c r="S88" i="7" s="1"/>
  <c r="E88" i="7"/>
  <c r="R88" i="7" s="1"/>
  <c r="D88" i="7"/>
  <c r="Q88" i="7" s="1"/>
  <c r="C88" i="7"/>
  <c r="P88" i="7" s="1"/>
  <c r="B88" i="7"/>
  <c r="O88" i="7" s="1"/>
  <c r="K87" i="7"/>
  <c r="X87" i="7" s="1"/>
  <c r="J87" i="7"/>
  <c r="W87" i="7" s="1"/>
  <c r="I87" i="7"/>
  <c r="V87" i="7" s="1"/>
  <c r="H87" i="7"/>
  <c r="U87" i="7" s="1"/>
  <c r="G87" i="7"/>
  <c r="T87" i="7" s="1"/>
  <c r="F87" i="7"/>
  <c r="S87" i="7" s="1"/>
  <c r="E87" i="7"/>
  <c r="R87" i="7" s="1"/>
  <c r="D87" i="7"/>
  <c r="Q87" i="7" s="1"/>
  <c r="C87" i="7"/>
  <c r="P87" i="7" s="1"/>
  <c r="B87" i="7"/>
  <c r="O87" i="7" s="1"/>
  <c r="K86" i="7"/>
  <c r="X86" i="7" s="1"/>
  <c r="J86" i="7"/>
  <c r="W86" i="7" s="1"/>
  <c r="I86" i="7"/>
  <c r="V86" i="7" s="1"/>
  <c r="H86" i="7"/>
  <c r="U86" i="7" s="1"/>
  <c r="G86" i="7"/>
  <c r="T86" i="7" s="1"/>
  <c r="F86" i="7"/>
  <c r="S86" i="7" s="1"/>
  <c r="E86" i="7"/>
  <c r="R86" i="7" s="1"/>
  <c r="D86" i="7"/>
  <c r="Q86" i="7" s="1"/>
  <c r="C86" i="7"/>
  <c r="P86" i="7" s="1"/>
  <c r="B86" i="7"/>
  <c r="K85" i="7"/>
  <c r="X85" i="7" s="1"/>
  <c r="J85" i="7"/>
  <c r="W85" i="7" s="1"/>
  <c r="I85" i="7"/>
  <c r="V85" i="7" s="1"/>
  <c r="H85" i="7"/>
  <c r="U85" i="7" s="1"/>
  <c r="G85" i="7"/>
  <c r="T85" i="7" s="1"/>
  <c r="F85" i="7"/>
  <c r="S85" i="7" s="1"/>
  <c r="E85" i="7"/>
  <c r="R85" i="7" s="1"/>
  <c r="D85" i="7"/>
  <c r="Q85" i="7" s="1"/>
  <c r="C85" i="7"/>
  <c r="P85" i="7" s="1"/>
  <c r="B85" i="7"/>
  <c r="O85" i="7" s="1"/>
  <c r="K84" i="7"/>
  <c r="X84" i="7" s="1"/>
  <c r="J84" i="7"/>
  <c r="W84" i="7" s="1"/>
  <c r="I84" i="7"/>
  <c r="V84" i="7" s="1"/>
  <c r="H84" i="7"/>
  <c r="U84" i="7" s="1"/>
  <c r="G84" i="7"/>
  <c r="T84" i="7" s="1"/>
  <c r="F84" i="7"/>
  <c r="S84" i="7" s="1"/>
  <c r="E84" i="7"/>
  <c r="R84" i="7" s="1"/>
  <c r="D84" i="7"/>
  <c r="Q84" i="7" s="1"/>
  <c r="C84" i="7"/>
  <c r="P84" i="7" s="1"/>
  <c r="B84" i="7"/>
  <c r="O84" i="7" s="1"/>
  <c r="K83" i="7"/>
  <c r="X83" i="7" s="1"/>
  <c r="J83" i="7"/>
  <c r="W83" i="7" s="1"/>
  <c r="I83" i="7"/>
  <c r="V83" i="7" s="1"/>
  <c r="H83" i="7"/>
  <c r="U83" i="7" s="1"/>
  <c r="G83" i="7"/>
  <c r="T83" i="7" s="1"/>
  <c r="F83" i="7"/>
  <c r="S83" i="7" s="1"/>
  <c r="E83" i="7"/>
  <c r="R83" i="7" s="1"/>
  <c r="D83" i="7"/>
  <c r="Q83" i="7" s="1"/>
  <c r="C83" i="7"/>
  <c r="P83" i="7" s="1"/>
  <c r="B83" i="7"/>
  <c r="K82" i="7"/>
  <c r="X82" i="7" s="1"/>
  <c r="J82" i="7"/>
  <c r="W82" i="7" s="1"/>
  <c r="I82" i="7"/>
  <c r="V82" i="7" s="1"/>
  <c r="H82" i="7"/>
  <c r="U82" i="7" s="1"/>
  <c r="G82" i="7"/>
  <c r="T82" i="7" s="1"/>
  <c r="F82" i="7"/>
  <c r="S82" i="7" s="1"/>
  <c r="E82" i="7"/>
  <c r="R82" i="7" s="1"/>
  <c r="D82" i="7"/>
  <c r="Q82" i="7" s="1"/>
  <c r="C82" i="7"/>
  <c r="P82" i="7" s="1"/>
  <c r="B82" i="7"/>
  <c r="O82" i="7" s="1"/>
  <c r="K81" i="7"/>
  <c r="X81" i="7" s="1"/>
  <c r="J81" i="7"/>
  <c r="W81" i="7" s="1"/>
  <c r="I81" i="7"/>
  <c r="V81" i="7" s="1"/>
  <c r="H81" i="7"/>
  <c r="U81" i="7" s="1"/>
  <c r="G81" i="7"/>
  <c r="T81" i="7" s="1"/>
  <c r="F81" i="7"/>
  <c r="S81" i="7" s="1"/>
  <c r="E81" i="7"/>
  <c r="R81" i="7" s="1"/>
  <c r="D81" i="7"/>
  <c r="Q81" i="7" s="1"/>
  <c r="C81" i="7"/>
  <c r="P81" i="7" s="1"/>
  <c r="B81" i="7"/>
  <c r="O81" i="7" s="1"/>
  <c r="K80" i="7"/>
  <c r="X80" i="7" s="1"/>
  <c r="J80" i="7"/>
  <c r="W80" i="7" s="1"/>
  <c r="I80" i="7"/>
  <c r="V80" i="7" s="1"/>
  <c r="H80" i="7"/>
  <c r="U80" i="7" s="1"/>
  <c r="G80" i="7"/>
  <c r="T80" i="7" s="1"/>
  <c r="F80" i="7"/>
  <c r="S80" i="7" s="1"/>
  <c r="E80" i="7"/>
  <c r="R80" i="7" s="1"/>
  <c r="D80" i="7"/>
  <c r="Q80" i="7" s="1"/>
  <c r="C80" i="7"/>
  <c r="P80" i="7" s="1"/>
  <c r="B80" i="7"/>
  <c r="O80" i="7" s="1"/>
  <c r="K79" i="7"/>
  <c r="X79" i="7" s="1"/>
  <c r="J79" i="7"/>
  <c r="W79" i="7" s="1"/>
  <c r="I79" i="7"/>
  <c r="V79" i="7" s="1"/>
  <c r="H79" i="7"/>
  <c r="U79" i="7" s="1"/>
  <c r="G79" i="7"/>
  <c r="T79" i="7" s="1"/>
  <c r="F79" i="7"/>
  <c r="S79" i="7" s="1"/>
  <c r="E79" i="7"/>
  <c r="R79" i="7" s="1"/>
  <c r="D79" i="7"/>
  <c r="Q79" i="7" s="1"/>
  <c r="C79" i="7"/>
  <c r="P79" i="7" s="1"/>
  <c r="B79" i="7"/>
  <c r="O79" i="7" s="1"/>
  <c r="K78" i="7"/>
  <c r="X78" i="7" s="1"/>
  <c r="J78" i="7"/>
  <c r="W78" i="7" s="1"/>
  <c r="I78" i="7"/>
  <c r="V78" i="7" s="1"/>
  <c r="H78" i="7"/>
  <c r="U78" i="7" s="1"/>
  <c r="G78" i="7"/>
  <c r="T78" i="7" s="1"/>
  <c r="F78" i="7"/>
  <c r="S78" i="7" s="1"/>
  <c r="E78" i="7"/>
  <c r="R78" i="7" s="1"/>
  <c r="D78" i="7"/>
  <c r="Q78" i="7" s="1"/>
  <c r="C78" i="7"/>
  <c r="P78" i="7" s="1"/>
  <c r="B78" i="7"/>
  <c r="K77" i="7"/>
  <c r="X77" i="7" s="1"/>
  <c r="J77" i="7"/>
  <c r="W77" i="7" s="1"/>
  <c r="I77" i="7"/>
  <c r="V77" i="7" s="1"/>
  <c r="H77" i="7"/>
  <c r="U77" i="7" s="1"/>
  <c r="G77" i="7"/>
  <c r="T77" i="7" s="1"/>
  <c r="F77" i="7"/>
  <c r="S77" i="7" s="1"/>
  <c r="E77" i="7"/>
  <c r="R77" i="7" s="1"/>
  <c r="D77" i="7"/>
  <c r="Q77" i="7" s="1"/>
  <c r="C77" i="7"/>
  <c r="P77" i="7" s="1"/>
  <c r="B77" i="7"/>
  <c r="O77" i="7" s="1"/>
  <c r="K76" i="7"/>
  <c r="X76" i="7" s="1"/>
  <c r="J76" i="7"/>
  <c r="W76" i="7" s="1"/>
  <c r="I76" i="7"/>
  <c r="V76" i="7" s="1"/>
  <c r="H76" i="7"/>
  <c r="U76" i="7" s="1"/>
  <c r="G76" i="7"/>
  <c r="T76" i="7" s="1"/>
  <c r="F76" i="7"/>
  <c r="S76" i="7" s="1"/>
  <c r="E76" i="7"/>
  <c r="R76" i="7" s="1"/>
  <c r="D76" i="7"/>
  <c r="Q76" i="7" s="1"/>
  <c r="C76" i="7"/>
  <c r="P76" i="7" s="1"/>
  <c r="B76" i="7"/>
  <c r="O76" i="7" s="1"/>
  <c r="K75" i="7"/>
  <c r="X75" i="7" s="1"/>
  <c r="J75" i="7"/>
  <c r="W75" i="7" s="1"/>
  <c r="I75" i="7"/>
  <c r="V75" i="7" s="1"/>
  <c r="H75" i="7"/>
  <c r="U75" i="7" s="1"/>
  <c r="G75" i="7"/>
  <c r="T75" i="7" s="1"/>
  <c r="F75" i="7"/>
  <c r="S75" i="7" s="1"/>
  <c r="E75" i="7"/>
  <c r="R75" i="7" s="1"/>
  <c r="D75" i="7"/>
  <c r="Q75" i="7" s="1"/>
  <c r="C75" i="7"/>
  <c r="P75" i="7" s="1"/>
  <c r="B75" i="7"/>
  <c r="O75" i="7" s="1"/>
  <c r="K74" i="7"/>
  <c r="X74" i="7" s="1"/>
  <c r="J74" i="7"/>
  <c r="W74" i="7" s="1"/>
  <c r="I74" i="7"/>
  <c r="V74" i="7" s="1"/>
  <c r="H74" i="7"/>
  <c r="U74" i="7" s="1"/>
  <c r="G74" i="7"/>
  <c r="T74" i="7" s="1"/>
  <c r="F74" i="7"/>
  <c r="S74" i="7" s="1"/>
  <c r="E74" i="7"/>
  <c r="R74" i="7" s="1"/>
  <c r="D74" i="7"/>
  <c r="Q74" i="7" s="1"/>
  <c r="C74" i="7"/>
  <c r="P74" i="7" s="1"/>
  <c r="B74" i="7"/>
  <c r="O74" i="7" s="1"/>
  <c r="K73" i="7"/>
  <c r="X73" i="7" s="1"/>
  <c r="J73" i="7"/>
  <c r="W73" i="7" s="1"/>
  <c r="I73" i="7"/>
  <c r="V73" i="7" s="1"/>
  <c r="H73" i="7"/>
  <c r="U73" i="7" s="1"/>
  <c r="G73" i="7"/>
  <c r="T73" i="7" s="1"/>
  <c r="F73" i="7"/>
  <c r="S73" i="7" s="1"/>
  <c r="E73" i="7"/>
  <c r="R73" i="7" s="1"/>
  <c r="D73" i="7"/>
  <c r="Q73" i="7" s="1"/>
  <c r="C73" i="7"/>
  <c r="P73" i="7" s="1"/>
  <c r="B73" i="7"/>
  <c r="O73" i="7" s="1"/>
  <c r="K66" i="7"/>
  <c r="X66" i="7" s="1"/>
  <c r="J66" i="7"/>
  <c r="W66" i="7" s="1"/>
  <c r="I66" i="7"/>
  <c r="V66" i="7" s="1"/>
  <c r="H66" i="7"/>
  <c r="U66" i="7" s="1"/>
  <c r="G66" i="7"/>
  <c r="T66" i="7" s="1"/>
  <c r="F66" i="7"/>
  <c r="S66" i="7" s="1"/>
  <c r="E66" i="7"/>
  <c r="R66" i="7" s="1"/>
  <c r="D66" i="7"/>
  <c r="Q66" i="7" s="1"/>
  <c r="C66" i="7"/>
  <c r="P66" i="7" s="1"/>
  <c r="B66" i="7"/>
  <c r="O66" i="7" s="1"/>
  <c r="K65" i="7"/>
  <c r="X65" i="7" s="1"/>
  <c r="J65" i="7"/>
  <c r="W65" i="7" s="1"/>
  <c r="I65" i="7"/>
  <c r="V65" i="7" s="1"/>
  <c r="H65" i="7"/>
  <c r="U65" i="7" s="1"/>
  <c r="G65" i="7"/>
  <c r="T65" i="7" s="1"/>
  <c r="F65" i="7"/>
  <c r="S65" i="7" s="1"/>
  <c r="E65" i="7"/>
  <c r="R65" i="7" s="1"/>
  <c r="D65" i="7"/>
  <c r="Q65" i="7" s="1"/>
  <c r="C65" i="7"/>
  <c r="P65" i="7" s="1"/>
  <c r="B65" i="7"/>
  <c r="K64" i="7"/>
  <c r="X64" i="7" s="1"/>
  <c r="J64" i="7"/>
  <c r="W64" i="7" s="1"/>
  <c r="I64" i="7"/>
  <c r="V64" i="7" s="1"/>
  <c r="H64" i="7"/>
  <c r="U64" i="7" s="1"/>
  <c r="G64" i="7"/>
  <c r="T64" i="7" s="1"/>
  <c r="F64" i="7"/>
  <c r="S64" i="7" s="1"/>
  <c r="E64" i="7"/>
  <c r="R64" i="7" s="1"/>
  <c r="D64" i="7"/>
  <c r="Q64" i="7" s="1"/>
  <c r="C64" i="7"/>
  <c r="P64" i="7" s="1"/>
  <c r="B64" i="7"/>
  <c r="K63" i="7"/>
  <c r="X63" i="7" s="1"/>
  <c r="J63" i="7"/>
  <c r="W63" i="7" s="1"/>
  <c r="I63" i="7"/>
  <c r="V63" i="7" s="1"/>
  <c r="H63" i="7"/>
  <c r="U63" i="7" s="1"/>
  <c r="G63" i="7"/>
  <c r="T63" i="7" s="1"/>
  <c r="F63" i="7"/>
  <c r="S63" i="7" s="1"/>
  <c r="E63" i="7"/>
  <c r="R63" i="7" s="1"/>
  <c r="D63" i="7"/>
  <c r="Q63" i="7" s="1"/>
  <c r="C63" i="7"/>
  <c r="P63" i="7" s="1"/>
  <c r="B63" i="7"/>
  <c r="O63" i="7" s="1"/>
  <c r="K62" i="7"/>
  <c r="X62" i="7" s="1"/>
  <c r="J62" i="7"/>
  <c r="W62" i="7" s="1"/>
  <c r="I62" i="7"/>
  <c r="V62" i="7" s="1"/>
  <c r="H62" i="7"/>
  <c r="U62" i="7" s="1"/>
  <c r="G62" i="7"/>
  <c r="T62" i="7" s="1"/>
  <c r="F62" i="7"/>
  <c r="S62" i="7" s="1"/>
  <c r="E62" i="7"/>
  <c r="R62" i="7" s="1"/>
  <c r="D62" i="7"/>
  <c r="Q62" i="7" s="1"/>
  <c r="C62" i="7"/>
  <c r="P62" i="7" s="1"/>
  <c r="B62" i="7"/>
  <c r="O62" i="7" s="1"/>
  <c r="K61" i="7"/>
  <c r="X61" i="7" s="1"/>
  <c r="J61" i="7"/>
  <c r="W61" i="7" s="1"/>
  <c r="I61" i="7"/>
  <c r="V61" i="7" s="1"/>
  <c r="H61" i="7"/>
  <c r="U61" i="7" s="1"/>
  <c r="G61" i="7"/>
  <c r="T61" i="7" s="1"/>
  <c r="F61" i="7"/>
  <c r="S61" i="7" s="1"/>
  <c r="E61" i="7"/>
  <c r="R61" i="7" s="1"/>
  <c r="D61" i="7"/>
  <c r="Q61" i="7" s="1"/>
  <c r="C61" i="7"/>
  <c r="P61" i="7" s="1"/>
  <c r="B61" i="7"/>
  <c r="O61" i="7" s="1"/>
  <c r="K60" i="7"/>
  <c r="X60" i="7" s="1"/>
  <c r="J60" i="7"/>
  <c r="W60" i="7" s="1"/>
  <c r="I60" i="7"/>
  <c r="V60" i="7" s="1"/>
  <c r="H60" i="7"/>
  <c r="U60" i="7" s="1"/>
  <c r="G60" i="7"/>
  <c r="T60" i="7" s="1"/>
  <c r="F60" i="7"/>
  <c r="S60" i="7" s="1"/>
  <c r="E60" i="7"/>
  <c r="R60" i="7" s="1"/>
  <c r="D60" i="7"/>
  <c r="Q60" i="7" s="1"/>
  <c r="C60" i="7"/>
  <c r="P60" i="7" s="1"/>
  <c r="B60" i="7"/>
  <c r="O60" i="7" s="1"/>
  <c r="K59" i="7"/>
  <c r="X59" i="7" s="1"/>
  <c r="J59" i="7"/>
  <c r="W59" i="7" s="1"/>
  <c r="I59" i="7"/>
  <c r="V59" i="7" s="1"/>
  <c r="H59" i="7"/>
  <c r="U59" i="7" s="1"/>
  <c r="G59" i="7"/>
  <c r="T59" i="7" s="1"/>
  <c r="F59" i="7"/>
  <c r="S59" i="7" s="1"/>
  <c r="E59" i="7"/>
  <c r="R59" i="7" s="1"/>
  <c r="D59" i="7"/>
  <c r="Q59" i="7" s="1"/>
  <c r="C59" i="7"/>
  <c r="P59" i="7" s="1"/>
  <c r="B59" i="7"/>
  <c r="O59" i="7" s="1"/>
  <c r="K58" i="7"/>
  <c r="X58" i="7" s="1"/>
  <c r="J58" i="7"/>
  <c r="W58" i="7" s="1"/>
  <c r="I58" i="7"/>
  <c r="V58" i="7" s="1"/>
  <c r="H58" i="7"/>
  <c r="U58" i="7" s="1"/>
  <c r="G58" i="7"/>
  <c r="T58" i="7" s="1"/>
  <c r="F58" i="7"/>
  <c r="S58" i="7" s="1"/>
  <c r="E58" i="7"/>
  <c r="R58" i="7" s="1"/>
  <c r="D58" i="7"/>
  <c r="Q58" i="7" s="1"/>
  <c r="C58" i="7"/>
  <c r="P58" i="7" s="1"/>
  <c r="B58" i="7"/>
  <c r="O58" i="7" s="1"/>
  <c r="K57" i="7"/>
  <c r="X57" i="7" s="1"/>
  <c r="J57" i="7"/>
  <c r="W57" i="7" s="1"/>
  <c r="I57" i="7"/>
  <c r="V57" i="7" s="1"/>
  <c r="H57" i="7"/>
  <c r="U57" i="7" s="1"/>
  <c r="G57" i="7"/>
  <c r="T57" i="7" s="1"/>
  <c r="F57" i="7"/>
  <c r="S57" i="7" s="1"/>
  <c r="E57" i="7"/>
  <c r="R57" i="7" s="1"/>
  <c r="D57" i="7"/>
  <c r="Q57" i="7" s="1"/>
  <c r="C57" i="7"/>
  <c r="P57" i="7" s="1"/>
  <c r="B57" i="7"/>
  <c r="O57" i="7" s="1"/>
  <c r="K56" i="7"/>
  <c r="X56" i="7" s="1"/>
  <c r="J56" i="7"/>
  <c r="W56" i="7" s="1"/>
  <c r="I56" i="7"/>
  <c r="V56" i="7" s="1"/>
  <c r="H56" i="7"/>
  <c r="U56" i="7" s="1"/>
  <c r="G56" i="7"/>
  <c r="T56" i="7" s="1"/>
  <c r="F56" i="7"/>
  <c r="S56" i="7" s="1"/>
  <c r="E56" i="7"/>
  <c r="R56" i="7" s="1"/>
  <c r="D56" i="7"/>
  <c r="Q56" i="7" s="1"/>
  <c r="C56" i="7"/>
  <c r="P56" i="7" s="1"/>
  <c r="B56" i="7"/>
  <c r="K55" i="7"/>
  <c r="X55" i="7" s="1"/>
  <c r="J55" i="7"/>
  <c r="W55" i="7" s="1"/>
  <c r="I55" i="7"/>
  <c r="V55" i="7" s="1"/>
  <c r="H55" i="7"/>
  <c r="U55" i="7" s="1"/>
  <c r="G55" i="7"/>
  <c r="T55" i="7" s="1"/>
  <c r="F55" i="7"/>
  <c r="S55" i="7" s="1"/>
  <c r="E55" i="7"/>
  <c r="R55" i="7" s="1"/>
  <c r="D55" i="7"/>
  <c r="Q55" i="7" s="1"/>
  <c r="C55" i="7"/>
  <c r="P55" i="7" s="1"/>
  <c r="B55" i="7"/>
  <c r="O55" i="7" s="1"/>
  <c r="K54" i="7"/>
  <c r="X54" i="7" s="1"/>
  <c r="J54" i="7"/>
  <c r="W54" i="7" s="1"/>
  <c r="I54" i="7"/>
  <c r="V54" i="7" s="1"/>
  <c r="H54" i="7"/>
  <c r="U54" i="7" s="1"/>
  <c r="G54" i="7"/>
  <c r="T54" i="7" s="1"/>
  <c r="F54" i="7"/>
  <c r="S54" i="7" s="1"/>
  <c r="E54" i="7"/>
  <c r="R54" i="7" s="1"/>
  <c r="D54" i="7"/>
  <c r="Q54" i="7" s="1"/>
  <c r="C54" i="7"/>
  <c r="P54" i="7" s="1"/>
  <c r="B54" i="7"/>
  <c r="O54" i="7" s="1"/>
  <c r="K53" i="7"/>
  <c r="X53" i="7" s="1"/>
  <c r="J53" i="7"/>
  <c r="W53" i="7" s="1"/>
  <c r="I53" i="7"/>
  <c r="V53" i="7" s="1"/>
  <c r="H53" i="7"/>
  <c r="U53" i="7" s="1"/>
  <c r="G53" i="7"/>
  <c r="T53" i="7" s="1"/>
  <c r="F53" i="7"/>
  <c r="S53" i="7" s="1"/>
  <c r="E53" i="7"/>
  <c r="R53" i="7" s="1"/>
  <c r="D53" i="7"/>
  <c r="Q53" i="7" s="1"/>
  <c r="C53" i="7"/>
  <c r="P53" i="7" s="1"/>
  <c r="B53" i="7"/>
  <c r="O53" i="7" s="1"/>
  <c r="K52" i="7"/>
  <c r="X52" i="7" s="1"/>
  <c r="J52" i="7"/>
  <c r="W52" i="7" s="1"/>
  <c r="I52" i="7"/>
  <c r="V52" i="7" s="1"/>
  <c r="H52" i="7"/>
  <c r="U52" i="7" s="1"/>
  <c r="G52" i="7"/>
  <c r="T52" i="7" s="1"/>
  <c r="F52" i="7"/>
  <c r="S52" i="7" s="1"/>
  <c r="E52" i="7"/>
  <c r="R52" i="7" s="1"/>
  <c r="D52" i="7"/>
  <c r="Q52" i="7" s="1"/>
  <c r="C52" i="7"/>
  <c r="P52" i="7" s="1"/>
  <c r="B52" i="7"/>
  <c r="O52" i="7" s="1"/>
  <c r="K51" i="7"/>
  <c r="X51" i="7" s="1"/>
  <c r="J51" i="7"/>
  <c r="W51" i="7" s="1"/>
  <c r="I51" i="7"/>
  <c r="V51" i="7" s="1"/>
  <c r="H51" i="7"/>
  <c r="U51" i="7" s="1"/>
  <c r="G51" i="7"/>
  <c r="T51" i="7" s="1"/>
  <c r="F51" i="7"/>
  <c r="S51" i="7" s="1"/>
  <c r="E51" i="7"/>
  <c r="R51" i="7" s="1"/>
  <c r="D51" i="7"/>
  <c r="Q51" i="7" s="1"/>
  <c r="C51" i="7"/>
  <c r="P51" i="7" s="1"/>
  <c r="B51" i="7"/>
  <c r="O51" i="7" s="1"/>
  <c r="K50" i="7"/>
  <c r="X50" i="7" s="1"/>
  <c r="J50" i="7"/>
  <c r="W50" i="7" s="1"/>
  <c r="I50" i="7"/>
  <c r="V50" i="7" s="1"/>
  <c r="H50" i="7"/>
  <c r="U50" i="7" s="1"/>
  <c r="G50" i="7"/>
  <c r="T50" i="7" s="1"/>
  <c r="F50" i="7"/>
  <c r="S50" i="7" s="1"/>
  <c r="E50" i="7"/>
  <c r="R50" i="7" s="1"/>
  <c r="D50" i="7"/>
  <c r="Q50" i="7" s="1"/>
  <c r="C50" i="7"/>
  <c r="P50" i="7" s="1"/>
  <c r="B50" i="7"/>
  <c r="K49" i="7"/>
  <c r="X49" i="7" s="1"/>
  <c r="J49" i="7"/>
  <c r="W49" i="7" s="1"/>
  <c r="I49" i="7"/>
  <c r="V49" i="7" s="1"/>
  <c r="H49" i="7"/>
  <c r="U49" i="7" s="1"/>
  <c r="G49" i="7"/>
  <c r="T49" i="7" s="1"/>
  <c r="F49" i="7"/>
  <c r="S49" i="7" s="1"/>
  <c r="E49" i="7"/>
  <c r="R49" i="7" s="1"/>
  <c r="D49" i="7"/>
  <c r="Q49" i="7" s="1"/>
  <c r="C49" i="7"/>
  <c r="P49" i="7" s="1"/>
  <c r="B49" i="7"/>
  <c r="O49" i="7" s="1"/>
  <c r="K48" i="7"/>
  <c r="X48" i="7" s="1"/>
  <c r="J48" i="7"/>
  <c r="W48" i="7" s="1"/>
  <c r="I48" i="7"/>
  <c r="V48" i="7" s="1"/>
  <c r="H48" i="7"/>
  <c r="U48" i="7" s="1"/>
  <c r="G48" i="7"/>
  <c r="T48" i="7" s="1"/>
  <c r="F48" i="7"/>
  <c r="S48" i="7" s="1"/>
  <c r="E48" i="7"/>
  <c r="R48" i="7" s="1"/>
  <c r="D48" i="7"/>
  <c r="C48" i="7"/>
  <c r="P48" i="7" s="1"/>
  <c r="B48" i="7"/>
  <c r="O48" i="7" s="1"/>
  <c r="K47" i="7"/>
  <c r="X47" i="7" s="1"/>
  <c r="J47" i="7"/>
  <c r="W47" i="7" s="1"/>
  <c r="I47" i="7"/>
  <c r="V47" i="7" s="1"/>
  <c r="H47" i="7"/>
  <c r="U47" i="7" s="1"/>
  <c r="G47" i="7"/>
  <c r="T47" i="7" s="1"/>
  <c r="F47" i="7"/>
  <c r="S47" i="7" s="1"/>
  <c r="E47" i="7"/>
  <c r="R47" i="7" s="1"/>
  <c r="D47" i="7"/>
  <c r="Q47" i="7" s="1"/>
  <c r="C47" i="7"/>
  <c r="P47" i="7" s="1"/>
  <c r="B47" i="7"/>
  <c r="O47" i="7" s="1"/>
  <c r="K46" i="7"/>
  <c r="X46" i="7" s="1"/>
  <c r="J46" i="7"/>
  <c r="W46" i="7" s="1"/>
  <c r="I46" i="7"/>
  <c r="V46" i="7" s="1"/>
  <c r="H46" i="7"/>
  <c r="U46" i="7" s="1"/>
  <c r="G46" i="7"/>
  <c r="T46" i="7" s="1"/>
  <c r="F46" i="7"/>
  <c r="S46" i="7" s="1"/>
  <c r="E46" i="7"/>
  <c r="R46" i="7" s="1"/>
  <c r="D46" i="7"/>
  <c r="Q46" i="7" s="1"/>
  <c r="C46" i="7"/>
  <c r="P46" i="7" s="1"/>
  <c r="B46" i="7"/>
  <c r="O46" i="7" s="1"/>
  <c r="K45" i="7"/>
  <c r="X45" i="7" s="1"/>
  <c r="J45" i="7"/>
  <c r="W45" i="7" s="1"/>
  <c r="I45" i="7"/>
  <c r="V45" i="7" s="1"/>
  <c r="H45" i="7"/>
  <c r="U45" i="7" s="1"/>
  <c r="G45" i="7"/>
  <c r="T45" i="7" s="1"/>
  <c r="F45" i="7"/>
  <c r="S45" i="7" s="1"/>
  <c r="E45" i="7"/>
  <c r="R45" i="7" s="1"/>
  <c r="D45" i="7"/>
  <c r="C45" i="7"/>
  <c r="P45" i="7" s="1"/>
  <c r="B45" i="7"/>
  <c r="O45" i="7" s="1"/>
  <c r="K44" i="7"/>
  <c r="X44" i="7" s="1"/>
  <c r="J44" i="7"/>
  <c r="W44" i="7" s="1"/>
  <c r="I44" i="7"/>
  <c r="V44" i="7" s="1"/>
  <c r="H44" i="7"/>
  <c r="U44" i="7" s="1"/>
  <c r="G44" i="7"/>
  <c r="T44" i="7" s="1"/>
  <c r="F44" i="7"/>
  <c r="S44" i="7" s="1"/>
  <c r="E44" i="7"/>
  <c r="R44" i="7" s="1"/>
  <c r="D44" i="7"/>
  <c r="Q44" i="7" s="1"/>
  <c r="C44" i="7"/>
  <c r="P44" i="7" s="1"/>
  <c r="B44" i="7"/>
  <c r="K43" i="7"/>
  <c r="X43" i="7" s="1"/>
  <c r="J43" i="7"/>
  <c r="W43" i="7" s="1"/>
  <c r="I43" i="7"/>
  <c r="V43" i="7" s="1"/>
  <c r="H43" i="7"/>
  <c r="U43" i="7" s="1"/>
  <c r="G43" i="7"/>
  <c r="T43" i="7" s="1"/>
  <c r="F43" i="7"/>
  <c r="S43" i="7" s="1"/>
  <c r="E43" i="7"/>
  <c r="R43" i="7" s="1"/>
  <c r="D43" i="7"/>
  <c r="Q43" i="7" s="1"/>
  <c r="C43" i="7"/>
  <c r="P43" i="7" s="1"/>
  <c r="B43" i="7"/>
  <c r="O43" i="7" s="1"/>
  <c r="K42" i="7"/>
  <c r="X42" i="7" s="1"/>
  <c r="J42" i="7"/>
  <c r="W42" i="7" s="1"/>
  <c r="I42" i="7"/>
  <c r="V42" i="7" s="1"/>
  <c r="H42" i="7"/>
  <c r="U42" i="7" s="1"/>
  <c r="G42" i="7"/>
  <c r="T42" i="7" s="1"/>
  <c r="F42" i="7"/>
  <c r="S42" i="7" s="1"/>
  <c r="E42" i="7"/>
  <c r="R42" i="7" s="1"/>
  <c r="D42" i="7"/>
  <c r="Q42" i="7" s="1"/>
  <c r="C42" i="7"/>
  <c r="P42" i="7" s="1"/>
  <c r="B42" i="7"/>
  <c r="K41" i="7"/>
  <c r="X41" i="7" s="1"/>
  <c r="J41" i="7"/>
  <c r="W41" i="7" s="1"/>
  <c r="I41" i="7"/>
  <c r="V41" i="7" s="1"/>
  <c r="H41" i="7"/>
  <c r="U41" i="7" s="1"/>
  <c r="G41" i="7"/>
  <c r="T41" i="7" s="1"/>
  <c r="F41" i="7"/>
  <c r="S41" i="7" s="1"/>
  <c r="E41" i="7"/>
  <c r="R41" i="7" s="1"/>
  <c r="D41" i="7"/>
  <c r="Q41" i="7" s="1"/>
  <c r="C41" i="7"/>
  <c r="P41" i="7" s="1"/>
  <c r="B41" i="7"/>
  <c r="O41" i="7" s="1"/>
  <c r="K40" i="7"/>
  <c r="X40" i="7" s="1"/>
  <c r="J40" i="7"/>
  <c r="W40" i="7" s="1"/>
  <c r="I40" i="7"/>
  <c r="V40" i="7" s="1"/>
  <c r="H40" i="7"/>
  <c r="U40" i="7" s="1"/>
  <c r="G40" i="7"/>
  <c r="T40" i="7" s="1"/>
  <c r="F40" i="7"/>
  <c r="S40" i="7" s="1"/>
  <c r="E40" i="7"/>
  <c r="R40" i="7" s="1"/>
  <c r="D40" i="7"/>
  <c r="Q40" i="7" s="1"/>
  <c r="C40" i="7"/>
  <c r="P40" i="7" s="1"/>
  <c r="B40" i="7"/>
  <c r="K39" i="7"/>
  <c r="X39" i="7" s="1"/>
  <c r="J39" i="7"/>
  <c r="W39" i="7" s="1"/>
  <c r="I39" i="7"/>
  <c r="V39" i="7" s="1"/>
  <c r="H39" i="7"/>
  <c r="U39" i="7" s="1"/>
  <c r="G39" i="7"/>
  <c r="T39" i="7" s="1"/>
  <c r="F39" i="7"/>
  <c r="S39" i="7" s="1"/>
  <c r="E39" i="7"/>
  <c r="R39" i="7" s="1"/>
  <c r="D39" i="7"/>
  <c r="C39" i="7"/>
  <c r="P39" i="7" s="1"/>
  <c r="B39" i="7"/>
  <c r="O39" i="7" s="1"/>
  <c r="K32" i="7"/>
  <c r="X32" i="7" s="1"/>
  <c r="J32" i="7"/>
  <c r="W32" i="7" s="1"/>
  <c r="I32" i="7"/>
  <c r="V32" i="7" s="1"/>
  <c r="H32" i="7"/>
  <c r="U32" i="7" s="1"/>
  <c r="G32" i="7"/>
  <c r="T32" i="7" s="1"/>
  <c r="F32" i="7"/>
  <c r="S32" i="7" s="1"/>
  <c r="E32" i="7"/>
  <c r="R32" i="7" s="1"/>
  <c r="D32" i="7"/>
  <c r="Q32" i="7" s="1"/>
  <c r="C32" i="7"/>
  <c r="P32" i="7" s="1"/>
  <c r="B32" i="7"/>
  <c r="O32" i="7" s="1"/>
  <c r="K31" i="7"/>
  <c r="X31" i="7" s="1"/>
  <c r="J31" i="7"/>
  <c r="W31" i="7" s="1"/>
  <c r="I31" i="7"/>
  <c r="V31" i="7" s="1"/>
  <c r="H31" i="7"/>
  <c r="U31" i="7" s="1"/>
  <c r="G31" i="7"/>
  <c r="T31" i="7" s="1"/>
  <c r="F31" i="7"/>
  <c r="S31" i="7" s="1"/>
  <c r="E31" i="7"/>
  <c r="R31" i="7" s="1"/>
  <c r="D31" i="7"/>
  <c r="C31" i="7"/>
  <c r="P31" i="7" s="1"/>
  <c r="B31" i="7"/>
  <c r="O31" i="7" s="1"/>
  <c r="K30" i="7"/>
  <c r="X30" i="7" s="1"/>
  <c r="J30" i="7"/>
  <c r="W30" i="7" s="1"/>
  <c r="I30" i="7"/>
  <c r="V30" i="7" s="1"/>
  <c r="H30" i="7"/>
  <c r="U30" i="7" s="1"/>
  <c r="G30" i="7"/>
  <c r="T30" i="7" s="1"/>
  <c r="F30" i="7"/>
  <c r="S30" i="7" s="1"/>
  <c r="E30" i="7"/>
  <c r="R30" i="7" s="1"/>
  <c r="D30" i="7"/>
  <c r="Q30" i="7" s="1"/>
  <c r="C30" i="7"/>
  <c r="P30" i="7" s="1"/>
  <c r="B30" i="7"/>
  <c r="O30" i="7" s="1"/>
  <c r="K29" i="7"/>
  <c r="X29" i="7" s="1"/>
  <c r="J29" i="7"/>
  <c r="W29" i="7" s="1"/>
  <c r="I29" i="7"/>
  <c r="V29" i="7" s="1"/>
  <c r="H29" i="7"/>
  <c r="U29" i="7" s="1"/>
  <c r="G29" i="7"/>
  <c r="T29" i="7" s="1"/>
  <c r="F29" i="7"/>
  <c r="S29" i="7" s="1"/>
  <c r="E29" i="7"/>
  <c r="R29" i="7" s="1"/>
  <c r="D29" i="7"/>
  <c r="Q29" i="7" s="1"/>
  <c r="C29" i="7"/>
  <c r="P29" i="7" s="1"/>
  <c r="B29" i="7"/>
  <c r="O29" i="7" s="1"/>
  <c r="K28" i="7"/>
  <c r="X28" i="7" s="1"/>
  <c r="J28" i="7"/>
  <c r="W28" i="7" s="1"/>
  <c r="I28" i="7"/>
  <c r="V28" i="7" s="1"/>
  <c r="H28" i="7"/>
  <c r="U28" i="7" s="1"/>
  <c r="G28" i="7"/>
  <c r="T28" i="7" s="1"/>
  <c r="F28" i="7"/>
  <c r="S28" i="7" s="1"/>
  <c r="E28" i="7"/>
  <c r="R28" i="7" s="1"/>
  <c r="D28" i="7"/>
  <c r="Q28" i="7" s="1"/>
  <c r="C28" i="7"/>
  <c r="P28" i="7" s="1"/>
  <c r="B28" i="7"/>
  <c r="O28" i="7" s="1"/>
  <c r="K27" i="7"/>
  <c r="X27" i="7" s="1"/>
  <c r="J27" i="7"/>
  <c r="W27" i="7" s="1"/>
  <c r="I27" i="7"/>
  <c r="V27" i="7" s="1"/>
  <c r="H27" i="7"/>
  <c r="U27" i="7" s="1"/>
  <c r="G27" i="7"/>
  <c r="T27" i="7" s="1"/>
  <c r="F27" i="7"/>
  <c r="S27" i="7" s="1"/>
  <c r="E27" i="7"/>
  <c r="R27" i="7" s="1"/>
  <c r="D27" i="7"/>
  <c r="Q27" i="7" s="1"/>
  <c r="C27" i="7"/>
  <c r="P27" i="7" s="1"/>
  <c r="B27" i="7"/>
  <c r="O27" i="7" s="1"/>
  <c r="K26" i="7"/>
  <c r="X26" i="7" s="1"/>
  <c r="J26" i="7"/>
  <c r="W26" i="7" s="1"/>
  <c r="I26" i="7"/>
  <c r="V26" i="7" s="1"/>
  <c r="H26" i="7"/>
  <c r="U26" i="7" s="1"/>
  <c r="G26" i="7"/>
  <c r="T26" i="7" s="1"/>
  <c r="F26" i="7"/>
  <c r="S26" i="7" s="1"/>
  <c r="E26" i="7"/>
  <c r="R26" i="7" s="1"/>
  <c r="D26" i="7"/>
  <c r="Q26" i="7" s="1"/>
  <c r="C26" i="7"/>
  <c r="P26" i="7" s="1"/>
  <c r="B26" i="7"/>
  <c r="K25" i="7"/>
  <c r="X25" i="7" s="1"/>
  <c r="J25" i="7"/>
  <c r="W25" i="7" s="1"/>
  <c r="I25" i="7"/>
  <c r="V25" i="7" s="1"/>
  <c r="H25" i="7"/>
  <c r="U25" i="7" s="1"/>
  <c r="G25" i="7"/>
  <c r="T25" i="7" s="1"/>
  <c r="F25" i="7"/>
  <c r="S25" i="7" s="1"/>
  <c r="E25" i="7"/>
  <c r="R25" i="7" s="1"/>
  <c r="D25" i="7"/>
  <c r="Q25" i="7" s="1"/>
  <c r="C25" i="7"/>
  <c r="P25" i="7" s="1"/>
  <c r="B25" i="7"/>
  <c r="O25" i="7" s="1"/>
  <c r="K24" i="7"/>
  <c r="X24" i="7" s="1"/>
  <c r="J24" i="7"/>
  <c r="W24" i="7" s="1"/>
  <c r="I24" i="7"/>
  <c r="V24" i="7" s="1"/>
  <c r="H24" i="7"/>
  <c r="U24" i="7" s="1"/>
  <c r="G24" i="7"/>
  <c r="T24" i="7" s="1"/>
  <c r="F24" i="7"/>
  <c r="S24" i="7" s="1"/>
  <c r="E24" i="7"/>
  <c r="R24" i="7" s="1"/>
  <c r="D24" i="7"/>
  <c r="Q24" i="7" s="1"/>
  <c r="C24" i="7"/>
  <c r="P24" i="7" s="1"/>
  <c r="B24" i="7"/>
  <c r="O24" i="7" s="1"/>
  <c r="K23" i="7"/>
  <c r="X23" i="7" s="1"/>
  <c r="J23" i="7"/>
  <c r="W23" i="7" s="1"/>
  <c r="I23" i="7"/>
  <c r="V23" i="7" s="1"/>
  <c r="H23" i="7"/>
  <c r="U23" i="7" s="1"/>
  <c r="G23" i="7"/>
  <c r="T23" i="7" s="1"/>
  <c r="F23" i="7"/>
  <c r="S23" i="7" s="1"/>
  <c r="E23" i="7"/>
  <c r="R23" i="7" s="1"/>
  <c r="D23" i="7"/>
  <c r="C23" i="7"/>
  <c r="P23" i="7" s="1"/>
  <c r="B23" i="7"/>
  <c r="O23" i="7" s="1"/>
  <c r="K22" i="7"/>
  <c r="X22" i="7" s="1"/>
  <c r="J22" i="7"/>
  <c r="W22" i="7" s="1"/>
  <c r="I22" i="7"/>
  <c r="V22" i="7" s="1"/>
  <c r="H22" i="7"/>
  <c r="U22" i="7" s="1"/>
  <c r="G22" i="7"/>
  <c r="T22" i="7" s="1"/>
  <c r="F22" i="7"/>
  <c r="S22" i="7" s="1"/>
  <c r="E22" i="7"/>
  <c r="R22" i="7" s="1"/>
  <c r="D22" i="7"/>
  <c r="Q22" i="7" s="1"/>
  <c r="C22" i="7"/>
  <c r="P22" i="7" s="1"/>
  <c r="B22" i="7"/>
  <c r="K21" i="7"/>
  <c r="X21" i="7" s="1"/>
  <c r="J21" i="7"/>
  <c r="W21" i="7" s="1"/>
  <c r="I21" i="7"/>
  <c r="V21" i="7" s="1"/>
  <c r="H21" i="7"/>
  <c r="U21" i="7" s="1"/>
  <c r="G21" i="7"/>
  <c r="T21" i="7" s="1"/>
  <c r="F21" i="7"/>
  <c r="S21" i="7" s="1"/>
  <c r="E21" i="7"/>
  <c r="R21" i="7" s="1"/>
  <c r="D21" i="7"/>
  <c r="Q21" i="7" s="1"/>
  <c r="C21" i="7"/>
  <c r="P21" i="7" s="1"/>
  <c r="B21" i="7"/>
  <c r="O21" i="7" s="1"/>
  <c r="K20" i="7"/>
  <c r="X20" i="7" s="1"/>
  <c r="J20" i="7"/>
  <c r="W20" i="7" s="1"/>
  <c r="I20" i="7"/>
  <c r="V20" i="7" s="1"/>
  <c r="H20" i="7"/>
  <c r="U20" i="7" s="1"/>
  <c r="G20" i="7"/>
  <c r="T20" i="7" s="1"/>
  <c r="F20" i="7"/>
  <c r="S20" i="7" s="1"/>
  <c r="E20" i="7"/>
  <c r="R20" i="7" s="1"/>
  <c r="D20" i="7"/>
  <c r="Q20" i="7" s="1"/>
  <c r="C20" i="7"/>
  <c r="P20" i="7" s="1"/>
  <c r="B20" i="7"/>
  <c r="K19" i="7"/>
  <c r="X19" i="7" s="1"/>
  <c r="J19" i="7"/>
  <c r="W19" i="7" s="1"/>
  <c r="I19" i="7"/>
  <c r="V19" i="7" s="1"/>
  <c r="H19" i="7"/>
  <c r="U19" i="7" s="1"/>
  <c r="G19" i="7"/>
  <c r="T19" i="7" s="1"/>
  <c r="F19" i="7"/>
  <c r="S19" i="7" s="1"/>
  <c r="E19" i="7"/>
  <c r="R19" i="7" s="1"/>
  <c r="D19" i="7"/>
  <c r="Q19" i="7" s="1"/>
  <c r="C19" i="7"/>
  <c r="P19" i="7" s="1"/>
  <c r="B19" i="7"/>
  <c r="O19" i="7" s="1"/>
  <c r="K18" i="7"/>
  <c r="X18" i="7" s="1"/>
  <c r="J18" i="7"/>
  <c r="J18" i="9" s="1"/>
  <c r="I18" i="7"/>
  <c r="V18" i="7" s="1"/>
  <c r="H18" i="7"/>
  <c r="U18" i="7" s="1"/>
  <c r="G18" i="7"/>
  <c r="T18" i="7" s="1"/>
  <c r="F18" i="7"/>
  <c r="S18" i="7" s="1"/>
  <c r="E18" i="7"/>
  <c r="R18" i="7" s="1"/>
  <c r="D18" i="7"/>
  <c r="Q18" i="7" s="1"/>
  <c r="C18" i="7"/>
  <c r="P18" i="7" s="1"/>
  <c r="B18" i="7"/>
  <c r="K17" i="7"/>
  <c r="X17" i="7" s="1"/>
  <c r="J17" i="7"/>
  <c r="W17" i="7" s="1"/>
  <c r="I17" i="7"/>
  <c r="V17" i="7" s="1"/>
  <c r="H17" i="7"/>
  <c r="U17" i="7" s="1"/>
  <c r="G17" i="7"/>
  <c r="T17" i="7" s="1"/>
  <c r="F17" i="7"/>
  <c r="S17" i="7" s="1"/>
  <c r="E17" i="7"/>
  <c r="R17" i="7" s="1"/>
  <c r="D17" i="7"/>
  <c r="Q17" i="7" s="1"/>
  <c r="C17" i="7"/>
  <c r="P17" i="7" s="1"/>
  <c r="B17" i="7"/>
  <c r="O17" i="7" s="1"/>
  <c r="K16" i="7"/>
  <c r="X16" i="7" s="1"/>
  <c r="J16" i="7"/>
  <c r="W16" i="7" s="1"/>
  <c r="I16" i="7"/>
  <c r="V16" i="7" s="1"/>
  <c r="H16" i="7"/>
  <c r="U16" i="7" s="1"/>
  <c r="G16" i="7"/>
  <c r="T16" i="7" s="1"/>
  <c r="F16" i="7"/>
  <c r="S16" i="7" s="1"/>
  <c r="E16" i="7"/>
  <c r="R16" i="7" s="1"/>
  <c r="D16" i="7"/>
  <c r="Q16" i="7" s="1"/>
  <c r="C16" i="7"/>
  <c r="P16" i="7" s="1"/>
  <c r="B16" i="7"/>
  <c r="O16" i="7" s="1"/>
  <c r="K15" i="7"/>
  <c r="X15" i="7" s="1"/>
  <c r="J15" i="7"/>
  <c r="W15" i="7" s="1"/>
  <c r="I15" i="7"/>
  <c r="V15" i="7" s="1"/>
  <c r="H15" i="7"/>
  <c r="U15" i="7" s="1"/>
  <c r="G15" i="7"/>
  <c r="T15" i="7" s="1"/>
  <c r="F15" i="7"/>
  <c r="S15" i="7" s="1"/>
  <c r="E15" i="7"/>
  <c r="R15" i="7" s="1"/>
  <c r="D15" i="7"/>
  <c r="C15" i="7"/>
  <c r="P15" i="7" s="1"/>
  <c r="B15" i="7"/>
  <c r="O15" i="7" s="1"/>
  <c r="K14" i="7"/>
  <c r="X14" i="7" s="1"/>
  <c r="J14" i="7"/>
  <c r="W14" i="7" s="1"/>
  <c r="I14" i="7"/>
  <c r="V14" i="7" s="1"/>
  <c r="H14" i="7"/>
  <c r="U14" i="7" s="1"/>
  <c r="G14" i="7"/>
  <c r="T14" i="7" s="1"/>
  <c r="F14" i="7"/>
  <c r="S14" i="7" s="1"/>
  <c r="E14" i="7"/>
  <c r="R14" i="7" s="1"/>
  <c r="D14" i="7"/>
  <c r="Q14" i="7" s="1"/>
  <c r="C14" i="7"/>
  <c r="P14" i="7" s="1"/>
  <c r="B14" i="7"/>
  <c r="O14" i="7" s="1"/>
  <c r="K13" i="7"/>
  <c r="X13" i="7" s="1"/>
  <c r="J13" i="7"/>
  <c r="W13" i="7" s="1"/>
  <c r="I13" i="7"/>
  <c r="V13" i="7" s="1"/>
  <c r="H13" i="7"/>
  <c r="U13" i="7" s="1"/>
  <c r="G13" i="7"/>
  <c r="T13" i="7" s="1"/>
  <c r="F13" i="7"/>
  <c r="S13" i="7" s="1"/>
  <c r="E13" i="7"/>
  <c r="R13" i="7" s="1"/>
  <c r="D13" i="7"/>
  <c r="Q13" i="7" s="1"/>
  <c r="C13" i="7"/>
  <c r="P13" i="7" s="1"/>
  <c r="B13" i="7"/>
  <c r="O13" i="7" s="1"/>
  <c r="K12" i="7"/>
  <c r="X12" i="7" s="1"/>
  <c r="J12" i="7"/>
  <c r="W12" i="7" s="1"/>
  <c r="I12" i="7"/>
  <c r="V12" i="7" s="1"/>
  <c r="H12" i="7"/>
  <c r="U12" i="7" s="1"/>
  <c r="G12" i="7"/>
  <c r="T12" i="7" s="1"/>
  <c r="F12" i="7"/>
  <c r="S12" i="7" s="1"/>
  <c r="E12" i="7"/>
  <c r="R12" i="7" s="1"/>
  <c r="D12" i="7"/>
  <c r="Q12" i="7" s="1"/>
  <c r="C12" i="7"/>
  <c r="P12" i="7" s="1"/>
  <c r="B12" i="7"/>
  <c r="K11" i="7"/>
  <c r="X11" i="7" s="1"/>
  <c r="J11" i="7"/>
  <c r="W11" i="7" s="1"/>
  <c r="I11" i="7"/>
  <c r="V11" i="7" s="1"/>
  <c r="H11" i="7"/>
  <c r="U11" i="7" s="1"/>
  <c r="G11" i="7"/>
  <c r="T11" i="7" s="1"/>
  <c r="F11" i="7"/>
  <c r="S11" i="7" s="1"/>
  <c r="E11" i="7"/>
  <c r="R11" i="7" s="1"/>
  <c r="D11" i="7"/>
  <c r="Q11" i="7" s="1"/>
  <c r="C11" i="7"/>
  <c r="P11" i="7" s="1"/>
  <c r="B11" i="7"/>
  <c r="O11" i="7" s="1"/>
  <c r="K10" i="7"/>
  <c r="X10" i="7" s="1"/>
  <c r="J10" i="7"/>
  <c r="W10" i="7" s="1"/>
  <c r="I10" i="7"/>
  <c r="V10" i="7" s="1"/>
  <c r="H10" i="7"/>
  <c r="U10" i="7" s="1"/>
  <c r="G10" i="7"/>
  <c r="T10" i="7" s="1"/>
  <c r="F10" i="7"/>
  <c r="S10" i="7" s="1"/>
  <c r="E10" i="7"/>
  <c r="R10" i="7" s="1"/>
  <c r="D10" i="7"/>
  <c r="Q10" i="7" s="1"/>
  <c r="C10" i="7"/>
  <c r="P10" i="7" s="1"/>
  <c r="B10" i="7"/>
  <c r="O10" i="7" s="1"/>
  <c r="K9" i="7"/>
  <c r="X9" i="7" s="1"/>
  <c r="J9" i="7"/>
  <c r="W9" i="7" s="1"/>
  <c r="I9" i="7"/>
  <c r="V9" i="7" s="1"/>
  <c r="H9" i="7"/>
  <c r="U9" i="7" s="1"/>
  <c r="G9" i="7"/>
  <c r="T9" i="7" s="1"/>
  <c r="F9" i="7"/>
  <c r="S9" i="7" s="1"/>
  <c r="E9" i="7"/>
  <c r="R9" i="7" s="1"/>
  <c r="D9" i="7"/>
  <c r="Q9" i="7" s="1"/>
  <c r="C9" i="7"/>
  <c r="P9" i="7" s="1"/>
  <c r="B9" i="7"/>
  <c r="O9" i="7" s="1"/>
  <c r="K8" i="7"/>
  <c r="X8" i="7" s="1"/>
  <c r="J8" i="7"/>
  <c r="W8" i="7" s="1"/>
  <c r="I8" i="7"/>
  <c r="V8" i="7" s="1"/>
  <c r="H8" i="7"/>
  <c r="U8" i="7" s="1"/>
  <c r="G8" i="7"/>
  <c r="T8" i="7" s="1"/>
  <c r="F8" i="7"/>
  <c r="S8" i="7" s="1"/>
  <c r="E8" i="7"/>
  <c r="R8" i="7" s="1"/>
  <c r="D8" i="7"/>
  <c r="Q8" i="7" s="1"/>
  <c r="C8" i="7"/>
  <c r="P8" i="7" s="1"/>
  <c r="B8" i="7"/>
  <c r="O8" i="7" s="1"/>
  <c r="K7" i="7"/>
  <c r="X7" i="7" s="1"/>
  <c r="J7" i="7"/>
  <c r="W7" i="7" s="1"/>
  <c r="I7" i="7"/>
  <c r="V7" i="7" s="1"/>
  <c r="H7" i="7"/>
  <c r="U7" i="7" s="1"/>
  <c r="G7" i="7"/>
  <c r="T7" i="7" s="1"/>
  <c r="F7" i="7"/>
  <c r="S7" i="7" s="1"/>
  <c r="E7" i="7"/>
  <c r="R7" i="7" s="1"/>
  <c r="D7" i="7"/>
  <c r="C7" i="7"/>
  <c r="P7" i="7" s="1"/>
  <c r="B7" i="7"/>
  <c r="O7" i="7" s="1"/>
  <c r="K6" i="7"/>
  <c r="X6" i="7" s="1"/>
  <c r="J6" i="7"/>
  <c r="W6" i="7" s="1"/>
  <c r="I6" i="7"/>
  <c r="V6" i="7" s="1"/>
  <c r="H6" i="7"/>
  <c r="U6" i="7" s="1"/>
  <c r="G6" i="7"/>
  <c r="T6" i="7" s="1"/>
  <c r="F6" i="7"/>
  <c r="S6" i="7" s="1"/>
  <c r="E6" i="7"/>
  <c r="R6" i="7" s="1"/>
  <c r="D6" i="7"/>
  <c r="Q6" i="7" s="1"/>
  <c r="C6" i="7"/>
  <c r="P6" i="7" s="1"/>
  <c r="B6" i="7"/>
  <c r="K5" i="7"/>
  <c r="X5" i="7" s="1"/>
  <c r="J5" i="7"/>
  <c r="W5" i="7" s="1"/>
  <c r="I5" i="7"/>
  <c r="V5" i="7" s="1"/>
  <c r="H5" i="7"/>
  <c r="U5" i="7" s="1"/>
  <c r="G5" i="7"/>
  <c r="T5" i="7" s="1"/>
  <c r="F5" i="7"/>
  <c r="S5" i="7" s="1"/>
  <c r="E5" i="7"/>
  <c r="R5" i="7" s="1"/>
  <c r="D5" i="7"/>
  <c r="Q5" i="7" s="1"/>
  <c r="C5" i="7"/>
  <c r="P5" i="7" s="1"/>
  <c r="B5" i="7"/>
  <c r="O5" i="7" s="1"/>
  <c r="I261" i="9" l="1"/>
  <c r="L230" i="7"/>
  <c r="C66" i="9"/>
  <c r="J115" i="9"/>
  <c r="L20" i="7"/>
  <c r="L44" i="7"/>
  <c r="U11" i="8"/>
  <c r="H11" i="9"/>
  <c r="L7" i="7"/>
  <c r="L99" i="7"/>
  <c r="K94" i="9"/>
  <c r="L45" i="7"/>
  <c r="W18" i="7"/>
  <c r="B21" i="9"/>
  <c r="L6" i="7"/>
  <c r="K40" i="9"/>
  <c r="E90" i="9"/>
  <c r="C222" i="9"/>
  <c r="D19" i="9"/>
  <c r="Q19" i="8"/>
  <c r="F90" i="9"/>
  <c r="H91" i="9"/>
  <c r="H110" i="9"/>
  <c r="E112" i="9"/>
  <c r="C218" i="9"/>
  <c r="T235" i="7"/>
  <c r="E19" i="9"/>
  <c r="H39" i="9"/>
  <c r="E60" i="9"/>
  <c r="H61" i="9"/>
  <c r="K64" i="9"/>
  <c r="D89" i="9"/>
  <c r="F112" i="9"/>
  <c r="H113" i="9"/>
  <c r="D189" i="9"/>
  <c r="H15" i="9"/>
  <c r="C18" i="9"/>
  <c r="F19" i="9"/>
  <c r="D111" i="9"/>
  <c r="B331" i="9"/>
  <c r="B331" i="10" s="1"/>
  <c r="V261" i="7"/>
  <c r="D119" i="9"/>
  <c r="B23" i="9"/>
  <c r="B15" i="9"/>
  <c r="K78" i="9"/>
  <c r="G100" i="9"/>
  <c r="J107" i="9"/>
  <c r="Q119" i="8"/>
  <c r="I26" i="9"/>
  <c r="D29" i="9"/>
  <c r="C118" i="9"/>
  <c r="F119" i="9"/>
  <c r="E226" i="9"/>
  <c r="L322" i="7"/>
  <c r="B322" i="9"/>
  <c r="B322" i="10" s="1"/>
  <c r="R7" i="8"/>
  <c r="E7" i="9"/>
  <c r="O16" i="8"/>
  <c r="B16" i="9"/>
  <c r="Q42" i="8"/>
  <c r="D42" i="9"/>
  <c r="R73" i="8"/>
  <c r="E73" i="9"/>
  <c r="V85" i="8"/>
  <c r="I85" i="9"/>
  <c r="S91" i="8"/>
  <c r="F91" i="9"/>
  <c r="F97" i="9"/>
  <c r="S97" i="8"/>
  <c r="O109" i="8"/>
  <c r="B109" i="9"/>
  <c r="Q112" i="8"/>
  <c r="D112" i="9"/>
  <c r="U114" i="8"/>
  <c r="H114" i="9"/>
  <c r="X121" i="8"/>
  <c r="K121" i="9"/>
  <c r="H144" i="9"/>
  <c r="U144" i="8"/>
  <c r="R182" i="8"/>
  <c r="E182" i="9"/>
  <c r="R193" i="8"/>
  <c r="E193" i="9"/>
  <c r="U231" i="8"/>
  <c r="H231" i="9"/>
  <c r="L40" i="7"/>
  <c r="L48" i="7"/>
  <c r="V6" i="8"/>
  <c r="I6" i="9"/>
  <c r="W9" i="8"/>
  <c r="J9" i="9"/>
  <c r="Q14" i="8"/>
  <c r="D14" i="9"/>
  <c r="W16" i="8"/>
  <c r="J16" i="9"/>
  <c r="G20" i="9"/>
  <c r="T20" i="8"/>
  <c r="Q90" i="8"/>
  <c r="D90" i="9"/>
  <c r="H187" i="9"/>
  <c r="U187" i="8"/>
  <c r="K232" i="9"/>
  <c r="X232" i="8"/>
  <c r="S318" i="8"/>
  <c r="F318" i="9"/>
  <c r="F318" i="10" s="1"/>
  <c r="R328" i="8"/>
  <c r="E328" i="9"/>
  <c r="E328" i="10" s="1"/>
  <c r="W331" i="8"/>
  <c r="J331" i="9"/>
  <c r="J331" i="10" s="1"/>
  <c r="L65" i="7"/>
  <c r="L142" i="7"/>
  <c r="L316" i="7"/>
  <c r="O6" i="8"/>
  <c r="B6" i="9"/>
  <c r="T10" i="8"/>
  <c r="G10" i="9"/>
  <c r="E14" i="9"/>
  <c r="H20" i="9"/>
  <c r="U20" i="8"/>
  <c r="F25" i="9"/>
  <c r="U43" i="8"/>
  <c r="H43" i="9"/>
  <c r="J64" i="9"/>
  <c r="W64" i="8"/>
  <c r="F73" i="9"/>
  <c r="S73" i="8"/>
  <c r="V79" i="8"/>
  <c r="I79" i="9"/>
  <c r="B85" i="9"/>
  <c r="O85" i="8"/>
  <c r="B94" i="9"/>
  <c r="O94" i="8"/>
  <c r="X109" i="8"/>
  <c r="K109" i="9"/>
  <c r="G120" i="9"/>
  <c r="T120" i="8"/>
  <c r="T143" i="8"/>
  <c r="G143" i="9"/>
  <c r="J185" i="9"/>
  <c r="W185" i="8"/>
  <c r="R226" i="8"/>
  <c r="J233" i="9"/>
  <c r="W233" i="8"/>
  <c r="V302" i="8"/>
  <c r="I302" i="9"/>
  <c r="H315" i="9"/>
  <c r="H315" i="10" s="1"/>
  <c r="U315" i="8"/>
  <c r="C324" i="9"/>
  <c r="C324" i="10" s="1"/>
  <c r="P324" i="8"/>
  <c r="O6" i="7"/>
  <c r="O20" i="7"/>
  <c r="L31" i="7"/>
  <c r="Q48" i="7"/>
  <c r="S12" i="8"/>
  <c r="F12" i="9"/>
  <c r="I20" i="9"/>
  <c r="V20" i="8"/>
  <c r="T23" i="8"/>
  <c r="G23" i="9"/>
  <c r="S32" i="8"/>
  <c r="F32" i="9"/>
  <c r="S56" i="8"/>
  <c r="F56" i="9"/>
  <c r="G298" i="9"/>
  <c r="T298" i="8"/>
  <c r="J133" i="9"/>
  <c r="L26" i="7"/>
  <c r="O40" i="7"/>
  <c r="O65" i="7"/>
  <c r="O142" i="7"/>
  <c r="L168" i="7"/>
  <c r="L175" i="7"/>
  <c r="L200" i="7"/>
  <c r="L218" i="7"/>
  <c r="O316" i="7"/>
  <c r="C5" i="9"/>
  <c r="K5" i="9"/>
  <c r="Q6" i="8"/>
  <c r="D6" i="9"/>
  <c r="H7" i="9"/>
  <c r="C8" i="9"/>
  <c r="I10" i="9"/>
  <c r="V10" i="8"/>
  <c r="D11" i="9"/>
  <c r="Q11" i="8"/>
  <c r="G12" i="9"/>
  <c r="T12" i="8"/>
  <c r="C13" i="9"/>
  <c r="P13" i="8"/>
  <c r="K13" i="9"/>
  <c r="H17" i="9"/>
  <c r="U17" i="8"/>
  <c r="R18" i="8"/>
  <c r="E18" i="9"/>
  <c r="P18" i="8"/>
  <c r="Q22" i="8"/>
  <c r="D22" i="9"/>
  <c r="H23" i="9"/>
  <c r="U23" i="8"/>
  <c r="D24" i="9"/>
  <c r="Q24" i="8"/>
  <c r="I28" i="9"/>
  <c r="V28" i="8"/>
  <c r="R29" i="8"/>
  <c r="E29" i="9"/>
  <c r="F30" i="9"/>
  <c r="B31" i="9"/>
  <c r="J31" i="9"/>
  <c r="W31" i="8"/>
  <c r="O41" i="8"/>
  <c r="B41" i="9"/>
  <c r="W41" i="8"/>
  <c r="J41" i="9"/>
  <c r="G42" i="9"/>
  <c r="D46" i="9"/>
  <c r="F47" i="9"/>
  <c r="S47" i="8"/>
  <c r="C48" i="9"/>
  <c r="P48" i="8"/>
  <c r="K48" i="9"/>
  <c r="X48" i="8"/>
  <c r="S50" i="8"/>
  <c r="F50" i="9"/>
  <c r="L51" i="8"/>
  <c r="B51" i="9"/>
  <c r="O51" i="8"/>
  <c r="J51" i="9"/>
  <c r="W51" i="8"/>
  <c r="L53" i="8"/>
  <c r="D53" i="9"/>
  <c r="S54" i="8"/>
  <c r="F54" i="9"/>
  <c r="Q55" i="8"/>
  <c r="D55" i="9"/>
  <c r="T56" i="8"/>
  <c r="G56" i="9"/>
  <c r="B57" i="9"/>
  <c r="W57" i="8"/>
  <c r="J57" i="9"/>
  <c r="B59" i="9"/>
  <c r="J59" i="9"/>
  <c r="W59" i="8"/>
  <c r="H63" i="9"/>
  <c r="U63" i="8"/>
  <c r="X64" i="8"/>
  <c r="V65" i="8"/>
  <c r="I65" i="9"/>
  <c r="G76" i="9"/>
  <c r="B77" i="9"/>
  <c r="O77" i="8"/>
  <c r="J77" i="9"/>
  <c r="P79" i="8"/>
  <c r="C79" i="9"/>
  <c r="X79" i="8"/>
  <c r="K79" i="9"/>
  <c r="J81" i="9"/>
  <c r="J81" i="10" s="1"/>
  <c r="Q82" i="8"/>
  <c r="D82" i="9"/>
  <c r="S83" i="8"/>
  <c r="F83" i="9"/>
  <c r="V84" i="8"/>
  <c r="I84" i="9"/>
  <c r="I86" i="9"/>
  <c r="V86" i="8"/>
  <c r="C88" i="9"/>
  <c r="K88" i="9"/>
  <c r="X88" i="8"/>
  <c r="R89" i="8"/>
  <c r="E89" i="9"/>
  <c r="X94" i="8"/>
  <c r="V95" i="8"/>
  <c r="I95" i="9"/>
  <c r="U100" i="8"/>
  <c r="H100" i="9"/>
  <c r="C110" i="9"/>
  <c r="K110" i="9"/>
  <c r="X110" i="8"/>
  <c r="R111" i="8"/>
  <c r="E111" i="9"/>
  <c r="B116" i="9"/>
  <c r="O116" i="8"/>
  <c r="J116" i="9"/>
  <c r="W116" i="8"/>
  <c r="R118" i="8"/>
  <c r="E118" i="9"/>
  <c r="G128" i="9"/>
  <c r="T128" i="8"/>
  <c r="U129" i="8"/>
  <c r="H129" i="9"/>
  <c r="O130" i="8"/>
  <c r="B130" i="9"/>
  <c r="W130" i="8"/>
  <c r="J130" i="9"/>
  <c r="S131" i="8"/>
  <c r="F131" i="9"/>
  <c r="F97" i="10" s="1"/>
  <c r="O132" i="8"/>
  <c r="B132" i="9"/>
  <c r="W132" i="8"/>
  <c r="J132" i="9"/>
  <c r="T133" i="8"/>
  <c r="G133" i="9"/>
  <c r="U159" i="8"/>
  <c r="H159" i="9"/>
  <c r="O160" i="8"/>
  <c r="B160" i="9"/>
  <c r="W160" i="8"/>
  <c r="J160" i="9"/>
  <c r="Q162" i="8"/>
  <c r="D162" i="9"/>
  <c r="H163" i="9"/>
  <c r="U163" i="8"/>
  <c r="R166" i="8"/>
  <c r="E166" i="9"/>
  <c r="U167" i="8"/>
  <c r="H167" i="9"/>
  <c r="Q218" i="8"/>
  <c r="D218" i="9"/>
  <c r="P218" i="8"/>
  <c r="Q222" i="8"/>
  <c r="D222" i="9"/>
  <c r="P222" i="8"/>
  <c r="O244" i="8"/>
  <c r="B244" i="9"/>
  <c r="W244" i="8"/>
  <c r="J244" i="9"/>
  <c r="R247" i="8"/>
  <c r="E247" i="9"/>
  <c r="T250" i="8"/>
  <c r="G250" i="9"/>
  <c r="D28" i="9"/>
  <c r="D124" i="9"/>
  <c r="T43" i="8"/>
  <c r="G43" i="9"/>
  <c r="R80" i="8"/>
  <c r="E80" i="9"/>
  <c r="I94" i="9"/>
  <c r="V94" i="8"/>
  <c r="W109" i="8"/>
  <c r="J109" i="9"/>
  <c r="S113" i="8"/>
  <c r="F113" i="9"/>
  <c r="V151" i="8"/>
  <c r="I151" i="9"/>
  <c r="R230" i="8"/>
  <c r="E230" i="9"/>
  <c r="R180" i="7"/>
  <c r="E180" i="9"/>
  <c r="W6" i="8"/>
  <c r="J6" i="9"/>
  <c r="R19" i="8"/>
  <c r="I48" i="9"/>
  <c r="V48" i="8"/>
  <c r="U51" i="8"/>
  <c r="H51" i="9"/>
  <c r="R56" i="8"/>
  <c r="E56" i="9"/>
  <c r="B64" i="9"/>
  <c r="O64" i="8"/>
  <c r="P66" i="8"/>
  <c r="X78" i="8"/>
  <c r="T91" i="8"/>
  <c r="G91" i="9"/>
  <c r="R119" i="8"/>
  <c r="E119" i="9"/>
  <c r="S230" i="8"/>
  <c r="F230" i="9"/>
  <c r="P321" i="8"/>
  <c r="C321" i="9"/>
  <c r="C321" i="10" s="1"/>
  <c r="H94" i="9"/>
  <c r="L12" i="7"/>
  <c r="Q99" i="7"/>
  <c r="L166" i="7"/>
  <c r="J5" i="9"/>
  <c r="X11" i="8"/>
  <c r="K11" i="9"/>
  <c r="L18" i="8"/>
  <c r="D18" i="9"/>
  <c r="I31" i="9"/>
  <c r="V31" i="8"/>
  <c r="X40" i="8"/>
  <c r="P55" i="8"/>
  <c r="C55" i="9"/>
  <c r="V57" i="8"/>
  <c r="I57" i="9"/>
  <c r="W79" i="8"/>
  <c r="J79" i="9"/>
  <c r="C94" i="9"/>
  <c r="P94" i="8"/>
  <c r="B107" i="9"/>
  <c r="O107" i="8"/>
  <c r="D9" i="9"/>
  <c r="O12" i="7"/>
  <c r="L22" i="7"/>
  <c r="L23" i="7"/>
  <c r="L42" i="7"/>
  <c r="L93" i="7"/>
  <c r="L158" i="7"/>
  <c r="L264" i="7"/>
  <c r="L324" i="7"/>
  <c r="D5" i="9"/>
  <c r="E6" i="9"/>
  <c r="R6" i="8"/>
  <c r="I7" i="9"/>
  <c r="D8" i="9"/>
  <c r="F9" i="9"/>
  <c r="B10" i="9"/>
  <c r="J10" i="9"/>
  <c r="E11" i="9"/>
  <c r="R11" i="8"/>
  <c r="H12" i="9"/>
  <c r="D13" i="9"/>
  <c r="Q13" i="8"/>
  <c r="L15" i="8"/>
  <c r="D15" i="9"/>
  <c r="S16" i="8"/>
  <c r="F16" i="9"/>
  <c r="V17" i="8"/>
  <c r="I17" i="9"/>
  <c r="S18" i="8"/>
  <c r="F18" i="9"/>
  <c r="U19" i="8"/>
  <c r="H19" i="9"/>
  <c r="P20" i="8"/>
  <c r="C20" i="9"/>
  <c r="X20" i="8"/>
  <c r="K20" i="9"/>
  <c r="E22" i="9"/>
  <c r="O28" i="8"/>
  <c r="B28" i="9"/>
  <c r="W28" i="8"/>
  <c r="J28" i="9"/>
  <c r="S29" i="8"/>
  <c r="F29" i="9"/>
  <c r="Q29" i="8"/>
  <c r="G30" i="9"/>
  <c r="Q39" i="8"/>
  <c r="D39" i="9"/>
  <c r="T40" i="8"/>
  <c r="G40" i="9"/>
  <c r="H42" i="9"/>
  <c r="B45" i="9"/>
  <c r="J45" i="9"/>
  <c r="W45" i="8"/>
  <c r="E46" i="9"/>
  <c r="G47" i="9"/>
  <c r="T47" i="8"/>
  <c r="O49" i="8"/>
  <c r="B49" i="9"/>
  <c r="B15" i="10" s="1"/>
  <c r="W49" i="8"/>
  <c r="J49" i="9"/>
  <c r="G50" i="9"/>
  <c r="T50" i="8"/>
  <c r="R53" i="8"/>
  <c r="E53" i="9"/>
  <c r="T54" i="8"/>
  <c r="G54" i="9"/>
  <c r="G20" i="10" s="1"/>
  <c r="C59" i="9"/>
  <c r="P59" i="8"/>
  <c r="K59" i="9"/>
  <c r="X59" i="8"/>
  <c r="V63" i="8"/>
  <c r="I63" i="9"/>
  <c r="O65" i="8"/>
  <c r="B65" i="9"/>
  <c r="B31" i="10" s="1"/>
  <c r="W65" i="8"/>
  <c r="J65" i="9"/>
  <c r="U76" i="8"/>
  <c r="H76" i="9"/>
  <c r="E82" i="9"/>
  <c r="T83" i="8"/>
  <c r="G83" i="9"/>
  <c r="B86" i="9"/>
  <c r="O86" i="8"/>
  <c r="J86" i="9"/>
  <c r="W86" i="8"/>
  <c r="Q88" i="8"/>
  <c r="D88" i="9"/>
  <c r="F89" i="9"/>
  <c r="S89" i="8"/>
  <c r="Q89" i="8"/>
  <c r="H93" i="9"/>
  <c r="U93" i="8"/>
  <c r="O95" i="8"/>
  <c r="B95" i="9"/>
  <c r="W95" i="8"/>
  <c r="J95" i="9"/>
  <c r="Q98" i="8"/>
  <c r="D98" i="9"/>
  <c r="S99" i="8"/>
  <c r="F99" i="9"/>
  <c r="V100" i="8"/>
  <c r="I100" i="9"/>
  <c r="W107" i="8"/>
  <c r="I108" i="9"/>
  <c r="V108" i="8"/>
  <c r="Q110" i="8"/>
  <c r="D110" i="9"/>
  <c r="F111" i="9"/>
  <c r="S111" i="8"/>
  <c r="Q111" i="8"/>
  <c r="C116" i="9"/>
  <c r="P116" i="8"/>
  <c r="K116" i="9"/>
  <c r="R127" i="8"/>
  <c r="E127" i="9"/>
  <c r="U128" i="8"/>
  <c r="H128" i="9"/>
  <c r="V129" i="8"/>
  <c r="I129" i="9"/>
  <c r="C132" i="9"/>
  <c r="P132" i="8"/>
  <c r="K132" i="9"/>
  <c r="X132" i="8"/>
  <c r="V159" i="8"/>
  <c r="I159" i="9"/>
  <c r="E162" i="9"/>
  <c r="S166" i="8"/>
  <c r="F166" i="9"/>
  <c r="D199" i="9"/>
  <c r="Q199" i="8"/>
  <c r="G200" i="9"/>
  <c r="T200" i="8"/>
  <c r="U210" i="8"/>
  <c r="H210" i="9"/>
  <c r="Q211" i="8"/>
  <c r="D211" i="9"/>
  <c r="I214" i="9"/>
  <c r="V214" i="8"/>
  <c r="R222" i="8"/>
  <c r="E222" i="9"/>
  <c r="L225" i="8"/>
  <c r="B225" i="9"/>
  <c r="O225" i="8"/>
  <c r="J225" i="9"/>
  <c r="W225" i="8"/>
  <c r="I246" i="9"/>
  <c r="V246" i="8"/>
  <c r="H27" i="9"/>
  <c r="B43" i="9"/>
  <c r="F123" i="9"/>
  <c r="U8" i="8"/>
  <c r="H8" i="9"/>
  <c r="V24" i="8"/>
  <c r="I24" i="9"/>
  <c r="D32" i="9"/>
  <c r="Q32" i="8"/>
  <c r="Q60" i="8"/>
  <c r="D60" i="9"/>
  <c r="K66" i="9"/>
  <c r="X66" i="8"/>
  <c r="P87" i="8"/>
  <c r="C87" i="9"/>
  <c r="V92" i="8"/>
  <c r="I92" i="9"/>
  <c r="H107" i="9"/>
  <c r="U107" i="8"/>
  <c r="G150" i="9"/>
  <c r="T150" i="8"/>
  <c r="S186" i="8"/>
  <c r="F186" i="9"/>
  <c r="S7" i="8"/>
  <c r="F7" i="9"/>
  <c r="R12" i="8"/>
  <c r="E12" i="9"/>
  <c r="O24" i="8"/>
  <c r="B24" i="9"/>
  <c r="O27" i="8"/>
  <c r="B27" i="9"/>
  <c r="U31" i="8"/>
  <c r="H31" i="9"/>
  <c r="R42" i="8"/>
  <c r="E42" i="9"/>
  <c r="B55" i="9"/>
  <c r="U57" i="8"/>
  <c r="H57" i="9"/>
  <c r="J85" i="9"/>
  <c r="J51" i="10" s="1"/>
  <c r="J94" i="9"/>
  <c r="W94" i="8"/>
  <c r="T113" i="8"/>
  <c r="G113" i="9"/>
  <c r="K118" i="9"/>
  <c r="X118" i="8"/>
  <c r="W146" i="8"/>
  <c r="J146" i="9"/>
  <c r="T227" i="8"/>
  <c r="G227" i="9"/>
  <c r="V231" i="8"/>
  <c r="I231" i="9"/>
  <c r="P314" i="8"/>
  <c r="C314" i="9"/>
  <c r="C314" i="10" s="1"/>
  <c r="X321" i="8"/>
  <c r="K321" i="9"/>
  <c r="K321" i="10" s="1"/>
  <c r="L95" i="7"/>
  <c r="O230" i="7"/>
  <c r="X6" i="8"/>
  <c r="K6" i="9"/>
  <c r="J13" i="9"/>
  <c r="W13" i="8"/>
  <c r="P22" i="8"/>
  <c r="C22" i="9"/>
  <c r="J48" i="9"/>
  <c r="W48" i="8"/>
  <c r="R66" i="8"/>
  <c r="E66" i="9"/>
  <c r="F56" i="10"/>
  <c r="I116" i="9"/>
  <c r="V116" i="8"/>
  <c r="P118" i="8"/>
  <c r="X127" i="8"/>
  <c r="K127" i="9"/>
  <c r="I130" i="9"/>
  <c r="V130" i="8"/>
  <c r="W144" i="8"/>
  <c r="J144" i="9"/>
  <c r="P162" i="8"/>
  <c r="C162" i="9"/>
  <c r="V292" i="8"/>
  <c r="I292" i="9"/>
  <c r="Q304" i="8"/>
  <c r="D304" i="9"/>
  <c r="L317" i="8"/>
  <c r="B317" i="9"/>
  <c r="B317" i="10" s="1"/>
  <c r="O317" i="8"/>
  <c r="L18" i="7"/>
  <c r="O26" i="7"/>
  <c r="L39" i="7"/>
  <c r="L83" i="7"/>
  <c r="W149" i="7"/>
  <c r="J149" i="9"/>
  <c r="J115" i="10" s="1"/>
  <c r="Q158" i="7"/>
  <c r="L188" i="7"/>
  <c r="O218" i="7"/>
  <c r="L252" i="7"/>
  <c r="L256" i="7"/>
  <c r="L294" i="7"/>
  <c r="R5" i="8"/>
  <c r="E5" i="9"/>
  <c r="P5" i="8"/>
  <c r="F6" i="9"/>
  <c r="B7" i="9"/>
  <c r="J7" i="9"/>
  <c r="W7" i="8"/>
  <c r="E8" i="9"/>
  <c r="Q8" i="8"/>
  <c r="G9" i="9"/>
  <c r="T9" i="8"/>
  <c r="C10" i="9"/>
  <c r="K10" i="9"/>
  <c r="X10" i="8"/>
  <c r="F11" i="9"/>
  <c r="S11" i="8"/>
  <c r="I12" i="9"/>
  <c r="X13" i="8"/>
  <c r="V14" i="8"/>
  <c r="I14" i="9"/>
  <c r="R15" i="8"/>
  <c r="E15" i="9"/>
  <c r="U15" i="8"/>
  <c r="T16" i="8"/>
  <c r="G16" i="9"/>
  <c r="O17" i="8"/>
  <c r="B17" i="9"/>
  <c r="W17" i="8"/>
  <c r="J17" i="9"/>
  <c r="T18" i="8"/>
  <c r="G18" i="9"/>
  <c r="L21" i="8"/>
  <c r="J21" i="9"/>
  <c r="W21" i="8"/>
  <c r="J23" i="9"/>
  <c r="O25" i="8"/>
  <c r="B25" i="9"/>
  <c r="W25" i="8"/>
  <c r="J25" i="9"/>
  <c r="R26" i="8"/>
  <c r="E26" i="9"/>
  <c r="F27" i="9"/>
  <c r="P28" i="8"/>
  <c r="C28" i="9"/>
  <c r="X28" i="8"/>
  <c r="K28" i="9"/>
  <c r="L31" i="8"/>
  <c r="D31" i="9"/>
  <c r="O31" i="8"/>
  <c r="R39" i="8"/>
  <c r="E39" i="9"/>
  <c r="U40" i="8"/>
  <c r="H40" i="9"/>
  <c r="D41" i="9"/>
  <c r="Q41" i="8"/>
  <c r="P45" i="8"/>
  <c r="C45" i="9"/>
  <c r="X45" i="8"/>
  <c r="K45" i="9"/>
  <c r="S46" i="8"/>
  <c r="F46" i="9"/>
  <c r="F12" i="10" s="1"/>
  <c r="R46" i="8"/>
  <c r="H47" i="9"/>
  <c r="P49" i="8"/>
  <c r="C49" i="9"/>
  <c r="X49" i="8"/>
  <c r="K49" i="9"/>
  <c r="V52" i="8"/>
  <c r="I52" i="9"/>
  <c r="S53" i="8"/>
  <c r="F53" i="9"/>
  <c r="U54" i="8"/>
  <c r="H54" i="9"/>
  <c r="F55" i="9"/>
  <c r="O58" i="8"/>
  <c r="B58" i="9"/>
  <c r="W58" i="8"/>
  <c r="J58" i="9"/>
  <c r="L59" i="8"/>
  <c r="D59" i="9"/>
  <c r="O59" i="8"/>
  <c r="U61" i="8"/>
  <c r="G62" i="9"/>
  <c r="B63" i="9"/>
  <c r="O63" i="8"/>
  <c r="J63" i="9"/>
  <c r="P65" i="8"/>
  <c r="C65" i="9"/>
  <c r="X65" i="8"/>
  <c r="K65" i="9"/>
  <c r="Q74" i="8"/>
  <c r="D74" i="9"/>
  <c r="S75" i="8"/>
  <c r="F75" i="9"/>
  <c r="V76" i="8"/>
  <c r="I76" i="9"/>
  <c r="L81" i="8"/>
  <c r="D81" i="9"/>
  <c r="F82" i="9"/>
  <c r="H83" i="9"/>
  <c r="C86" i="9"/>
  <c r="P86" i="8"/>
  <c r="K86" i="9"/>
  <c r="R88" i="8"/>
  <c r="E88" i="9"/>
  <c r="V93" i="8"/>
  <c r="I93" i="9"/>
  <c r="P95" i="8"/>
  <c r="C95" i="9"/>
  <c r="X95" i="8"/>
  <c r="K95" i="9"/>
  <c r="E98" i="9"/>
  <c r="T99" i="8"/>
  <c r="G99" i="9"/>
  <c r="B108" i="9"/>
  <c r="O108" i="8"/>
  <c r="J108" i="9"/>
  <c r="W108" i="8"/>
  <c r="R110" i="8"/>
  <c r="E110" i="9"/>
  <c r="X116" i="8"/>
  <c r="V117" i="8"/>
  <c r="I117" i="9"/>
  <c r="D122" i="9"/>
  <c r="Q122" i="8"/>
  <c r="G123" i="9"/>
  <c r="T123" i="8"/>
  <c r="C124" i="9"/>
  <c r="P124" i="8"/>
  <c r="K124" i="9"/>
  <c r="X124" i="8"/>
  <c r="I126" i="9"/>
  <c r="V126" i="8"/>
  <c r="G158" i="9"/>
  <c r="T158" i="8"/>
  <c r="B197" i="9"/>
  <c r="O197" i="8"/>
  <c r="J197" i="9"/>
  <c r="W197" i="8"/>
  <c r="R199" i="8"/>
  <c r="E199" i="9"/>
  <c r="U200" i="8"/>
  <c r="H200" i="9"/>
  <c r="S209" i="8"/>
  <c r="F209" i="9"/>
  <c r="V210" i="8"/>
  <c r="I210" i="9"/>
  <c r="O214" i="8"/>
  <c r="B214" i="9"/>
  <c r="W214" i="8"/>
  <c r="J214" i="9"/>
  <c r="F243" i="9"/>
  <c r="F209" i="10" s="1"/>
  <c r="S243" i="8"/>
  <c r="O246" i="8"/>
  <c r="B246" i="9"/>
  <c r="W246" i="8"/>
  <c r="J246" i="9"/>
  <c r="D25" i="9"/>
  <c r="J66" i="9"/>
  <c r="H162" i="9"/>
  <c r="H128" i="10" s="1"/>
  <c r="R327" i="7"/>
  <c r="E327" i="9"/>
  <c r="E327" i="10" s="1"/>
  <c r="U5" i="8"/>
  <c r="H5" i="9"/>
  <c r="H5" i="10" s="1"/>
  <c r="O9" i="8"/>
  <c r="B9" i="9"/>
  <c r="U13" i="8"/>
  <c r="H13" i="9"/>
  <c r="V44" i="8"/>
  <c r="I44" i="9"/>
  <c r="T61" i="8"/>
  <c r="G61" i="9"/>
  <c r="C78" i="9"/>
  <c r="P78" i="8"/>
  <c r="P121" i="8"/>
  <c r="C121" i="9"/>
  <c r="Q145" i="8"/>
  <c r="D145" i="9"/>
  <c r="Q154" i="8"/>
  <c r="D154" i="9"/>
  <c r="U194" i="8"/>
  <c r="H194" i="9"/>
  <c r="O228" i="8"/>
  <c r="B228" i="9"/>
  <c r="L182" i="7"/>
  <c r="L336" i="7"/>
  <c r="O11" i="8"/>
  <c r="B11" i="9"/>
  <c r="V13" i="8"/>
  <c r="I13" i="9"/>
  <c r="K18" i="9"/>
  <c r="X18" i="8"/>
  <c r="U41" i="8"/>
  <c r="H41" i="9"/>
  <c r="H7" i="10" s="1"/>
  <c r="W55" i="8"/>
  <c r="J55" i="9"/>
  <c r="J21" i="10" s="1"/>
  <c r="H77" i="9"/>
  <c r="U77" i="8"/>
  <c r="V107" i="8"/>
  <c r="I107" i="9"/>
  <c r="R133" i="8"/>
  <c r="E133" i="9"/>
  <c r="I144" i="9"/>
  <c r="V144" i="8"/>
  <c r="X314" i="8"/>
  <c r="K314" i="9"/>
  <c r="K314" i="10" s="1"/>
  <c r="L5" i="8"/>
  <c r="B5" i="9"/>
  <c r="O8" i="8"/>
  <c r="B8" i="9"/>
  <c r="X22" i="8"/>
  <c r="K22" i="9"/>
  <c r="E30" i="9"/>
  <c r="R30" i="8"/>
  <c r="B48" i="9"/>
  <c r="O48" i="8"/>
  <c r="R50" i="8"/>
  <c r="E50" i="9"/>
  <c r="X55" i="8"/>
  <c r="K55" i="9"/>
  <c r="C64" i="9"/>
  <c r="P64" i="8"/>
  <c r="O79" i="8"/>
  <c r="B79" i="9"/>
  <c r="U84" i="8"/>
  <c r="H84" i="9"/>
  <c r="T129" i="8"/>
  <c r="G129" i="9"/>
  <c r="U143" i="8"/>
  <c r="H143" i="9"/>
  <c r="C146" i="9"/>
  <c r="P146" i="8"/>
  <c r="T163" i="8"/>
  <c r="G163" i="9"/>
  <c r="E176" i="9"/>
  <c r="R176" i="8"/>
  <c r="X185" i="8"/>
  <c r="K185" i="9"/>
  <c r="T223" i="8"/>
  <c r="G223" i="9"/>
  <c r="S226" i="8"/>
  <c r="F226" i="9"/>
  <c r="S250" i="8"/>
  <c r="F250" i="9"/>
  <c r="K297" i="9"/>
  <c r="X297" i="8"/>
  <c r="L14" i="7"/>
  <c r="L15" i="7"/>
  <c r="O22" i="7"/>
  <c r="L28" i="7"/>
  <c r="O42" i="7"/>
  <c r="L244" i="7"/>
  <c r="Q256" i="7"/>
  <c r="Q264" i="7"/>
  <c r="O324" i="7"/>
  <c r="S5" i="8"/>
  <c r="F5" i="9"/>
  <c r="Q5" i="8"/>
  <c r="G6" i="9"/>
  <c r="P7" i="8"/>
  <c r="C7" i="9"/>
  <c r="X7" i="8"/>
  <c r="K7" i="9"/>
  <c r="S8" i="8"/>
  <c r="F8" i="9"/>
  <c r="H9" i="9"/>
  <c r="L10" i="8"/>
  <c r="D10" i="9"/>
  <c r="O14" i="8"/>
  <c r="B14" i="9"/>
  <c r="W14" i="8"/>
  <c r="J14" i="9"/>
  <c r="S15" i="8"/>
  <c r="F15" i="9"/>
  <c r="U16" i="8"/>
  <c r="H16" i="9"/>
  <c r="P17" i="8"/>
  <c r="C17" i="9"/>
  <c r="X17" i="8"/>
  <c r="K17" i="9"/>
  <c r="C21" i="9"/>
  <c r="P21" i="8"/>
  <c r="K21" i="9"/>
  <c r="X21" i="8"/>
  <c r="G22" i="9"/>
  <c r="T22" i="8"/>
  <c r="P25" i="8"/>
  <c r="C25" i="9"/>
  <c r="X25" i="8"/>
  <c r="K25" i="9"/>
  <c r="S26" i="8"/>
  <c r="F26" i="9"/>
  <c r="V26" i="8"/>
  <c r="T27" i="8"/>
  <c r="G27" i="9"/>
  <c r="U29" i="8"/>
  <c r="H29" i="9"/>
  <c r="V30" i="8"/>
  <c r="I30" i="9"/>
  <c r="O32" i="8"/>
  <c r="B32" i="9"/>
  <c r="W32" i="8"/>
  <c r="J32" i="9"/>
  <c r="F39" i="9"/>
  <c r="F5" i="10" s="1"/>
  <c r="U39" i="8"/>
  <c r="I40" i="9"/>
  <c r="V40" i="8"/>
  <c r="G44" i="9"/>
  <c r="G10" i="10" s="1"/>
  <c r="T44" i="8"/>
  <c r="L45" i="8"/>
  <c r="L45" i="9" s="1"/>
  <c r="D45" i="9"/>
  <c r="D49" i="9"/>
  <c r="Q49" i="8"/>
  <c r="O52" i="8"/>
  <c r="B52" i="9"/>
  <c r="W52" i="8"/>
  <c r="J52" i="9"/>
  <c r="J18" i="10" s="1"/>
  <c r="C58" i="9"/>
  <c r="K58" i="9"/>
  <c r="X58" i="8"/>
  <c r="U62" i="8"/>
  <c r="H62" i="9"/>
  <c r="E74" i="9"/>
  <c r="T75" i="8"/>
  <c r="G75" i="9"/>
  <c r="I78" i="9"/>
  <c r="V78" i="8"/>
  <c r="C80" i="9"/>
  <c r="K80" i="9"/>
  <c r="X80" i="8"/>
  <c r="R81" i="8"/>
  <c r="E81" i="9"/>
  <c r="D84" i="9"/>
  <c r="V87" i="8"/>
  <c r="I87" i="9"/>
  <c r="U91" i="8"/>
  <c r="G92" i="9"/>
  <c r="B93" i="9"/>
  <c r="O93" i="8"/>
  <c r="J93" i="9"/>
  <c r="D97" i="9"/>
  <c r="F98" i="9"/>
  <c r="H99" i="9"/>
  <c r="C108" i="9"/>
  <c r="P108" i="8"/>
  <c r="K108" i="9"/>
  <c r="H115" i="9"/>
  <c r="U115" i="8"/>
  <c r="O117" i="8"/>
  <c r="B117" i="9"/>
  <c r="W117" i="8"/>
  <c r="J117" i="9"/>
  <c r="I121" i="9"/>
  <c r="V121" i="8"/>
  <c r="F125" i="9"/>
  <c r="B149" i="9"/>
  <c r="T151" i="8"/>
  <c r="G151" i="9"/>
  <c r="I152" i="9"/>
  <c r="V152" i="8"/>
  <c r="O154" i="8"/>
  <c r="B154" i="9"/>
  <c r="W154" i="8"/>
  <c r="J154" i="9"/>
  <c r="R157" i="8"/>
  <c r="E157" i="9"/>
  <c r="U158" i="8"/>
  <c r="H158" i="9"/>
  <c r="O189" i="8"/>
  <c r="B189" i="9"/>
  <c r="W189" i="8"/>
  <c r="J189" i="9"/>
  <c r="G190" i="9"/>
  <c r="T190" i="8"/>
  <c r="S194" i="8"/>
  <c r="F194" i="9"/>
  <c r="V195" i="8"/>
  <c r="I195" i="9"/>
  <c r="G196" i="9"/>
  <c r="T196" i="8"/>
  <c r="F199" i="9"/>
  <c r="I200" i="9"/>
  <c r="V200" i="8"/>
  <c r="P202" i="8"/>
  <c r="C202" i="9"/>
  <c r="X202" i="8"/>
  <c r="K202" i="9"/>
  <c r="T209" i="8"/>
  <c r="G209" i="9"/>
  <c r="B210" i="9"/>
  <c r="W210" i="8"/>
  <c r="J210" i="9"/>
  <c r="E234" i="9"/>
  <c r="T243" i="8"/>
  <c r="G243" i="9"/>
  <c r="H58" i="9"/>
  <c r="D160" i="9"/>
  <c r="C40" i="9"/>
  <c r="P40" i="8"/>
  <c r="I64" i="9"/>
  <c r="V64" i="8"/>
  <c r="X87" i="8"/>
  <c r="K87" i="9"/>
  <c r="Q96" i="8"/>
  <c r="D96" i="9"/>
  <c r="B115" i="9"/>
  <c r="O115" i="8"/>
  <c r="F120" i="9"/>
  <c r="S120" i="8"/>
  <c r="Q189" i="8"/>
  <c r="W228" i="8"/>
  <c r="J228" i="9"/>
  <c r="C232" i="9"/>
  <c r="P232" i="8"/>
  <c r="T322" i="8"/>
  <c r="G322" i="9"/>
  <c r="G322" i="10" s="1"/>
  <c r="L150" i="7"/>
  <c r="L183" i="7"/>
  <c r="V5" i="8"/>
  <c r="I5" i="9"/>
  <c r="W11" i="8"/>
  <c r="J11" i="9"/>
  <c r="S21" i="8"/>
  <c r="F21" i="9"/>
  <c r="S23" i="8"/>
  <c r="F23" i="9"/>
  <c r="W24" i="8"/>
  <c r="J24" i="9"/>
  <c r="W27" i="8"/>
  <c r="J27" i="9"/>
  <c r="Q66" i="8"/>
  <c r="D66" i="9"/>
  <c r="G84" i="9"/>
  <c r="G50" i="10" s="1"/>
  <c r="R96" i="8"/>
  <c r="E96" i="9"/>
  <c r="P109" i="8"/>
  <c r="C109" i="9"/>
  <c r="V114" i="8"/>
  <c r="I114" i="9"/>
  <c r="O146" i="8"/>
  <c r="B146" i="9"/>
  <c r="H177" i="9"/>
  <c r="U177" i="8"/>
  <c r="U181" i="8"/>
  <c r="H181" i="9"/>
  <c r="B185" i="9"/>
  <c r="O185" i="8"/>
  <c r="B233" i="9"/>
  <c r="O233" i="8"/>
  <c r="T311" i="8"/>
  <c r="G311" i="9"/>
  <c r="G311" i="10" s="1"/>
  <c r="K324" i="9"/>
  <c r="K324" i="10" s="1"/>
  <c r="X324" i="8"/>
  <c r="L30" i="7"/>
  <c r="O44" i="7"/>
  <c r="L222" i="7"/>
  <c r="O322" i="7"/>
  <c r="L332" i="7"/>
  <c r="P6" i="8"/>
  <c r="C6" i="9"/>
  <c r="W8" i="8"/>
  <c r="J8" i="9"/>
  <c r="P11" i="8"/>
  <c r="C11" i="9"/>
  <c r="L13" i="8"/>
  <c r="B13" i="9"/>
  <c r="S19" i="8"/>
  <c r="V41" i="8"/>
  <c r="I41" i="9"/>
  <c r="I7" i="10" s="1"/>
  <c r="V51" i="8"/>
  <c r="I51" i="9"/>
  <c r="I17" i="10" s="1"/>
  <c r="V77" i="8"/>
  <c r="I77" i="9"/>
  <c r="W115" i="8"/>
  <c r="Q118" i="8"/>
  <c r="D118" i="9"/>
  <c r="S119" i="8"/>
  <c r="P127" i="8"/>
  <c r="C127" i="9"/>
  <c r="O144" i="8"/>
  <c r="B144" i="9"/>
  <c r="K146" i="9"/>
  <c r="X146" i="8"/>
  <c r="X162" i="8"/>
  <c r="K162" i="9"/>
  <c r="T167" i="8"/>
  <c r="G167" i="9"/>
  <c r="I177" i="9"/>
  <c r="V177" i="8"/>
  <c r="V181" i="8"/>
  <c r="I181" i="9"/>
  <c r="P185" i="8"/>
  <c r="C185" i="9"/>
  <c r="K218" i="9"/>
  <c r="X218" i="8"/>
  <c r="K222" i="9"/>
  <c r="X222" i="8"/>
  <c r="H227" i="9"/>
  <c r="U227" i="8"/>
  <c r="H251" i="9"/>
  <c r="U251" i="8"/>
  <c r="V285" i="8"/>
  <c r="I285" i="9"/>
  <c r="G293" i="9"/>
  <c r="T293" i="8"/>
  <c r="C297" i="9"/>
  <c r="P297" i="8"/>
  <c r="J317" i="9"/>
  <c r="J317" i="10" s="1"/>
  <c r="W317" i="8"/>
  <c r="L10" i="7"/>
  <c r="O18" i="7"/>
  <c r="O83" i="7"/>
  <c r="L128" i="7"/>
  <c r="L234" i="7"/>
  <c r="L260" i="7"/>
  <c r="L278" i="7"/>
  <c r="O294" i="7"/>
  <c r="T5" i="8"/>
  <c r="G5" i="9"/>
  <c r="W5" i="8"/>
  <c r="U6" i="8"/>
  <c r="H6" i="9"/>
  <c r="L7" i="8"/>
  <c r="D7" i="9"/>
  <c r="O7" i="8"/>
  <c r="T8" i="8"/>
  <c r="G8" i="9"/>
  <c r="V9" i="8"/>
  <c r="I9" i="9"/>
  <c r="R10" i="8"/>
  <c r="E10" i="9"/>
  <c r="P10" i="8"/>
  <c r="P12" i="8"/>
  <c r="C12" i="9"/>
  <c r="P14" i="8"/>
  <c r="C14" i="9"/>
  <c r="X14" i="8"/>
  <c r="K14" i="9"/>
  <c r="T15" i="8"/>
  <c r="G15" i="9"/>
  <c r="V16" i="8"/>
  <c r="I16" i="9"/>
  <c r="Q17" i="8"/>
  <c r="D17" i="9"/>
  <c r="D21" i="9"/>
  <c r="U24" i="8"/>
  <c r="H24" i="9"/>
  <c r="S25" i="8"/>
  <c r="T26" i="8"/>
  <c r="G26" i="9"/>
  <c r="R28" i="8"/>
  <c r="E28" i="9"/>
  <c r="C32" i="9"/>
  <c r="C32" i="10" s="1"/>
  <c r="K32" i="9"/>
  <c r="X32" i="8"/>
  <c r="P42" i="8"/>
  <c r="C42" i="9"/>
  <c r="X42" i="8"/>
  <c r="K42" i="9"/>
  <c r="S43" i="8"/>
  <c r="F43" i="9"/>
  <c r="U44" i="8"/>
  <c r="H44" i="9"/>
  <c r="P52" i="8"/>
  <c r="C52" i="9"/>
  <c r="X52" i="8"/>
  <c r="K52" i="9"/>
  <c r="K18" i="10" s="1"/>
  <c r="Q58" i="8"/>
  <c r="D58" i="9"/>
  <c r="P58" i="8"/>
  <c r="P60" i="8"/>
  <c r="C60" i="9"/>
  <c r="X60" i="8"/>
  <c r="K60" i="9"/>
  <c r="S61" i="8"/>
  <c r="F61" i="9"/>
  <c r="V62" i="8"/>
  <c r="I62" i="9"/>
  <c r="I28" i="10" s="1"/>
  <c r="D73" i="9"/>
  <c r="F74" i="9"/>
  <c r="H75" i="9"/>
  <c r="B78" i="9"/>
  <c r="O78" i="8"/>
  <c r="J78" i="9"/>
  <c r="W78" i="8"/>
  <c r="Q80" i="8"/>
  <c r="D80" i="9"/>
  <c r="P80" i="8"/>
  <c r="F81" i="9"/>
  <c r="S81" i="8"/>
  <c r="T84" i="8"/>
  <c r="H85" i="9"/>
  <c r="H51" i="10" s="1"/>
  <c r="U85" i="8"/>
  <c r="O87" i="8"/>
  <c r="B87" i="9"/>
  <c r="W87" i="8"/>
  <c r="J87" i="9"/>
  <c r="U92" i="8"/>
  <c r="H92" i="9"/>
  <c r="C96" i="9"/>
  <c r="K96" i="9"/>
  <c r="X96" i="8"/>
  <c r="R97" i="8"/>
  <c r="E97" i="9"/>
  <c r="X108" i="8"/>
  <c r="V109" i="8"/>
  <c r="I109" i="9"/>
  <c r="U113" i="8"/>
  <c r="G114" i="9"/>
  <c r="V115" i="8"/>
  <c r="I115" i="9"/>
  <c r="P117" i="8"/>
  <c r="C117" i="9"/>
  <c r="X117" i="8"/>
  <c r="K117" i="9"/>
  <c r="S122" i="8"/>
  <c r="F122" i="9"/>
  <c r="V123" i="8"/>
  <c r="I123" i="9"/>
  <c r="U151" i="8"/>
  <c r="H151" i="9"/>
  <c r="O152" i="8"/>
  <c r="B152" i="9"/>
  <c r="W152" i="8"/>
  <c r="J152" i="9"/>
  <c r="C154" i="9"/>
  <c r="K154" i="9"/>
  <c r="X154" i="8"/>
  <c r="E186" i="9"/>
  <c r="G187" i="9"/>
  <c r="T187" i="8"/>
  <c r="P189" i="8"/>
  <c r="C189" i="9"/>
  <c r="X189" i="8"/>
  <c r="K189" i="9"/>
  <c r="Q193" i="8"/>
  <c r="D193" i="9"/>
  <c r="T194" i="8"/>
  <c r="G194" i="9"/>
  <c r="B195" i="9"/>
  <c r="W195" i="8"/>
  <c r="J195" i="9"/>
  <c r="U196" i="8"/>
  <c r="H196" i="9"/>
  <c r="H162" i="10" s="1"/>
  <c r="O198" i="8"/>
  <c r="B198" i="9"/>
  <c r="W198" i="8"/>
  <c r="J198" i="9"/>
  <c r="T231" i="8"/>
  <c r="G231" i="9"/>
  <c r="O232" i="8"/>
  <c r="B232" i="9"/>
  <c r="B198" i="10" s="1"/>
  <c r="W232" i="8"/>
  <c r="J232" i="9"/>
  <c r="J198" i="10" s="1"/>
  <c r="S236" i="8"/>
  <c r="F236" i="9"/>
  <c r="H243" i="9"/>
  <c r="U243" i="8"/>
  <c r="H18" i="9"/>
  <c r="J97" i="9"/>
  <c r="H150" i="9"/>
  <c r="T19" i="8"/>
  <c r="G19" i="9"/>
  <c r="O20" i="8"/>
  <c r="B20" i="9"/>
  <c r="W20" i="8"/>
  <c r="J20" i="9"/>
  <c r="R21" i="8"/>
  <c r="E21" i="9"/>
  <c r="F22" i="9"/>
  <c r="I23" i="9"/>
  <c r="C24" i="9"/>
  <c r="K24" i="9"/>
  <c r="R25" i="8"/>
  <c r="E25" i="9"/>
  <c r="U26" i="8"/>
  <c r="H26" i="9"/>
  <c r="V27" i="8"/>
  <c r="I27" i="9"/>
  <c r="T29" i="8"/>
  <c r="G29" i="9"/>
  <c r="U30" i="8"/>
  <c r="H30" i="9"/>
  <c r="P31" i="8"/>
  <c r="C31" i="9"/>
  <c r="X31" i="8"/>
  <c r="K31" i="9"/>
  <c r="E32" i="9"/>
  <c r="G39" i="9"/>
  <c r="B40" i="9"/>
  <c r="J40" i="9"/>
  <c r="P41" i="8"/>
  <c r="C41" i="9"/>
  <c r="X41" i="8"/>
  <c r="K41" i="9"/>
  <c r="K7" i="10" s="1"/>
  <c r="S42" i="8"/>
  <c r="F42" i="9"/>
  <c r="V43" i="8"/>
  <c r="I43" i="9"/>
  <c r="O44" i="8"/>
  <c r="B44" i="9"/>
  <c r="W44" i="8"/>
  <c r="J44" i="9"/>
  <c r="R45" i="8"/>
  <c r="E45" i="9"/>
  <c r="T46" i="8"/>
  <c r="G46" i="9"/>
  <c r="G12" i="10" s="1"/>
  <c r="V47" i="8"/>
  <c r="I47" i="9"/>
  <c r="I13" i="10" s="1"/>
  <c r="L48" i="8"/>
  <c r="D48" i="9"/>
  <c r="E49" i="9"/>
  <c r="R49" i="8"/>
  <c r="H50" i="9"/>
  <c r="C51" i="9"/>
  <c r="K51" i="9"/>
  <c r="K17" i="10" s="1"/>
  <c r="Q52" i="8"/>
  <c r="D52" i="9"/>
  <c r="T53" i="8"/>
  <c r="G53" i="9"/>
  <c r="V54" i="8"/>
  <c r="I54" i="9"/>
  <c r="I20" i="10" s="1"/>
  <c r="R55" i="8"/>
  <c r="E55" i="9"/>
  <c r="U56" i="8"/>
  <c r="H56" i="9"/>
  <c r="P57" i="8"/>
  <c r="C57" i="9"/>
  <c r="X57" i="8"/>
  <c r="K57" i="9"/>
  <c r="R58" i="8"/>
  <c r="E58" i="9"/>
  <c r="R59" i="8"/>
  <c r="E59" i="9"/>
  <c r="F60" i="9"/>
  <c r="I61" i="9"/>
  <c r="B62" i="9"/>
  <c r="W62" i="8"/>
  <c r="J62" i="9"/>
  <c r="J28" i="10" s="1"/>
  <c r="C63" i="9"/>
  <c r="X63" i="8"/>
  <c r="K63" i="9"/>
  <c r="Q64" i="8"/>
  <c r="D64" i="9"/>
  <c r="D65" i="9"/>
  <c r="Q65" i="8"/>
  <c r="S66" i="8"/>
  <c r="F66" i="9"/>
  <c r="T73" i="8"/>
  <c r="G73" i="9"/>
  <c r="G74" i="9"/>
  <c r="I75" i="9"/>
  <c r="B76" i="9"/>
  <c r="W76" i="8"/>
  <c r="J76" i="9"/>
  <c r="C77" i="9"/>
  <c r="X77" i="8"/>
  <c r="K77" i="9"/>
  <c r="Q78" i="8"/>
  <c r="D78" i="9"/>
  <c r="D79" i="9"/>
  <c r="D45" i="10" s="1"/>
  <c r="Q79" i="8"/>
  <c r="S80" i="8"/>
  <c r="F80" i="9"/>
  <c r="T81" i="8"/>
  <c r="G81" i="9"/>
  <c r="G82" i="9"/>
  <c r="I83" i="9"/>
  <c r="B84" i="9"/>
  <c r="W84" i="8"/>
  <c r="J84" i="9"/>
  <c r="C85" i="9"/>
  <c r="X85" i="8"/>
  <c r="K85" i="9"/>
  <c r="Q86" i="8"/>
  <c r="D86" i="9"/>
  <c r="D87" i="9"/>
  <c r="Q87" i="8"/>
  <c r="S88" i="8"/>
  <c r="F88" i="9"/>
  <c r="T89" i="8"/>
  <c r="G89" i="9"/>
  <c r="G90" i="9"/>
  <c r="G56" i="10" s="1"/>
  <c r="I91" i="9"/>
  <c r="B92" i="9"/>
  <c r="B58" i="10" s="1"/>
  <c r="W92" i="8"/>
  <c r="J92" i="9"/>
  <c r="C93" i="9"/>
  <c r="X93" i="8"/>
  <c r="K93" i="9"/>
  <c r="K59" i="10" s="1"/>
  <c r="Q94" i="8"/>
  <c r="D94" i="9"/>
  <c r="D60" i="10" s="1"/>
  <c r="D95" i="9"/>
  <c r="Q95" i="8"/>
  <c r="S96" i="8"/>
  <c r="F96" i="9"/>
  <c r="T97" i="8"/>
  <c r="G97" i="9"/>
  <c r="G98" i="9"/>
  <c r="I99" i="9"/>
  <c r="B100" i="9"/>
  <c r="W100" i="8"/>
  <c r="J100" i="9"/>
  <c r="J66" i="10" s="1"/>
  <c r="L107" i="8"/>
  <c r="C107" i="9"/>
  <c r="X107" i="8"/>
  <c r="K107" i="9"/>
  <c r="D109" i="9"/>
  <c r="Q109" i="8"/>
  <c r="S110" i="8"/>
  <c r="F110" i="9"/>
  <c r="T111" i="8"/>
  <c r="G111" i="9"/>
  <c r="G112" i="9"/>
  <c r="I113" i="9"/>
  <c r="B114" i="9"/>
  <c r="W114" i="8"/>
  <c r="J114" i="9"/>
  <c r="L115" i="8"/>
  <c r="C115" i="9"/>
  <c r="X115" i="8"/>
  <c r="K115" i="9"/>
  <c r="Q116" i="8"/>
  <c r="D116" i="9"/>
  <c r="D82" i="10" s="1"/>
  <c r="D117" i="9"/>
  <c r="Q117" i="8"/>
  <c r="S118" i="8"/>
  <c r="F118" i="9"/>
  <c r="T119" i="8"/>
  <c r="G119" i="9"/>
  <c r="I120" i="9"/>
  <c r="B123" i="9"/>
  <c r="O123" i="8"/>
  <c r="J123" i="9"/>
  <c r="W123" i="8"/>
  <c r="S124" i="8"/>
  <c r="F124" i="9"/>
  <c r="H125" i="9"/>
  <c r="U125" i="8"/>
  <c r="P126" i="8"/>
  <c r="C126" i="9"/>
  <c r="K126" i="9"/>
  <c r="F127" i="9"/>
  <c r="I128" i="9"/>
  <c r="J129" i="9"/>
  <c r="Q130" i="8"/>
  <c r="D130" i="9"/>
  <c r="Q132" i="8"/>
  <c r="D132" i="9"/>
  <c r="G142" i="9"/>
  <c r="T142" i="8"/>
  <c r="V143" i="8"/>
  <c r="I143" i="9"/>
  <c r="I109" i="10" s="1"/>
  <c r="Q146" i="8"/>
  <c r="D146" i="9"/>
  <c r="R149" i="8"/>
  <c r="E149" i="9"/>
  <c r="D156" i="9"/>
  <c r="D122" i="10" s="1"/>
  <c r="F157" i="9"/>
  <c r="F123" i="10" s="1"/>
  <c r="I158" i="9"/>
  <c r="B165" i="9"/>
  <c r="W165" i="8"/>
  <c r="J165" i="9"/>
  <c r="T166" i="8"/>
  <c r="G166" i="9"/>
  <c r="D175" i="9"/>
  <c r="F176" i="9"/>
  <c r="B177" i="9"/>
  <c r="O177" i="8"/>
  <c r="J177" i="9"/>
  <c r="W177" i="8"/>
  <c r="Q179" i="8"/>
  <c r="D179" i="9"/>
  <c r="T180" i="8"/>
  <c r="G180" i="9"/>
  <c r="O181" i="8"/>
  <c r="B181" i="9"/>
  <c r="W181" i="8"/>
  <c r="J181" i="9"/>
  <c r="G184" i="9"/>
  <c r="T184" i="8"/>
  <c r="Q185" i="8"/>
  <c r="D185" i="9"/>
  <c r="V192" i="8"/>
  <c r="I192" i="9"/>
  <c r="S193" i="8"/>
  <c r="F193" i="9"/>
  <c r="C198" i="9"/>
  <c r="K198" i="9"/>
  <c r="X198" i="8"/>
  <c r="Q202" i="8"/>
  <c r="D202" i="9"/>
  <c r="H209" i="9"/>
  <c r="Q212" i="8"/>
  <c r="D212" i="9"/>
  <c r="F213" i="9"/>
  <c r="S213" i="8"/>
  <c r="C214" i="9"/>
  <c r="P214" i="8"/>
  <c r="K214" i="9"/>
  <c r="X214" i="8"/>
  <c r="H217" i="9"/>
  <c r="U217" i="8"/>
  <c r="H221" i="9"/>
  <c r="H187" i="10" s="1"/>
  <c r="U221" i="8"/>
  <c r="P225" i="8"/>
  <c r="C225" i="9"/>
  <c r="X225" i="8"/>
  <c r="K225" i="9"/>
  <c r="O229" i="8"/>
  <c r="B229" i="9"/>
  <c r="B195" i="10" s="1"/>
  <c r="W229" i="8"/>
  <c r="J229" i="9"/>
  <c r="G230" i="9"/>
  <c r="P233" i="8"/>
  <c r="C233" i="9"/>
  <c r="X233" i="8"/>
  <c r="K233" i="9"/>
  <c r="Q235" i="8"/>
  <c r="D235" i="9"/>
  <c r="T236" i="8"/>
  <c r="G236" i="9"/>
  <c r="P246" i="8"/>
  <c r="C246" i="9"/>
  <c r="X246" i="8"/>
  <c r="K246" i="9"/>
  <c r="K248" i="9"/>
  <c r="R249" i="8"/>
  <c r="E249" i="9"/>
  <c r="U250" i="8"/>
  <c r="H250" i="9"/>
  <c r="P259" i="8"/>
  <c r="C259" i="9"/>
  <c r="X259" i="8"/>
  <c r="K259" i="9"/>
  <c r="U262" i="8"/>
  <c r="H262" i="9"/>
  <c r="Q268" i="8"/>
  <c r="D268" i="9"/>
  <c r="U269" i="8"/>
  <c r="H269" i="9"/>
  <c r="I280" i="9"/>
  <c r="V280" i="8"/>
  <c r="E284" i="9"/>
  <c r="T286" i="8"/>
  <c r="G286" i="9"/>
  <c r="B290" i="9"/>
  <c r="W290" i="8"/>
  <c r="J290" i="9"/>
  <c r="S291" i="8"/>
  <c r="F291" i="9"/>
  <c r="T296" i="8"/>
  <c r="G296" i="9"/>
  <c r="S301" i="8"/>
  <c r="F301" i="9"/>
  <c r="I313" i="9"/>
  <c r="I313" i="10" s="1"/>
  <c r="V313" i="8"/>
  <c r="E314" i="9"/>
  <c r="E314" i="10" s="1"/>
  <c r="B337" i="9"/>
  <c r="B337" i="10" s="1"/>
  <c r="O337" i="8"/>
  <c r="J337" i="9"/>
  <c r="J337" i="10" s="1"/>
  <c r="W337" i="8"/>
  <c r="L43" i="8"/>
  <c r="J43" i="9"/>
  <c r="P44" i="8"/>
  <c r="C44" i="9"/>
  <c r="X44" i="8"/>
  <c r="K44" i="9"/>
  <c r="S45" i="8"/>
  <c r="F45" i="9"/>
  <c r="F11" i="10" s="1"/>
  <c r="U46" i="8"/>
  <c r="H46" i="9"/>
  <c r="H12" i="10" s="1"/>
  <c r="O47" i="8"/>
  <c r="B47" i="9"/>
  <c r="W47" i="8"/>
  <c r="J47" i="9"/>
  <c r="R48" i="8"/>
  <c r="E48" i="9"/>
  <c r="E14" i="10" s="1"/>
  <c r="F49" i="9"/>
  <c r="S49" i="8"/>
  <c r="I50" i="9"/>
  <c r="I16" i="10" s="1"/>
  <c r="D51" i="9"/>
  <c r="D17" i="10" s="1"/>
  <c r="E52" i="9"/>
  <c r="E18" i="10" s="1"/>
  <c r="H53" i="9"/>
  <c r="B54" i="9"/>
  <c r="B20" i="10" s="1"/>
  <c r="W54" i="8"/>
  <c r="J54" i="9"/>
  <c r="J20" i="10" s="1"/>
  <c r="I56" i="9"/>
  <c r="D57" i="9"/>
  <c r="Q57" i="8"/>
  <c r="F58" i="9"/>
  <c r="F59" i="9"/>
  <c r="S59" i="8"/>
  <c r="T60" i="8"/>
  <c r="G60" i="9"/>
  <c r="G26" i="10" s="1"/>
  <c r="L61" i="8"/>
  <c r="B61" i="9"/>
  <c r="J61" i="9"/>
  <c r="C62" i="9"/>
  <c r="K62" i="9"/>
  <c r="Q63" i="8"/>
  <c r="D63" i="9"/>
  <c r="D29" i="10" s="1"/>
  <c r="E64" i="9"/>
  <c r="E65" i="9"/>
  <c r="R65" i="8"/>
  <c r="G66" i="9"/>
  <c r="U73" i="8"/>
  <c r="H73" i="9"/>
  <c r="H39" i="10" s="1"/>
  <c r="U74" i="8"/>
  <c r="H74" i="9"/>
  <c r="B75" i="9"/>
  <c r="B41" i="10" s="1"/>
  <c r="J75" i="9"/>
  <c r="C76" i="9"/>
  <c r="C42" i="10" s="1"/>
  <c r="K76" i="9"/>
  <c r="K42" i="10" s="1"/>
  <c r="Q77" i="8"/>
  <c r="D77" i="9"/>
  <c r="E78" i="9"/>
  <c r="E79" i="9"/>
  <c r="R79" i="8"/>
  <c r="G80" i="9"/>
  <c r="U81" i="8"/>
  <c r="H81" i="9"/>
  <c r="H47" i="10" s="1"/>
  <c r="U82" i="8"/>
  <c r="H82" i="9"/>
  <c r="B83" i="9"/>
  <c r="J83" i="9"/>
  <c r="J49" i="10" s="1"/>
  <c r="C84" i="9"/>
  <c r="K84" i="9"/>
  <c r="Q85" i="8"/>
  <c r="D85" i="9"/>
  <c r="D51" i="10" s="1"/>
  <c r="E86" i="9"/>
  <c r="E52" i="10" s="1"/>
  <c r="E87" i="9"/>
  <c r="R87" i="8"/>
  <c r="G88" i="9"/>
  <c r="U89" i="8"/>
  <c r="H89" i="9"/>
  <c r="U90" i="8"/>
  <c r="H90" i="9"/>
  <c r="H56" i="10" s="1"/>
  <c r="L91" i="8"/>
  <c r="B91" i="9"/>
  <c r="J91" i="9"/>
  <c r="C92" i="9"/>
  <c r="K92" i="9"/>
  <c r="K58" i="10" s="1"/>
  <c r="Q93" i="8"/>
  <c r="D93" i="9"/>
  <c r="E94" i="9"/>
  <c r="E95" i="9"/>
  <c r="R95" i="8"/>
  <c r="G96" i="9"/>
  <c r="U97" i="8"/>
  <c r="H97" i="9"/>
  <c r="H63" i="10" s="1"/>
  <c r="U98" i="8"/>
  <c r="H98" i="9"/>
  <c r="L99" i="8"/>
  <c r="L99" i="9" s="1"/>
  <c r="B99" i="9"/>
  <c r="J99" i="9"/>
  <c r="J65" i="10" s="1"/>
  <c r="C100" i="9"/>
  <c r="C66" i="10" s="1"/>
  <c r="K100" i="9"/>
  <c r="K66" i="10" s="1"/>
  <c r="Q107" i="8"/>
  <c r="D107" i="9"/>
  <c r="E108" i="9"/>
  <c r="E109" i="9"/>
  <c r="R109" i="8"/>
  <c r="G110" i="9"/>
  <c r="U111" i="8"/>
  <c r="H111" i="9"/>
  <c r="U112" i="8"/>
  <c r="H112" i="9"/>
  <c r="L113" i="8"/>
  <c r="B113" i="9"/>
  <c r="B79" i="10" s="1"/>
  <c r="J113" i="9"/>
  <c r="J79" i="10" s="1"/>
  <c r="C114" i="9"/>
  <c r="K114" i="9"/>
  <c r="K80" i="10" s="1"/>
  <c r="Q115" i="8"/>
  <c r="D115" i="9"/>
  <c r="E116" i="9"/>
  <c r="E117" i="9"/>
  <c r="R117" i="8"/>
  <c r="G118" i="9"/>
  <c r="U119" i="8"/>
  <c r="H119" i="9"/>
  <c r="H85" i="10" s="1"/>
  <c r="R121" i="8"/>
  <c r="E121" i="9"/>
  <c r="E87" i="10" s="1"/>
  <c r="U122" i="8"/>
  <c r="H122" i="9"/>
  <c r="C123" i="9"/>
  <c r="X123" i="8"/>
  <c r="K123" i="9"/>
  <c r="Q126" i="8"/>
  <c r="D126" i="9"/>
  <c r="G127" i="9"/>
  <c r="P129" i="8"/>
  <c r="C129" i="9"/>
  <c r="X129" i="8"/>
  <c r="K129" i="9"/>
  <c r="K95" i="10" s="1"/>
  <c r="R141" i="8"/>
  <c r="E141" i="9"/>
  <c r="U142" i="8"/>
  <c r="H142" i="9"/>
  <c r="D148" i="9"/>
  <c r="F149" i="9"/>
  <c r="I150" i="9"/>
  <c r="P155" i="8"/>
  <c r="C155" i="9"/>
  <c r="C121" i="10" s="1"/>
  <c r="X155" i="8"/>
  <c r="K155" i="9"/>
  <c r="K121" i="10" s="1"/>
  <c r="E156" i="9"/>
  <c r="Q156" i="8"/>
  <c r="G157" i="9"/>
  <c r="B161" i="9"/>
  <c r="B127" i="10" s="1"/>
  <c r="J161" i="9"/>
  <c r="W161" i="8"/>
  <c r="P165" i="8"/>
  <c r="C165" i="9"/>
  <c r="X165" i="8"/>
  <c r="K165" i="9"/>
  <c r="R175" i="8"/>
  <c r="E175" i="9"/>
  <c r="G176" i="9"/>
  <c r="R179" i="8"/>
  <c r="E179" i="9"/>
  <c r="U180" i="8"/>
  <c r="H180" i="9"/>
  <c r="U184" i="8"/>
  <c r="H184" i="9"/>
  <c r="H150" i="10" s="1"/>
  <c r="O192" i="8"/>
  <c r="B192" i="9"/>
  <c r="W192" i="8"/>
  <c r="J192" i="9"/>
  <c r="Q198" i="8"/>
  <c r="D198" i="9"/>
  <c r="P198" i="8"/>
  <c r="E202" i="9"/>
  <c r="E212" i="9"/>
  <c r="R212" i="8"/>
  <c r="T213" i="8"/>
  <c r="G213" i="9"/>
  <c r="E216" i="9"/>
  <c r="R216" i="8"/>
  <c r="V217" i="8"/>
  <c r="I217" i="9"/>
  <c r="S220" i="8"/>
  <c r="F220" i="9"/>
  <c r="V221" i="8"/>
  <c r="I221" i="9"/>
  <c r="D225" i="9"/>
  <c r="Q225" i="8"/>
  <c r="P229" i="8"/>
  <c r="C229" i="9"/>
  <c r="X229" i="8"/>
  <c r="K229" i="9"/>
  <c r="D233" i="9"/>
  <c r="Q233" i="8"/>
  <c r="R235" i="8"/>
  <c r="E235" i="9"/>
  <c r="U236" i="8"/>
  <c r="H236" i="9"/>
  <c r="V245" i="8"/>
  <c r="I245" i="9"/>
  <c r="D248" i="9"/>
  <c r="F249" i="9"/>
  <c r="D253" i="9"/>
  <c r="Q253" i="8"/>
  <c r="U254" i="8"/>
  <c r="H254" i="9"/>
  <c r="P255" i="8"/>
  <c r="C255" i="9"/>
  <c r="X255" i="8"/>
  <c r="K255" i="9"/>
  <c r="E256" i="9"/>
  <c r="E222" i="10" s="1"/>
  <c r="R256" i="8"/>
  <c r="T258" i="8"/>
  <c r="G258" i="9"/>
  <c r="R263" i="8"/>
  <c r="E263" i="9"/>
  <c r="T267" i="8"/>
  <c r="G267" i="9"/>
  <c r="V278" i="8"/>
  <c r="I278" i="9"/>
  <c r="E279" i="9"/>
  <c r="R279" i="8"/>
  <c r="P285" i="8"/>
  <c r="C285" i="9"/>
  <c r="X285" i="8"/>
  <c r="K285" i="9"/>
  <c r="P292" i="8"/>
  <c r="C292" i="9"/>
  <c r="X292" i="8"/>
  <c r="K292" i="9"/>
  <c r="P295" i="8"/>
  <c r="C295" i="9"/>
  <c r="X295" i="8"/>
  <c r="K295" i="9"/>
  <c r="R297" i="8"/>
  <c r="E297" i="9"/>
  <c r="I300" i="9"/>
  <c r="V300" i="8"/>
  <c r="R336" i="8"/>
  <c r="E336" i="9"/>
  <c r="E336" i="10" s="1"/>
  <c r="F24" i="9"/>
  <c r="T7" i="8"/>
  <c r="G7" i="9"/>
  <c r="V8" i="8"/>
  <c r="I8" i="9"/>
  <c r="P9" i="8"/>
  <c r="C9" i="9"/>
  <c r="X9" i="8"/>
  <c r="K9" i="9"/>
  <c r="S10" i="8"/>
  <c r="F10" i="9"/>
  <c r="T11" i="8"/>
  <c r="G11" i="9"/>
  <c r="O12" i="8"/>
  <c r="B12" i="9"/>
  <c r="W12" i="8"/>
  <c r="J12" i="9"/>
  <c r="R13" i="8"/>
  <c r="E13" i="9"/>
  <c r="F14" i="9"/>
  <c r="I15" i="9"/>
  <c r="C16" i="9"/>
  <c r="K16" i="9"/>
  <c r="R17" i="8"/>
  <c r="E17" i="9"/>
  <c r="V19" i="8"/>
  <c r="I19" i="9"/>
  <c r="Q20" i="8"/>
  <c r="D20" i="9"/>
  <c r="T21" i="8"/>
  <c r="G21" i="9"/>
  <c r="U22" i="8"/>
  <c r="H22" i="9"/>
  <c r="P23" i="8"/>
  <c r="C23" i="9"/>
  <c r="X23" i="8"/>
  <c r="K23" i="9"/>
  <c r="E24" i="9"/>
  <c r="G25" i="9"/>
  <c r="B26" i="9"/>
  <c r="J26" i="9"/>
  <c r="P27" i="8"/>
  <c r="C27" i="9"/>
  <c r="X27" i="8"/>
  <c r="K27" i="9"/>
  <c r="V29" i="8"/>
  <c r="I29" i="9"/>
  <c r="O30" i="8"/>
  <c r="B30" i="9"/>
  <c r="R31" i="8"/>
  <c r="E31" i="9"/>
  <c r="T32" i="8"/>
  <c r="G32" i="9"/>
  <c r="V39" i="8"/>
  <c r="I39" i="9"/>
  <c r="L40" i="8"/>
  <c r="D40" i="9"/>
  <c r="D6" i="10" s="1"/>
  <c r="O40" i="8"/>
  <c r="E41" i="9"/>
  <c r="R41" i="8"/>
  <c r="C43" i="9"/>
  <c r="C9" i="10" s="1"/>
  <c r="K43" i="9"/>
  <c r="K9" i="10" s="1"/>
  <c r="Q44" i="8"/>
  <c r="D44" i="9"/>
  <c r="T45" i="8"/>
  <c r="G45" i="9"/>
  <c r="V46" i="8"/>
  <c r="I46" i="9"/>
  <c r="I12" i="10" s="1"/>
  <c r="P47" i="8"/>
  <c r="C47" i="9"/>
  <c r="C13" i="10" s="1"/>
  <c r="X47" i="8"/>
  <c r="K47" i="9"/>
  <c r="S48" i="8"/>
  <c r="F48" i="9"/>
  <c r="T49" i="8"/>
  <c r="G49" i="9"/>
  <c r="O50" i="8"/>
  <c r="B50" i="9"/>
  <c r="W50" i="8"/>
  <c r="J50" i="9"/>
  <c r="R51" i="8"/>
  <c r="E51" i="9"/>
  <c r="P51" i="8"/>
  <c r="F52" i="9"/>
  <c r="F18" i="10" s="1"/>
  <c r="I53" i="9"/>
  <c r="P54" i="8"/>
  <c r="C54" i="9"/>
  <c r="X54" i="8"/>
  <c r="K54" i="9"/>
  <c r="K20" i="10" s="1"/>
  <c r="G55" i="9"/>
  <c r="B56" i="9"/>
  <c r="J56" i="9"/>
  <c r="E57" i="9"/>
  <c r="R57" i="8"/>
  <c r="G58" i="9"/>
  <c r="T59" i="8"/>
  <c r="G59" i="9"/>
  <c r="U60" i="8"/>
  <c r="H60" i="9"/>
  <c r="P61" i="8"/>
  <c r="C61" i="9"/>
  <c r="X61" i="8"/>
  <c r="K61" i="9"/>
  <c r="D62" i="9"/>
  <c r="D28" i="10" s="1"/>
  <c r="P62" i="8"/>
  <c r="R63" i="8"/>
  <c r="E63" i="9"/>
  <c r="E29" i="10" s="1"/>
  <c r="S64" i="8"/>
  <c r="F64" i="9"/>
  <c r="R64" i="8"/>
  <c r="F65" i="9"/>
  <c r="S65" i="8"/>
  <c r="H66" i="9"/>
  <c r="V73" i="8"/>
  <c r="I73" i="9"/>
  <c r="I39" i="10" s="1"/>
  <c r="I74" i="9"/>
  <c r="P75" i="8"/>
  <c r="C75" i="9"/>
  <c r="C41" i="10" s="1"/>
  <c r="X75" i="8"/>
  <c r="K75" i="9"/>
  <c r="K41" i="10" s="1"/>
  <c r="D76" i="9"/>
  <c r="P76" i="8"/>
  <c r="R77" i="8"/>
  <c r="E77" i="9"/>
  <c r="S78" i="8"/>
  <c r="F78" i="9"/>
  <c r="R78" i="8"/>
  <c r="F79" i="9"/>
  <c r="S79" i="8"/>
  <c r="H80" i="9"/>
  <c r="V81" i="8"/>
  <c r="I81" i="9"/>
  <c r="I82" i="9"/>
  <c r="P83" i="8"/>
  <c r="C83" i="9"/>
  <c r="C49" i="10" s="1"/>
  <c r="X83" i="8"/>
  <c r="K83" i="9"/>
  <c r="P84" i="8"/>
  <c r="R85" i="8"/>
  <c r="E85" i="9"/>
  <c r="S86" i="8"/>
  <c r="F86" i="9"/>
  <c r="R86" i="8"/>
  <c r="F87" i="9"/>
  <c r="F53" i="10" s="1"/>
  <c r="S87" i="8"/>
  <c r="H88" i="9"/>
  <c r="H54" i="10" s="1"/>
  <c r="V89" i="8"/>
  <c r="I89" i="9"/>
  <c r="I90" i="9"/>
  <c r="I56" i="10" s="1"/>
  <c r="P91" i="8"/>
  <c r="C91" i="9"/>
  <c r="C57" i="10" s="1"/>
  <c r="X91" i="8"/>
  <c r="K91" i="9"/>
  <c r="D92" i="9"/>
  <c r="D58" i="10" s="1"/>
  <c r="P92" i="8"/>
  <c r="R93" i="8"/>
  <c r="E93" i="9"/>
  <c r="E59" i="10" s="1"/>
  <c r="S94" i="8"/>
  <c r="F94" i="9"/>
  <c r="F60" i="10" s="1"/>
  <c r="R94" i="8"/>
  <c r="F95" i="9"/>
  <c r="F61" i="10" s="1"/>
  <c r="S95" i="8"/>
  <c r="H96" i="9"/>
  <c r="H62" i="10" s="1"/>
  <c r="V97" i="8"/>
  <c r="I97" i="9"/>
  <c r="I98" i="9"/>
  <c r="P99" i="8"/>
  <c r="C99" i="9"/>
  <c r="X99" i="8"/>
  <c r="K99" i="9"/>
  <c r="D100" i="9"/>
  <c r="D66" i="10" s="1"/>
  <c r="P100" i="8"/>
  <c r="R107" i="8"/>
  <c r="E107" i="9"/>
  <c r="S108" i="8"/>
  <c r="F108" i="9"/>
  <c r="R108" i="8"/>
  <c r="F109" i="9"/>
  <c r="S109" i="8"/>
  <c r="V111" i="8"/>
  <c r="I111" i="9"/>
  <c r="I112" i="9"/>
  <c r="I78" i="10" s="1"/>
  <c r="P113" i="8"/>
  <c r="C113" i="9"/>
  <c r="X113" i="8"/>
  <c r="K113" i="9"/>
  <c r="D114" i="9"/>
  <c r="P114" i="8"/>
  <c r="R115" i="8"/>
  <c r="E115" i="9"/>
  <c r="S116" i="8"/>
  <c r="F116" i="9"/>
  <c r="R116" i="8"/>
  <c r="F117" i="9"/>
  <c r="F83" i="10" s="1"/>
  <c r="S117" i="8"/>
  <c r="H118" i="9"/>
  <c r="V119" i="8"/>
  <c r="I119" i="9"/>
  <c r="P120" i="8"/>
  <c r="C120" i="9"/>
  <c r="X120" i="8"/>
  <c r="K120" i="9"/>
  <c r="K86" i="10" s="1"/>
  <c r="V122" i="8"/>
  <c r="I122" i="9"/>
  <c r="U124" i="8"/>
  <c r="H124" i="9"/>
  <c r="H90" i="10" s="1"/>
  <c r="O125" i="8"/>
  <c r="B125" i="9"/>
  <c r="B91" i="10" s="1"/>
  <c r="W125" i="8"/>
  <c r="J125" i="9"/>
  <c r="J91" i="10" s="1"/>
  <c r="E126" i="9"/>
  <c r="C128" i="9"/>
  <c r="C94" i="10" s="1"/>
  <c r="K128" i="9"/>
  <c r="B131" i="9"/>
  <c r="J131" i="9"/>
  <c r="W131" i="8"/>
  <c r="F132" i="9"/>
  <c r="D134" i="9"/>
  <c r="F141" i="9"/>
  <c r="I142" i="9"/>
  <c r="P147" i="8"/>
  <c r="C147" i="9"/>
  <c r="X147" i="8"/>
  <c r="K147" i="9"/>
  <c r="E148" i="9"/>
  <c r="Q148" i="8"/>
  <c r="G149" i="9"/>
  <c r="B153" i="9"/>
  <c r="J153" i="9"/>
  <c r="W153" i="8"/>
  <c r="Q155" i="8"/>
  <c r="D155" i="9"/>
  <c r="S156" i="8"/>
  <c r="F156" i="9"/>
  <c r="F122" i="10" s="1"/>
  <c r="R156" i="8"/>
  <c r="C161" i="9"/>
  <c r="C127" i="10" s="1"/>
  <c r="P161" i="8"/>
  <c r="K161" i="9"/>
  <c r="X161" i="8"/>
  <c r="U164" i="8"/>
  <c r="H164" i="9"/>
  <c r="Q165" i="8"/>
  <c r="D165" i="9"/>
  <c r="I168" i="9"/>
  <c r="V168" i="8"/>
  <c r="S175" i="8"/>
  <c r="F175" i="9"/>
  <c r="Q175" i="8"/>
  <c r="O178" i="8"/>
  <c r="B178" i="9"/>
  <c r="B144" i="10" s="1"/>
  <c r="W178" i="8"/>
  <c r="J178" i="9"/>
  <c r="F179" i="9"/>
  <c r="I180" i="9"/>
  <c r="V180" i="8"/>
  <c r="S183" i="8"/>
  <c r="F183" i="9"/>
  <c r="V184" i="8"/>
  <c r="I184" i="9"/>
  <c r="I150" i="10" s="1"/>
  <c r="I188" i="9"/>
  <c r="V188" i="8"/>
  <c r="U191" i="8"/>
  <c r="H191" i="9"/>
  <c r="P192" i="8"/>
  <c r="C192" i="9"/>
  <c r="X192" i="8"/>
  <c r="K192" i="9"/>
  <c r="V201" i="8"/>
  <c r="I201" i="9"/>
  <c r="S212" i="8"/>
  <c r="F212" i="9"/>
  <c r="H213" i="9"/>
  <c r="P215" i="8"/>
  <c r="C215" i="9"/>
  <c r="X215" i="8"/>
  <c r="K215" i="9"/>
  <c r="S216" i="8"/>
  <c r="F216" i="9"/>
  <c r="B217" i="9"/>
  <c r="O217" i="8"/>
  <c r="J217" i="9"/>
  <c r="W217" i="8"/>
  <c r="Q219" i="8"/>
  <c r="D219" i="9"/>
  <c r="D185" i="10" s="1"/>
  <c r="T220" i="8"/>
  <c r="G220" i="9"/>
  <c r="O221" i="8"/>
  <c r="B221" i="9"/>
  <c r="W221" i="8"/>
  <c r="J221" i="9"/>
  <c r="G224" i="9"/>
  <c r="T224" i="8"/>
  <c r="D229" i="9"/>
  <c r="Q229" i="8"/>
  <c r="F235" i="9"/>
  <c r="B245" i="9"/>
  <c r="O245" i="8"/>
  <c r="J245" i="9"/>
  <c r="W245" i="8"/>
  <c r="E248" i="9"/>
  <c r="Q248" i="8"/>
  <c r="G249" i="9"/>
  <c r="O252" i="8"/>
  <c r="B252" i="9"/>
  <c r="W252" i="8"/>
  <c r="J252" i="9"/>
  <c r="O262" i="8"/>
  <c r="B262" i="9"/>
  <c r="B228" i="10" s="1"/>
  <c r="W262" i="8"/>
  <c r="J262" i="9"/>
  <c r="P266" i="8"/>
  <c r="C266" i="9"/>
  <c r="X266" i="8"/>
  <c r="K266" i="9"/>
  <c r="R277" i="8"/>
  <c r="E277" i="9"/>
  <c r="B283" i="9"/>
  <c r="O283" i="8"/>
  <c r="J283" i="9"/>
  <c r="W283" i="8"/>
  <c r="F31" i="9"/>
  <c r="G183" i="9"/>
  <c r="X12" i="8"/>
  <c r="K12" i="9"/>
  <c r="S13" i="8"/>
  <c r="F13" i="9"/>
  <c r="G14" i="9"/>
  <c r="J15" i="9"/>
  <c r="D16" i="9"/>
  <c r="F17" i="9"/>
  <c r="I18" i="9"/>
  <c r="O19" i="8"/>
  <c r="B19" i="9"/>
  <c r="W19" i="8"/>
  <c r="J19" i="9"/>
  <c r="R20" i="8"/>
  <c r="E20" i="9"/>
  <c r="U21" i="8"/>
  <c r="H21" i="9"/>
  <c r="V22" i="8"/>
  <c r="I22" i="9"/>
  <c r="L23" i="8"/>
  <c r="D23" i="9"/>
  <c r="H25" i="9"/>
  <c r="C26" i="9"/>
  <c r="K26" i="9"/>
  <c r="D27" i="9"/>
  <c r="Q27" i="8"/>
  <c r="G28" i="9"/>
  <c r="L29" i="8"/>
  <c r="B29" i="9"/>
  <c r="J29" i="9"/>
  <c r="P30" i="8"/>
  <c r="C30" i="9"/>
  <c r="X30" i="8"/>
  <c r="K30" i="9"/>
  <c r="K30" i="10" s="1"/>
  <c r="U32" i="8"/>
  <c r="H32" i="9"/>
  <c r="O39" i="8"/>
  <c r="B39" i="9"/>
  <c r="B5" i="10" s="1"/>
  <c r="W39" i="8"/>
  <c r="J39" i="9"/>
  <c r="R40" i="8"/>
  <c r="E40" i="9"/>
  <c r="F41" i="9"/>
  <c r="F7" i="10" s="1"/>
  <c r="S41" i="8"/>
  <c r="I42" i="9"/>
  <c r="D43" i="9"/>
  <c r="O43" i="8"/>
  <c r="E44" i="9"/>
  <c r="H45" i="9"/>
  <c r="O46" i="8"/>
  <c r="B46" i="9"/>
  <c r="B12" i="10" s="1"/>
  <c r="W46" i="8"/>
  <c r="J46" i="9"/>
  <c r="J12" i="10" s="1"/>
  <c r="Q47" i="8"/>
  <c r="D47" i="9"/>
  <c r="D13" i="10" s="1"/>
  <c r="T48" i="8"/>
  <c r="G48" i="9"/>
  <c r="G14" i="10" s="1"/>
  <c r="U49" i="8"/>
  <c r="H49" i="9"/>
  <c r="H15" i="10" s="1"/>
  <c r="P50" i="8"/>
  <c r="C50" i="9"/>
  <c r="X50" i="8"/>
  <c r="K50" i="9"/>
  <c r="K16" i="10" s="1"/>
  <c r="S51" i="8"/>
  <c r="F51" i="9"/>
  <c r="Q51" i="8"/>
  <c r="G52" i="9"/>
  <c r="G18" i="10" s="1"/>
  <c r="B53" i="9"/>
  <c r="J53" i="9"/>
  <c r="J19" i="10" s="1"/>
  <c r="D54" i="9"/>
  <c r="Q54" i="8"/>
  <c r="U55" i="8"/>
  <c r="H55" i="9"/>
  <c r="H21" i="10" s="1"/>
  <c r="P56" i="8"/>
  <c r="C56" i="9"/>
  <c r="X56" i="8"/>
  <c r="K56" i="9"/>
  <c r="F57" i="9"/>
  <c r="S57" i="8"/>
  <c r="U59" i="8"/>
  <c r="H59" i="9"/>
  <c r="H25" i="10" s="1"/>
  <c r="I60" i="9"/>
  <c r="D61" i="9"/>
  <c r="O61" i="8"/>
  <c r="E62" i="9"/>
  <c r="E28" i="10" s="1"/>
  <c r="F63" i="9"/>
  <c r="T64" i="8"/>
  <c r="G64" i="9"/>
  <c r="G30" i="10" s="1"/>
  <c r="T65" i="8"/>
  <c r="G65" i="9"/>
  <c r="I66" i="9"/>
  <c r="B73" i="9"/>
  <c r="J73" i="9"/>
  <c r="O74" i="8"/>
  <c r="B74" i="9"/>
  <c r="W74" i="8"/>
  <c r="J74" i="9"/>
  <c r="D75" i="9"/>
  <c r="O75" i="8"/>
  <c r="E76" i="9"/>
  <c r="E42" i="10" s="1"/>
  <c r="F77" i="9"/>
  <c r="T78" i="8"/>
  <c r="G78" i="9"/>
  <c r="T79" i="8"/>
  <c r="G79" i="9"/>
  <c r="I80" i="9"/>
  <c r="I46" i="10" s="1"/>
  <c r="B81" i="9"/>
  <c r="B47" i="10" s="1"/>
  <c r="O82" i="8"/>
  <c r="B82" i="9"/>
  <c r="B48" i="10" s="1"/>
  <c r="W82" i="8"/>
  <c r="J82" i="9"/>
  <c r="D83" i="9"/>
  <c r="O83" i="8"/>
  <c r="E84" i="9"/>
  <c r="F85" i="9"/>
  <c r="F85" i="10" s="1"/>
  <c r="T86" i="8"/>
  <c r="G86" i="9"/>
  <c r="T87" i="8"/>
  <c r="G87" i="9"/>
  <c r="G53" i="10" s="1"/>
  <c r="I88" i="9"/>
  <c r="B89" i="9"/>
  <c r="B55" i="10" s="1"/>
  <c r="J89" i="9"/>
  <c r="O90" i="8"/>
  <c r="B90" i="9"/>
  <c r="W90" i="8"/>
  <c r="J90" i="9"/>
  <c r="D91" i="9"/>
  <c r="O91" i="8"/>
  <c r="E92" i="9"/>
  <c r="E58" i="10" s="1"/>
  <c r="F93" i="9"/>
  <c r="F59" i="10" s="1"/>
  <c r="T94" i="8"/>
  <c r="G94" i="9"/>
  <c r="T95" i="8"/>
  <c r="G95" i="9"/>
  <c r="I96" i="9"/>
  <c r="B97" i="9"/>
  <c r="B63" i="10" s="1"/>
  <c r="O98" i="8"/>
  <c r="B98" i="9"/>
  <c r="W98" i="8"/>
  <c r="J98" i="9"/>
  <c r="J64" i="10" s="1"/>
  <c r="D99" i="9"/>
  <c r="O99" i="8"/>
  <c r="E100" i="9"/>
  <c r="F107" i="9"/>
  <c r="T108" i="8"/>
  <c r="G108" i="9"/>
  <c r="G74" i="10" s="1"/>
  <c r="T109" i="8"/>
  <c r="G109" i="9"/>
  <c r="I110" i="9"/>
  <c r="B111" i="9"/>
  <c r="J111" i="9"/>
  <c r="J77" i="10" s="1"/>
  <c r="O112" i="8"/>
  <c r="B112" i="9"/>
  <c r="B78" i="10" s="1"/>
  <c r="W112" i="8"/>
  <c r="J112" i="9"/>
  <c r="J78" i="10" s="1"/>
  <c r="D113" i="9"/>
  <c r="O113" i="8"/>
  <c r="E114" i="9"/>
  <c r="F115" i="9"/>
  <c r="T116" i="8"/>
  <c r="G116" i="9"/>
  <c r="G82" i="10" s="1"/>
  <c r="T117" i="8"/>
  <c r="G117" i="9"/>
  <c r="I118" i="9"/>
  <c r="T121" i="8"/>
  <c r="G121" i="9"/>
  <c r="B122" i="9"/>
  <c r="W122" i="8"/>
  <c r="J122" i="9"/>
  <c r="R123" i="8"/>
  <c r="E123" i="9"/>
  <c r="P125" i="8"/>
  <c r="C125" i="9"/>
  <c r="C91" i="10" s="1"/>
  <c r="X125" i="8"/>
  <c r="K125" i="9"/>
  <c r="K91" i="10" s="1"/>
  <c r="X126" i="8"/>
  <c r="V127" i="8"/>
  <c r="I127" i="9"/>
  <c r="E129" i="9"/>
  <c r="E95" i="10" s="1"/>
  <c r="R129" i="8"/>
  <c r="C131" i="9"/>
  <c r="P131" i="8"/>
  <c r="K131" i="9"/>
  <c r="X131" i="8"/>
  <c r="P133" i="8"/>
  <c r="C133" i="9"/>
  <c r="C99" i="10" s="1"/>
  <c r="X133" i="8"/>
  <c r="K133" i="9"/>
  <c r="E134" i="9"/>
  <c r="G141" i="9"/>
  <c r="B145" i="9"/>
  <c r="J145" i="9"/>
  <c r="W145" i="8"/>
  <c r="Q147" i="8"/>
  <c r="D147" i="9"/>
  <c r="S148" i="8"/>
  <c r="F148" i="9"/>
  <c r="C153" i="9"/>
  <c r="P153" i="8"/>
  <c r="K153" i="9"/>
  <c r="X153" i="8"/>
  <c r="R155" i="8"/>
  <c r="E155" i="9"/>
  <c r="F159" i="9"/>
  <c r="H160" i="9"/>
  <c r="U160" i="8"/>
  <c r="D161" i="9"/>
  <c r="Q161" i="8"/>
  <c r="O161" i="8"/>
  <c r="V164" i="8"/>
  <c r="I164" i="9"/>
  <c r="I130" i="10" s="1"/>
  <c r="O168" i="8"/>
  <c r="B168" i="9"/>
  <c r="W168" i="8"/>
  <c r="J168" i="9"/>
  <c r="C178" i="9"/>
  <c r="K178" i="9"/>
  <c r="X178" i="8"/>
  <c r="P182" i="8"/>
  <c r="C182" i="9"/>
  <c r="X182" i="8"/>
  <c r="K182" i="9"/>
  <c r="B188" i="9"/>
  <c r="O188" i="8"/>
  <c r="J188" i="9"/>
  <c r="W188" i="8"/>
  <c r="R190" i="8"/>
  <c r="E190" i="9"/>
  <c r="V191" i="8"/>
  <c r="I191" i="9"/>
  <c r="H197" i="9"/>
  <c r="U197" i="8"/>
  <c r="L201" i="8"/>
  <c r="B201" i="9"/>
  <c r="O201" i="8"/>
  <c r="J201" i="9"/>
  <c r="W201" i="8"/>
  <c r="L211" i="8"/>
  <c r="B211" i="9"/>
  <c r="J211" i="9"/>
  <c r="J177" i="10" s="1"/>
  <c r="W211" i="8"/>
  <c r="D215" i="9"/>
  <c r="G216" i="9"/>
  <c r="R219" i="8"/>
  <c r="E219" i="9"/>
  <c r="U220" i="8"/>
  <c r="H220" i="9"/>
  <c r="R223" i="8"/>
  <c r="E223" i="9"/>
  <c r="U224" i="8"/>
  <c r="H224" i="9"/>
  <c r="U228" i="8"/>
  <c r="H228" i="9"/>
  <c r="C234" i="9"/>
  <c r="K234" i="9"/>
  <c r="X234" i="8"/>
  <c r="H244" i="9"/>
  <c r="H210" i="10" s="1"/>
  <c r="U244" i="8"/>
  <c r="C245" i="9"/>
  <c r="P245" i="8"/>
  <c r="K245" i="9"/>
  <c r="P247" i="8"/>
  <c r="C247" i="9"/>
  <c r="X247" i="8"/>
  <c r="K247" i="9"/>
  <c r="S248" i="8"/>
  <c r="F248" i="9"/>
  <c r="R248" i="8"/>
  <c r="F253" i="9"/>
  <c r="O254" i="8"/>
  <c r="B254" i="9"/>
  <c r="W254" i="8"/>
  <c r="J254" i="9"/>
  <c r="C328" i="9"/>
  <c r="C328" i="10" s="1"/>
  <c r="P328" i="8"/>
  <c r="K328" i="9"/>
  <c r="K328" i="10" s="1"/>
  <c r="X328" i="8"/>
  <c r="T329" i="8"/>
  <c r="G329" i="9"/>
  <c r="G329" i="10" s="1"/>
  <c r="H331" i="9"/>
  <c r="H331" i="10" s="1"/>
  <c r="U331" i="8"/>
  <c r="B333" i="9"/>
  <c r="B333" i="10" s="1"/>
  <c r="O333" i="8"/>
  <c r="J333" i="9"/>
  <c r="J333" i="10" s="1"/>
  <c r="W333" i="8"/>
  <c r="D335" i="9"/>
  <c r="D335" i="10" s="1"/>
  <c r="Q335" i="8"/>
  <c r="G336" i="9"/>
  <c r="G336" i="10" s="1"/>
  <c r="T336" i="8"/>
  <c r="J30" i="9"/>
  <c r="D108" i="9"/>
  <c r="K8" i="9"/>
  <c r="R9" i="8"/>
  <c r="E9" i="9"/>
  <c r="U10" i="8"/>
  <c r="H10" i="9"/>
  <c r="V11" i="8"/>
  <c r="I11" i="9"/>
  <c r="T13" i="8"/>
  <c r="G13" i="9"/>
  <c r="U14" i="8"/>
  <c r="H14" i="9"/>
  <c r="P15" i="8"/>
  <c r="C15" i="9"/>
  <c r="X15" i="8"/>
  <c r="K15" i="9"/>
  <c r="E16" i="9"/>
  <c r="Q16" i="8"/>
  <c r="G17" i="9"/>
  <c r="B18" i="9"/>
  <c r="P19" i="8"/>
  <c r="C19" i="9"/>
  <c r="X19" i="8"/>
  <c r="K19" i="9"/>
  <c r="S20" i="8"/>
  <c r="F20" i="9"/>
  <c r="V21" i="8"/>
  <c r="I21" i="9"/>
  <c r="O22" i="8"/>
  <c r="B22" i="9"/>
  <c r="W22" i="8"/>
  <c r="J22" i="9"/>
  <c r="R23" i="8"/>
  <c r="E23" i="9"/>
  <c r="T24" i="8"/>
  <c r="G24" i="9"/>
  <c r="X24" i="8"/>
  <c r="V25" i="8"/>
  <c r="I25" i="9"/>
  <c r="L26" i="8"/>
  <c r="D26" i="9"/>
  <c r="E27" i="9"/>
  <c r="R27" i="8"/>
  <c r="H28" i="9"/>
  <c r="C29" i="9"/>
  <c r="K29" i="9"/>
  <c r="Q30" i="8"/>
  <c r="D30" i="9"/>
  <c r="T31" i="8"/>
  <c r="G31" i="9"/>
  <c r="V32" i="8"/>
  <c r="I32" i="9"/>
  <c r="P39" i="8"/>
  <c r="C39" i="9"/>
  <c r="X39" i="8"/>
  <c r="K39" i="9"/>
  <c r="S40" i="8"/>
  <c r="F40" i="9"/>
  <c r="T41" i="8"/>
  <c r="G41" i="9"/>
  <c r="O42" i="8"/>
  <c r="B42" i="9"/>
  <c r="W42" i="8"/>
  <c r="J42" i="9"/>
  <c r="J8" i="10" s="1"/>
  <c r="R43" i="8"/>
  <c r="E43" i="9"/>
  <c r="F44" i="9"/>
  <c r="I45" i="9"/>
  <c r="C46" i="9"/>
  <c r="C12" i="10" s="1"/>
  <c r="K46" i="9"/>
  <c r="R47" i="8"/>
  <c r="E47" i="9"/>
  <c r="U48" i="8"/>
  <c r="H48" i="9"/>
  <c r="V49" i="8"/>
  <c r="I49" i="9"/>
  <c r="Q50" i="8"/>
  <c r="D50" i="9"/>
  <c r="D16" i="10" s="1"/>
  <c r="T51" i="8"/>
  <c r="G51" i="9"/>
  <c r="G17" i="10" s="1"/>
  <c r="U52" i="8"/>
  <c r="H52" i="9"/>
  <c r="P53" i="8"/>
  <c r="C53" i="9"/>
  <c r="X53" i="8"/>
  <c r="K53" i="9"/>
  <c r="E54" i="9"/>
  <c r="E20" i="10" s="1"/>
  <c r="R54" i="8"/>
  <c r="V55" i="8"/>
  <c r="I55" i="9"/>
  <c r="Q56" i="8"/>
  <c r="D56" i="9"/>
  <c r="G57" i="9"/>
  <c r="T57" i="8"/>
  <c r="I58" i="9"/>
  <c r="V59" i="8"/>
  <c r="I59" i="9"/>
  <c r="O60" i="8"/>
  <c r="B60" i="9"/>
  <c r="B26" i="10" s="1"/>
  <c r="W60" i="8"/>
  <c r="J60" i="9"/>
  <c r="J26" i="10" s="1"/>
  <c r="R61" i="8"/>
  <c r="E61" i="9"/>
  <c r="Q61" i="8"/>
  <c r="S62" i="8"/>
  <c r="F62" i="9"/>
  <c r="R62" i="8"/>
  <c r="G63" i="9"/>
  <c r="U64" i="8"/>
  <c r="H64" i="9"/>
  <c r="H65" i="9"/>
  <c r="H31" i="10" s="1"/>
  <c r="O66" i="8"/>
  <c r="B66" i="9"/>
  <c r="C73" i="9"/>
  <c r="K73" i="9"/>
  <c r="P74" i="8"/>
  <c r="C74" i="9"/>
  <c r="X74" i="8"/>
  <c r="K74" i="9"/>
  <c r="R75" i="8"/>
  <c r="E75" i="9"/>
  <c r="Q75" i="8"/>
  <c r="S76" i="8"/>
  <c r="F76" i="9"/>
  <c r="R76" i="8"/>
  <c r="G77" i="9"/>
  <c r="U78" i="8"/>
  <c r="H78" i="9"/>
  <c r="H44" i="10" s="1"/>
  <c r="H79" i="9"/>
  <c r="O80" i="8"/>
  <c r="B80" i="9"/>
  <c r="W80" i="8"/>
  <c r="J80" i="9"/>
  <c r="J46" i="10" s="1"/>
  <c r="C81" i="9"/>
  <c r="K81" i="9"/>
  <c r="K47" i="10" s="1"/>
  <c r="P82" i="8"/>
  <c r="C82" i="9"/>
  <c r="C48" i="10" s="1"/>
  <c r="X82" i="8"/>
  <c r="K82" i="9"/>
  <c r="K48" i="10" s="1"/>
  <c r="R83" i="8"/>
  <c r="E83" i="9"/>
  <c r="E49" i="10" s="1"/>
  <c r="Q83" i="8"/>
  <c r="S84" i="8"/>
  <c r="F84" i="9"/>
  <c r="R84" i="8"/>
  <c r="G85" i="9"/>
  <c r="U86" i="8"/>
  <c r="H86" i="9"/>
  <c r="H87" i="9"/>
  <c r="H53" i="10" s="1"/>
  <c r="O88" i="8"/>
  <c r="B88" i="9"/>
  <c r="W88" i="8"/>
  <c r="J88" i="9"/>
  <c r="C89" i="9"/>
  <c r="K89" i="9"/>
  <c r="P90" i="8"/>
  <c r="C90" i="9"/>
  <c r="X90" i="8"/>
  <c r="K90" i="9"/>
  <c r="K56" i="10" s="1"/>
  <c r="R91" i="8"/>
  <c r="E91" i="9"/>
  <c r="E57" i="10" s="1"/>
  <c r="Q91" i="8"/>
  <c r="S92" i="8"/>
  <c r="F92" i="9"/>
  <c r="F58" i="10" s="1"/>
  <c r="R92" i="8"/>
  <c r="G93" i="9"/>
  <c r="G59" i="10" s="1"/>
  <c r="H95" i="9"/>
  <c r="O96" i="8"/>
  <c r="B96" i="9"/>
  <c r="W96" i="8"/>
  <c r="J96" i="9"/>
  <c r="C97" i="9"/>
  <c r="K97" i="9"/>
  <c r="K63" i="10" s="1"/>
  <c r="P98" i="8"/>
  <c r="C98" i="9"/>
  <c r="X98" i="8"/>
  <c r="K98" i="9"/>
  <c r="R99" i="8"/>
  <c r="E99" i="9"/>
  <c r="Q99" i="8"/>
  <c r="S100" i="8"/>
  <c r="F100" i="9"/>
  <c r="R100" i="8"/>
  <c r="G107" i="9"/>
  <c r="G73" i="10" s="1"/>
  <c r="U108" i="8"/>
  <c r="H108" i="9"/>
  <c r="H109" i="9"/>
  <c r="O110" i="8"/>
  <c r="B110" i="9"/>
  <c r="W110" i="8"/>
  <c r="J110" i="9"/>
  <c r="C111" i="9"/>
  <c r="K111" i="9"/>
  <c r="K77" i="10" s="1"/>
  <c r="P112" i="8"/>
  <c r="C112" i="9"/>
  <c r="X112" i="8"/>
  <c r="K112" i="9"/>
  <c r="R113" i="8"/>
  <c r="E113" i="9"/>
  <c r="E79" i="10" s="1"/>
  <c r="S114" i="8"/>
  <c r="F114" i="9"/>
  <c r="F80" i="10" s="1"/>
  <c r="G115" i="9"/>
  <c r="G81" i="10" s="1"/>
  <c r="U116" i="8"/>
  <c r="H116" i="9"/>
  <c r="H82" i="10" s="1"/>
  <c r="H117" i="9"/>
  <c r="O118" i="8"/>
  <c r="B118" i="9"/>
  <c r="W118" i="8"/>
  <c r="J118" i="9"/>
  <c r="C119" i="9"/>
  <c r="K119" i="9"/>
  <c r="K85" i="10" s="1"/>
  <c r="E120" i="9"/>
  <c r="E86" i="10" s="1"/>
  <c r="R120" i="8"/>
  <c r="H121" i="9"/>
  <c r="U121" i="8"/>
  <c r="B124" i="9"/>
  <c r="J124" i="9"/>
  <c r="J90" i="10" s="1"/>
  <c r="D125" i="9"/>
  <c r="Q125" i="8"/>
  <c r="G126" i="9"/>
  <c r="G92" i="10" s="1"/>
  <c r="R128" i="8"/>
  <c r="E128" i="9"/>
  <c r="E94" i="10" s="1"/>
  <c r="U130" i="8"/>
  <c r="H130" i="9"/>
  <c r="D131" i="9"/>
  <c r="Q133" i="8"/>
  <c r="D133" i="9"/>
  <c r="D99" i="10" s="1"/>
  <c r="S134" i="8"/>
  <c r="F134" i="9"/>
  <c r="R134" i="8"/>
  <c r="C145" i="9"/>
  <c r="P145" i="8"/>
  <c r="K145" i="9"/>
  <c r="K111" i="10" s="1"/>
  <c r="X145" i="8"/>
  <c r="R147" i="8"/>
  <c r="E147" i="9"/>
  <c r="H152" i="9"/>
  <c r="U152" i="8"/>
  <c r="D153" i="9"/>
  <c r="D119" i="10" s="1"/>
  <c r="Q153" i="8"/>
  <c r="V158" i="8"/>
  <c r="T159" i="8"/>
  <c r="G159" i="9"/>
  <c r="I160" i="9"/>
  <c r="V160" i="8"/>
  <c r="O164" i="8"/>
  <c r="B164" i="9"/>
  <c r="B130" i="10" s="1"/>
  <c r="W164" i="8"/>
  <c r="J164" i="9"/>
  <c r="F167" i="9"/>
  <c r="P168" i="8"/>
  <c r="C168" i="9"/>
  <c r="X168" i="8"/>
  <c r="K168" i="9"/>
  <c r="D178" i="9"/>
  <c r="Q178" i="8"/>
  <c r="Q182" i="8"/>
  <c r="D182" i="9"/>
  <c r="U183" i="8"/>
  <c r="H183" i="9"/>
  <c r="D186" i="9"/>
  <c r="F187" i="9"/>
  <c r="S187" i="8"/>
  <c r="C188" i="9"/>
  <c r="P188" i="8"/>
  <c r="K188" i="9"/>
  <c r="X188" i="8"/>
  <c r="S190" i="8"/>
  <c r="F190" i="9"/>
  <c r="L191" i="8"/>
  <c r="B191" i="9"/>
  <c r="O191" i="8"/>
  <c r="J191" i="9"/>
  <c r="W191" i="8"/>
  <c r="U195" i="8"/>
  <c r="H195" i="9"/>
  <c r="S196" i="8"/>
  <c r="F196" i="9"/>
  <c r="V197" i="8"/>
  <c r="I197" i="9"/>
  <c r="P201" i="8"/>
  <c r="C201" i="9"/>
  <c r="X201" i="8"/>
  <c r="K201" i="9"/>
  <c r="P211" i="8"/>
  <c r="C211" i="9"/>
  <c r="X211" i="8"/>
  <c r="K211" i="9"/>
  <c r="R215" i="8"/>
  <c r="E215" i="9"/>
  <c r="Q215" i="8"/>
  <c r="B218" i="9"/>
  <c r="W218" i="8"/>
  <c r="J218" i="9"/>
  <c r="F219" i="9"/>
  <c r="F223" i="9"/>
  <c r="I224" i="9"/>
  <c r="V224" i="8"/>
  <c r="Q226" i="8"/>
  <c r="D226" i="9"/>
  <c r="F227" i="9"/>
  <c r="F193" i="10" s="1"/>
  <c r="S227" i="8"/>
  <c r="I228" i="9"/>
  <c r="V228" i="8"/>
  <c r="I232" i="9"/>
  <c r="V232" i="8"/>
  <c r="Q234" i="8"/>
  <c r="D234" i="9"/>
  <c r="P234" i="8"/>
  <c r="I244" i="9"/>
  <c r="V244" i="8"/>
  <c r="D247" i="9"/>
  <c r="Q252" i="8"/>
  <c r="D252" i="9"/>
  <c r="V319" i="8"/>
  <c r="I319" i="9"/>
  <c r="C320" i="9"/>
  <c r="C320" i="10" s="1"/>
  <c r="P320" i="8"/>
  <c r="K320" i="9"/>
  <c r="K320" i="10" s="1"/>
  <c r="X320" i="8"/>
  <c r="F325" i="9"/>
  <c r="F28" i="9"/>
  <c r="D12" i="9"/>
  <c r="B119" i="9"/>
  <c r="F163" i="9"/>
  <c r="U120" i="8"/>
  <c r="H120" i="9"/>
  <c r="H86" i="10" s="1"/>
  <c r="B121" i="9"/>
  <c r="B87" i="10" s="1"/>
  <c r="J121" i="9"/>
  <c r="C122" i="9"/>
  <c r="K122" i="9"/>
  <c r="K88" i="10" s="1"/>
  <c r="Q123" i="8"/>
  <c r="D123" i="9"/>
  <c r="E124" i="9"/>
  <c r="E125" i="9"/>
  <c r="E91" i="10" s="1"/>
  <c r="R125" i="8"/>
  <c r="S126" i="8"/>
  <c r="F126" i="9"/>
  <c r="H127" i="9"/>
  <c r="B128" i="9"/>
  <c r="B94" i="10" s="1"/>
  <c r="J128" i="9"/>
  <c r="B129" i="9"/>
  <c r="B95" i="10" s="1"/>
  <c r="P130" i="8"/>
  <c r="C130" i="9"/>
  <c r="C96" i="10" s="1"/>
  <c r="X130" i="8"/>
  <c r="K130" i="9"/>
  <c r="R131" i="8"/>
  <c r="E131" i="9"/>
  <c r="E132" i="9"/>
  <c r="R132" i="8"/>
  <c r="F133" i="9"/>
  <c r="F99" i="10" s="1"/>
  <c r="T134" i="8"/>
  <c r="G134" i="9"/>
  <c r="H141" i="9"/>
  <c r="H107" i="10" s="1"/>
  <c r="B142" i="9"/>
  <c r="J142" i="9"/>
  <c r="B143" i="9"/>
  <c r="J143" i="9"/>
  <c r="J109" i="10" s="1"/>
  <c r="P144" i="8"/>
  <c r="C144" i="9"/>
  <c r="C110" i="10" s="1"/>
  <c r="X144" i="8"/>
  <c r="K144" i="9"/>
  <c r="K110" i="10" s="1"/>
  <c r="R145" i="8"/>
  <c r="E145" i="9"/>
  <c r="E146" i="9"/>
  <c r="R146" i="8"/>
  <c r="F147" i="9"/>
  <c r="F113" i="10" s="1"/>
  <c r="T148" i="8"/>
  <c r="G148" i="9"/>
  <c r="H149" i="9"/>
  <c r="B150" i="9"/>
  <c r="J150" i="9"/>
  <c r="J116" i="10" s="1"/>
  <c r="B151" i="9"/>
  <c r="J151" i="9"/>
  <c r="P152" i="8"/>
  <c r="C152" i="9"/>
  <c r="X152" i="8"/>
  <c r="K152" i="9"/>
  <c r="R153" i="8"/>
  <c r="E153" i="9"/>
  <c r="E154" i="9"/>
  <c r="E120" i="10" s="1"/>
  <c r="R154" i="8"/>
  <c r="F155" i="9"/>
  <c r="T156" i="8"/>
  <c r="G156" i="9"/>
  <c r="H157" i="9"/>
  <c r="B158" i="9"/>
  <c r="J158" i="9"/>
  <c r="B159" i="9"/>
  <c r="B125" i="10" s="1"/>
  <c r="J159" i="9"/>
  <c r="J125" i="10" s="1"/>
  <c r="P160" i="8"/>
  <c r="C160" i="9"/>
  <c r="X160" i="8"/>
  <c r="K160" i="9"/>
  <c r="R161" i="8"/>
  <c r="E161" i="9"/>
  <c r="F162" i="9"/>
  <c r="I163" i="9"/>
  <c r="C164" i="9"/>
  <c r="K164" i="9"/>
  <c r="R165" i="8"/>
  <c r="E165" i="9"/>
  <c r="V167" i="8"/>
  <c r="I167" i="9"/>
  <c r="Q168" i="8"/>
  <c r="D168" i="9"/>
  <c r="D134" i="10" s="1"/>
  <c r="T175" i="8"/>
  <c r="G175" i="9"/>
  <c r="G141" i="10" s="1"/>
  <c r="U176" i="8"/>
  <c r="H176" i="9"/>
  <c r="P177" i="8"/>
  <c r="C177" i="9"/>
  <c r="X177" i="8"/>
  <c r="K177" i="9"/>
  <c r="E178" i="9"/>
  <c r="G179" i="9"/>
  <c r="B180" i="9"/>
  <c r="J180" i="9"/>
  <c r="P181" i="8"/>
  <c r="C181" i="9"/>
  <c r="X181" i="8"/>
  <c r="K181" i="9"/>
  <c r="K147" i="10" s="1"/>
  <c r="S182" i="8"/>
  <c r="F182" i="9"/>
  <c r="F148" i="10" s="1"/>
  <c r="V183" i="8"/>
  <c r="I183" i="9"/>
  <c r="O184" i="8"/>
  <c r="B184" i="9"/>
  <c r="B150" i="10" s="1"/>
  <c r="W184" i="8"/>
  <c r="J184" i="9"/>
  <c r="R185" i="8"/>
  <c r="E185" i="9"/>
  <c r="T186" i="8"/>
  <c r="G186" i="9"/>
  <c r="V187" i="8"/>
  <c r="I187" i="9"/>
  <c r="D188" i="9"/>
  <c r="E189" i="9"/>
  <c r="R189" i="8"/>
  <c r="H190" i="9"/>
  <c r="C191" i="9"/>
  <c r="K191" i="9"/>
  <c r="Q192" i="8"/>
  <c r="D192" i="9"/>
  <c r="T193" i="8"/>
  <c r="G193" i="9"/>
  <c r="V194" i="8"/>
  <c r="I194" i="9"/>
  <c r="I160" i="10" s="1"/>
  <c r="P195" i="8"/>
  <c r="C195" i="9"/>
  <c r="X195" i="8"/>
  <c r="K195" i="9"/>
  <c r="V196" i="8"/>
  <c r="I196" i="9"/>
  <c r="P197" i="8"/>
  <c r="C197" i="9"/>
  <c r="X197" i="8"/>
  <c r="K197" i="9"/>
  <c r="E198" i="9"/>
  <c r="R198" i="8"/>
  <c r="T199" i="8"/>
  <c r="G199" i="9"/>
  <c r="B200" i="9"/>
  <c r="W200" i="8"/>
  <c r="J200" i="9"/>
  <c r="D201" i="9"/>
  <c r="S202" i="8"/>
  <c r="F202" i="9"/>
  <c r="V209" i="8"/>
  <c r="I209" i="9"/>
  <c r="C210" i="9"/>
  <c r="K210" i="9"/>
  <c r="R211" i="8"/>
  <c r="E211" i="9"/>
  <c r="T212" i="8"/>
  <c r="G212" i="9"/>
  <c r="V213" i="8"/>
  <c r="I213" i="9"/>
  <c r="Q214" i="8"/>
  <c r="D214" i="9"/>
  <c r="F215" i="9"/>
  <c r="S215" i="8"/>
  <c r="U216" i="8"/>
  <c r="H216" i="9"/>
  <c r="P217" i="8"/>
  <c r="C217" i="9"/>
  <c r="X217" i="8"/>
  <c r="K217" i="9"/>
  <c r="E218" i="9"/>
  <c r="R218" i="8"/>
  <c r="T219" i="8"/>
  <c r="G219" i="9"/>
  <c r="I220" i="9"/>
  <c r="P221" i="8"/>
  <c r="C221" i="9"/>
  <c r="X221" i="8"/>
  <c r="K221" i="9"/>
  <c r="S222" i="8"/>
  <c r="F222" i="9"/>
  <c r="U223" i="8"/>
  <c r="H223" i="9"/>
  <c r="O224" i="8"/>
  <c r="B224" i="9"/>
  <c r="W224" i="8"/>
  <c r="J224" i="9"/>
  <c r="R225" i="8"/>
  <c r="E225" i="9"/>
  <c r="G226" i="9"/>
  <c r="V227" i="8"/>
  <c r="I227" i="9"/>
  <c r="C228" i="9"/>
  <c r="K228" i="9"/>
  <c r="R229" i="8"/>
  <c r="E229" i="9"/>
  <c r="U230" i="8"/>
  <c r="H230" i="9"/>
  <c r="B231" i="9"/>
  <c r="J231" i="9"/>
  <c r="Q232" i="8"/>
  <c r="D232" i="9"/>
  <c r="D198" i="10" s="1"/>
  <c r="R233" i="8"/>
  <c r="E233" i="9"/>
  <c r="S234" i="8"/>
  <c r="F234" i="9"/>
  <c r="I236" i="9"/>
  <c r="V243" i="8"/>
  <c r="I243" i="9"/>
  <c r="C244" i="9"/>
  <c r="K244" i="9"/>
  <c r="L245" i="8"/>
  <c r="D245" i="9"/>
  <c r="Q246" i="8"/>
  <c r="D246" i="9"/>
  <c r="D212" i="10" s="1"/>
  <c r="S247" i="8"/>
  <c r="F247" i="9"/>
  <c r="F213" i="10" s="1"/>
  <c r="G248" i="9"/>
  <c r="T248" i="8"/>
  <c r="H249" i="9"/>
  <c r="I250" i="9"/>
  <c r="O251" i="8"/>
  <c r="B251" i="9"/>
  <c r="B217" i="10" s="1"/>
  <c r="W251" i="8"/>
  <c r="J251" i="9"/>
  <c r="J217" i="10" s="1"/>
  <c r="R252" i="8"/>
  <c r="E252" i="9"/>
  <c r="E218" i="10" s="1"/>
  <c r="P254" i="8"/>
  <c r="C254" i="9"/>
  <c r="R257" i="8"/>
  <c r="E257" i="9"/>
  <c r="I258" i="9"/>
  <c r="V258" i="8"/>
  <c r="F261" i="9"/>
  <c r="T265" i="8"/>
  <c r="G265" i="9"/>
  <c r="V267" i="8"/>
  <c r="I267" i="9"/>
  <c r="C278" i="9"/>
  <c r="P278" i="8"/>
  <c r="K278" i="9"/>
  <c r="K244" i="10" s="1"/>
  <c r="X278" i="8"/>
  <c r="F282" i="9"/>
  <c r="F248" i="10" s="1"/>
  <c r="S282" i="8"/>
  <c r="T284" i="8"/>
  <c r="G284" i="9"/>
  <c r="T289" i="8"/>
  <c r="G289" i="9"/>
  <c r="Q290" i="8"/>
  <c r="D290" i="9"/>
  <c r="U291" i="8"/>
  <c r="H291" i="9"/>
  <c r="I296" i="9"/>
  <c r="V296" i="8"/>
  <c r="U303" i="8"/>
  <c r="H303" i="9"/>
  <c r="F330" i="9"/>
  <c r="F330" i="10" s="1"/>
  <c r="Q333" i="8"/>
  <c r="D333" i="9"/>
  <c r="D333" i="10" s="1"/>
  <c r="V338" i="8"/>
  <c r="I338" i="9"/>
  <c r="I338" i="10" s="1"/>
  <c r="D120" i="9"/>
  <c r="D86" i="10" s="1"/>
  <c r="E232" i="9"/>
  <c r="E198" i="10" s="1"/>
  <c r="U134" i="8"/>
  <c r="H134" i="9"/>
  <c r="H100" i="10" s="1"/>
  <c r="V141" i="8"/>
  <c r="I141" i="9"/>
  <c r="I107" i="10" s="1"/>
  <c r="C142" i="9"/>
  <c r="K142" i="9"/>
  <c r="P143" i="8"/>
  <c r="C143" i="9"/>
  <c r="X143" i="8"/>
  <c r="K143" i="9"/>
  <c r="Q144" i="8"/>
  <c r="D144" i="9"/>
  <c r="S145" i="8"/>
  <c r="F145" i="9"/>
  <c r="F111" i="10" s="1"/>
  <c r="F146" i="9"/>
  <c r="S146" i="8"/>
  <c r="T147" i="8"/>
  <c r="G147" i="9"/>
  <c r="G113" i="10" s="1"/>
  <c r="U148" i="8"/>
  <c r="H148" i="9"/>
  <c r="V149" i="8"/>
  <c r="I149" i="9"/>
  <c r="C150" i="9"/>
  <c r="K150" i="9"/>
  <c r="P151" i="8"/>
  <c r="C151" i="9"/>
  <c r="X151" i="8"/>
  <c r="K151" i="9"/>
  <c r="K117" i="10" s="1"/>
  <c r="Q152" i="8"/>
  <c r="D152" i="9"/>
  <c r="S153" i="8"/>
  <c r="F153" i="9"/>
  <c r="F119" i="10" s="1"/>
  <c r="F154" i="9"/>
  <c r="S154" i="8"/>
  <c r="T155" i="8"/>
  <c r="G155" i="9"/>
  <c r="G121" i="10" s="1"/>
  <c r="U156" i="8"/>
  <c r="H156" i="9"/>
  <c r="V157" i="8"/>
  <c r="I157" i="9"/>
  <c r="C158" i="9"/>
  <c r="K158" i="9"/>
  <c r="K124" i="10" s="1"/>
  <c r="P159" i="8"/>
  <c r="C159" i="9"/>
  <c r="C125" i="10" s="1"/>
  <c r="X159" i="8"/>
  <c r="K159" i="9"/>
  <c r="K125" i="10" s="1"/>
  <c r="S161" i="8"/>
  <c r="F161" i="9"/>
  <c r="G162" i="9"/>
  <c r="B163" i="9"/>
  <c r="J163" i="9"/>
  <c r="D164" i="9"/>
  <c r="D130" i="10" s="1"/>
  <c r="F165" i="9"/>
  <c r="I166" i="9"/>
  <c r="O167" i="8"/>
  <c r="B167" i="9"/>
  <c r="W167" i="8"/>
  <c r="J167" i="9"/>
  <c r="R168" i="8"/>
  <c r="E168" i="9"/>
  <c r="E134" i="10" s="1"/>
  <c r="U175" i="8"/>
  <c r="H175" i="9"/>
  <c r="V176" i="8"/>
  <c r="I176" i="9"/>
  <c r="Q177" i="8"/>
  <c r="D177" i="9"/>
  <c r="S178" i="8"/>
  <c r="F178" i="9"/>
  <c r="H179" i="9"/>
  <c r="C180" i="9"/>
  <c r="C146" i="10" s="1"/>
  <c r="K180" i="9"/>
  <c r="D181" i="9"/>
  <c r="Q181" i="8"/>
  <c r="G182" i="9"/>
  <c r="G148" i="10" s="1"/>
  <c r="B183" i="9"/>
  <c r="J183" i="9"/>
  <c r="P184" i="8"/>
  <c r="C184" i="9"/>
  <c r="X184" i="8"/>
  <c r="K184" i="9"/>
  <c r="K150" i="10" s="1"/>
  <c r="S185" i="8"/>
  <c r="F185" i="9"/>
  <c r="U186" i="8"/>
  <c r="H186" i="9"/>
  <c r="H152" i="10" s="1"/>
  <c r="B187" i="9"/>
  <c r="W187" i="8"/>
  <c r="J187" i="9"/>
  <c r="R188" i="8"/>
  <c r="E188" i="9"/>
  <c r="F189" i="9"/>
  <c r="F155" i="10" s="1"/>
  <c r="S189" i="8"/>
  <c r="I190" i="9"/>
  <c r="D191" i="9"/>
  <c r="E192" i="9"/>
  <c r="H193" i="9"/>
  <c r="O194" i="8"/>
  <c r="B194" i="9"/>
  <c r="W194" i="8"/>
  <c r="J194" i="9"/>
  <c r="J160" i="10" s="1"/>
  <c r="Q195" i="8"/>
  <c r="D195" i="9"/>
  <c r="B196" i="9"/>
  <c r="W196" i="8"/>
  <c r="J196" i="9"/>
  <c r="Q197" i="8"/>
  <c r="D197" i="9"/>
  <c r="S198" i="8"/>
  <c r="F198" i="9"/>
  <c r="H199" i="9"/>
  <c r="C200" i="9"/>
  <c r="K200" i="9"/>
  <c r="R201" i="8"/>
  <c r="E201" i="9"/>
  <c r="G202" i="9"/>
  <c r="B209" i="9"/>
  <c r="J209" i="9"/>
  <c r="Q210" i="8"/>
  <c r="D210" i="9"/>
  <c r="F211" i="9"/>
  <c r="U212" i="8"/>
  <c r="H212" i="9"/>
  <c r="O213" i="8"/>
  <c r="B213" i="9"/>
  <c r="W213" i="8"/>
  <c r="J213" i="9"/>
  <c r="R214" i="8"/>
  <c r="E214" i="9"/>
  <c r="E180" i="10" s="1"/>
  <c r="T215" i="8"/>
  <c r="G215" i="9"/>
  <c r="I216" i="9"/>
  <c r="D217" i="9"/>
  <c r="S218" i="8"/>
  <c r="F218" i="9"/>
  <c r="H219" i="9"/>
  <c r="O220" i="8"/>
  <c r="B220" i="9"/>
  <c r="W220" i="8"/>
  <c r="J220" i="9"/>
  <c r="D221" i="9"/>
  <c r="Q221" i="8"/>
  <c r="G222" i="9"/>
  <c r="V223" i="8"/>
  <c r="I223" i="9"/>
  <c r="P224" i="8"/>
  <c r="C224" i="9"/>
  <c r="X224" i="8"/>
  <c r="K224" i="9"/>
  <c r="S225" i="8"/>
  <c r="F225" i="9"/>
  <c r="U226" i="8"/>
  <c r="H226" i="9"/>
  <c r="B227" i="9"/>
  <c r="J227" i="9"/>
  <c r="Q228" i="8"/>
  <c r="D228" i="9"/>
  <c r="F229" i="9"/>
  <c r="I230" i="9"/>
  <c r="P231" i="8"/>
  <c r="C231" i="9"/>
  <c r="X231" i="8"/>
  <c r="K231" i="9"/>
  <c r="F233" i="9"/>
  <c r="S233" i="8"/>
  <c r="G234" i="9"/>
  <c r="H235" i="9"/>
  <c r="B236" i="9"/>
  <c r="J236" i="9"/>
  <c r="O243" i="8"/>
  <c r="B243" i="9"/>
  <c r="W243" i="8"/>
  <c r="J243" i="9"/>
  <c r="Q244" i="8"/>
  <c r="D244" i="9"/>
  <c r="R245" i="8"/>
  <c r="E245" i="9"/>
  <c r="E246" i="9"/>
  <c r="E212" i="10" s="1"/>
  <c r="T247" i="8"/>
  <c r="G247" i="9"/>
  <c r="U248" i="8"/>
  <c r="H248" i="9"/>
  <c r="V249" i="8"/>
  <c r="I249" i="9"/>
  <c r="B250" i="9"/>
  <c r="J250" i="9"/>
  <c r="P251" i="8"/>
  <c r="C251" i="9"/>
  <c r="X251" i="8"/>
  <c r="K251" i="9"/>
  <c r="S252" i="8"/>
  <c r="F252" i="9"/>
  <c r="U253" i="8"/>
  <c r="H253" i="9"/>
  <c r="H219" i="10" s="1"/>
  <c r="Q260" i="8"/>
  <c r="D260" i="9"/>
  <c r="D226" i="10" s="1"/>
  <c r="R266" i="8"/>
  <c r="E266" i="9"/>
  <c r="E232" i="10" s="1"/>
  <c r="V270" i="8"/>
  <c r="I270" i="9"/>
  <c r="G277" i="9"/>
  <c r="T277" i="8"/>
  <c r="Q283" i="8"/>
  <c r="D283" i="9"/>
  <c r="C288" i="9"/>
  <c r="C254" i="10" s="1"/>
  <c r="X288" i="8"/>
  <c r="K288" i="9"/>
  <c r="E295" i="9"/>
  <c r="R295" i="8"/>
  <c r="T299" i="8"/>
  <c r="G299" i="9"/>
  <c r="P300" i="8"/>
  <c r="C300" i="9"/>
  <c r="C266" i="10" s="1"/>
  <c r="X300" i="8"/>
  <c r="K300" i="9"/>
  <c r="G312" i="9"/>
  <c r="G312" i="10" s="1"/>
  <c r="T312" i="8"/>
  <c r="P313" i="8"/>
  <c r="C313" i="9"/>
  <c r="C313" i="10" s="1"/>
  <c r="X313" i="8"/>
  <c r="K313" i="9"/>
  <c r="K313" i="10" s="1"/>
  <c r="Q317" i="8"/>
  <c r="D317" i="9"/>
  <c r="D317" i="10" s="1"/>
  <c r="R321" i="8"/>
  <c r="E321" i="9"/>
  <c r="E321" i="10" s="1"/>
  <c r="R324" i="8"/>
  <c r="E324" i="9"/>
  <c r="E324" i="10" s="1"/>
  <c r="V327" i="8"/>
  <c r="I327" i="9"/>
  <c r="I327" i="10" s="1"/>
  <c r="B332" i="9"/>
  <c r="B332" i="10" s="1"/>
  <c r="J332" i="9"/>
  <c r="J332" i="10" s="1"/>
  <c r="W332" i="8"/>
  <c r="S335" i="8"/>
  <c r="F335" i="9"/>
  <c r="F335" i="10" s="1"/>
  <c r="J119" i="9"/>
  <c r="O120" i="8"/>
  <c r="B120" i="9"/>
  <c r="W120" i="8"/>
  <c r="J120" i="9"/>
  <c r="J86" i="10" s="1"/>
  <c r="D121" i="9"/>
  <c r="O121" i="8"/>
  <c r="E122" i="9"/>
  <c r="E88" i="10" s="1"/>
  <c r="T124" i="8"/>
  <c r="G124" i="9"/>
  <c r="G90" i="10" s="1"/>
  <c r="T125" i="8"/>
  <c r="G125" i="9"/>
  <c r="G91" i="10" s="1"/>
  <c r="W127" i="8"/>
  <c r="J127" i="9"/>
  <c r="Q128" i="8"/>
  <c r="D128" i="9"/>
  <c r="D94" i="10" s="1"/>
  <c r="D129" i="9"/>
  <c r="D95" i="10" s="1"/>
  <c r="E130" i="9"/>
  <c r="T131" i="8"/>
  <c r="G131" i="9"/>
  <c r="G97" i="10" s="1"/>
  <c r="G132" i="9"/>
  <c r="G98" i="10" s="1"/>
  <c r="T132" i="8"/>
  <c r="H133" i="9"/>
  <c r="H99" i="10" s="1"/>
  <c r="I134" i="9"/>
  <c r="I100" i="10" s="1"/>
  <c r="B141" i="9"/>
  <c r="W141" i="8"/>
  <c r="J141" i="9"/>
  <c r="J107" i="10" s="1"/>
  <c r="D142" i="9"/>
  <c r="D108" i="10" s="1"/>
  <c r="D143" i="9"/>
  <c r="D109" i="10" s="1"/>
  <c r="E144" i="9"/>
  <c r="T145" i="8"/>
  <c r="G145" i="9"/>
  <c r="G146" i="9"/>
  <c r="G112" i="10" s="1"/>
  <c r="T146" i="8"/>
  <c r="H147" i="9"/>
  <c r="H113" i="10" s="1"/>
  <c r="I148" i="9"/>
  <c r="I114" i="10" s="1"/>
  <c r="L150" i="8"/>
  <c r="D150" i="9"/>
  <c r="D116" i="10" s="1"/>
  <c r="D151" i="9"/>
  <c r="E152" i="9"/>
  <c r="T153" i="8"/>
  <c r="G153" i="9"/>
  <c r="G119" i="10" s="1"/>
  <c r="G154" i="9"/>
  <c r="G120" i="10" s="1"/>
  <c r="T154" i="8"/>
  <c r="H155" i="9"/>
  <c r="I156" i="9"/>
  <c r="B157" i="9"/>
  <c r="B123" i="10" s="1"/>
  <c r="W157" i="8"/>
  <c r="J157" i="9"/>
  <c r="L158" i="8"/>
  <c r="L158" i="9" s="1"/>
  <c r="D158" i="9"/>
  <c r="D124" i="10" s="1"/>
  <c r="D159" i="9"/>
  <c r="E160" i="9"/>
  <c r="T161" i="8"/>
  <c r="G161" i="9"/>
  <c r="P163" i="8"/>
  <c r="C163" i="9"/>
  <c r="X163" i="8"/>
  <c r="K163" i="9"/>
  <c r="K129" i="10" s="1"/>
  <c r="E164" i="9"/>
  <c r="Q164" i="8"/>
  <c r="G165" i="9"/>
  <c r="B166" i="9"/>
  <c r="J166" i="9"/>
  <c r="J132" i="10" s="1"/>
  <c r="P167" i="8"/>
  <c r="C167" i="9"/>
  <c r="X167" i="8"/>
  <c r="K167" i="9"/>
  <c r="S168" i="8"/>
  <c r="F168" i="9"/>
  <c r="V175" i="8"/>
  <c r="I175" i="9"/>
  <c r="O176" i="8"/>
  <c r="B176" i="9"/>
  <c r="B142" i="10" s="1"/>
  <c r="W176" i="8"/>
  <c r="J176" i="9"/>
  <c r="J142" i="10" s="1"/>
  <c r="R177" i="8"/>
  <c r="E177" i="9"/>
  <c r="T178" i="8"/>
  <c r="G178" i="9"/>
  <c r="V179" i="8"/>
  <c r="I179" i="9"/>
  <c r="D180" i="9"/>
  <c r="D146" i="10" s="1"/>
  <c r="E181" i="9"/>
  <c r="E147" i="10" s="1"/>
  <c r="R181" i="8"/>
  <c r="H182" i="9"/>
  <c r="C183" i="9"/>
  <c r="K183" i="9"/>
  <c r="Q184" i="8"/>
  <c r="D184" i="9"/>
  <c r="D150" i="10" s="1"/>
  <c r="T185" i="8"/>
  <c r="G185" i="9"/>
  <c r="V186" i="8"/>
  <c r="I186" i="9"/>
  <c r="I152" i="10" s="1"/>
  <c r="P187" i="8"/>
  <c r="C187" i="9"/>
  <c r="C153" i="10" s="1"/>
  <c r="X187" i="8"/>
  <c r="K187" i="9"/>
  <c r="S188" i="8"/>
  <c r="F188" i="9"/>
  <c r="T189" i="8"/>
  <c r="G189" i="9"/>
  <c r="O190" i="8"/>
  <c r="B190" i="9"/>
  <c r="W190" i="8"/>
  <c r="J190" i="9"/>
  <c r="R191" i="8"/>
  <c r="E191" i="9"/>
  <c r="F192" i="9"/>
  <c r="I193" i="9"/>
  <c r="I159" i="10" s="1"/>
  <c r="C194" i="9"/>
  <c r="K194" i="9"/>
  <c r="R195" i="8"/>
  <c r="E195" i="9"/>
  <c r="E161" i="10" s="1"/>
  <c r="C196" i="9"/>
  <c r="K196" i="9"/>
  <c r="R197" i="8"/>
  <c r="E197" i="9"/>
  <c r="T198" i="8"/>
  <c r="G198" i="9"/>
  <c r="V199" i="8"/>
  <c r="I199" i="9"/>
  <c r="Q200" i="8"/>
  <c r="D200" i="9"/>
  <c r="P200" i="8"/>
  <c r="F201" i="9"/>
  <c r="S201" i="8"/>
  <c r="U202" i="8"/>
  <c r="H202" i="9"/>
  <c r="P209" i="8"/>
  <c r="C209" i="9"/>
  <c r="X209" i="8"/>
  <c r="K209" i="9"/>
  <c r="E210" i="9"/>
  <c r="R210" i="8"/>
  <c r="T211" i="8"/>
  <c r="G211" i="9"/>
  <c r="I212" i="9"/>
  <c r="P213" i="8"/>
  <c r="C213" i="9"/>
  <c r="X213" i="8"/>
  <c r="K213" i="9"/>
  <c r="S214" i="8"/>
  <c r="F214" i="9"/>
  <c r="U215" i="8"/>
  <c r="H215" i="9"/>
  <c r="O216" i="8"/>
  <c r="B216" i="9"/>
  <c r="W216" i="8"/>
  <c r="J216" i="9"/>
  <c r="R217" i="8"/>
  <c r="E217" i="9"/>
  <c r="Q217" i="8"/>
  <c r="G218" i="9"/>
  <c r="G184" i="10" s="1"/>
  <c r="V219" i="8"/>
  <c r="I219" i="9"/>
  <c r="C220" i="9"/>
  <c r="K220" i="9"/>
  <c r="R221" i="8"/>
  <c r="E221" i="9"/>
  <c r="U222" i="8"/>
  <c r="H222" i="9"/>
  <c r="L223" i="8"/>
  <c r="B223" i="9"/>
  <c r="J223" i="9"/>
  <c r="Q224" i="8"/>
  <c r="D224" i="9"/>
  <c r="T225" i="8"/>
  <c r="G225" i="9"/>
  <c r="V226" i="8"/>
  <c r="I226" i="9"/>
  <c r="P227" i="8"/>
  <c r="C227" i="9"/>
  <c r="X227" i="8"/>
  <c r="K227" i="9"/>
  <c r="E228" i="9"/>
  <c r="R228" i="8"/>
  <c r="T229" i="8"/>
  <c r="G229" i="9"/>
  <c r="O230" i="8"/>
  <c r="B230" i="9"/>
  <c r="B196" i="10" s="1"/>
  <c r="W230" i="8"/>
  <c r="J230" i="9"/>
  <c r="D231" i="9"/>
  <c r="S232" i="8"/>
  <c r="F232" i="9"/>
  <c r="F198" i="10" s="1"/>
  <c r="T233" i="8"/>
  <c r="G233" i="9"/>
  <c r="U234" i="8"/>
  <c r="H234" i="9"/>
  <c r="H200" i="10" s="1"/>
  <c r="V235" i="8"/>
  <c r="I235" i="9"/>
  <c r="C236" i="9"/>
  <c r="C202" i="10" s="1"/>
  <c r="K236" i="9"/>
  <c r="P243" i="8"/>
  <c r="C243" i="9"/>
  <c r="X243" i="8"/>
  <c r="K243" i="9"/>
  <c r="R244" i="8"/>
  <c r="E244" i="9"/>
  <c r="E210" i="10" s="1"/>
  <c r="F245" i="9"/>
  <c r="F246" i="9"/>
  <c r="F212" i="10" s="1"/>
  <c r="H247" i="9"/>
  <c r="H213" i="10" s="1"/>
  <c r="V248" i="8"/>
  <c r="I248" i="9"/>
  <c r="B249" i="9"/>
  <c r="J249" i="9"/>
  <c r="C250" i="9"/>
  <c r="K250" i="9"/>
  <c r="X250" i="8"/>
  <c r="D251" i="9"/>
  <c r="D217" i="10" s="1"/>
  <c r="Q251" i="8"/>
  <c r="G252" i="9"/>
  <c r="V253" i="8"/>
  <c r="I253" i="9"/>
  <c r="T257" i="8"/>
  <c r="G257" i="9"/>
  <c r="U261" i="8"/>
  <c r="H261" i="9"/>
  <c r="E264" i="9"/>
  <c r="V265" i="8"/>
  <c r="I265" i="9"/>
  <c r="C281" i="9"/>
  <c r="C247" i="10" s="1"/>
  <c r="P281" i="8"/>
  <c r="K281" i="9"/>
  <c r="X281" i="8"/>
  <c r="U282" i="8"/>
  <c r="H282" i="9"/>
  <c r="H248" i="10" s="1"/>
  <c r="T287" i="8"/>
  <c r="G287" i="9"/>
  <c r="V289" i="8"/>
  <c r="I289" i="9"/>
  <c r="V294" i="8"/>
  <c r="I294" i="9"/>
  <c r="L303" i="8"/>
  <c r="B303" i="9"/>
  <c r="O303" i="8"/>
  <c r="J303" i="9"/>
  <c r="W303" i="8"/>
  <c r="V316" i="8"/>
  <c r="I316" i="9"/>
  <c r="I316" i="10" s="1"/>
  <c r="H323" i="9"/>
  <c r="H323" i="10" s="1"/>
  <c r="U323" i="8"/>
  <c r="S326" i="8"/>
  <c r="F326" i="9"/>
  <c r="F326" i="10" s="1"/>
  <c r="U330" i="8"/>
  <c r="H330" i="9"/>
  <c r="H330" i="10" s="1"/>
  <c r="C334" i="9"/>
  <c r="C334" i="10" s="1"/>
  <c r="X334" i="8"/>
  <c r="K334" i="9"/>
  <c r="K334" i="10" s="1"/>
  <c r="P338" i="8"/>
  <c r="C338" i="9"/>
  <c r="C338" i="10" s="1"/>
  <c r="X338" i="8"/>
  <c r="K338" i="9"/>
  <c r="K338" i="10" s="1"/>
  <c r="S130" i="8"/>
  <c r="F130" i="9"/>
  <c r="H131" i="9"/>
  <c r="U132" i="8"/>
  <c r="H132" i="9"/>
  <c r="I133" i="9"/>
  <c r="I99" i="10" s="1"/>
  <c r="O134" i="8"/>
  <c r="B134" i="9"/>
  <c r="W134" i="8"/>
  <c r="J134" i="9"/>
  <c r="P141" i="8"/>
  <c r="C141" i="9"/>
  <c r="X141" i="8"/>
  <c r="K141" i="9"/>
  <c r="K107" i="10" s="1"/>
  <c r="R142" i="8"/>
  <c r="E142" i="9"/>
  <c r="P142" i="8"/>
  <c r="E143" i="9"/>
  <c r="E109" i="10" s="1"/>
  <c r="S144" i="8"/>
  <c r="F144" i="9"/>
  <c r="H145" i="9"/>
  <c r="U146" i="8"/>
  <c r="H146" i="9"/>
  <c r="I147" i="9"/>
  <c r="I113" i="10" s="1"/>
  <c r="O148" i="8"/>
  <c r="B148" i="9"/>
  <c r="B114" i="10" s="1"/>
  <c r="W148" i="8"/>
  <c r="J148" i="9"/>
  <c r="J114" i="10" s="1"/>
  <c r="P149" i="8"/>
  <c r="C149" i="9"/>
  <c r="C115" i="10" s="1"/>
  <c r="X149" i="8"/>
  <c r="K149" i="9"/>
  <c r="K115" i="10" s="1"/>
  <c r="R150" i="8"/>
  <c r="E150" i="9"/>
  <c r="P150" i="8"/>
  <c r="E151" i="9"/>
  <c r="S152" i="8"/>
  <c r="F152" i="9"/>
  <c r="F118" i="10" s="1"/>
  <c r="H153" i="9"/>
  <c r="U154" i="8"/>
  <c r="H154" i="9"/>
  <c r="I155" i="9"/>
  <c r="I121" i="10" s="1"/>
  <c r="O156" i="8"/>
  <c r="B156" i="9"/>
  <c r="B122" i="10" s="1"/>
  <c r="W156" i="8"/>
  <c r="J156" i="9"/>
  <c r="P157" i="8"/>
  <c r="C157" i="9"/>
  <c r="C123" i="10" s="1"/>
  <c r="X157" i="8"/>
  <c r="K157" i="9"/>
  <c r="K123" i="10" s="1"/>
  <c r="R158" i="8"/>
  <c r="E158" i="9"/>
  <c r="P158" i="8"/>
  <c r="E159" i="9"/>
  <c r="S160" i="8"/>
  <c r="F160" i="9"/>
  <c r="U161" i="8"/>
  <c r="H161" i="9"/>
  <c r="H127" i="10" s="1"/>
  <c r="V162" i="8"/>
  <c r="I162" i="9"/>
  <c r="I128" i="10" s="1"/>
  <c r="Q163" i="8"/>
  <c r="D163" i="9"/>
  <c r="O163" i="8"/>
  <c r="S164" i="8"/>
  <c r="F164" i="9"/>
  <c r="H165" i="9"/>
  <c r="C166" i="9"/>
  <c r="K166" i="9"/>
  <c r="D167" i="9"/>
  <c r="D133" i="10" s="1"/>
  <c r="Q167" i="8"/>
  <c r="G168" i="9"/>
  <c r="L175" i="8"/>
  <c r="L175" i="9" s="1"/>
  <c r="B175" i="9"/>
  <c r="J175" i="9"/>
  <c r="P176" i="8"/>
  <c r="C176" i="9"/>
  <c r="X176" i="8"/>
  <c r="K176" i="9"/>
  <c r="K142" i="10" s="1"/>
  <c r="S177" i="8"/>
  <c r="F177" i="9"/>
  <c r="U178" i="8"/>
  <c r="H178" i="9"/>
  <c r="B179" i="9"/>
  <c r="B145" i="10" s="1"/>
  <c r="W179" i="8"/>
  <c r="J179" i="9"/>
  <c r="P180" i="8"/>
  <c r="F181" i="9"/>
  <c r="S181" i="8"/>
  <c r="I182" i="9"/>
  <c r="D183" i="9"/>
  <c r="O183" i="8"/>
  <c r="E184" i="9"/>
  <c r="E150" i="10" s="1"/>
  <c r="H185" i="9"/>
  <c r="O186" i="8"/>
  <c r="B186" i="9"/>
  <c r="B152" i="10" s="1"/>
  <c r="W186" i="8"/>
  <c r="J186" i="9"/>
  <c r="Q187" i="8"/>
  <c r="D187" i="9"/>
  <c r="T188" i="8"/>
  <c r="G188" i="9"/>
  <c r="G154" i="10" s="1"/>
  <c r="U189" i="8"/>
  <c r="H189" i="9"/>
  <c r="H155" i="10" s="1"/>
  <c r="P190" i="8"/>
  <c r="C190" i="9"/>
  <c r="X190" i="8"/>
  <c r="K190" i="9"/>
  <c r="S191" i="8"/>
  <c r="F191" i="9"/>
  <c r="F157" i="10" s="1"/>
  <c r="G192" i="9"/>
  <c r="B193" i="9"/>
  <c r="J193" i="9"/>
  <c r="D194" i="9"/>
  <c r="S195" i="8"/>
  <c r="F195" i="9"/>
  <c r="Q196" i="8"/>
  <c r="D196" i="9"/>
  <c r="F197" i="9"/>
  <c r="F163" i="10" s="1"/>
  <c r="U198" i="8"/>
  <c r="H198" i="9"/>
  <c r="H164" i="10" s="1"/>
  <c r="O199" i="8"/>
  <c r="B199" i="9"/>
  <c r="W199" i="8"/>
  <c r="J199" i="9"/>
  <c r="J165" i="10" s="1"/>
  <c r="R200" i="8"/>
  <c r="E200" i="9"/>
  <c r="T201" i="8"/>
  <c r="G201" i="9"/>
  <c r="G167" i="10" s="1"/>
  <c r="I202" i="9"/>
  <c r="D209" i="9"/>
  <c r="S210" i="8"/>
  <c r="F210" i="9"/>
  <c r="H211" i="9"/>
  <c r="O212" i="8"/>
  <c r="B212" i="9"/>
  <c r="W212" i="8"/>
  <c r="J212" i="9"/>
  <c r="D213" i="9"/>
  <c r="Q213" i="8"/>
  <c r="G214" i="9"/>
  <c r="V215" i="8"/>
  <c r="I215" i="9"/>
  <c r="P216" i="8"/>
  <c r="C216" i="9"/>
  <c r="X216" i="8"/>
  <c r="K216" i="9"/>
  <c r="K182" i="10" s="1"/>
  <c r="S217" i="8"/>
  <c r="F217" i="9"/>
  <c r="F183" i="10" s="1"/>
  <c r="U218" i="8"/>
  <c r="H218" i="9"/>
  <c r="B219" i="9"/>
  <c r="J219" i="9"/>
  <c r="J185" i="10" s="1"/>
  <c r="Q220" i="8"/>
  <c r="D220" i="9"/>
  <c r="D186" i="10" s="1"/>
  <c r="F221" i="9"/>
  <c r="F187" i="10" s="1"/>
  <c r="I222" i="9"/>
  <c r="P223" i="8"/>
  <c r="C223" i="9"/>
  <c r="X223" i="8"/>
  <c r="K223" i="9"/>
  <c r="E224" i="9"/>
  <c r="H225" i="9"/>
  <c r="H191" i="10" s="1"/>
  <c r="B226" i="9"/>
  <c r="B192" i="10" s="1"/>
  <c r="W226" i="8"/>
  <c r="J226" i="9"/>
  <c r="Q227" i="8"/>
  <c r="D227" i="9"/>
  <c r="D193" i="10" s="1"/>
  <c r="S228" i="8"/>
  <c r="F228" i="9"/>
  <c r="H229" i="9"/>
  <c r="H195" i="10" s="1"/>
  <c r="C230" i="9"/>
  <c r="K230" i="9"/>
  <c r="K196" i="10" s="1"/>
  <c r="R231" i="8"/>
  <c r="E231" i="9"/>
  <c r="E197" i="10" s="1"/>
  <c r="G232" i="9"/>
  <c r="H233" i="9"/>
  <c r="I234" i="9"/>
  <c r="L235" i="8"/>
  <c r="B235" i="9"/>
  <c r="J235" i="9"/>
  <c r="Q236" i="8"/>
  <c r="D236" i="9"/>
  <c r="D202" i="10" s="1"/>
  <c r="D243" i="9"/>
  <c r="Q243" i="8"/>
  <c r="S244" i="8"/>
  <c r="F244" i="9"/>
  <c r="T245" i="8"/>
  <c r="G245" i="9"/>
  <c r="G246" i="9"/>
  <c r="G212" i="10" s="1"/>
  <c r="I247" i="9"/>
  <c r="B248" i="9"/>
  <c r="W248" i="8"/>
  <c r="J248" i="9"/>
  <c r="J214" i="10" s="1"/>
  <c r="C249" i="9"/>
  <c r="X249" i="8"/>
  <c r="K249" i="9"/>
  <c r="Q250" i="8"/>
  <c r="D250" i="9"/>
  <c r="E251" i="9"/>
  <c r="R251" i="8"/>
  <c r="U252" i="8"/>
  <c r="H252" i="9"/>
  <c r="B253" i="9"/>
  <c r="S254" i="8"/>
  <c r="F254" i="9"/>
  <c r="F220" i="10" s="1"/>
  <c r="V255" i="8"/>
  <c r="I255" i="9"/>
  <c r="C256" i="9"/>
  <c r="C222" i="10" s="1"/>
  <c r="P256" i="8"/>
  <c r="K256" i="9"/>
  <c r="K222" i="10" s="1"/>
  <c r="X256" i="8"/>
  <c r="V259" i="8"/>
  <c r="I259" i="9"/>
  <c r="S260" i="8"/>
  <c r="F260" i="9"/>
  <c r="B268" i="9"/>
  <c r="W268" i="8"/>
  <c r="J268" i="9"/>
  <c r="S269" i="8"/>
  <c r="F269" i="9"/>
  <c r="F235" i="10" s="1"/>
  <c r="P270" i="8"/>
  <c r="C270" i="9"/>
  <c r="X270" i="8"/>
  <c r="K270" i="9"/>
  <c r="T280" i="8"/>
  <c r="G280" i="9"/>
  <c r="R288" i="8"/>
  <c r="E288" i="9"/>
  <c r="R293" i="8"/>
  <c r="E293" i="9"/>
  <c r="R298" i="8"/>
  <c r="E298" i="9"/>
  <c r="I299" i="9"/>
  <c r="I265" i="10" s="1"/>
  <c r="V299" i="8"/>
  <c r="G302" i="9"/>
  <c r="T302" i="8"/>
  <c r="R311" i="8"/>
  <c r="E311" i="9"/>
  <c r="E311" i="10" s="1"/>
  <c r="V312" i="8"/>
  <c r="I312" i="9"/>
  <c r="I312" i="10" s="1"/>
  <c r="S315" i="8"/>
  <c r="F315" i="9"/>
  <c r="F315" i="10" s="1"/>
  <c r="T319" i="8"/>
  <c r="G319" i="9"/>
  <c r="G319" i="10" s="1"/>
  <c r="V320" i="8"/>
  <c r="I320" i="9"/>
  <c r="I320" i="10" s="1"/>
  <c r="C327" i="9"/>
  <c r="C327" i="10" s="1"/>
  <c r="P327" i="8"/>
  <c r="K327" i="9"/>
  <c r="K327" i="10" s="1"/>
  <c r="X327" i="8"/>
  <c r="R329" i="8"/>
  <c r="E329" i="9"/>
  <c r="D332" i="9"/>
  <c r="D332" i="10" s="1"/>
  <c r="Q332" i="8"/>
  <c r="O332" i="8"/>
  <c r="U337" i="8"/>
  <c r="H337" i="9"/>
  <c r="H337" i="10" s="1"/>
  <c r="H166" i="9"/>
  <c r="E196" i="9"/>
  <c r="E162" i="10" s="1"/>
  <c r="S121" i="8"/>
  <c r="F121" i="9"/>
  <c r="F87" i="10" s="1"/>
  <c r="G122" i="9"/>
  <c r="T122" i="8"/>
  <c r="H123" i="9"/>
  <c r="I124" i="9"/>
  <c r="I125" i="9"/>
  <c r="I91" i="10" s="1"/>
  <c r="O126" i="8"/>
  <c r="B126" i="9"/>
  <c r="W126" i="8"/>
  <c r="J126" i="9"/>
  <c r="D127" i="9"/>
  <c r="D93" i="10" s="1"/>
  <c r="Q127" i="8"/>
  <c r="S128" i="8"/>
  <c r="F128" i="9"/>
  <c r="F94" i="10" s="1"/>
  <c r="F129" i="9"/>
  <c r="F95" i="10" s="1"/>
  <c r="G130" i="9"/>
  <c r="V131" i="8"/>
  <c r="I131" i="9"/>
  <c r="I97" i="10" s="1"/>
  <c r="V132" i="8"/>
  <c r="I132" i="9"/>
  <c r="B133" i="9"/>
  <c r="B99" i="10" s="1"/>
  <c r="C134" i="9"/>
  <c r="K134" i="9"/>
  <c r="D141" i="9"/>
  <c r="D107" i="10" s="1"/>
  <c r="Q141" i="8"/>
  <c r="S142" i="8"/>
  <c r="F142" i="9"/>
  <c r="F108" i="10" s="1"/>
  <c r="F143" i="9"/>
  <c r="R143" i="8"/>
  <c r="G144" i="9"/>
  <c r="G110" i="10" s="1"/>
  <c r="V145" i="8"/>
  <c r="I145" i="9"/>
  <c r="I111" i="10" s="1"/>
  <c r="V146" i="8"/>
  <c r="I146" i="9"/>
  <c r="B147" i="9"/>
  <c r="B113" i="10" s="1"/>
  <c r="J147" i="9"/>
  <c r="J113" i="10" s="1"/>
  <c r="C148" i="9"/>
  <c r="C114" i="10" s="1"/>
  <c r="K148" i="9"/>
  <c r="D149" i="9"/>
  <c r="Q149" i="8"/>
  <c r="S150" i="8"/>
  <c r="F150" i="9"/>
  <c r="F116" i="10" s="1"/>
  <c r="F151" i="9"/>
  <c r="R151" i="8"/>
  <c r="G152" i="9"/>
  <c r="G118" i="10" s="1"/>
  <c r="V153" i="8"/>
  <c r="I153" i="9"/>
  <c r="V154" i="8"/>
  <c r="I154" i="9"/>
  <c r="I120" i="10" s="1"/>
  <c r="B155" i="9"/>
  <c r="J155" i="9"/>
  <c r="C156" i="9"/>
  <c r="K156" i="9"/>
  <c r="K122" i="10" s="1"/>
  <c r="D157" i="9"/>
  <c r="D123" i="10" s="1"/>
  <c r="Q157" i="8"/>
  <c r="S158" i="8"/>
  <c r="F158" i="9"/>
  <c r="R159" i="8"/>
  <c r="G160" i="9"/>
  <c r="G126" i="10" s="1"/>
  <c r="V161" i="8"/>
  <c r="I161" i="9"/>
  <c r="O162" i="8"/>
  <c r="B162" i="9"/>
  <c r="B128" i="10" s="1"/>
  <c r="W162" i="8"/>
  <c r="J162" i="9"/>
  <c r="J128" i="10" s="1"/>
  <c r="R163" i="8"/>
  <c r="E163" i="9"/>
  <c r="T164" i="8"/>
  <c r="G164" i="9"/>
  <c r="X164" i="8"/>
  <c r="V165" i="8"/>
  <c r="I165" i="9"/>
  <c r="I131" i="10" s="1"/>
  <c r="L166" i="8"/>
  <c r="L166" i="9" s="1"/>
  <c r="D166" i="9"/>
  <c r="O166" i="8"/>
  <c r="E167" i="9"/>
  <c r="R167" i="8"/>
  <c r="H168" i="9"/>
  <c r="C175" i="9"/>
  <c r="K175" i="9"/>
  <c r="K141" i="10" s="1"/>
  <c r="Q176" i="8"/>
  <c r="D176" i="9"/>
  <c r="D142" i="10" s="1"/>
  <c r="T177" i="8"/>
  <c r="G177" i="9"/>
  <c r="G143" i="10" s="1"/>
  <c r="V178" i="8"/>
  <c r="I178" i="9"/>
  <c r="P179" i="8"/>
  <c r="C179" i="9"/>
  <c r="C145" i="10" s="1"/>
  <c r="X179" i="8"/>
  <c r="K179" i="9"/>
  <c r="K145" i="10" s="1"/>
  <c r="S180" i="8"/>
  <c r="F180" i="9"/>
  <c r="F146" i="10" s="1"/>
  <c r="T181" i="8"/>
  <c r="G181" i="9"/>
  <c r="O182" i="8"/>
  <c r="B182" i="9"/>
  <c r="B148" i="10" s="1"/>
  <c r="W182" i="8"/>
  <c r="J182" i="9"/>
  <c r="R183" i="8"/>
  <c r="E183" i="9"/>
  <c r="P183" i="8"/>
  <c r="F184" i="9"/>
  <c r="I185" i="9"/>
  <c r="I151" i="10" s="1"/>
  <c r="C186" i="9"/>
  <c r="K186" i="9"/>
  <c r="R187" i="8"/>
  <c r="E187" i="9"/>
  <c r="E153" i="10" s="1"/>
  <c r="U188" i="8"/>
  <c r="H188" i="9"/>
  <c r="H154" i="10" s="1"/>
  <c r="V189" i="8"/>
  <c r="I189" i="9"/>
  <c r="Q190" i="8"/>
  <c r="D190" i="9"/>
  <c r="T191" i="8"/>
  <c r="G191" i="9"/>
  <c r="G157" i="10" s="1"/>
  <c r="U192" i="8"/>
  <c r="H192" i="9"/>
  <c r="X193" i="8"/>
  <c r="K193" i="9"/>
  <c r="K159" i="10" s="1"/>
  <c r="E194" i="9"/>
  <c r="Q194" i="8"/>
  <c r="T195" i="8"/>
  <c r="G195" i="9"/>
  <c r="G161" i="10" s="1"/>
  <c r="T197" i="8"/>
  <c r="G197" i="9"/>
  <c r="I198" i="9"/>
  <c r="P199" i="8"/>
  <c r="C199" i="9"/>
  <c r="C165" i="10" s="1"/>
  <c r="X199" i="8"/>
  <c r="K199" i="9"/>
  <c r="K165" i="10" s="1"/>
  <c r="S200" i="8"/>
  <c r="F200" i="9"/>
  <c r="U201" i="8"/>
  <c r="H201" i="9"/>
  <c r="H167" i="10" s="1"/>
  <c r="O202" i="8"/>
  <c r="B202" i="9"/>
  <c r="B168" i="10" s="1"/>
  <c r="W202" i="8"/>
  <c r="J202" i="9"/>
  <c r="J168" i="10" s="1"/>
  <c r="R209" i="8"/>
  <c r="E209" i="9"/>
  <c r="E175" i="10" s="1"/>
  <c r="Q209" i="8"/>
  <c r="G210" i="9"/>
  <c r="G176" i="10" s="1"/>
  <c r="X210" i="8"/>
  <c r="V211" i="8"/>
  <c r="I211" i="9"/>
  <c r="I177" i="10" s="1"/>
  <c r="C212" i="9"/>
  <c r="K212" i="9"/>
  <c r="R213" i="8"/>
  <c r="E213" i="9"/>
  <c r="U214" i="8"/>
  <c r="H214" i="9"/>
  <c r="B215" i="9"/>
  <c r="J215" i="9"/>
  <c r="J181" i="10" s="1"/>
  <c r="Q216" i="8"/>
  <c r="D216" i="9"/>
  <c r="D182" i="10" s="1"/>
  <c r="T217" i="8"/>
  <c r="G217" i="9"/>
  <c r="V218" i="8"/>
  <c r="I218" i="9"/>
  <c r="P219" i="8"/>
  <c r="C219" i="9"/>
  <c r="X219" i="8"/>
  <c r="K219" i="9"/>
  <c r="K185" i="10" s="1"/>
  <c r="E220" i="9"/>
  <c r="R220" i="8"/>
  <c r="T221" i="8"/>
  <c r="G221" i="9"/>
  <c r="G187" i="10" s="1"/>
  <c r="O222" i="8"/>
  <c r="B222" i="9"/>
  <c r="B188" i="10" s="1"/>
  <c r="W222" i="8"/>
  <c r="J222" i="9"/>
  <c r="D223" i="9"/>
  <c r="O223" i="8"/>
  <c r="S224" i="8"/>
  <c r="F224" i="9"/>
  <c r="F190" i="10" s="1"/>
  <c r="V225" i="8"/>
  <c r="I225" i="9"/>
  <c r="I191" i="10" s="1"/>
  <c r="C226" i="9"/>
  <c r="C192" i="10" s="1"/>
  <c r="K226" i="9"/>
  <c r="R227" i="8"/>
  <c r="E227" i="9"/>
  <c r="T228" i="8"/>
  <c r="G228" i="9"/>
  <c r="G194" i="10" s="1"/>
  <c r="X228" i="8"/>
  <c r="V229" i="8"/>
  <c r="I229" i="9"/>
  <c r="Q230" i="8"/>
  <c r="D230" i="9"/>
  <c r="P230" i="8"/>
  <c r="F231" i="9"/>
  <c r="S231" i="8"/>
  <c r="U232" i="8"/>
  <c r="H232" i="9"/>
  <c r="H198" i="10" s="1"/>
  <c r="V233" i="8"/>
  <c r="I233" i="9"/>
  <c r="B234" i="9"/>
  <c r="W234" i="8"/>
  <c r="J234" i="9"/>
  <c r="P235" i="8"/>
  <c r="C235" i="9"/>
  <c r="X235" i="8"/>
  <c r="K235" i="9"/>
  <c r="K201" i="10" s="1"/>
  <c r="E236" i="9"/>
  <c r="E202" i="10" s="1"/>
  <c r="P236" i="8"/>
  <c r="E243" i="9"/>
  <c r="R243" i="8"/>
  <c r="G244" i="9"/>
  <c r="U245" i="8"/>
  <c r="H245" i="9"/>
  <c r="H211" i="10" s="1"/>
  <c r="U246" i="8"/>
  <c r="H246" i="9"/>
  <c r="B247" i="9"/>
  <c r="J247" i="9"/>
  <c r="C248" i="9"/>
  <c r="Q249" i="8"/>
  <c r="D249" i="9"/>
  <c r="O249" i="8"/>
  <c r="E250" i="9"/>
  <c r="P250" i="8"/>
  <c r="F251" i="9"/>
  <c r="S251" i="8"/>
  <c r="P263" i="8"/>
  <c r="C263" i="9"/>
  <c r="X263" i="8"/>
  <c r="K263" i="9"/>
  <c r="K229" i="10" s="1"/>
  <c r="G264" i="9"/>
  <c r="T264" i="8"/>
  <c r="P279" i="8"/>
  <c r="C279" i="9"/>
  <c r="X279" i="8"/>
  <c r="K279" i="9"/>
  <c r="K245" i="10" s="1"/>
  <c r="R281" i="8"/>
  <c r="E281" i="9"/>
  <c r="R286" i="8"/>
  <c r="E286" i="9"/>
  <c r="V287" i="8"/>
  <c r="I287" i="9"/>
  <c r="I253" i="10" s="1"/>
  <c r="C294" i="9"/>
  <c r="P294" i="8"/>
  <c r="K294" i="9"/>
  <c r="X294" i="8"/>
  <c r="D301" i="9"/>
  <c r="Q301" i="8"/>
  <c r="O304" i="8"/>
  <c r="B304" i="9"/>
  <c r="W304" i="8"/>
  <c r="J304" i="9"/>
  <c r="C316" i="9"/>
  <c r="C316" i="10" s="1"/>
  <c r="P316" i="8"/>
  <c r="K316" i="9"/>
  <c r="K316" i="10" s="1"/>
  <c r="X316" i="8"/>
  <c r="Q318" i="8"/>
  <c r="D318" i="9"/>
  <c r="D318" i="10" s="1"/>
  <c r="E322" i="9"/>
  <c r="E322" i="10" s="1"/>
  <c r="B323" i="9"/>
  <c r="B323" i="10" s="1"/>
  <c r="W323" i="8"/>
  <c r="J323" i="9"/>
  <c r="J323" i="10" s="1"/>
  <c r="Q325" i="8"/>
  <c r="D325" i="9"/>
  <c r="D325" i="10" s="1"/>
  <c r="H326" i="9"/>
  <c r="H326" i="10" s="1"/>
  <c r="U326" i="8"/>
  <c r="E334" i="9"/>
  <c r="E334" i="10" s="1"/>
  <c r="H126" i="9"/>
  <c r="H92" i="10" s="1"/>
  <c r="C193" i="9"/>
  <c r="C159" i="10" s="1"/>
  <c r="V251" i="8"/>
  <c r="I251" i="9"/>
  <c r="C252" i="9"/>
  <c r="K252" i="9"/>
  <c r="K218" i="10" s="1"/>
  <c r="R253" i="8"/>
  <c r="E253" i="9"/>
  <c r="E219" i="10" s="1"/>
  <c r="G254" i="9"/>
  <c r="L255" i="8"/>
  <c r="B255" i="9"/>
  <c r="B221" i="10" s="1"/>
  <c r="J255" i="9"/>
  <c r="Q256" i="8"/>
  <c r="D256" i="9"/>
  <c r="F257" i="9"/>
  <c r="U258" i="8"/>
  <c r="H258" i="9"/>
  <c r="O259" i="8"/>
  <c r="B259" i="9"/>
  <c r="B225" i="10" s="1"/>
  <c r="W259" i="8"/>
  <c r="J259" i="9"/>
  <c r="R260" i="8"/>
  <c r="E260" i="9"/>
  <c r="T261" i="8"/>
  <c r="G261" i="9"/>
  <c r="G227" i="10" s="1"/>
  <c r="I262" i="9"/>
  <c r="I228" i="10" s="1"/>
  <c r="D263" i="9"/>
  <c r="S264" i="8"/>
  <c r="F264" i="9"/>
  <c r="U265" i="8"/>
  <c r="H265" i="9"/>
  <c r="Q266" i="8"/>
  <c r="D266" i="9"/>
  <c r="U267" i="8"/>
  <c r="H267" i="9"/>
  <c r="H233" i="10" s="1"/>
  <c r="P268" i="8"/>
  <c r="C268" i="9"/>
  <c r="C234" i="10" s="1"/>
  <c r="X268" i="8"/>
  <c r="K268" i="9"/>
  <c r="K234" i="10" s="1"/>
  <c r="T269" i="8"/>
  <c r="G269" i="9"/>
  <c r="G235" i="10" s="1"/>
  <c r="O270" i="8"/>
  <c r="B270" i="9"/>
  <c r="B236" i="10" s="1"/>
  <c r="W270" i="8"/>
  <c r="J270" i="9"/>
  <c r="J236" i="10" s="1"/>
  <c r="S277" i="8"/>
  <c r="F277" i="9"/>
  <c r="B278" i="9"/>
  <c r="B244" i="10" s="1"/>
  <c r="J278" i="9"/>
  <c r="Q279" i="8"/>
  <c r="D279" i="9"/>
  <c r="D245" i="10" s="1"/>
  <c r="H280" i="9"/>
  <c r="D281" i="9"/>
  <c r="G282" i="9"/>
  <c r="P283" i="8"/>
  <c r="C283" i="9"/>
  <c r="C249" i="10" s="1"/>
  <c r="X283" i="8"/>
  <c r="K283" i="9"/>
  <c r="K249" i="10" s="1"/>
  <c r="S284" i="8"/>
  <c r="F284" i="9"/>
  <c r="B285" i="9"/>
  <c r="B251" i="10" s="1"/>
  <c r="W285" i="8"/>
  <c r="J285" i="9"/>
  <c r="S286" i="8"/>
  <c r="F286" i="9"/>
  <c r="F252" i="10" s="1"/>
  <c r="U287" i="8"/>
  <c r="H287" i="9"/>
  <c r="H253" i="10" s="1"/>
  <c r="Q288" i="8"/>
  <c r="D288" i="9"/>
  <c r="U289" i="8"/>
  <c r="H289" i="9"/>
  <c r="P290" i="8"/>
  <c r="C290" i="9"/>
  <c r="X290" i="8"/>
  <c r="K290" i="9"/>
  <c r="T291" i="8"/>
  <c r="G291" i="9"/>
  <c r="O292" i="8"/>
  <c r="B292" i="9"/>
  <c r="W292" i="8"/>
  <c r="J292" i="9"/>
  <c r="S293" i="8"/>
  <c r="F293" i="9"/>
  <c r="B294" i="9"/>
  <c r="J294" i="9"/>
  <c r="Q295" i="8"/>
  <c r="D295" i="9"/>
  <c r="H296" i="9"/>
  <c r="D297" i="9"/>
  <c r="F298" i="9"/>
  <c r="U299" i="8"/>
  <c r="H299" i="9"/>
  <c r="H265" i="10" s="1"/>
  <c r="O300" i="8"/>
  <c r="B300" i="9"/>
  <c r="W300" i="8"/>
  <c r="J300" i="9"/>
  <c r="R301" i="8"/>
  <c r="E301" i="9"/>
  <c r="U302" i="8"/>
  <c r="H302" i="9"/>
  <c r="V303" i="8"/>
  <c r="I303" i="9"/>
  <c r="P304" i="8"/>
  <c r="C304" i="9"/>
  <c r="X304" i="8"/>
  <c r="K304" i="9"/>
  <c r="K270" i="10" s="1"/>
  <c r="S311" i="8"/>
  <c r="F311" i="9"/>
  <c r="U312" i="8"/>
  <c r="H312" i="9"/>
  <c r="H312" i="10" s="1"/>
  <c r="B313" i="9"/>
  <c r="B313" i="10" s="1"/>
  <c r="J313" i="9"/>
  <c r="J313" i="10" s="1"/>
  <c r="L314" i="8"/>
  <c r="D314" i="9"/>
  <c r="D314" i="10" s="1"/>
  <c r="Q314" i="8"/>
  <c r="G315" i="9"/>
  <c r="G315" i="10" s="1"/>
  <c r="L316" i="8"/>
  <c r="B316" i="9"/>
  <c r="B316" i="10" s="1"/>
  <c r="J316" i="9"/>
  <c r="J316" i="10" s="1"/>
  <c r="P317" i="8"/>
  <c r="C317" i="9"/>
  <c r="C317" i="10" s="1"/>
  <c r="X317" i="8"/>
  <c r="K317" i="9"/>
  <c r="K317" i="10" s="1"/>
  <c r="E318" i="9"/>
  <c r="H319" i="9"/>
  <c r="H319" i="10" s="1"/>
  <c r="B320" i="9"/>
  <c r="B320" i="10" s="1"/>
  <c r="W320" i="8"/>
  <c r="J320" i="9"/>
  <c r="J320" i="10" s="1"/>
  <c r="Q321" i="8"/>
  <c r="D321" i="9"/>
  <c r="D321" i="10" s="1"/>
  <c r="S322" i="8"/>
  <c r="F322" i="9"/>
  <c r="F322" i="10" s="1"/>
  <c r="V323" i="8"/>
  <c r="I323" i="9"/>
  <c r="I323" i="10" s="1"/>
  <c r="Q324" i="8"/>
  <c r="D324" i="9"/>
  <c r="D324" i="10" s="1"/>
  <c r="E325" i="9"/>
  <c r="E325" i="10" s="1"/>
  <c r="R325" i="8"/>
  <c r="T326" i="8"/>
  <c r="G326" i="9"/>
  <c r="G326" i="10" s="1"/>
  <c r="O327" i="8"/>
  <c r="B327" i="9"/>
  <c r="B327" i="10" s="1"/>
  <c r="W327" i="8"/>
  <c r="J327" i="9"/>
  <c r="J327" i="10" s="1"/>
  <c r="Q328" i="8"/>
  <c r="D328" i="9"/>
  <c r="F329" i="9"/>
  <c r="F329" i="10" s="1"/>
  <c r="T330" i="8"/>
  <c r="G330" i="9"/>
  <c r="G330" i="10" s="1"/>
  <c r="I331" i="9"/>
  <c r="I331" i="10" s="1"/>
  <c r="C332" i="9"/>
  <c r="C332" i="10" s="1"/>
  <c r="K332" i="9"/>
  <c r="K332" i="10" s="1"/>
  <c r="P333" i="8"/>
  <c r="C333" i="9"/>
  <c r="C333" i="10" s="1"/>
  <c r="X333" i="8"/>
  <c r="K333" i="9"/>
  <c r="K333" i="10" s="1"/>
  <c r="Q334" i="8"/>
  <c r="D334" i="9"/>
  <c r="D334" i="10" s="1"/>
  <c r="E335" i="9"/>
  <c r="E335" i="10" s="1"/>
  <c r="F336" i="9"/>
  <c r="F336" i="10" s="1"/>
  <c r="I337" i="9"/>
  <c r="I337" i="10" s="1"/>
  <c r="O338" i="8"/>
  <c r="B338" i="9"/>
  <c r="B338" i="10" s="1"/>
  <c r="W338" i="8"/>
  <c r="J338" i="9"/>
  <c r="J338" i="10" s="1"/>
  <c r="K336" i="9"/>
  <c r="K336" i="10" s="1"/>
  <c r="T253" i="8"/>
  <c r="G253" i="9"/>
  <c r="G219" i="10" s="1"/>
  <c r="I254" i="9"/>
  <c r="I220" i="10" s="1"/>
  <c r="D255" i="9"/>
  <c r="S256" i="8"/>
  <c r="F256" i="9"/>
  <c r="F222" i="10" s="1"/>
  <c r="H257" i="9"/>
  <c r="H223" i="10" s="1"/>
  <c r="O258" i="8"/>
  <c r="B258" i="9"/>
  <c r="W258" i="8"/>
  <c r="J258" i="9"/>
  <c r="D259" i="9"/>
  <c r="D225" i="10" s="1"/>
  <c r="Q259" i="8"/>
  <c r="G260" i="9"/>
  <c r="G226" i="10" s="1"/>
  <c r="P262" i="8"/>
  <c r="C262" i="9"/>
  <c r="X262" i="8"/>
  <c r="K262" i="9"/>
  <c r="S263" i="8"/>
  <c r="F263" i="9"/>
  <c r="F229" i="10" s="1"/>
  <c r="U264" i="8"/>
  <c r="H264" i="9"/>
  <c r="H230" i="10" s="1"/>
  <c r="B265" i="9"/>
  <c r="B231" i="10" s="1"/>
  <c r="W265" i="8"/>
  <c r="J265" i="9"/>
  <c r="S266" i="8"/>
  <c r="F266" i="9"/>
  <c r="O267" i="8"/>
  <c r="B267" i="9"/>
  <c r="W267" i="8"/>
  <c r="J267" i="9"/>
  <c r="R268" i="8"/>
  <c r="E268" i="9"/>
  <c r="E234" i="10" s="1"/>
  <c r="I269" i="9"/>
  <c r="I235" i="10" s="1"/>
  <c r="D270" i="9"/>
  <c r="Q270" i="8"/>
  <c r="H277" i="9"/>
  <c r="Q278" i="8"/>
  <c r="D278" i="9"/>
  <c r="D244" i="10" s="1"/>
  <c r="F279" i="9"/>
  <c r="O280" i="8"/>
  <c r="B280" i="9"/>
  <c r="W280" i="8"/>
  <c r="J280" i="9"/>
  <c r="S281" i="8"/>
  <c r="F281" i="9"/>
  <c r="V282" i="8"/>
  <c r="I282" i="9"/>
  <c r="R283" i="8"/>
  <c r="E283" i="9"/>
  <c r="U284" i="8"/>
  <c r="H284" i="9"/>
  <c r="Q285" i="8"/>
  <c r="D285" i="9"/>
  <c r="U286" i="8"/>
  <c r="H286" i="9"/>
  <c r="O287" i="8"/>
  <c r="B287" i="9"/>
  <c r="W287" i="8"/>
  <c r="J287" i="9"/>
  <c r="S288" i="8"/>
  <c r="F288" i="9"/>
  <c r="O289" i="8"/>
  <c r="B289" i="9"/>
  <c r="W289" i="8"/>
  <c r="J289" i="9"/>
  <c r="R290" i="8"/>
  <c r="E290" i="9"/>
  <c r="E256" i="10" s="1"/>
  <c r="I291" i="9"/>
  <c r="D292" i="9"/>
  <c r="Q292" i="8"/>
  <c r="H293" i="9"/>
  <c r="Q294" i="8"/>
  <c r="D294" i="9"/>
  <c r="F295" i="9"/>
  <c r="O296" i="8"/>
  <c r="B296" i="9"/>
  <c r="B262" i="10" s="1"/>
  <c r="W296" i="8"/>
  <c r="J296" i="9"/>
  <c r="J262" i="10" s="1"/>
  <c r="S297" i="8"/>
  <c r="F297" i="9"/>
  <c r="U298" i="8"/>
  <c r="H298" i="9"/>
  <c r="B299" i="9"/>
  <c r="J299" i="9"/>
  <c r="D300" i="9"/>
  <c r="Q300" i="8"/>
  <c r="G301" i="9"/>
  <c r="L302" i="8"/>
  <c r="B302" i="9"/>
  <c r="B268" i="10" s="1"/>
  <c r="J302" i="9"/>
  <c r="P303" i="8"/>
  <c r="C303" i="9"/>
  <c r="X303" i="8"/>
  <c r="K303" i="9"/>
  <c r="E304" i="9"/>
  <c r="H311" i="9"/>
  <c r="H311" i="10" s="1"/>
  <c r="B312" i="9"/>
  <c r="W312" i="8"/>
  <c r="J312" i="9"/>
  <c r="J312" i="10" s="1"/>
  <c r="Q313" i="8"/>
  <c r="D313" i="9"/>
  <c r="D313" i="10" s="1"/>
  <c r="O313" i="8"/>
  <c r="S314" i="8"/>
  <c r="F314" i="9"/>
  <c r="F314" i="10" s="1"/>
  <c r="V315" i="8"/>
  <c r="I315" i="9"/>
  <c r="I315" i="10" s="1"/>
  <c r="Q316" i="8"/>
  <c r="D316" i="9"/>
  <c r="D316" i="10" s="1"/>
  <c r="E317" i="9"/>
  <c r="R317" i="8"/>
  <c r="T318" i="8"/>
  <c r="G318" i="9"/>
  <c r="O319" i="8"/>
  <c r="B319" i="9"/>
  <c r="B319" i="10" s="1"/>
  <c r="W319" i="8"/>
  <c r="J319" i="9"/>
  <c r="J319" i="10" s="1"/>
  <c r="Q320" i="8"/>
  <c r="D320" i="9"/>
  <c r="D320" i="10" s="1"/>
  <c r="F321" i="9"/>
  <c r="F321" i="10" s="1"/>
  <c r="U322" i="8"/>
  <c r="H322" i="9"/>
  <c r="H322" i="10" s="1"/>
  <c r="P323" i="8"/>
  <c r="C323" i="9"/>
  <c r="C323" i="10" s="1"/>
  <c r="X323" i="8"/>
  <c r="K323" i="9"/>
  <c r="S324" i="8"/>
  <c r="F324" i="9"/>
  <c r="F324" i="10" s="1"/>
  <c r="T325" i="8"/>
  <c r="G325" i="9"/>
  <c r="G325" i="10" s="1"/>
  <c r="I326" i="9"/>
  <c r="D327" i="9"/>
  <c r="D327" i="10" s="1"/>
  <c r="F328" i="9"/>
  <c r="F328" i="10" s="1"/>
  <c r="U329" i="8"/>
  <c r="H329" i="9"/>
  <c r="H329" i="10" s="1"/>
  <c r="I330" i="9"/>
  <c r="P331" i="8"/>
  <c r="C331" i="9"/>
  <c r="C331" i="10" s="1"/>
  <c r="X331" i="8"/>
  <c r="K331" i="9"/>
  <c r="K331" i="10" s="1"/>
  <c r="R332" i="8"/>
  <c r="E332" i="9"/>
  <c r="E333" i="9"/>
  <c r="E333" i="10" s="1"/>
  <c r="R333" i="8"/>
  <c r="S334" i="8"/>
  <c r="F334" i="9"/>
  <c r="F334" i="10" s="1"/>
  <c r="T335" i="8"/>
  <c r="G335" i="9"/>
  <c r="H336" i="9"/>
  <c r="H336" i="10" s="1"/>
  <c r="C337" i="9"/>
  <c r="C337" i="10" s="1"/>
  <c r="K337" i="9"/>
  <c r="D338" i="9"/>
  <c r="Q338" i="8"/>
  <c r="R255" i="8"/>
  <c r="E255" i="9"/>
  <c r="G256" i="9"/>
  <c r="V257" i="8"/>
  <c r="I257" i="9"/>
  <c r="I223" i="10" s="1"/>
  <c r="C258" i="9"/>
  <c r="K258" i="9"/>
  <c r="R259" i="8"/>
  <c r="E259" i="9"/>
  <c r="E225" i="10" s="1"/>
  <c r="U260" i="8"/>
  <c r="H260" i="9"/>
  <c r="H226" i="10" s="1"/>
  <c r="B261" i="9"/>
  <c r="B227" i="10" s="1"/>
  <c r="J261" i="9"/>
  <c r="Q262" i="8"/>
  <c r="D262" i="9"/>
  <c r="T263" i="8"/>
  <c r="G263" i="9"/>
  <c r="V264" i="8"/>
  <c r="I264" i="9"/>
  <c r="P265" i="8"/>
  <c r="C265" i="9"/>
  <c r="C231" i="10" s="1"/>
  <c r="X265" i="8"/>
  <c r="K265" i="9"/>
  <c r="T266" i="8"/>
  <c r="G266" i="9"/>
  <c r="C267" i="9"/>
  <c r="K267" i="9"/>
  <c r="K233" i="10" s="1"/>
  <c r="F268" i="9"/>
  <c r="F234" i="10" s="1"/>
  <c r="B269" i="9"/>
  <c r="J269" i="9"/>
  <c r="E270" i="9"/>
  <c r="R270" i="8"/>
  <c r="V277" i="8"/>
  <c r="I277" i="9"/>
  <c r="R278" i="8"/>
  <c r="E278" i="9"/>
  <c r="E244" i="10" s="1"/>
  <c r="T279" i="8"/>
  <c r="G279" i="9"/>
  <c r="P280" i="8"/>
  <c r="C280" i="9"/>
  <c r="C246" i="10" s="1"/>
  <c r="X280" i="8"/>
  <c r="K280" i="9"/>
  <c r="K246" i="10" s="1"/>
  <c r="T281" i="8"/>
  <c r="G281" i="9"/>
  <c r="B282" i="9"/>
  <c r="W282" i="8"/>
  <c r="J282" i="9"/>
  <c r="J248" i="10" s="1"/>
  <c r="S283" i="8"/>
  <c r="F283" i="9"/>
  <c r="V284" i="8"/>
  <c r="I284" i="9"/>
  <c r="I250" i="10" s="1"/>
  <c r="R285" i="8"/>
  <c r="E285" i="9"/>
  <c r="V286" i="8"/>
  <c r="I286" i="9"/>
  <c r="P287" i="8"/>
  <c r="C287" i="9"/>
  <c r="X287" i="8"/>
  <c r="K287" i="9"/>
  <c r="T288" i="8"/>
  <c r="G288" i="9"/>
  <c r="C289" i="9"/>
  <c r="C255" i="10" s="1"/>
  <c r="K289" i="9"/>
  <c r="F290" i="9"/>
  <c r="B291" i="9"/>
  <c r="J291" i="9"/>
  <c r="E292" i="9"/>
  <c r="R292" i="8"/>
  <c r="V293" i="8"/>
  <c r="I293" i="9"/>
  <c r="R294" i="8"/>
  <c r="E294" i="9"/>
  <c r="E260" i="10" s="1"/>
  <c r="T295" i="8"/>
  <c r="G295" i="9"/>
  <c r="G261" i="10" s="1"/>
  <c r="P296" i="8"/>
  <c r="C296" i="9"/>
  <c r="C262" i="10" s="1"/>
  <c r="X296" i="8"/>
  <c r="K296" i="9"/>
  <c r="T297" i="8"/>
  <c r="G297" i="9"/>
  <c r="V298" i="8"/>
  <c r="I298" i="9"/>
  <c r="P299" i="8"/>
  <c r="C299" i="9"/>
  <c r="X299" i="8"/>
  <c r="K299" i="9"/>
  <c r="E300" i="9"/>
  <c r="R300" i="8"/>
  <c r="H301" i="9"/>
  <c r="C302" i="9"/>
  <c r="K302" i="9"/>
  <c r="K268" i="10" s="1"/>
  <c r="Q303" i="8"/>
  <c r="D303" i="9"/>
  <c r="S304" i="8"/>
  <c r="F304" i="9"/>
  <c r="V311" i="8"/>
  <c r="I311" i="9"/>
  <c r="I311" i="10" s="1"/>
  <c r="C312" i="9"/>
  <c r="K312" i="9"/>
  <c r="R313" i="8"/>
  <c r="E313" i="9"/>
  <c r="B315" i="9"/>
  <c r="B315" i="10" s="1"/>
  <c r="W315" i="8"/>
  <c r="J315" i="9"/>
  <c r="J315" i="10" s="1"/>
  <c r="R316" i="8"/>
  <c r="E316" i="9"/>
  <c r="E316" i="10" s="1"/>
  <c r="F317" i="9"/>
  <c r="S317" i="8"/>
  <c r="H318" i="9"/>
  <c r="H318" i="10" s="1"/>
  <c r="C319" i="9"/>
  <c r="K319" i="9"/>
  <c r="K319" i="10" s="1"/>
  <c r="R320" i="8"/>
  <c r="E320" i="9"/>
  <c r="E320" i="10" s="1"/>
  <c r="T321" i="8"/>
  <c r="G321" i="9"/>
  <c r="I322" i="9"/>
  <c r="I322" i="10" s="1"/>
  <c r="D323" i="9"/>
  <c r="D323" i="10" s="1"/>
  <c r="Q323" i="8"/>
  <c r="G324" i="9"/>
  <c r="G324" i="10" s="1"/>
  <c r="U325" i="8"/>
  <c r="H325" i="9"/>
  <c r="H325" i="10" s="1"/>
  <c r="O326" i="8"/>
  <c r="B326" i="9"/>
  <c r="W326" i="8"/>
  <c r="J326" i="9"/>
  <c r="J326" i="10" s="1"/>
  <c r="Q327" i="8"/>
  <c r="G328" i="9"/>
  <c r="G328" i="10" s="1"/>
  <c r="I329" i="9"/>
  <c r="I329" i="10" s="1"/>
  <c r="O330" i="8"/>
  <c r="B330" i="9"/>
  <c r="B330" i="10" s="1"/>
  <c r="W330" i="8"/>
  <c r="J330" i="9"/>
  <c r="J330" i="10" s="1"/>
  <c r="D331" i="9"/>
  <c r="D331" i="10" s="1"/>
  <c r="Q331" i="8"/>
  <c r="S332" i="8"/>
  <c r="F332" i="9"/>
  <c r="F332" i="10" s="1"/>
  <c r="F333" i="9"/>
  <c r="F333" i="10" s="1"/>
  <c r="S333" i="8"/>
  <c r="T334" i="8"/>
  <c r="G334" i="9"/>
  <c r="G334" i="10" s="1"/>
  <c r="H335" i="9"/>
  <c r="V336" i="8"/>
  <c r="I336" i="9"/>
  <c r="I336" i="10" s="1"/>
  <c r="Q337" i="8"/>
  <c r="D337" i="9"/>
  <c r="D337" i="10" s="1"/>
  <c r="E338" i="9"/>
  <c r="E338" i="10" s="1"/>
  <c r="R338" i="8"/>
  <c r="G314" i="9"/>
  <c r="X254" i="8"/>
  <c r="K254" i="9"/>
  <c r="K220" i="10" s="1"/>
  <c r="S255" i="8"/>
  <c r="F255" i="9"/>
  <c r="U256" i="8"/>
  <c r="H256" i="9"/>
  <c r="B257" i="9"/>
  <c r="B223" i="10" s="1"/>
  <c r="J257" i="9"/>
  <c r="Q258" i="8"/>
  <c r="D258" i="9"/>
  <c r="D224" i="10" s="1"/>
  <c r="P258" i="8"/>
  <c r="F259" i="9"/>
  <c r="I260" i="9"/>
  <c r="P261" i="8"/>
  <c r="C261" i="9"/>
  <c r="X261" i="8"/>
  <c r="K261" i="9"/>
  <c r="K227" i="10" s="1"/>
  <c r="E262" i="9"/>
  <c r="E228" i="10" s="1"/>
  <c r="H263" i="9"/>
  <c r="H229" i="10" s="1"/>
  <c r="B264" i="9"/>
  <c r="W264" i="8"/>
  <c r="J264" i="9"/>
  <c r="J230" i="10" s="1"/>
  <c r="D265" i="9"/>
  <c r="D231" i="10" s="1"/>
  <c r="Q265" i="8"/>
  <c r="H266" i="9"/>
  <c r="D267" i="9"/>
  <c r="D233" i="10" s="1"/>
  <c r="P267" i="8"/>
  <c r="G268" i="9"/>
  <c r="P269" i="8"/>
  <c r="C269" i="9"/>
  <c r="X269" i="8"/>
  <c r="K269" i="9"/>
  <c r="S270" i="8"/>
  <c r="F270" i="9"/>
  <c r="F236" i="10" s="1"/>
  <c r="B277" i="9"/>
  <c r="W277" i="8"/>
  <c r="J277" i="9"/>
  <c r="S278" i="8"/>
  <c r="F278" i="9"/>
  <c r="F244" i="10" s="1"/>
  <c r="U279" i="8"/>
  <c r="H279" i="9"/>
  <c r="Q280" i="8"/>
  <c r="D280" i="9"/>
  <c r="D246" i="10" s="1"/>
  <c r="U281" i="8"/>
  <c r="H281" i="9"/>
  <c r="P282" i="8"/>
  <c r="C282" i="9"/>
  <c r="C248" i="10" s="1"/>
  <c r="X282" i="8"/>
  <c r="K282" i="9"/>
  <c r="K248" i="10" s="1"/>
  <c r="T283" i="8"/>
  <c r="G283" i="9"/>
  <c r="O284" i="8"/>
  <c r="B284" i="9"/>
  <c r="B250" i="10" s="1"/>
  <c r="W284" i="8"/>
  <c r="J284" i="9"/>
  <c r="J250" i="10" s="1"/>
  <c r="S285" i="8"/>
  <c r="F285" i="9"/>
  <c r="F251" i="10" s="1"/>
  <c r="B286" i="9"/>
  <c r="B252" i="10" s="1"/>
  <c r="J286" i="9"/>
  <c r="Q287" i="8"/>
  <c r="D287" i="9"/>
  <c r="H288" i="9"/>
  <c r="D289" i="9"/>
  <c r="D255" i="10" s="1"/>
  <c r="P289" i="8"/>
  <c r="G290" i="9"/>
  <c r="P291" i="8"/>
  <c r="C291" i="9"/>
  <c r="X291" i="8"/>
  <c r="K291" i="9"/>
  <c r="S292" i="8"/>
  <c r="F292" i="9"/>
  <c r="B293" i="9"/>
  <c r="B259" i="10" s="1"/>
  <c r="W293" i="8"/>
  <c r="J293" i="9"/>
  <c r="J259" i="10" s="1"/>
  <c r="S294" i="8"/>
  <c r="F294" i="9"/>
  <c r="W294" i="8"/>
  <c r="U295" i="8"/>
  <c r="H295" i="9"/>
  <c r="Q296" i="8"/>
  <c r="D296" i="9"/>
  <c r="D262" i="10" s="1"/>
  <c r="H297" i="9"/>
  <c r="B298" i="9"/>
  <c r="W298" i="8"/>
  <c r="J298" i="9"/>
  <c r="Q299" i="8"/>
  <c r="D299" i="9"/>
  <c r="D265" i="10" s="1"/>
  <c r="O299" i="8"/>
  <c r="S300" i="8"/>
  <c r="F300" i="9"/>
  <c r="V301" i="8"/>
  <c r="I301" i="9"/>
  <c r="I267" i="10" s="1"/>
  <c r="Q302" i="8"/>
  <c r="D302" i="9"/>
  <c r="O302" i="8"/>
  <c r="E303" i="9"/>
  <c r="R303" i="8"/>
  <c r="T304" i="8"/>
  <c r="G304" i="9"/>
  <c r="O311" i="8"/>
  <c r="B311" i="9"/>
  <c r="W311" i="8"/>
  <c r="J311" i="9"/>
  <c r="Q312" i="8"/>
  <c r="D312" i="9"/>
  <c r="D312" i="10" s="1"/>
  <c r="P312" i="8"/>
  <c r="F313" i="9"/>
  <c r="U314" i="8"/>
  <c r="H314" i="9"/>
  <c r="H314" i="10" s="1"/>
  <c r="P315" i="8"/>
  <c r="C315" i="9"/>
  <c r="X315" i="8"/>
  <c r="K315" i="9"/>
  <c r="K315" i="10" s="1"/>
  <c r="S316" i="8"/>
  <c r="F316" i="9"/>
  <c r="F316" i="10" s="1"/>
  <c r="T317" i="8"/>
  <c r="G317" i="9"/>
  <c r="I318" i="9"/>
  <c r="I318" i="10" s="1"/>
  <c r="D319" i="9"/>
  <c r="F320" i="9"/>
  <c r="F320" i="10" s="1"/>
  <c r="U321" i="8"/>
  <c r="H321" i="9"/>
  <c r="H321" i="10" s="1"/>
  <c r="W322" i="8"/>
  <c r="J322" i="9"/>
  <c r="J322" i="10" s="1"/>
  <c r="R323" i="8"/>
  <c r="E323" i="9"/>
  <c r="E323" i="10" s="1"/>
  <c r="U324" i="8"/>
  <c r="H324" i="9"/>
  <c r="H324" i="10" s="1"/>
  <c r="V325" i="8"/>
  <c r="I325" i="9"/>
  <c r="I325" i="10" s="1"/>
  <c r="C326" i="9"/>
  <c r="C326" i="10" s="1"/>
  <c r="X326" i="8"/>
  <c r="K326" i="9"/>
  <c r="K326" i="10" s="1"/>
  <c r="S327" i="8"/>
  <c r="F327" i="9"/>
  <c r="F327" i="10" s="1"/>
  <c r="U328" i="8"/>
  <c r="H328" i="9"/>
  <c r="H328" i="10" s="1"/>
  <c r="B329" i="9"/>
  <c r="B329" i="10" s="1"/>
  <c r="J329" i="9"/>
  <c r="J329" i="10" s="1"/>
  <c r="P330" i="8"/>
  <c r="C330" i="9"/>
  <c r="C330" i="10" s="1"/>
  <c r="X330" i="8"/>
  <c r="K330" i="9"/>
  <c r="K330" i="10" s="1"/>
  <c r="R331" i="8"/>
  <c r="E331" i="9"/>
  <c r="E331" i="10" s="1"/>
  <c r="G332" i="9"/>
  <c r="T332" i="8"/>
  <c r="G333" i="9"/>
  <c r="G333" i="10" s="1"/>
  <c r="T333" i="8"/>
  <c r="H334" i="9"/>
  <c r="H334" i="10" s="1"/>
  <c r="V335" i="8"/>
  <c r="I335" i="9"/>
  <c r="I335" i="10" s="1"/>
  <c r="O336" i="8"/>
  <c r="B336" i="9"/>
  <c r="B336" i="10" s="1"/>
  <c r="W336" i="8"/>
  <c r="J336" i="9"/>
  <c r="J336" i="10" s="1"/>
  <c r="R337" i="8"/>
  <c r="E337" i="9"/>
  <c r="E337" i="10" s="1"/>
  <c r="P337" i="8"/>
  <c r="F338" i="9"/>
  <c r="S338" i="8"/>
  <c r="I297" i="9"/>
  <c r="J253" i="9"/>
  <c r="J219" i="10" s="1"/>
  <c r="Q254" i="8"/>
  <c r="D254" i="9"/>
  <c r="D220" i="10" s="1"/>
  <c r="T255" i="8"/>
  <c r="G255" i="9"/>
  <c r="V256" i="8"/>
  <c r="I256" i="9"/>
  <c r="L257" i="8"/>
  <c r="C257" i="9"/>
  <c r="X257" i="8"/>
  <c r="K257" i="9"/>
  <c r="K223" i="10" s="1"/>
  <c r="E258" i="9"/>
  <c r="E224" i="10" s="1"/>
  <c r="R258" i="8"/>
  <c r="T259" i="8"/>
  <c r="G259" i="9"/>
  <c r="O260" i="8"/>
  <c r="B260" i="9"/>
  <c r="W260" i="8"/>
  <c r="J260" i="9"/>
  <c r="D261" i="9"/>
  <c r="O261" i="8"/>
  <c r="S262" i="8"/>
  <c r="F262" i="9"/>
  <c r="F228" i="10" s="1"/>
  <c r="V263" i="8"/>
  <c r="I263" i="9"/>
  <c r="C264" i="9"/>
  <c r="K264" i="9"/>
  <c r="R265" i="8"/>
  <c r="E265" i="9"/>
  <c r="E231" i="10" s="1"/>
  <c r="I266" i="9"/>
  <c r="R267" i="8"/>
  <c r="E267" i="9"/>
  <c r="E233" i="10" s="1"/>
  <c r="Q267" i="8"/>
  <c r="U268" i="8"/>
  <c r="H268" i="9"/>
  <c r="H234" i="10" s="1"/>
  <c r="Q269" i="8"/>
  <c r="D269" i="9"/>
  <c r="D235" i="10" s="1"/>
  <c r="O269" i="8"/>
  <c r="T270" i="8"/>
  <c r="G270" i="9"/>
  <c r="P277" i="8"/>
  <c r="C277" i="9"/>
  <c r="X277" i="8"/>
  <c r="K277" i="9"/>
  <c r="K243" i="10" s="1"/>
  <c r="T278" i="8"/>
  <c r="G278" i="9"/>
  <c r="V279" i="8"/>
  <c r="I279" i="9"/>
  <c r="I245" i="10" s="1"/>
  <c r="R280" i="8"/>
  <c r="E280" i="9"/>
  <c r="E246" i="10" s="1"/>
  <c r="V281" i="8"/>
  <c r="I281" i="9"/>
  <c r="Q282" i="8"/>
  <c r="D282" i="9"/>
  <c r="D248" i="10" s="1"/>
  <c r="U283" i="8"/>
  <c r="H283" i="9"/>
  <c r="H249" i="10" s="1"/>
  <c r="P284" i="8"/>
  <c r="C284" i="9"/>
  <c r="C250" i="10" s="1"/>
  <c r="G285" i="9"/>
  <c r="C286" i="9"/>
  <c r="K286" i="9"/>
  <c r="K252" i="10" s="1"/>
  <c r="E287" i="9"/>
  <c r="E253" i="10" s="1"/>
  <c r="I288" i="9"/>
  <c r="R289" i="8"/>
  <c r="E289" i="9"/>
  <c r="U290" i="8"/>
  <c r="H290" i="9"/>
  <c r="Q291" i="8"/>
  <c r="D291" i="9"/>
  <c r="D257" i="10" s="1"/>
  <c r="T292" i="8"/>
  <c r="G292" i="9"/>
  <c r="P293" i="8"/>
  <c r="C293" i="9"/>
  <c r="X293" i="8"/>
  <c r="K293" i="9"/>
  <c r="K259" i="10" s="1"/>
  <c r="T294" i="8"/>
  <c r="G294" i="9"/>
  <c r="G260" i="10" s="1"/>
  <c r="V295" i="8"/>
  <c r="I295" i="9"/>
  <c r="I261" i="10" s="1"/>
  <c r="R296" i="8"/>
  <c r="E296" i="9"/>
  <c r="C298" i="9"/>
  <c r="C264" i="10" s="1"/>
  <c r="K298" i="9"/>
  <c r="K264" i="10" s="1"/>
  <c r="R299" i="8"/>
  <c r="E299" i="9"/>
  <c r="E265" i="10" s="1"/>
  <c r="T300" i="8"/>
  <c r="G300" i="9"/>
  <c r="G266" i="10" s="1"/>
  <c r="B301" i="9"/>
  <c r="W301" i="8"/>
  <c r="J301" i="9"/>
  <c r="R302" i="8"/>
  <c r="E302" i="9"/>
  <c r="F303" i="9"/>
  <c r="F269" i="10" s="1"/>
  <c r="S303" i="8"/>
  <c r="H304" i="9"/>
  <c r="C311" i="9"/>
  <c r="C311" i="10" s="1"/>
  <c r="K311" i="9"/>
  <c r="K311" i="10" s="1"/>
  <c r="R312" i="8"/>
  <c r="E312" i="9"/>
  <c r="E312" i="10" s="1"/>
  <c r="T313" i="8"/>
  <c r="G313" i="9"/>
  <c r="G313" i="10" s="1"/>
  <c r="I314" i="9"/>
  <c r="D315" i="9"/>
  <c r="D315" i="10" s="1"/>
  <c r="Q315" i="8"/>
  <c r="G316" i="9"/>
  <c r="U317" i="8"/>
  <c r="H317" i="9"/>
  <c r="H317" i="10" s="1"/>
  <c r="O318" i="8"/>
  <c r="B318" i="9"/>
  <c r="W318" i="8"/>
  <c r="J318" i="9"/>
  <c r="J318" i="10" s="1"/>
  <c r="R319" i="8"/>
  <c r="E319" i="9"/>
  <c r="E319" i="10" s="1"/>
  <c r="G320" i="9"/>
  <c r="G320" i="10" s="1"/>
  <c r="I321" i="9"/>
  <c r="P322" i="8"/>
  <c r="C322" i="9"/>
  <c r="C322" i="10" s="1"/>
  <c r="X322" i="8"/>
  <c r="K322" i="9"/>
  <c r="K322" i="10" s="1"/>
  <c r="S323" i="8"/>
  <c r="F323" i="9"/>
  <c r="F323" i="10" s="1"/>
  <c r="V324" i="8"/>
  <c r="I324" i="9"/>
  <c r="I324" i="10" s="1"/>
  <c r="L325" i="8"/>
  <c r="B325" i="9"/>
  <c r="J325" i="9"/>
  <c r="J325" i="10" s="1"/>
  <c r="Q326" i="8"/>
  <c r="D326" i="9"/>
  <c r="D326" i="10" s="1"/>
  <c r="T327" i="8"/>
  <c r="G327" i="9"/>
  <c r="V328" i="8"/>
  <c r="I328" i="9"/>
  <c r="I328" i="10" s="1"/>
  <c r="P329" i="8"/>
  <c r="C329" i="9"/>
  <c r="K329" i="9"/>
  <c r="K329" i="10" s="1"/>
  <c r="L330" i="8"/>
  <c r="D330" i="9"/>
  <c r="D330" i="10" s="1"/>
  <c r="Q330" i="8"/>
  <c r="S331" i="8"/>
  <c r="F331" i="9"/>
  <c r="F331" i="10" s="1"/>
  <c r="U332" i="8"/>
  <c r="H332" i="9"/>
  <c r="H332" i="10" s="1"/>
  <c r="U333" i="8"/>
  <c r="H333" i="9"/>
  <c r="H333" i="10" s="1"/>
  <c r="I334" i="9"/>
  <c r="O335" i="8"/>
  <c r="B335" i="9"/>
  <c r="B335" i="10" s="1"/>
  <c r="W335" i="8"/>
  <c r="J335" i="9"/>
  <c r="P336" i="8"/>
  <c r="C336" i="9"/>
  <c r="C336" i="10" s="1"/>
  <c r="S337" i="8"/>
  <c r="F337" i="9"/>
  <c r="F337" i="10" s="1"/>
  <c r="T338" i="8"/>
  <c r="G338" i="9"/>
  <c r="T251" i="8"/>
  <c r="G251" i="9"/>
  <c r="G217" i="10" s="1"/>
  <c r="I252" i="9"/>
  <c r="P253" i="8"/>
  <c r="C253" i="9"/>
  <c r="X253" i="8"/>
  <c r="K253" i="9"/>
  <c r="E254" i="9"/>
  <c r="E220" i="10" s="1"/>
  <c r="H255" i="9"/>
  <c r="H221" i="10" s="1"/>
  <c r="B256" i="9"/>
  <c r="W256" i="8"/>
  <c r="J256" i="9"/>
  <c r="Q257" i="8"/>
  <c r="D257" i="9"/>
  <c r="D223" i="10" s="1"/>
  <c r="O257" i="8"/>
  <c r="S258" i="8"/>
  <c r="F258" i="9"/>
  <c r="F224" i="10" s="1"/>
  <c r="H259" i="9"/>
  <c r="H225" i="10" s="1"/>
  <c r="C260" i="9"/>
  <c r="K260" i="9"/>
  <c r="R261" i="8"/>
  <c r="E261" i="9"/>
  <c r="E227" i="10" s="1"/>
  <c r="Q261" i="8"/>
  <c r="G262" i="9"/>
  <c r="B263" i="9"/>
  <c r="B229" i="10" s="1"/>
  <c r="J263" i="9"/>
  <c r="J229" i="10" s="1"/>
  <c r="Q264" i="8"/>
  <c r="D264" i="9"/>
  <c r="D230" i="10" s="1"/>
  <c r="P264" i="8"/>
  <c r="F265" i="9"/>
  <c r="F231" i="10" s="1"/>
  <c r="O266" i="8"/>
  <c r="B266" i="9"/>
  <c r="B232" i="10" s="1"/>
  <c r="W266" i="8"/>
  <c r="J266" i="9"/>
  <c r="J232" i="10" s="1"/>
  <c r="S267" i="8"/>
  <c r="F267" i="9"/>
  <c r="X267" i="8"/>
  <c r="V268" i="8"/>
  <c r="I268" i="9"/>
  <c r="I234" i="10" s="1"/>
  <c r="R269" i="8"/>
  <c r="E269" i="9"/>
  <c r="V269" i="8"/>
  <c r="U270" i="8"/>
  <c r="H270" i="9"/>
  <c r="Q277" i="8"/>
  <c r="D277" i="9"/>
  <c r="U278" i="8"/>
  <c r="H278" i="9"/>
  <c r="O279" i="8"/>
  <c r="B279" i="9"/>
  <c r="B245" i="10" s="1"/>
  <c r="W279" i="8"/>
  <c r="J279" i="9"/>
  <c r="S280" i="8"/>
  <c r="F280" i="9"/>
  <c r="O281" i="8"/>
  <c r="B281" i="9"/>
  <c r="B247" i="10" s="1"/>
  <c r="W281" i="8"/>
  <c r="J281" i="9"/>
  <c r="J247" i="10" s="1"/>
  <c r="R282" i="8"/>
  <c r="E282" i="9"/>
  <c r="I283" i="9"/>
  <c r="I249" i="10" s="1"/>
  <c r="D284" i="9"/>
  <c r="Q284" i="8"/>
  <c r="H285" i="9"/>
  <c r="H251" i="10" s="1"/>
  <c r="Q286" i="8"/>
  <c r="D286" i="9"/>
  <c r="O286" i="8"/>
  <c r="F287" i="9"/>
  <c r="F253" i="10" s="1"/>
  <c r="O288" i="8"/>
  <c r="B288" i="9"/>
  <c r="B254" i="10" s="1"/>
  <c r="W288" i="8"/>
  <c r="J288" i="9"/>
  <c r="S289" i="8"/>
  <c r="F289" i="9"/>
  <c r="F255" i="10" s="1"/>
  <c r="X289" i="8"/>
  <c r="V290" i="8"/>
  <c r="I290" i="9"/>
  <c r="R291" i="8"/>
  <c r="E291" i="9"/>
  <c r="E257" i="10" s="1"/>
  <c r="V291" i="8"/>
  <c r="U292" i="8"/>
  <c r="H292" i="9"/>
  <c r="Q293" i="8"/>
  <c r="D293" i="9"/>
  <c r="U294" i="8"/>
  <c r="H294" i="9"/>
  <c r="O295" i="8"/>
  <c r="B295" i="9"/>
  <c r="W295" i="8"/>
  <c r="J295" i="9"/>
  <c r="J261" i="10" s="1"/>
  <c r="S296" i="8"/>
  <c r="F296" i="9"/>
  <c r="F262" i="10" s="1"/>
  <c r="O297" i="8"/>
  <c r="B297" i="9"/>
  <c r="W297" i="8"/>
  <c r="J297" i="9"/>
  <c r="Q298" i="8"/>
  <c r="D298" i="9"/>
  <c r="D264" i="10" s="1"/>
  <c r="P298" i="8"/>
  <c r="F299" i="9"/>
  <c r="F265" i="10" s="1"/>
  <c r="U300" i="8"/>
  <c r="H300" i="9"/>
  <c r="P301" i="8"/>
  <c r="C301" i="9"/>
  <c r="X301" i="8"/>
  <c r="K301" i="9"/>
  <c r="K267" i="10" s="1"/>
  <c r="S302" i="8"/>
  <c r="F302" i="9"/>
  <c r="T303" i="8"/>
  <c r="G303" i="9"/>
  <c r="I304" i="9"/>
  <c r="I270" i="10" s="1"/>
  <c r="D311" i="9"/>
  <c r="P311" i="8"/>
  <c r="F312" i="9"/>
  <c r="U313" i="8"/>
  <c r="H313" i="9"/>
  <c r="O314" i="8"/>
  <c r="B314" i="9"/>
  <c r="W314" i="8"/>
  <c r="J314" i="9"/>
  <c r="J314" i="10" s="1"/>
  <c r="R315" i="8"/>
  <c r="E315" i="9"/>
  <c r="E315" i="10" s="1"/>
  <c r="U316" i="8"/>
  <c r="H316" i="9"/>
  <c r="V317" i="8"/>
  <c r="I317" i="9"/>
  <c r="I317" i="10" s="1"/>
  <c r="P318" i="8"/>
  <c r="C318" i="9"/>
  <c r="X318" i="8"/>
  <c r="K318" i="9"/>
  <c r="S319" i="8"/>
  <c r="F319" i="9"/>
  <c r="U320" i="8"/>
  <c r="H320" i="9"/>
  <c r="B321" i="9"/>
  <c r="J321" i="9"/>
  <c r="J321" i="10" s="1"/>
  <c r="L322" i="8"/>
  <c r="D322" i="9"/>
  <c r="D322" i="10" s="1"/>
  <c r="Q322" i="8"/>
  <c r="G323" i="9"/>
  <c r="G323" i="10" s="1"/>
  <c r="L324" i="8"/>
  <c r="B324" i="9"/>
  <c r="B324" i="10" s="1"/>
  <c r="J324" i="9"/>
  <c r="J324" i="10" s="1"/>
  <c r="P325" i="8"/>
  <c r="C325" i="9"/>
  <c r="C325" i="10" s="1"/>
  <c r="X325" i="8"/>
  <c r="K325" i="9"/>
  <c r="K325" i="10" s="1"/>
  <c r="E326" i="9"/>
  <c r="E326" i="10" s="1"/>
  <c r="H327" i="9"/>
  <c r="O328" i="8"/>
  <c r="B328" i="9"/>
  <c r="B328" i="10" s="1"/>
  <c r="W328" i="8"/>
  <c r="J328" i="9"/>
  <c r="J328" i="10" s="1"/>
  <c r="Q329" i="8"/>
  <c r="D329" i="9"/>
  <c r="O329" i="8"/>
  <c r="E330" i="9"/>
  <c r="R330" i="8"/>
  <c r="G331" i="9"/>
  <c r="V331" i="8"/>
  <c r="V332" i="8"/>
  <c r="I332" i="9"/>
  <c r="I332" i="10" s="1"/>
  <c r="V333" i="8"/>
  <c r="I333" i="9"/>
  <c r="B334" i="9"/>
  <c r="J334" i="9"/>
  <c r="C335" i="9"/>
  <c r="C335" i="10" s="1"/>
  <c r="K335" i="9"/>
  <c r="K335" i="10" s="1"/>
  <c r="Q336" i="8"/>
  <c r="D336" i="9"/>
  <c r="D336" i="10" s="1"/>
  <c r="S336" i="8"/>
  <c r="T337" i="8"/>
  <c r="G337" i="9"/>
  <c r="G337" i="10" s="1"/>
  <c r="U338" i="8"/>
  <c r="H338" i="9"/>
  <c r="H338" i="10" s="1"/>
  <c r="K284" i="9"/>
  <c r="L12" i="8"/>
  <c r="L12" i="9" s="1"/>
  <c r="L20" i="8"/>
  <c r="L20" i="9" s="1"/>
  <c r="L28" i="8"/>
  <c r="L28" i="9" s="1"/>
  <c r="L42" i="8"/>
  <c r="L42" i="9" s="1"/>
  <c r="L50" i="8"/>
  <c r="L56" i="8"/>
  <c r="L80" i="8"/>
  <c r="L82" i="8"/>
  <c r="O122" i="8"/>
  <c r="L122" i="8"/>
  <c r="L123" i="8"/>
  <c r="L185" i="8"/>
  <c r="O114" i="8"/>
  <c r="L114" i="8"/>
  <c r="L9" i="8"/>
  <c r="Q10" i="8"/>
  <c r="L17" i="8"/>
  <c r="Q18" i="8"/>
  <c r="L25" i="8"/>
  <c r="Q26" i="8"/>
  <c r="L39" i="8"/>
  <c r="L39" i="9" s="1"/>
  <c r="Q40" i="8"/>
  <c r="L47" i="8"/>
  <c r="Q48" i="8"/>
  <c r="O57" i="8"/>
  <c r="L57" i="8"/>
  <c r="O76" i="8"/>
  <c r="L76" i="8"/>
  <c r="L77" i="8"/>
  <c r="P77" i="8"/>
  <c r="L78" i="8"/>
  <c r="L89" i="8"/>
  <c r="L90" i="8"/>
  <c r="L121" i="8"/>
  <c r="O218" i="8"/>
  <c r="L218" i="8"/>
  <c r="L6" i="8"/>
  <c r="Q7" i="8"/>
  <c r="L14" i="8"/>
  <c r="L14" i="9" s="1"/>
  <c r="Q15" i="8"/>
  <c r="L22" i="8"/>
  <c r="Q23" i="8"/>
  <c r="L30" i="8"/>
  <c r="L30" i="9" s="1"/>
  <c r="Q31" i="8"/>
  <c r="L44" i="8"/>
  <c r="Q45" i="8"/>
  <c r="L52" i="8"/>
  <c r="Q53" i="8"/>
  <c r="L54" i="8"/>
  <c r="Q59" i="8"/>
  <c r="L60" i="8"/>
  <c r="L75" i="8"/>
  <c r="L97" i="8"/>
  <c r="L98" i="8"/>
  <c r="L11" i="8"/>
  <c r="L19" i="8"/>
  <c r="L27" i="8"/>
  <c r="L41" i="8"/>
  <c r="L41" i="9" s="1"/>
  <c r="L49" i="8"/>
  <c r="L111" i="8"/>
  <c r="L112" i="8"/>
  <c r="O149" i="8"/>
  <c r="L149" i="8"/>
  <c r="L8" i="8"/>
  <c r="L16" i="8"/>
  <c r="L24" i="8"/>
  <c r="L24" i="9" s="1"/>
  <c r="L32" i="8"/>
  <c r="L46" i="8"/>
  <c r="O54" i="8"/>
  <c r="L58" i="8"/>
  <c r="O84" i="8"/>
  <c r="L84" i="8"/>
  <c r="L85" i="8"/>
  <c r="L119" i="8"/>
  <c r="L120" i="8"/>
  <c r="L66" i="8"/>
  <c r="L73" i="8"/>
  <c r="L74" i="8"/>
  <c r="L83" i="8"/>
  <c r="L83" i="9" s="1"/>
  <c r="O92" i="8"/>
  <c r="L92" i="8"/>
  <c r="L93" i="8"/>
  <c r="L93" i="9" s="1"/>
  <c r="L55" i="8"/>
  <c r="O62" i="8"/>
  <c r="L62" i="8"/>
  <c r="L63" i="8"/>
  <c r="P63" i="8"/>
  <c r="L64" i="8"/>
  <c r="O100" i="8"/>
  <c r="L100" i="8"/>
  <c r="L65" i="8"/>
  <c r="L65" i="9" s="1"/>
  <c r="L79" i="8"/>
  <c r="P85" i="8"/>
  <c r="L87" i="8"/>
  <c r="P93" i="8"/>
  <c r="L95" i="8"/>
  <c r="P107" i="8"/>
  <c r="L109" i="8"/>
  <c r="P115" i="8"/>
  <c r="L117" i="8"/>
  <c r="P123" i="8"/>
  <c r="L125" i="8"/>
  <c r="L131" i="8"/>
  <c r="O157" i="8"/>
  <c r="L157" i="8"/>
  <c r="L177" i="8"/>
  <c r="L177" i="9" s="1"/>
  <c r="L133" i="8"/>
  <c r="L145" i="8"/>
  <c r="L163" i="8"/>
  <c r="L183" i="8"/>
  <c r="L188" i="8"/>
  <c r="O195" i="8"/>
  <c r="L195" i="8"/>
  <c r="L127" i="8"/>
  <c r="L147" i="8"/>
  <c r="L153" i="8"/>
  <c r="L180" i="8"/>
  <c r="O187" i="8"/>
  <c r="L187" i="8"/>
  <c r="O200" i="8"/>
  <c r="L200" i="8"/>
  <c r="L86" i="8"/>
  <c r="L86" i="9" s="1"/>
  <c r="L94" i="8"/>
  <c r="L108" i="8"/>
  <c r="L116" i="8"/>
  <c r="L124" i="8"/>
  <c r="L126" i="8"/>
  <c r="L128" i="8"/>
  <c r="L130" i="8"/>
  <c r="L155" i="8"/>
  <c r="L155" i="9" s="1"/>
  <c r="L161" i="8"/>
  <c r="O179" i="8"/>
  <c r="L179" i="8"/>
  <c r="O196" i="8"/>
  <c r="L196" i="8"/>
  <c r="O127" i="8"/>
  <c r="L143" i="8"/>
  <c r="O165" i="8"/>
  <c r="L165" i="8"/>
  <c r="L88" i="8"/>
  <c r="L96" i="8"/>
  <c r="L110" i="8"/>
  <c r="L118" i="8"/>
  <c r="O141" i="8"/>
  <c r="L141" i="8"/>
  <c r="L142" i="8"/>
  <c r="L142" i="9" s="1"/>
  <c r="L193" i="8"/>
  <c r="L144" i="8"/>
  <c r="L152" i="8"/>
  <c r="L160" i="8"/>
  <c r="L168" i="8"/>
  <c r="L168" i="9" s="1"/>
  <c r="L182" i="8"/>
  <c r="L182" i="9" s="1"/>
  <c r="L190" i="8"/>
  <c r="O210" i="8"/>
  <c r="L210" i="8"/>
  <c r="O234" i="8"/>
  <c r="L234" i="8"/>
  <c r="O248" i="8"/>
  <c r="L248" i="8"/>
  <c r="L249" i="8"/>
  <c r="Q142" i="8"/>
  <c r="Q150" i="8"/>
  <c r="Q158" i="8"/>
  <c r="Q166" i="8"/>
  <c r="Q180" i="8"/>
  <c r="Q188" i="8"/>
  <c r="L217" i="8"/>
  <c r="L247" i="8"/>
  <c r="L262" i="8"/>
  <c r="O320" i="8"/>
  <c r="L320" i="8"/>
  <c r="L321" i="8"/>
  <c r="L132" i="8"/>
  <c r="L146" i="8"/>
  <c r="L154" i="8"/>
  <c r="L162" i="8"/>
  <c r="L176" i="8"/>
  <c r="L184" i="8"/>
  <c r="L192" i="8"/>
  <c r="L209" i="8"/>
  <c r="L254" i="8"/>
  <c r="O312" i="8"/>
  <c r="L312" i="8"/>
  <c r="L313" i="8"/>
  <c r="L129" i="8"/>
  <c r="L151" i="8"/>
  <c r="L159" i="8"/>
  <c r="L167" i="8"/>
  <c r="L181" i="8"/>
  <c r="L189" i="8"/>
  <c r="L231" i="8"/>
  <c r="L232" i="8"/>
  <c r="L261" i="8"/>
  <c r="O264" i="8"/>
  <c r="L264" i="8"/>
  <c r="L264" i="9" s="1"/>
  <c r="O298" i="8"/>
  <c r="L298" i="8"/>
  <c r="L299" i="8"/>
  <c r="L134" i="8"/>
  <c r="L148" i="8"/>
  <c r="L156" i="8"/>
  <c r="L164" i="8"/>
  <c r="L178" i="8"/>
  <c r="L186" i="8"/>
  <c r="L194" i="8"/>
  <c r="L224" i="8"/>
  <c r="L227" i="8"/>
  <c r="L246" i="8"/>
  <c r="L253" i="8"/>
  <c r="O256" i="8"/>
  <c r="L256" i="8"/>
  <c r="L256" i="9" s="1"/>
  <c r="L197" i="8"/>
  <c r="L198" i="8"/>
  <c r="L215" i="8"/>
  <c r="L216" i="8"/>
  <c r="L219" i="8"/>
  <c r="L263" i="8"/>
  <c r="L202" i="8"/>
  <c r="O226" i="8"/>
  <c r="L226" i="8"/>
  <c r="P288" i="8"/>
  <c r="L288" i="8"/>
  <c r="L199" i="8"/>
  <c r="L213" i="8"/>
  <c r="L221" i="8"/>
  <c r="L229" i="8"/>
  <c r="L229" i="9" s="1"/>
  <c r="L243" i="8"/>
  <c r="P249" i="8"/>
  <c r="L251" i="8"/>
  <c r="P257" i="8"/>
  <c r="L259" i="8"/>
  <c r="L283" i="8"/>
  <c r="O285" i="8"/>
  <c r="L285" i="8"/>
  <c r="O290" i="8"/>
  <c r="L290" i="8"/>
  <c r="L332" i="8"/>
  <c r="L333" i="8"/>
  <c r="P334" i="8"/>
  <c r="L334" i="8"/>
  <c r="O301" i="8"/>
  <c r="L301" i="8"/>
  <c r="O315" i="8"/>
  <c r="L315" i="8"/>
  <c r="O323" i="8"/>
  <c r="L323" i="8"/>
  <c r="L269" i="8"/>
  <c r="O277" i="8"/>
  <c r="L277" i="8"/>
  <c r="L280" i="8"/>
  <c r="O282" i="8"/>
  <c r="L282" i="8"/>
  <c r="L294" i="8"/>
  <c r="L294" i="9" s="1"/>
  <c r="O331" i="8"/>
  <c r="L331" i="8"/>
  <c r="L212" i="8"/>
  <c r="L220" i="8"/>
  <c r="L228" i="8"/>
  <c r="L228" i="9" s="1"/>
  <c r="L236" i="8"/>
  <c r="L250" i="8"/>
  <c r="L258" i="8"/>
  <c r="L233" i="8"/>
  <c r="O265" i="8"/>
  <c r="L265" i="8"/>
  <c r="L266" i="8"/>
  <c r="O268" i="8"/>
  <c r="L268" i="8"/>
  <c r="L286" i="8"/>
  <c r="P326" i="8"/>
  <c r="L326" i="8"/>
  <c r="L337" i="8"/>
  <c r="L214" i="8"/>
  <c r="L222" i="8"/>
  <c r="L222" i="9" s="1"/>
  <c r="L230" i="8"/>
  <c r="L230" i="9" s="1"/>
  <c r="L244" i="8"/>
  <c r="L244" i="9" s="1"/>
  <c r="L252" i="8"/>
  <c r="L260" i="8"/>
  <c r="L304" i="8"/>
  <c r="L318" i="8"/>
  <c r="L278" i="8"/>
  <c r="L278" i="9" s="1"/>
  <c r="L291" i="8"/>
  <c r="O293" i="8"/>
  <c r="L293" i="8"/>
  <c r="L296" i="8"/>
  <c r="L300" i="8"/>
  <c r="L329" i="8"/>
  <c r="L328" i="8"/>
  <c r="L336" i="8"/>
  <c r="L279" i="8"/>
  <c r="L287" i="8"/>
  <c r="L287" i="9" s="1"/>
  <c r="L295" i="8"/>
  <c r="L270" i="8"/>
  <c r="L284" i="8"/>
  <c r="L292" i="8"/>
  <c r="L338" i="8"/>
  <c r="L267" i="8"/>
  <c r="L281" i="8"/>
  <c r="L289" i="8"/>
  <c r="L297" i="8"/>
  <c r="L311" i="8"/>
  <c r="L311" i="9" s="1"/>
  <c r="L311" i="10" s="1"/>
  <c r="L319" i="8"/>
  <c r="L327" i="8"/>
  <c r="L335" i="8"/>
  <c r="L9" i="7"/>
  <c r="L47" i="7"/>
  <c r="Q7" i="7"/>
  <c r="Q15" i="7"/>
  <c r="Q23" i="7"/>
  <c r="Q31" i="7"/>
  <c r="Q45" i="7"/>
  <c r="L85" i="7"/>
  <c r="L91" i="7"/>
  <c r="L92" i="7"/>
  <c r="L17" i="7"/>
  <c r="L25" i="7"/>
  <c r="L11" i="7"/>
  <c r="L19" i="7"/>
  <c r="L27" i="7"/>
  <c r="L41" i="7"/>
  <c r="L49" i="7"/>
  <c r="O56" i="7"/>
  <c r="L56" i="7"/>
  <c r="L100" i="7"/>
  <c r="L122" i="7"/>
  <c r="L8" i="7"/>
  <c r="L16" i="7"/>
  <c r="L24" i="7"/>
  <c r="L32" i="7"/>
  <c r="Q39" i="7"/>
  <c r="L46" i="7"/>
  <c r="L76" i="7"/>
  <c r="L79" i="7"/>
  <c r="L114" i="7"/>
  <c r="L117" i="7"/>
  <c r="L5" i="7"/>
  <c r="L13" i="7"/>
  <c r="L21" i="7"/>
  <c r="L29" i="7"/>
  <c r="L43" i="7"/>
  <c r="L109" i="7"/>
  <c r="O116" i="7"/>
  <c r="L116" i="7"/>
  <c r="L177" i="7"/>
  <c r="O78" i="7"/>
  <c r="L78" i="7"/>
  <c r="L50" i="7"/>
  <c r="L54" i="7"/>
  <c r="L57" i="7"/>
  <c r="O64" i="7"/>
  <c r="L64" i="7"/>
  <c r="L84" i="7"/>
  <c r="L87" i="7"/>
  <c r="O94" i="7"/>
  <c r="L94" i="7"/>
  <c r="O108" i="7"/>
  <c r="L108" i="7"/>
  <c r="L62" i="7"/>
  <c r="O50" i="7"/>
  <c r="O86" i="7"/>
  <c r="L86" i="7"/>
  <c r="L51" i="7"/>
  <c r="L59" i="7"/>
  <c r="L73" i="7"/>
  <c r="L81" i="7"/>
  <c r="L89" i="7"/>
  <c r="L97" i="7"/>
  <c r="P109" i="7"/>
  <c r="L111" i="7"/>
  <c r="P117" i="7"/>
  <c r="L119" i="7"/>
  <c r="O127" i="7"/>
  <c r="L127" i="7"/>
  <c r="L152" i="7"/>
  <c r="L163" i="7"/>
  <c r="L155" i="7"/>
  <c r="L180" i="7"/>
  <c r="O187" i="7"/>
  <c r="L187" i="7"/>
  <c r="L190" i="7"/>
  <c r="L191" i="7"/>
  <c r="L53" i="7"/>
  <c r="L61" i="7"/>
  <c r="L75" i="7"/>
  <c r="L113" i="7"/>
  <c r="L121" i="7"/>
  <c r="O123" i="7"/>
  <c r="L123" i="7"/>
  <c r="O179" i="7"/>
  <c r="L179" i="7"/>
  <c r="L235" i="7"/>
  <c r="L58" i="7"/>
  <c r="L66" i="7"/>
  <c r="L80" i="7"/>
  <c r="L88" i="7"/>
  <c r="L96" i="7"/>
  <c r="L110" i="7"/>
  <c r="L118" i="7"/>
  <c r="L125" i="7"/>
  <c r="O141" i="7"/>
  <c r="L141" i="7"/>
  <c r="L147" i="7"/>
  <c r="O149" i="7"/>
  <c r="L149" i="7"/>
  <c r="O165" i="7"/>
  <c r="L165" i="7"/>
  <c r="L55" i="7"/>
  <c r="L63" i="7"/>
  <c r="L77" i="7"/>
  <c r="L107" i="7"/>
  <c r="L115" i="7"/>
  <c r="O157" i="7"/>
  <c r="L157" i="7"/>
  <c r="L160" i="7"/>
  <c r="L161" i="7"/>
  <c r="L52" i="7"/>
  <c r="L60" i="7"/>
  <c r="L74" i="7"/>
  <c r="L82" i="7"/>
  <c r="L90" i="7"/>
  <c r="L98" i="7"/>
  <c r="L112" i="7"/>
  <c r="L120" i="7"/>
  <c r="L193" i="7"/>
  <c r="L133" i="7"/>
  <c r="L185" i="7"/>
  <c r="L130" i="7"/>
  <c r="L144" i="7"/>
  <c r="Q161" i="7"/>
  <c r="Q175" i="7"/>
  <c r="Q183" i="7"/>
  <c r="P188" i="7"/>
  <c r="Q191" i="7"/>
  <c r="L197" i="7"/>
  <c r="L226" i="7"/>
  <c r="L227" i="7"/>
  <c r="L248" i="7"/>
  <c r="O251" i="7"/>
  <c r="L251" i="7"/>
  <c r="L219" i="7"/>
  <c r="O243" i="7"/>
  <c r="L243" i="7"/>
  <c r="L321" i="7"/>
  <c r="L124" i="7"/>
  <c r="L132" i="7"/>
  <c r="L146" i="7"/>
  <c r="L154" i="7"/>
  <c r="L162" i="7"/>
  <c r="L176" i="7"/>
  <c r="L184" i="7"/>
  <c r="L192" i="7"/>
  <c r="O194" i="7"/>
  <c r="L194" i="7"/>
  <c r="L214" i="7"/>
  <c r="O229" i="7"/>
  <c r="L229" i="7"/>
  <c r="L250" i="7"/>
  <c r="O259" i="7"/>
  <c r="L259" i="7"/>
  <c r="L129" i="7"/>
  <c r="L143" i="7"/>
  <c r="L151" i="7"/>
  <c r="L159" i="7"/>
  <c r="L167" i="7"/>
  <c r="L181" i="7"/>
  <c r="L189" i="7"/>
  <c r="O221" i="7"/>
  <c r="L221" i="7"/>
  <c r="L236" i="7"/>
  <c r="L258" i="7"/>
  <c r="L126" i="7"/>
  <c r="L134" i="7"/>
  <c r="L148" i="7"/>
  <c r="L156" i="7"/>
  <c r="L164" i="7"/>
  <c r="L178" i="7"/>
  <c r="L186" i="7"/>
  <c r="L211" i="7"/>
  <c r="O213" i="7"/>
  <c r="L213" i="7"/>
  <c r="L228" i="7"/>
  <c r="O285" i="7"/>
  <c r="L285" i="7"/>
  <c r="L131" i="7"/>
  <c r="L145" i="7"/>
  <c r="L153" i="7"/>
  <c r="O199" i="7"/>
  <c r="L199" i="7"/>
  <c r="L220" i="7"/>
  <c r="L249" i="7"/>
  <c r="L257" i="7"/>
  <c r="L202" i="7"/>
  <c r="L216" i="7"/>
  <c r="L224" i="7"/>
  <c r="L232" i="7"/>
  <c r="L246" i="7"/>
  <c r="P252" i="7"/>
  <c r="L254" i="7"/>
  <c r="P260" i="7"/>
  <c r="L262" i="7"/>
  <c r="L299" i="7"/>
  <c r="L302" i="7"/>
  <c r="O315" i="7"/>
  <c r="L315" i="7"/>
  <c r="O331" i="7"/>
  <c r="L331" i="7"/>
  <c r="O323" i="7"/>
  <c r="L323" i="7"/>
  <c r="L338" i="7"/>
  <c r="L196" i="7"/>
  <c r="L210" i="7"/>
  <c r="O277" i="7"/>
  <c r="L277" i="7"/>
  <c r="L283" i="7"/>
  <c r="L286" i="7"/>
  <c r="O293" i="7"/>
  <c r="L293" i="7"/>
  <c r="L330" i="7"/>
  <c r="L201" i="7"/>
  <c r="L215" i="7"/>
  <c r="L223" i="7"/>
  <c r="L231" i="7"/>
  <c r="L245" i="7"/>
  <c r="L253" i="7"/>
  <c r="L261" i="7"/>
  <c r="L313" i="7"/>
  <c r="L198" i="7"/>
  <c r="L212" i="7"/>
  <c r="L195" i="7"/>
  <c r="L209" i="7"/>
  <c r="L217" i="7"/>
  <c r="L225" i="7"/>
  <c r="L233" i="7"/>
  <c r="L247" i="7"/>
  <c r="L255" i="7"/>
  <c r="L263" i="7"/>
  <c r="O265" i="7"/>
  <c r="L265" i="7"/>
  <c r="L269" i="7"/>
  <c r="L291" i="7"/>
  <c r="O301" i="7"/>
  <c r="L301" i="7"/>
  <c r="L337" i="7"/>
  <c r="L328" i="7"/>
  <c r="L329" i="7"/>
  <c r="L266" i="7"/>
  <c r="L280" i="7"/>
  <c r="L288" i="7"/>
  <c r="L296" i="7"/>
  <c r="L304" i="7"/>
  <c r="L318" i="7"/>
  <c r="L326" i="7"/>
  <c r="L334" i="7"/>
  <c r="L268" i="7"/>
  <c r="L282" i="7"/>
  <c r="L290" i="7"/>
  <c r="L298" i="7"/>
  <c r="L312" i="7"/>
  <c r="L320" i="7"/>
  <c r="L279" i="7"/>
  <c r="L287" i="7"/>
  <c r="L295" i="7"/>
  <c r="L303" i="7"/>
  <c r="L317" i="7"/>
  <c r="L325" i="7"/>
  <c r="L333" i="7"/>
  <c r="L270" i="7"/>
  <c r="L284" i="7"/>
  <c r="L292" i="7"/>
  <c r="L300" i="7"/>
  <c r="L314" i="7"/>
  <c r="L267" i="7"/>
  <c r="L281" i="7"/>
  <c r="L289" i="7"/>
  <c r="L297" i="7"/>
  <c r="L311" i="7"/>
  <c r="L319" i="7"/>
  <c r="L327" i="7"/>
  <c r="L335" i="7"/>
  <c r="K303" i="10" l="1"/>
  <c r="K337" i="10"/>
  <c r="L270" i="9"/>
  <c r="L250" i="9"/>
  <c r="L117" i="9"/>
  <c r="L83" i="10" s="1"/>
  <c r="I299" i="10"/>
  <c r="I333" i="10"/>
  <c r="F285" i="10"/>
  <c r="F319" i="10"/>
  <c r="H282" i="10"/>
  <c r="H316" i="10"/>
  <c r="H279" i="10"/>
  <c r="H313" i="10"/>
  <c r="H301" i="10"/>
  <c r="H335" i="10"/>
  <c r="E279" i="10"/>
  <c r="E313" i="10"/>
  <c r="E298" i="10"/>
  <c r="E332" i="10"/>
  <c r="K289" i="10"/>
  <c r="K323" i="10"/>
  <c r="E283" i="10"/>
  <c r="E317" i="10"/>
  <c r="E284" i="10"/>
  <c r="E318" i="10"/>
  <c r="F277" i="10"/>
  <c r="F311" i="10"/>
  <c r="F291" i="10"/>
  <c r="F325" i="10"/>
  <c r="D295" i="10"/>
  <c r="D329" i="10"/>
  <c r="C295" i="10"/>
  <c r="C329" i="10"/>
  <c r="I280" i="10"/>
  <c r="I314" i="10"/>
  <c r="F304" i="10"/>
  <c r="F338" i="10"/>
  <c r="G280" i="10"/>
  <c r="G314" i="10"/>
  <c r="E30" i="10"/>
  <c r="B300" i="10"/>
  <c r="B334" i="10"/>
  <c r="J301" i="10"/>
  <c r="J335" i="10"/>
  <c r="B291" i="10"/>
  <c r="B325" i="10"/>
  <c r="D285" i="10"/>
  <c r="D319" i="10"/>
  <c r="C281" i="10"/>
  <c r="C315" i="10"/>
  <c r="J277" i="10"/>
  <c r="J311" i="10"/>
  <c r="B292" i="10"/>
  <c r="B326" i="10"/>
  <c r="G287" i="10"/>
  <c r="G321" i="10"/>
  <c r="F283" i="10"/>
  <c r="F317" i="10"/>
  <c r="K278" i="10"/>
  <c r="K312" i="10"/>
  <c r="G301" i="10"/>
  <c r="G335" i="10"/>
  <c r="D294" i="10"/>
  <c r="D328" i="10"/>
  <c r="E295" i="10"/>
  <c r="E329" i="10"/>
  <c r="K132" i="10"/>
  <c r="K40" i="10"/>
  <c r="I24" i="10"/>
  <c r="H11" i="10"/>
  <c r="G54" i="10"/>
  <c r="E26" i="10"/>
  <c r="G298" i="10"/>
  <c r="G332" i="10"/>
  <c r="B284" i="10"/>
  <c r="B318" i="10"/>
  <c r="C278" i="10"/>
  <c r="C312" i="10"/>
  <c r="I292" i="10"/>
  <c r="I326" i="10"/>
  <c r="H293" i="10"/>
  <c r="H327" i="10"/>
  <c r="F278" i="10"/>
  <c r="F312" i="10"/>
  <c r="C284" i="10"/>
  <c r="C318" i="10"/>
  <c r="D277" i="10"/>
  <c r="D311" i="10"/>
  <c r="G304" i="10"/>
  <c r="G338" i="10"/>
  <c r="I287" i="10"/>
  <c r="I321" i="10"/>
  <c r="G283" i="10"/>
  <c r="G317" i="10"/>
  <c r="B277" i="10"/>
  <c r="B311" i="10"/>
  <c r="B278" i="10"/>
  <c r="B312" i="10"/>
  <c r="C285" i="10"/>
  <c r="C319" i="10"/>
  <c r="G297" i="10"/>
  <c r="G331" i="10"/>
  <c r="B287" i="10"/>
  <c r="B321" i="10"/>
  <c r="G293" i="10"/>
  <c r="G327" i="10"/>
  <c r="G284" i="10"/>
  <c r="G318" i="10"/>
  <c r="I285" i="10"/>
  <c r="I319" i="10"/>
  <c r="E296" i="10"/>
  <c r="E330" i="10"/>
  <c r="K284" i="10"/>
  <c r="K318" i="10"/>
  <c r="J300" i="10"/>
  <c r="J334" i="10"/>
  <c r="H286" i="10"/>
  <c r="H320" i="10"/>
  <c r="B280" i="10"/>
  <c r="B314" i="10"/>
  <c r="I300" i="10"/>
  <c r="I334" i="10"/>
  <c r="G282" i="10"/>
  <c r="G316" i="10"/>
  <c r="F279" i="10"/>
  <c r="F313" i="10"/>
  <c r="D304" i="10"/>
  <c r="D338" i="10"/>
  <c r="I296" i="10"/>
  <c r="I330" i="10"/>
  <c r="L44" i="9"/>
  <c r="L218" i="9"/>
  <c r="K202" i="10"/>
  <c r="J133" i="10"/>
  <c r="G196" i="10"/>
  <c r="E96" i="10"/>
  <c r="K109" i="10"/>
  <c r="L200" i="9"/>
  <c r="L322" i="9"/>
  <c r="L322" i="10" s="1"/>
  <c r="B107" i="10"/>
  <c r="J197" i="10"/>
  <c r="I129" i="10"/>
  <c r="F73" i="10"/>
  <c r="K65" i="10"/>
  <c r="D145" i="10"/>
  <c r="B28" i="10"/>
  <c r="F9" i="10"/>
  <c r="L336" i="9"/>
  <c r="L336" i="10" s="1"/>
  <c r="E209" i="10"/>
  <c r="L40" i="9"/>
  <c r="H61" i="10"/>
  <c r="L183" i="9"/>
  <c r="L149" i="10" s="1"/>
  <c r="I195" i="10"/>
  <c r="B189" i="10"/>
  <c r="J149" i="10"/>
  <c r="B146" i="10"/>
  <c r="G100" i="10"/>
  <c r="J130" i="10"/>
  <c r="E89" i="10"/>
  <c r="I77" i="10"/>
  <c r="I63" i="10"/>
  <c r="F30" i="10"/>
  <c r="E82" i="10"/>
  <c r="J41" i="10"/>
  <c r="D53" i="10"/>
  <c r="I93" i="10"/>
  <c r="B64" i="10"/>
  <c r="J144" i="10"/>
  <c r="D81" i="10"/>
  <c r="J6" i="10"/>
  <c r="D39" i="10"/>
  <c r="D88" i="10"/>
  <c r="B21" i="10"/>
  <c r="B246" i="10"/>
  <c r="H144" i="10"/>
  <c r="K78" i="10"/>
  <c r="H163" i="10"/>
  <c r="K49" i="10"/>
  <c r="D42" i="10"/>
  <c r="J13" i="10"/>
  <c r="F27" i="10"/>
  <c r="H20" i="10"/>
  <c r="K232" i="10"/>
  <c r="G62" i="10"/>
  <c r="H231" i="10"/>
  <c r="E226" i="10"/>
  <c r="C116" i="10"/>
  <c r="F23" i="10"/>
  <c r="F82" i="10"/>
  <c r="K13" i="10"/>
  <c r="G84" i="10"/>
  <c r="D14" i="10"/>
  <c r="D15" i="10"/>
  <c r="G128" i="10"/>
  <c r="E192" i="10"/>
  <c r="B108" i="10"/>
  <c r="I116" i="10"/>
  <c r="E60" i="10"/>
  <c r="H91" i="10"/>
  <c r="G47" i="10"/>
  <c r="F19" i="10"/>
  <c r="H27" i="10"/>
  <c r="I210" i="10"/>
  <c r="I10" i="10"/>
  <c r="F230" i="10"/>
  <c r="K118" i="10"/>
  <c r="C55" i="10"/>
  <c r="I84" i="10"/>
  <c r="F90" i="10"/>
  <c r="H41" i="10"/>
  <c r="C18" i="10"/>
  <c r="L315" i="9"/>
  <c r="L315" i="10" s="1"/>
  <c r="L167" i="9"/>
  <c r="B111" i="10"/>
  <c r="L75" i="9"/>
  <c r="H236" i="10"/>
  <c r="K226" i="10"/>
  <c r="J222" i="10"/>
  <c r="K288" i="10"/>
  <c r="D281" i="10"/>
  <c r="G258" i="10"/>
  <c r="H294" i="10"/>
  <c r="D278" i="10"/>
  <c r="E251" i="10"/>
  <c r="B248" i="10"/>
  <c r="D258" i="10"/>
  <c r="K299" i="10"/>
  <c r="H246" i="10"/>
  <c r="I217" i="10"/>
  <c r="I112" i="10"/>
  <c r="D216" i="10"/>
  <c r="H184" i="10"/>
  <c r="K162" i="10"/>
  <c r="E157" i="10"/>
  <c r="G151" i="10"/>
  <c r="K133" i="10"/>
  <c r="D125" i="10"/>
  <c r="J87" i="10"/>
  <c r="D113" i="10"/>
  <c r="E21" i="10"/>
  <c r="C44" i="10"/>
  <c r="D55" i="10"/>
  <c r="J223" i="10"/>
  <c r="J296" i="10"/>
  <c r="C185" i="10"/>
  <c r="K152" i="10"/>
  <c r="F124" i="10"/>
  <c r="H151" i="10"/>
  <c r="H98" i="10"/>
  <c r="I192" i="10"/>
  <c r="J129" i="10"/>
  <c r="K130" i="10"/>
  <c r="B90" i="10"/>
  <c r="I26" i="10"/>
  <c r="I47" i="10"/>
  <c r="C17" i="10"/>
  <c r="L7" i="9"/>
  <c r="B115" i="10"/>
  <c r="K21" i="10"/>
  <c r="D120" i="10"/>
  <c r="D288" i="10"/>
  <c r="D252" i="10"/>
  <c r="G279" i="10"/>
  <c r="K296" i="10"/>
  <c r="C227" i="10"/>
  <c r="I230" i="10"/>
  <c r="G222" i="10"/>
  <c r="C289" i="10"/>
  <c r="B265" i="10"/>
  <c r="F264" i="10"/>
  <c r="C201" i="10"/>
  <c r="B181" i="10"/>
  <c r="E160" i="10"/>
  <c r="J201" i="10"/>
  <c r="C142" i="10"/>
  <c r="E117" i="10"/>
  <c r="C107" i="10"/>
  <c r="K300" i="10"/>
  <c r="H181" i="10"/>
  <c r="C117" i="10"/>
  <c r="E27" i="10"/>
  <c r="H26" i="10"/>
  <c r="C58" i="10"/>
  <c r="H143" i="10"/>
  <c r="J294" i="10"/>
  <c r="C252" i="10"/>
  <c r="D227" i="10"/>
  <c r="H254" i="10"/>
  <c r="C268" i="10"/>
  <c r="G220" i="10"/>
  <c r="C229" i="10"/>
  <c r="I119" i="10"/>
  <c r="C129" i="10"/>
  <c r="K197" i="10"/>
  <c r="H269" i="10"/>
  <c r="C47" i="10"/>
  <c r="B301" i="10"/>
  <c r="H283" i="10"/>
  <c r="K292" i="10"/>
  <c r="H291" i="10"/>
  <c r="E286" i="10"/>
  <c r="G232" i="10"/>
  <c r="G291" i="10"/>
  <c r="B165" i="10"/>
  <c r="K160" i="10"/>
  <c r="G111" i="10"/>
  <c r="C109" i="10"/>
  <c r="B117" i="10"/>
  <c r="C40" i="10"/>
  <c r="F81" i="10"/>
  <c r="D57" i="10"/>
  <c r="F149" i="10"/>
  <c r="F98" i="10"/>
  <c r="J290" i="10"/>
  <c r="K219" i="10"/>
  <c r="J267" i="10"/>
  <c r="F260" i="10"/>
  <c r="B230" i="10"/>
  <c r="F225" i="10"/>
  <c r="J213" i="10"/>
  <c r="I200" i="10"/>
  <c r="E190" i="10"/>
  <c r="E211" i="10"/>
  <c r="K161" i="10"/>
  <c r="C147" i="10"/>
  <c r="H52" i="10"/>
  <c r="K225" i="10"/>
  <c r="I283" i="10"/>
  <c r="D243" i="10"/>
  <c r="E262" i="10"/>
  <c r="C259" i="10"/>
  <c r="G249" i="10"/>
  <c r="E236" i="10"/>
  <c r="I248" i="10"/>
  <c r="E186" i="10"/>
  <c r="C122" i="10"/>
  <c r="I98" i="10"/>
  <c r="H199" i="10"/>
  <c r="C182" i="10"/>
  <c r="F126" i="10"/>
  <c r="E108" i="10"/>
  <c r="K209" i="10"/>
  <c r="F167" i="10"/>
  <c r="F218" i="10"/>
  <c r="H141" i="10"/>
  <c r="H122" i="10"/>
  <c r="H75" i="10"/>
  <c r="C16" i="10"/>
  <c r="J27" i="10"/>
  <c r="L202" i="9"/>
  <c r="L168" i="10" s="1"/>
  <c r="L100" i="9"/>
  <c r="F293" i="10"/>
  <c r="H250" i="10"/>
  <c r="D221" i="10"/>
  <c r="F176" i="10"/>
  <c r="C133" i="10"/>
  <c r="L7" i="10"/>
  <c r="B222" i="10"/>
  <c r="D215" i="10"/>
  <c r="H77" i="10"/>
  <c r="H97" i="10"/>
  <c r="E90" i="10"/>
  <c r="L244" i="10"/>
  <c r="L128" i="9"/>
  <c r="L95" i="9"/>
  <c r="B261" i="10"/>
  <c r="E278" i="10"/>
  <c r="J226" i="10"/>
  <c r="C296" i="10"/>
  <c r="H247" i="10"/>
  <c r="J243" i="10"/>
  <c r="I226" i="10"/>
  <c r="H267" i="10"/>
  <c r="G229" i="10"/>
  <c r="K228" i="10"/>
  <c r="D290" i="10"/>
  <c r="I144" i="10"/>
  <c r="H132" i="10"/>
  <c r="G246" i="10"/>
  <c r="J141" i="10"/>
  <c r="J100" i="10"/>
  <c r="C300" i="10"/>
  <c r="F301" i="10"/>
  <c r="I142" i="10"/>
  <c r="F127" i="10"/>
  <c r="I123" i="10"/>
  <c r="K116" i="10"/>
  <c r="C244" i="10"/>
  <c r="E112" i="10"/>
  <c r="B109" i="10"/>
  <c r="D89" i="10"/>
  <c r="H118" i="10"/>
  <c r="H83" i="10"/>
  <c r="G23" i="10"/>
  <c r="D199" i="10"/>
  <c r="G76" i="10"/>
  <c r="I57" i="10"/>
  <c r="I6" i="10"/>
  <c r="D111" i="10"/>
  <c r="K11" i="10"/>
  <c r="H110" i="10"/>
  <c r="I188" i="10"/>
  <c r="C130" i="10"/>
  <c r="C111" i="10"/>
  <c r="J40" i="10"/>
  <c r="D80" i="10"/>
  <c r="L22" i="9"/>
  <c r="D232" i="10"/>
  <c r="H180" i="10"/>
  <c r="D115" i="10"/>
  <c r="D24" i="10"/>
  <c r="L188" i="9"/>
  <c r="H277" i="10"/>
  <c r="F223" i="10"/>
  <c r="I127" i="10"/>
  <c r="J178" i="10"/>
  <c r="I168" i="10"/>
  <c r="D160" i="10"/>
  <c r="C160" i="10"/>
  <c r="G127" i="10"/>
  <c r="G243" i="10"/>
  <c r="C197" i="10"/>
  <c r="F112" i="10"/>
  <c r="I126" i="10"/>
  <c r="I11" i="10"/>
  <c r="E80" i="10"/>
  <c r="G61" i="10"/>
  <c r="J56" i="10"/>
  <c r="D9" i="10"/>
  <c r="C232" i="10"/>
  <c r="J16" i="10"/>
  <c r="F186" i="10"/>
  <c r="C28" i="10"/>
  <c r="D112" i="10"/>
  <c r="D96" i="10"/>
  <c r="I79" i="10"/>
  <c r="G40" i="10"/>
  <c r="J10" i="10"/>
  <c r="I95" i="10"/>
  <c r="K44" i="10"/>
  <c r="E281" i="10"/>
  <c r="C288" i="10"/>
  <c r="C299" i="10"/>
  <c r="G180" i="10"/>
  <c r="F199" i="10"/>
  <c r="J76" i="10"/>
  <c r="C64" i="10"/>
  <c r="E7" i="10"/>
  <c r="H30" i="10"/>
  <c r="C5" i="10"/>
  <c r="B290" i="10"/>
  <c r="C292" i="10"/>
  <c r="D228" i="10"/>
  <c r="K224" i="10"/>
  <c r="B255" i="10"/>
  <c r="G248" i="10"/>
  <c r="D222" i="10"/>
  <c r="B213" i="10"/>
  <c r="D196" i="10"/>
  <c r="I278" i="10"/>
  <c r="K189" i="10"/>
  <c r="E176" i="10"/>
  <c r="I122" i="10"/>
  <c r="C184" i="10"/>
  <c r="I115" i="10"/>
  <c r="B124" i="10"/>
  <c r="B116" i="10"/>
  <c r="J62" i="10"/>
  <c r="I5" i="10"/>
  <c r="C10" i="10"/>
  <c r="E25" i="10"/>
  <c r="L48" i="9"/>
  <c r="L14" i="10" s="1"/>
  <c r="I30" i="10"/>
  <c r="K6" i="10"/>
  <c r="H261" i="10"/>
  <c r="K297" i="10"/>
  <c r="K215" i="10"/>
  <c r="J59" i="10"/>
  <c r="E235" i="10"/>
  <c r="B201" i="10"/>
  <c r="J85" i="10"/>
  <c r="E10" i="10"/>
  <c r="L300" i="9"/>
  <c r="L260" i="9"/>
  <c r="L332" i="9"/>
  <c r="L332" i="10" s="1"/>
  <c r="L254" i="9"/>
  <c r="L6" i="9"/>
  <c r="L324" i="9"/>
  <c r="C219" i="10"/>
  <c r="B267" i="10"/>
  <c r="I291" i="10"/>
  <c r="H287" i="10"/>
  <c r="I259" i="10"/>
  <c r="D247" i="10"/>
  <c r="C218" i="10"/>
  <c r="I214" i="10"/>
  <c r="B153" i="10"/>
  <c r="C161" i="10"/>
  <c r="J146" i="10"/>
  <c r="H142" i="10"/>
  <c r="H115" i="10"/>
  <c r="K154" i="10"/>
  <c r="H18" i="10"/>
  <c r="F6" i="10"/>
  <c r="E156" i="10"/>
  <c r="F125" i="10"/>
  <c r="G75" i="10"/>
  <c r="G60" i="10"/>
  <c r="J228" i="10"/>
  <c r="I85" i="10"/>
  <c r="E73" i="10"/>
  <c r="F78" i="10"/>
  <c r="E74" i="10"/>
  <c r="B27" i="10"/>
  <c r="F47" i="10"/>
  <c r="D11" i="10"/>
  <c r="C84" i="10"/>
  <c r="D155" i="10"/>
  <c r="C152" i="10"/>
  <c r="F110" i="10"/>
  <c r="G190" i="10"/>
  <c r="E182" i="10"/>
  <c r="L166" i="10"/>
  <c r="D268" i="10"/>
  <c r="F261" i="10"/>
  <c r="B160" i="10"/>
  <c r="L252" i="9"/>
  <c r="L218" i="10" s="1"/>
  <c r="L144" i="9"/>
  <c r="F268" i="10"/>
  <c r="E248" i="10"/>
  <c r="F233" i="10"/>
  <c r="K295" i="10"/>
  <c r="E297" i="10"/>
  <c r="H245" i="10"/>
  <c r="H232" i="10"/>
  <c r="C303" i="10"/>
  <c r="D279" i="10"/>
  <c r="F254" i="10"/>
  <c r="D251" i="10"/>
  <c r="G281" i="10"/>
  <c r="G230" i="10"/>
  <c r="E216" i="10"/>
  <c r="B121" i="10"/>
  <c r="J92" i="10"/>
  <c r="G88" i="10"/>
  <c r="E277" i="10"/>
  <c r="I181" i="10"/>
  <c r="G158" i="10"/>
  <c r="C209" i="10"/>
  <c r="K217" i="10"/>
  <c r="K210" i="10"/>
  <c r="D97" i="10"/>
  <c r="J84" i="10"/>
  <c r="K64" i="10"/>
  <c r="J54" i="10"/>
  <c r="B32" i="10"/>
  <c r="D74" i="10"/>
  <c r="E121" i="10"/>
  <c r="G83" i="10"/>
  <c r="C22" i="10"/>
  <c r="I48" i="10"/>
  <c r="D73" i="10"/>
  <c r="G46" i="10"/>
  <c r="I94" i="10"/>
  <c r="F54" i="10"/>
  <c r="C51" i="10"/>
  <c r="J63" i="10"/>
  <c r="D84" i="10"/>
  <c r="J31" i="10"/>
  <c r="L290" i="9"/>
  <c r="L256" i="10" s="1"/>
  <c r="L197" i="9"/>
  <c r="L209" i="9"/>
  <c r="L175" i="10" s="1"/>
  <c r="L153" i="9"/>
  <c r="L66" i="9"/>
  <c r="L111" i="9"/>
  <c r="L76" i="9"/>
  <c r="L42" i="10" s="1"/>
  <c r="L185" i="9"/>
  <c r="G289" i="10"/>
  <c r="J245" i="10"/>
  <c r="C302" i="10"/>
  <c r="I254" i="10"/>
  <c r="G225" i="10"/>
  <c r="L295" i="9"/>
  <c r="L268" i="9"/>
  <c r="L243" i="9"/>
  <c r="L222" i="10"/>
  <c r="L147" i="9"/>
  <c r="L289" i="9"/>
  <c r="L301" i="9"/>
  <c r="L151" i="9"/>
  <c r="L117" i="10" s="1"/>
  <c r="L184" i="9"/>
  <c r="L184" i="10" s="1"/>
  <c r="L127" i="9"/>
  <c r="L93" i="10" s="1"/>
  <c r="L109" i="9"/>
  <c r="L75" i="10" s="1"/>
  <c r="L121" i="9"/>
  <c r="L121" i="10" s="1"/>
  <c r="D302" i="10"/>
  <c r="I298" i="10"/>
  <c r="H258" i="10"/>
  <c r="G221" i="10"/>
  <c r="L267" i="9"/>
  <c r="L214" i="9"/>
  <c r="L265" i="9"/>
  <c r="L212" i="9"/>
  <c r="L283" i="9"/>
  <c r="L213" i="9"/>
  <c r="L219" i="9"/>
  <c r="L246" i="9"/>
  <c r="L232" i="9"/>
  <c r="L313" i="9"/>
  <c r="L162" i="9"/>
  <c r="L128" i="10" s="1"/>
  <c r="L247" i="9"/>
  <c r="L249" i="9"/>
  <c r="L64" i="9"/>
  <c r="L30" i="10" s="1"/>
  <c r="L84" i="9"/>
  <c r="L8" i="9"/>
  <c r="L8" i="10" s="1"/>
  <c r="L19" i="9"/>
  <c r="L89" i="9"/>
  <c r="K250" i="10"/>
  <c r="C267" i="10"/>
  <c r="L318" i="9"/>
  <c r="L318" i="10" s="1"/>
  <c r="L337" i="9"/>
  <c r="L337" i="10" s="1"/>
  <c r="L331" i="9"/>
  <c r="L331" i="10" s="1"/>
  <c r="L227" i="9"/>
  <c r="L231" i="9"/>
  <c r="L312" i="9"/>
  <c r="L154" i="9"/>
  <c r="L118" i="9"/>
  <c r="L196" i="9"/>
  <c r="L196" i="10" s="1"/>
  <c r="L78" i="9"/>
  <c r="L44" i="10" s="1"/>
  <c r="L327" i="9"/>
  <c r="L327" i="10" s="1"/>
  <c r="L304" i="9"/>
  <c r="L270" i="10" s="1"/>
  <c r="L189" i="9"/>
  <c r="L74" i="9"/>
  <c r="L40" i="10" s="1"/>
  <c r="G228" i="10"/>
  <c r="I290" i="10"/>
  <c r="H256" i="10"/>
  <c r="J264" i="10"/>
  <c r="I277" i="10"/>
  <c r="C253" i="10"/>
  <c r="F249" i="10"/>
  <c r="F300" i="10"/>
  <c r="H288" i="10"/>
  <c r="B253" i="10"/>
  <c r="E249" i="10"/>
  <c r="J293" i="10"/>
  <c r="J286" i="10"/>
  <c r="H262" i="10"/>
  <c r="E300" i="10"/>
  <c r="K114" i="10"/>
  <c r="C100" i="10"/>
  <c r="C215" i="10"/>
  <c r="D179" i="10"/>
  <c r="D149" i="10"/>
  <c r="H131" i="10"/>
  <c r="I255" i="10"/>
  <c r="C216" i="10"/>
  <c r="E187" i="10"/>
  <c r="E183" i="10"/>
  <c r="F180" i="10"/>
  <c r="K149" i="10"/>
  <c r="J216" i="10"/>
  <c r="B193" i="10"/>
  <c r="B186" i="10"/>
  <c r="H189" i="10"/>
  <c r="I186" i="10"/>
  <c r="J94" i="10"/>
  <c r="F129" i="10"/>
  <c r="F156" i="10"/>
  <c r="D152" i="10"/>
  <c r="F100" i="10"/>
  <c r="B76" i="10"/>
  <c r="J48" i="10"/>
  <c r="G44" i="10"/>
  <c r="K10" i="10"/>
  <c r="F91" i="10"/>
  <c r="C53" i="10"/>
  <c r="D64" i="10"/>
  <c r="B52" i="10"/>
  <c r="B51" i="10"/>
  <c r="L47" i="9"/>
  <c r="L80" i="9"/>
  <c r="C230" i="10"/>
  <c r="J302" i="10"/>
  <c r="G299" i="10"/>
  <c r="F221" i="10"/>
  <c r="J231" i="10"/>
  <c r="J282" i="10"/>
  <c r="D261" i="10"/>
  <c r="H255" i="10"/>
  <c r="B270" i="10"/>
  <c r="E193" i="10"/>
  <c r="G183" i="10"/>
  <c r="E179" i="10"/>
  <c r="H303" i="10"/>
  <c r="C156" i="10"/>
  <c r="J152" i="10"/>
  <c r="B141" i="10"/>
  <c r="K193" i="10"/>
  <c r="B132" i="10"/>
  <c r="D117" i="10"/>
  <c r="I189" i="10"/>
  <c r="G250" i="10"/>
  <c r="E127" i="10"/>
  <c r="J108" i="10"/>
  <c r="H149" i="10"/>
  <c r="F42" i="10"/>
  <c r="G29" i="10"/>
  <c r="C19" i="10"/>
  <c r="B77" i="10"/>
  <c r="F29" i="10"/>
  <c r="K113" i="10"/>
  <c r="C86" i="10"/>
  <c r="D10" i="10"/>
  <c r="F24" i="10"/>
  <c r="F26" i="10"/>
  <c r="I75" i="10"/>
  <c r="H58" i="10"/>
  <c r="B199" i="10"/>
  <c r="D32" i="10"/>
  <c r="I161" i="10"/>
  <c r="B120" i="10"/>
  <c r="H28" i="10"/>
  <c r="F192" i="10"/>
  <c r="G129" i="10"/>
  <c r="E99" i="10"/>
  <c r="G6" i="10"/>
  <c r="E213" i="10"/>
  <c r="H125" i="10"/>
  <c r="E77" i="10"/>
  <c r="I52" i="10"/>
  <c r="K45" i="10"/>
  <c r="I31" i="10"/>
  <c r="J23" i="10"/>
  <c r="D12" i="10"/>
  <c r="G269" i="10"/>
  <c r="K277" i="10"/>
  <c r="E255" i="10"/>
  <c r="B226" i="10"/>
  <c r="G270" i="10"/>
  <c r="J252" i="10"/>
  <c r="B243" i="10"/>
  <c r="I302" i="10"/>
  <c r="K285" i="10"/>
  <c r="K255" i="10"/>
  <c r="K231" i="10"/>
  <c r="G267" i="10"/>
  <c r="F245" i="10"/>
  <c r="D189" i="10"/>
  <c r="E149" i="10"/>
  <c r="F109" i="10"/>
  <c r="J159" i="10"/>
  <c r="B100" i="10"/>
  <c r="J93" i="10"/>
  <c r="D87" i="10"/>
  <c r="H93" i="10"/>
  <c r="D65" i="10"/>
  <c r="F43" i="10"/>
  <c r="J39" i="10"/>
  <c r="F31" i="10"/>
  <c r="E141" i="10"/>
  <c r="B13" i="10"/>
  <c r="G39" i="10"/>
  <c r="D18" i="10"/>
  <c r="B44" i="10"/>
  <c r="I87" i="10"/>
  <c r="J73" i="10"/>
  <c r="F132" i="10"/>
  <c r="I74" i="10"/>
  <c r="J61" i="10"/>
  <c r="F55" i="10"/>
  <c r="I29" i="10"/>
  <c r="E19" i="10"/>
  <c r="H129" i="10"/>
  <c r="D19" i="10"/>
  <c r="F266" i="10"/>
  <c r="C224" i="10"/>
  <c r="J304" i="10"/>
  <c r="G296" i="10"/>
  <c r="G257" i="10"/>
  <c r="H212" i="10"/>
  <c r="F117" i="10"/>
  <c r="I221" i="10"/>
  <c r="B214" i="10"/>
  <c r="B178" i="10"/>
  <c r="H119" i="10"/>
  <c r="J189" i="10"/>
  <c r="H121" i="10"/>
  <c r="K266" i="10"/>
  <c r="I196" i="10"/>
  <c r="E199" i="10"/>
  <c r="K96" i="10"/>
  <c r="C88" i="10"/>
  <c r="C39" i="10"/>
  <c r="K99" i="10"/>
  <c r="D79" i="10"/>
  <c r="E81" i="10"/>
  <c r="C95" i="10"/>
  <c r="B151" i="10"/>
  <c r="F86" i="10"/>
  <c r="F160" i="10"/>
  <c r="H124" i="10"/>
  <c r="C74" i="10"/>
  <c r="C46" i="10"/>
  <c r="G189" i="10"/>
  <c r="B45" i="10"/>
  <c r="G9" i="10"/>
  <c r="D128" i="10"/>
  <c r="G99" i="10"/>
  <c r="J96" i="10"/>
  <c r="E84" i="10"/>
  <c r="C45" i="10"/>
  <c r="B23" i="10"/>
  <c r="K281" i="10"/>
  <c r="D297" i="10"/>
  <c r="J292" i="10"/>
  <c r="G254" i="10"/>
  <c r="B235" i="10"/>
  <c r="J227" i="10"/>
  <c r="D266" i="10"/>
  <c r="H268" i="10"/>
  <c r="B260" i="10"/>
  <c r="F250" i="10"/>
  <c r="J221" i="10"/>
  <c r="D267" i="10"/>
  <c r="C178" i="10"/>
  <c r="D132" i="10"/>
  <c r="I286" i="10"/>
  <c r="E259" i="10"/>
  <c r="C236" i="10"/>
  <c r="I213" i="10"/>
  <c r="C189" i="10"/>
  <c r="E166" i="10"/>
  <c r="D129" i="10"/>
  <c r="C304" i="10"/>
  <c r="E230" i="10"/>
  <c r="G199" i="10"/>
  <c r="I185" i="10"/>
  <c r="F154" i="10"/>
  <c r="B298" i="10"/>
  <c r="H214" i="10"/>
  <c r="G200" i="10"/>
  <c r="F195" i="10"/>
  <c r="J175" i="10"/>
  <c r="F164" i="10"/>
  <c r="I156" i="10"/>
  <c r="H114" i="10"/>
  <c r="D110" i="10"/>
  <c r="F181" i="10"/>
  <c r="J166" i="10"/>
  <c r="C157" i="10"/>
  <c r="G114" i="10"/>
  <c r="I198" i="10"/>
  <c r="J157" i="10"/>
  <c r="B62" i="10"/>
  <c r="F214" i="10"/>
  <c r="C211" i="10"/>
  <c r="H190" i="10"/>
  <c r="I32" i="10"/>
  <c r="B249" i="10"/>
  <c r="D195" i="10"/>
  <c r="I167" i="10"/>
  <c r="F145" i="10"/>
  <c r="J119" i="10"/>
  <c r="K94" i="10"/>
  <c r="E23" i="10"/>
  <c r="E245" i="10"/>
  <c r="K131" i="10"/>
  <c r="H78" i="10"/>
  <c r="K50" i="10"/>
  <c r="J9" i="10"/>
  <c r="K180" i="10"/>
  <c r="D168" i="10"/>
  <c r="B143" i="10"/>
  <c r="I124" i="10"/>
  <c r="F84" i="10"/>
  <c r="C81" i="10"/>
  <c r="F62" i="10"/>
  <c r="C59" i="10"/>
  <c r="F46" i="10"/>
  <c r="F32" i="10"/>
  <c r="C29" i="10"/>
  <c r="E24" i="10"/>
  <c r="F40" i="10"/>
  <c r="C26" i="10"/>
  <c r="J283" i="10"/>
  <c r="H217" i="10"/>
  <c r="B14" i="10"/>
  <c r="C90" i="10"/>
  <c r="E76" i="10"/>
  <c r="E64" i="10"/>
  <c r="I42" i="10"/>
  <c r="C31" i="10"/>
  <c r="D25" i="10"/>
  <c r="E32" i="10"/>
  <c r="I197" i="10"/>
  <c r="E85" i="10"/>
  <c r="E22" i="10"/>
  <c r="I218" i="10"/>
  <c r="H298" i="10"/>
  <c r="J291" i="10"/>
  <c r="G244" i="10"/>
  <c r="F286" i="10"/>
  <c r="E269" i="10"/>
  <c r="C269" i="10"/>
  <c r="H243" i="10"/>
  <c r="F295" i="10"/>
  <c r="J192" i="10"/>
  <c r="H177" i="10"/>
  <c r="J145" i="10"/>
  <c r="C175" i="10"/>
  <c r="C162" i="10"/>
  <c r="K190" i="10"/>
  <c r="D187" i="10"/>
  <c r="B179" i="10"/>
  <c r="B149" i="10"/>
  <c r="C163" i="10"/>
  <c r="C126" i="10"/>
  <c r="C118" i="10"/>
  <c r="K177" i="10"/>
  <c r="I163" i="10"/>
  <c r="K5" i="10"/>
  <c r="J55" i="10"/>
  <c r="G31" i="10"/>
  <c r="E6" i="10"/>
  <c r="I88" i="10"/>
  <c r="E51" i="10"/>
  <c r="E263" i="10"/>
  <c r="I9" i="10"/>
  <c r="H160" i="10"/>
  <c r="J32" i="10"/>
  <c r="K93" i="10"/>
  <c r="H94" i="10"/>
  <c r="F258" i="10"/>
  <c r="E258" i="10"/>
  <c r="K253" i="10"/>
  <c r="D293" i="10"/>
  <c r="J278" i="10"/>
  <c r="J253" i="10"/>
  <c r="J246" i="10"/>
  <c r="D287" i="10"/>
  <c r="D280" i="10"/>
  <c r="E267" i="10"/>
  <c r="L255" i="9"/>
  <c r="K260" i="10"/>
  <c r="G96" i="10"/>
  <c r="B92" i="10"/>
  <c r="G285" i="10"/>
  <c r="E254" i="10"/>
  <c r="G211" i="10"/>
  <c r="E124" i="10"/>
  <c r="H289" i="10"/>
  <c r="I260" i="10"/>
  <c r="H188" i="10"/>
  <c r="I178" i="10"/>
  <c r="J156" i="10"/>
  <c r="K153" i="10"/>
  <c r="C217" i="10"/>
  <c r="G213" i="10"/>
  <c r="J186" i="10"/>
  <c r="I182" i="10"/>
  <c r="G168" i="10"/>
  <c r="D163" i="10"/>
  <c r="F151" i="10"/>
  <c r="D143" i="10"/>
  <c r="B129" i="10"/>
  <c r="I209" i="10"/>
  <c r="C194" i="10"/>
  <c r="B190" i="10"/>
  <c r="C187" i="10"/>
  <c r="B166" i="10"/>
  <c r="E144" i="10"/>
  <c r="F121" i="10"/>
  <c r="I194" i="10"/>
  <c r="B157" i="10"/>
  <c r="D144" i="10"/>
  <c r="B84" i="10"/>
  <c r="B54" i="10"/>
  <c r="K213" i="10"/>
  <c r="E189" i="10"/>
  <c r="L201" i="9"/>
  <c r="L167" i="10" s="1"/>
  <c r="J154" i="10"/>
  <c r="K144" i="10"/>
  <c r="J88" i="10"/>
  <c r="G45" i="10"/>
  <c r="F17" i="10"/>
  <c r="D131" i="10"/>
  <c r="G115" i="10"/>
  <c r="F107" i="10"/>
  <c r="B22" i="10"/>
  <c r="D219" i="10"/>
  <c r="D191" i="10"/>
  <c r="C131" i="10"/>
  <c r="D92" i="10"/>
  <c r="E45" i="10"/>
  <c r="H40" i="10"/>
  <c r="G252" i="10"/>
  <c r="C180" i="10"/>
  <c r="G108" i="10"/>
  <c r="K92" i="10"/>
  <c r="J89" i="10"/>
  <c r="J80" i="10"/>
  <c r="K23" i="10"/>
  <c r="H16" i="10"/>
  <c r="B6" i="10"/>
  <c r="G197" i="10"/>
  <c r="J161" i="10"/>
  <c r="C120" i="10"/>
  <c r="C263" i="10"/>
  <c r="H193" i="10"/>
  <c r="K112" i="10"/>
  <c r="H43" i="10"/>
  <c r="G89" i="10"/>
  <c r="J29" i="10"/>
  <c r="J24" i="10"/>
  <c r="D56" i="10"/>
  <c r="F63" i="10"/>
  <c r="L285" i="9"/>
  <c r="L57" i="9"/>
  <c r="I145" i="10"/>
  <c r="D249" i="10"/>
  <c r="G202" i="10"/>
  <c r="D141" i="10"/>
  <c r="L281" i="9"/>
  <c r="L281" i="10" s="1"/>
  <c r="L279" i="9"/>
  <c r="L291" i="9"/>
  <c r="L188" i="10"/>
  <c r="L266" i="9"/>
  <c r="L232" i="10" s="1"/>
  <c r="L220" i="9"/>
  <c r="L277" i="9"/>
  <c r="L243" i="10" s="1"/>
  <c r="L221" i="9"/>
  <c r="L263" i="9"/>
  <c r="L229" i="10" s="1"/>
  <c r="L253" i="9"/>
  <c r="L156" i="9"/>
  <c r="L261" i="9"/>
  <c r="L129" i="9"/>
  <c r="L95" i="10" s="1"/>
  <c r="L176" i="9"/>
  <c r="L142" i="10" s="1"/>
  <c r="L262" i="9"/>
  <c r="L228" i="10" s="1"/>
  <c r="L190" i="9"/>
  <c r="L141" i="9"/>
  <c r="L141" i="10" s="1"/>
  <c r="L143" i="9"/>
  <c r="L109" i="10" s="1"/>
  <c r="L130" i="9"/>
  <c r="L195" i="9"/>
  <c r="L195" i="10" s="1"/>
  <c r="L157" i="9"/>
  <c r="L92" i="9"/>
  <c r="L85" i="9"/>
  <c r="L16" i="9"/>
  <c r="L27" i="9"/>
  <c r="L54" i="9"/>
  <c r="L20" i="10" s="1"/>
  <c r="L90" i="9"/>
  <c r="L17" i="9"/>
  <c r="C291" i="10"/>
  <c r="G124" i="10"/>
  <c r="F41" i="10"/>
  <c r="D7" i="10"/>
  <c r="L280" i="9"/>
  <c r="L246" i="10" s="1"/>
  <c r="L122" i="9"/>
  <c r="F185" i="10"/>
  <c r="L148" i="9"/>
  <c r="K301" i="10"/>
  <c r="J287" i="10"/>
  <c r="J280" i="10"/>
  <c r="J263" i="10"/>
  <c r="J254" i="10"/>
  <c r="H244" i="10"/>
  <c r="G251" i="10"/>
  <c r="K230" i="10"/>
  <c r="H280" i="10"/>
  <c r="K257" i="10"/>
  <c r="D253" i="10"/>
  <c r="D303" i="10"/>
  <c r="F299" i="10"/>
  <c r="B257" i="10"/>
  <c r="C297" i="10"/>
  <c r="D260" i="10"/>
  <c r="J255" i="10"/>
  <c r="F302" i="10"/>
  <c r="K298" i="10"/>
  <c r="J279" i="10"/>
  <c r="C270" i="10"/>
  <c r="J266" i="10"/>
  <c r="E288" i="10"/>
  <c r="C260" i="10"/>
  <c r="C214" i="10"/>
  <c r="J200" i="10"/>
  <c r="F197" i="10"/>
  <c r="I164" i="10"/>
  <c r="F150" i="10"/>
  <c r="G147" i="10"/>
  <c r="H134" i="10"/>
  <c r="F281" i="10"/>
  <c r="J234" i="10"/>
  <c r="H218" i="10"/>
  <c r="F210" i="10"/>
  <c r="L235" i="9"/>
  <c r="D175" i="10"/>
  <c r="H9" i="10"/>
  <c r="K286" i="10"/>
  <c r="K158" i="10"/>
  <c r="L338" i="9"/>
  <c r="L338" i="10" s="1"/>
  <c r="L199" i="9"/>
  <c r="L216" i="9"/>
  <c r="L182" i="10" s="1"/>
  <c r="L217" i="9"/>
  <c r="L248" i="9"/>
  <c r="L126" i="9"/>
  <c r="L187" i="9"/>
  <c r="L154" i="10"/>
  <c r="L131" i="9"/>
  <c r="L149" i="9"/>
  <c r="L11" i="9"/>
  <c r="L52" i="9"/>
  <c r="L9" i="9"/>
  <c r="H304" i="10"/>
  <c r="C301" i="10"/>
  <c r="B294" i="10"/>
  <c r="G286" i="10"/>
  <c r="C243" i="10"/>
  <c r="J288" i="10"/>
  <c r="G234" i="10"/>
  <c r="F298" i="10"/>
  <c r="I295" i="10"/>
  <c r="J281" i="10"/>
  <c r="G263" i="10"/>
  <c r="F256" i="10"/>
  <c r="F280" i="10"/>
  <c r="L302" i="9"/>
  <c r="F263" i="10"/>
  <c r="B224" i="10"/>
  <c r="E301" i="10"/>
  <c r="C298" i="10"/>
  <c r="B279" i="10"/>
  <c r="B258" i="10"/>
  <c r="B155" i="10"/>
  <c r="K74" i="10"/>
  <c r="B59" i="10"/>
  <c r="B93" i="10"/>
  <c r="I212" i="10"/>
  <c r="K98" i="10"/>
  <c r="H8" i="10"/>
  <c r="L253" i="10"/>
  <c r="I165" i="10"/>
  <c r="C176" i="10"/>
  <c r="J220" i="10"/>
  <c r="L82" i="9"/>
  <c r="L335" i="9"/>
  <c r="L335" i="10" s="1"/>
  <c r="L328" i="9"/>
  <c r="L259" i="9"/>
  <c r="L134" i="9"/>
  <c r="L100" i="10" s="1"/>
  <c r="L292" i="9"/>
  <c r="L326" i="9"/>
  <c r="L326" i="10" s="1"/>
  <c r="L233" i="9"/>
  <c r="L323" i="9"/>
  <c r="L333" i="9"/>
  <c r="L333" i="10" s="1"/>
  <c r="L288" i="9"/>
  <c r="L215" i="9"/>
  <c r="L224" i="9"/>
  <c r="L299" i="9"/>
  <c r="L265" i="10" s="1"/>
  <c r="L155" i="10"/>
  <c r="L146" i="9"/>
  <c r="L160" i="9"/>
  <c r="L110" i="9"/>
  <c r="L124" i="9"/>
  <c r="L125" i="9"/>
  <c r="L87" i="9"/>
  <c r="L63" i="9"/>
  <c r="L58" i="9"/>
  <c r="L24" i="10" s="1"/>
  <c r="L98" i="9"/>
  <c r="L114" i="9"/>
  <c r="L56" i="9"/>
  <c r="L22" i="10" s="1"/>
  <c r="H266" i="10"/>
  <c r="B263" i="10"/>
  <c r="B297" i="10"/>
  <c r="H260" i="10"/>
  <c r="D250" i="10"/>
  <c r="F246" i="10"/>
  <c r="F303" i="10"/>
  <c r="D296" i="10"/>
  <c r="F289" i="10"/>
  <c r="E285" i="10"/>
  <c r="I229" i="10"/>
  <c r="C223" i="10"/>
  <c r="J295" i="10"/>
  <c r="F282" i="10"/>
  <c r="B264" i="10"/>
  <c r="C257" i="10"/>
  <c r="G294" i="10"/>
  <c r="G290" i="10"/>
  <c r="H50" i="10"/>
  <c r="E16" i="10"/>
  <c r="H23" i="10"/>
  <c r="H57" i="10"/>
  <c r="F16" i="10"/>
  <c r="L164" i="9"/>
  <c r="L119" i="9"/>
  <c r="C282" i="10"/>
  <c r="F296" i="10"/>
  <c r="E92" i="10"/>
  <c r="L334" i="9"/>
  <c r="L334" i="10" s="1"/>
  <c r="L269" i="9"/>
  <c r="L329" i="9"/>
  <c r="L319" i="9"/>
  <c r="L319" i="10" s="1"/>
  <c r="L284" i="9"/>
  <c r="L250" i="10" s="1"/>
  <c r="L258" i="9"/>
  <c r="L260" i="10"/>
  <c r="L251" i="9"/>
  <c r="L198" i="9"/>
  <c r="L194" i="9"/>
  <c r="L298" i="9"/>
  <c r="L264" i="10" s="1"/>
  <c r="L181" i="9"/>
  <c r="L132" i="9"/>
  <c r="L132" i="10" s="1"/>
  <c r="L234" i="9"/>
  <c r="L200" i="10" s="1"/>
  <c r="L152" i="9"/>
  <c r="L96" i="9"/>
  <c r="L179" i="9"/>
  <c r="L116" i="9"/>
  <c r="L180" i="9"/>
  <c r="L146" i="10" s="1"/>
  <c r="L163" i="9"/>
  <c r="L62" i="9"/>
  <c r="L28" i="10" s="1"/>
  <c r="L73" i="9"/>
  <c r="L39" i="10" s="1"/>
  <c r="L112" i="9"/>
  <c r="L97" i="9"/>
  <c r="L77" i="9"/>
  <c r="L77" i="10" s="1"/>
  <c r="L50" i="9"/>
  <c r="G303" i="10"/>
  <c r="I256" i="10"/>
  <c r="H299" i="10"/>
  <c r="L330" i="9"/>
  <c r="L330" i="10" s="1"/>
  <c r="D292" i="10"/>
  <c r="C277" i="10"/>
  <c r="G236" i="10"/>
  <c r="L257" i="9"/>
  <c r="I263" i="10"/>
  <c r="B302" i="10"/>
  <c r="B295" i="10"/>
  <c r="H263" i="10"/>
  <c r="J176" i="10"/>
  <c r="J83" i="10"/>
  <c r="C280" i="10"/>
  <c r="J191" i="10"/>
  <c r="D177" i="10"/>
  <c r="C98" i="10"/>
  <c r="L296" i="9"/>
  <c r="L286" i="9"/>
  <c r="L252" i="10" s="1"/>
  <c r="L282" i="9"/>
  <c r="L226" i="9"/>
  <c r="L226" i="10" s="1"/>
  <c r="L186" i="9"/>
  <c r="L321" i="9"/>
  <c r="L88" i="9"/>
  <c r="L54" i="10" s="1"/>
  <c r="L108" i="9"/>
  <c r="H284" i="10"/>
  <c r="D269" i="10"/>
  <c r="G292" i="10"/>
  <c r="E125" i="10"/>
  <c r="C179" i="10"/>
  <c r="D166" i="10"/>
  <c r="E130" i="10"/>
  <c r="F144" i="10"/>
  <c r="D299" i="10"/>
  <c r="J190" i="10"/>
  <c r="K187" i="10"/>
  <c r="E184" i="10"/>
  <c r="G122" i="10"/>
  <c r="I190" i="10"/>
  <c r="H45" i="10"/>
  <c r="H79" i="10"/>
  <c r="E41" i="10"/>
  <c r="I25" i="10"/>
  <c r="G182" i="10"/>
  <c r="F51" i="10"/>
  <c r="D27" i="10"/>
  <c r="C27" i="10"/>
  <c r="I19" i="10"/>
  <c r="I266" i="10"/>
  <c r="D114" i="10"/>
  <c r="H55" i="10"/>
  <c r="E31" i="10"/>
  <c r="L61" i="9"/>
  <c r="L27" i="10" s="1"/>
  <c r="I22" i="10"/>
  <c r="I279" i="10"/>
  <c r="C212" i="10"/>
  <c r="C199" i="10"/>
  <c r="L107" i="9"/>
  <c r="L73" i="10" s="1"/>
  <c r="C43" i="10"/>
  <c r="E63" i="10"/>
  <c r="G116" i="10"/>
  <c r="L216" i="10"/>
  <c r="L145" i="9"/>
  <c r="L111" i="10" s="1"/>
  <c r="L79" i="9"/>
  <c r="L45" i="10" s="1"/>
  <c r="L46" i="9"/>
  <c r="L12" i="10" s="1"/>
  <c r="L41" i="10"/>
  <c r="E292" i="10"/>
  <c r="D259" i="10"/>
  <c r="J284" i="10"/>
  <c r="H270" i="10"/>
  <c r="I222" i="10"/>
  <c r="G256" i="10"/>
  <c r="D289" i="10"/>
  <c r="F247" i="10"/>
  <c r="F288" i="10"/>
  <c r="K282" i="10"/>
  <c r="J148" i="10"/>
  <c r="J122" i="10"/>
  <c r="B269" i="10"/>
  <c r="B182" i="10"/>
  <c r="L297" i="9"/>
  <c r="L293" i="9"/>
  <c r="L259" i="10" s="1"/>
  <c r="L236" i="9"/>
  <c r="L178" i="9"/>
  <c r="L230" i="10"/>
  <c r="L159" i="9"/>
  <c r="L192" i="9"/>
  <c r="L158" i="10" s="1"/>
  <c r="L320" i="9"/>
  <c r="L320" i="10" s="1"/>
  <c r="L210" i="9"/>
  <c r="L176" i="10" s="1"/>
  <c r="L193" i="9"/>
  <c r="L165" i="9"/>
  <c r="L131" i="10" s="1"/>
  <c r="L161" i="9"/>
  <c r="L94" i="9"/>
  <c r="L133" i="9"/>
  <c r="L99" i="10" s="1"/>
  <c r="L55" i="9"/>
  <c r="L120" i="9"/>
  <c r="L86" i="10" s="1"/>
  <c r="L32" i="9"/>
  <c r="L49" i="9"/>
  <c r="L60" i="9"/>
  <c r="L25" i="9"/>
  <c r="L123" i="9"/>
  <c r="K291" i="10"/>
  <c r="C226" i="10"/>
  <c r="I232" i="10"/>
  <c r="I301" i="10"/>
  <c r="H290" i="10"/>
  <c r="K235" i="10"/>
  <c r="G300" i="10"/>
  <c r="I288" i="10"/>
  <c r="C265" i="10"/>
  <c r="G247" i="10"/>
  <c r="B163" i="10"/>
  <c r="L21" i="9"/>
  <c r="G79" i="10"/>
  <c r="H302" i="10"/>
  <c r="F294" i="10"/>
  <c r="J285" i="10"/>
  <c r="D282" i="10"/>
  <c r="J265" i="10"/>
  <c r="I257" i="10"/>
  <c r="B233" i="10"/>
  <c r="B304" i="10"/>
  <c r="K283" i="10"/>
  <c r="F259" i="10"/>
  <c r="K256" i="10"/>
  <c r="D229" i="10"/>
  <c r="J289" i="10"/>
  <c r="E247" i="10"/>
  <c r="D156" i="10"/>
  <c r="D298" i="10"/>
  <c r="I225" i="10"/>
  <c r="D162" i="10"/>
  <c r="H111" i="10"/>
  <c r="L303" i="9"/>
  <c r="H227" i="10"/>
  <c r="G195" i="10"/>
  <c r="L223" i="9"/>
  <c r="L189" i="10" s="1"/>
  <c r="B86" i="10"/>
  <c r="I293" i="10"/>
  <c r="K279" i="10"/>
  <c r="J209" i="10"/>
  <c r="D194" i="10"/>
  <c r="D183" i="10"/>
  <c r="B175" i="10"/>
  <c r="D256" i="10"/>
  <c r="F227" i="10"/>
  <c r="G214" i="10"/>
  <c r="C210" i="10"/>
  <c r="K194" i="10"/>
  <c r="K183" i="10"/>
  <c r="D180" i="10"/>
  <c r="K176" i="10"/>
  <c r="H156" i="10"/>
  <c r="E151" i="10"/>
  <c r="G145" i="10"/>
  <c r="D213" i="10"/>
  <c r="F189" i="10"/>
  <c r="C154" i="10"/>
  <c r="H96" i="10"/>
  <c r="C77" i="10"/>
  <c r="F50" i="10"/>
  <c r="E13" i="10"/>
  <c r="L26" i="9"/>
  <c r="B299" i="10"/>
  <c r="C294" i="10"/>
  <c r="D181" i="10"/>
  <c r="B167" i="10"/>
  <c r="E50" i="10"/>
  <c r="D41" i="10"/>
  <c r="E243" i="10"/>
  <c r="E214" i="10"/>
  <c r="K181" i="10"/>
  <c r="I154" i="10"/>
  <c r="I134" i="10"/>
  <c r="B119" i="10"/>
  <c r="I108" i="10"/>
  <c r="H84" i="10"/>
  <c r="I55" i="10"/>
  <c r="E43" i="10"/>
  <c r="I40" i="10"/>
  <c r="J22" i="10"/>
  <c r="G15" i="10"/>
  <c r="C258" i="10"/>
  <c r="I244" i="10"/>
  <c r="E201" i="10"/>
  <c r="D164" i="10"/>
  <c r="H146" i="10"/>
  <c r="E122" i="10"/>
  <c r="H108" i="10"/>
  <c r="G93" i="10"/>
  <c r="C50" i="10"/>
  <c r="F15" i="10"/>
  <c r="L43" i="9"/>
  <c r="F267" i="10"/>
  <c r="B256" i="10"/>
  <c r="D234" i="10"/>
  <c r="H216" i="10"/>
  <c r="C191" i="10"/>
  <c r="D151" i="10"/>
  <c r="G146" i="10"/>
  <c r="F142" i="10"/>
  <c r="F93" i="10"/>
  <c r="L115" i="9"/>
  <c r="F76" i="10"/>
  <c r="J58" i="10"/>
  <c r="J50" i="10"/>
  <c r="J42" i="10"/>
  <c r="K155" i="10"/>
  <c r="K120" i="10"/>
  <c r="I89" i="10"/>
  <c r="I81" i="10"/>
  <c r="B53" i="10"/>
  <c r="D46" i="10"/>
  <c r="H10" i="10"/>
  <c r="I147" i="10"/>
  <c r="I80" i="10"/>
  <c r="G288" i="10"/>
  <c r="E200" i="10"/>
  <c r="C168" i="10"/>
  <c r="G58" i="10"/>
  <c r="K46" i="10"/>
  <c r="I110" i="10"/>
  <c r="J180" i="10"/>
  <c r="H166" i="10"/>
  <c r="K61" i="10"/>
  <c r="K52" i="10"/>
  <c r="L59" i="9"/>
  <c r="H13" i="10"/>
  <c r="L31" i="9"/>
  <c r="L31" i="10" s="1"/>
  <c r="I258" i="10"/>
  <c r="I96" i="10"/>
  <c r="K84" i="10"/>
  <c r="I180" i="10"/>
  <c r="D165" i="10"/>
  <c r="K82" i="10"/>
  <c r="G49" i="10"/>
  <c r="C60" i="10"/>
  <c r="B30" i="10"/>
  <c r="F79" i="10"/>
  <c r="G94" i="10"/>
  <c r="I50" i="10"/>
  <c r="G8" i="10"/>
  <c r="J99" i="10"/>
  <c r="G86" i="10"/>
  <c r="I45" i="10"/>
  <c r="F284" i="10"/>
  <c r="E159" i="10"/>
  <c r="H80" i="10"/>
  <c r="F57" i="10"/>
  <c r="J210" i="10"/>
  <c r="D184" i="10"/>
  <c r="E55" i="10"/>
  <c r="L53" i="9"/>
  <c r="L19" i="10" s="1"/>
  <c r="J7" i="10"/>
  <c r="J199" i="10"/>
  <c r="F297" i="10"/>
  <c r="I294" i="10"/>
  <c r="L325" i="9"/>
  <c r="L325" i="10" s="1"/>
  <c r="E268" i="10"/>
  <c r="I247" i="10"/>
  <c r="E303" i="10"/>
  <c r="H300" i="10"/>
  <c r="E289" i="10"/>
  <c r="I284" i="10"/>
  <c r="C235" i="10"/>
  <c r="H222" i="10"/>
  <c r="E304" i="10"/>
  <c r="B296" i="10"/>
  <c r="E282" i="10"/>
  <c r="I264" i="10"/>
  <c r="J257" i="10"/>
  <c r="I243" i="10"/>
  <c r="C233" i="10"/>
  <c r="E221" i="10"/>
  <c r="B285" i="10"/>
  <c r="I281" i="10"/>
  <c r="J268" i="10"/>
  <c r="H264" i="10"/>
  <c r="D236" i="10"/>
  <c r="F232" i="10"/>
  <c r="J224" i="10"/>
  <c r="I303" i="10"/>
  <c r="E291" i="10"/>
  <c r="C283" i="10"/>
  <c r="L314" i="9"/>
  <c r="L314" i="10" s="1"/>
  <c r="D263" i="10"/>
  <c r="J258" i="10"/>
  <c r="C256" i="10"/>
  <c r="J244" i="10"/>
  <c r="H224" i="10"/>
  <c r="B289" i="10"/>
  <c r="J270" i="10"/>
  <c r="G210" i="10"/>
  <c r="I184" i="10"/>
  <c r="I155" i="10"/>
  <c r="C141" i="10"/>
  <c r="K100" i="10"/>
  <c r="G268" i="10"/>
  <c r="B219" i="10"/>
  <c r="C196" i="10"/>
  <c r="F161" i="10"/>
  <c r="K156" i="10"/>
  <c r="D153" i="10"/>
  <c r="C132" i="10"/>
  <c r="I282" i="10"/>
  <c r="K247" i="10"/>
  <c r="G223" i="10"/>
  <c r="K216" i="10"/>
  <c r="F211" i="10"/>
  <c r="G191" i="10"/>
  <c r="G177" i="10"/>
  <c r="H168" i="10"/>
  <c r="J123" i="10"/>
  <c r="E290" i="10"/>
  <c r="C279" i="10"/>
  <c r="G265" i="10"/>
  <c r="B209" i="10"/>
  <c r="J193" i="10"/>
  <c r="C190" i="10"/>
  <c r="G181" i="10"/>
  <c r="H178" i="10"/>
  <c r="E167" i="10"/>
  <c r="E154" i="10"/>
  <c r="C124" i="10"/>
  <c r="F120" i="10"/>
  <c r="G255" i="10"/>
  <c r="I224" i="10"/>
  <c r="I193" i="10"/>
  <c r="C183" i="10"/>
  <c r="I179" i="10"/>
  <c r="I175" i="10"/>
  <c r="G165" i="10"/>
  <c r="I162" i="10"/>
  <c r="G159" i="10"/>
  <c r="E155" i="10"/>
  <c r="J150" i="10"/>
  <c r="K143" i="10"/>
  <c r="J117" i="10"/>
  <c r="J184" i="10"/>
  <c r="C177" i="10"/>
  <c r="F162" i="10"/>
  <c r="L191" i="9"/>
  <c r="L157" i="10" s="1"/>
  <c r="F153" i="10"/>
  <c r="K134" i="10"/>
  <c r="H87" i="10"/>
  <c r="F66" i="10"/>
  <c r="G43" i="10"/>
  <c r="K19" i="10"/>
  <c r="K12" i="10"/>
  <c r="B8" i="10"/>
  <c r="G302" i="10"/>
  <c r="H297" i="10"/>
  <c r="C144" i="10"/>
  <c r="K119" i="10"/>
  <c r="J111" i="10"/>
  <c r="I54" i="10"/>
  <c r="D49" i="10"/>
  <c r="J5" i="10"/>
  <c r="G149" i="10"/>
  <c r="J218" i="10"/>
  <c r="J211" i="10"/>
  <c r="J187" i="10"/>
  <c r="C181" i="10"/>
  <c r="D100" i="10"/>
  <c r="K79" i="10"/>
  <c r="F75" i="10"/>
  <c r="H46" i="10"/>
  <c r="G21" i="10"/>
  <c r="E17" i="10"/>
  <c r="F14" i="10"/>
  <c r="G11" i="10"/>
  <c r="K261" i="10"/>
  <c r="K251" i="10"/>
  <c r="G233" i="10"/>
  <c r="K221" i="10"/>
  <c r="F215" i="10"/>
  <c r="I187" i="10"/>
  <c r="G179" i="10"/>
  <c r="J158" i="10"/>
  <c r="E145" i="10"/>
  <c r="E107" i="10"/>
  <c r="J57" i="10"/>
  <c r="B49" i="10"/>
  <c r="E44" i="10"/>
  <c r="J303" i="10"/>
  <c r="G262" i="10"/>
  <c r="H228" i="10"/>
  <c r="E215" i="10"/>
  <c r="J195" i="10"/>
  <c r="K164" i="10"/>
  <c r="G132" i="10"/>
  <c r="E115" i="10"/>
  <c r="D98" i="10"/>
  <c r="C92" i="10"/>
  <c r="D83" i="10"/>
  <c r="B66" i="10"/>
  <c r="D61" i="10"/>
  <c r="B50" i="10"/>
  <c r="B42" i="10"/>
  <c r="D31" i="10"/>
  <c r="E11" i="10"/>
  <c r="F8" i="10"/>
  <c r="G5" i="10"/>
  <c r="H209" i="10"/>
  <c r="C155" i="10"/>
  <c r="J118" i="10"/>
  <c r="F88" i="10"/>
  <c r="G80" i="10"/>
  <c r="K62" i="10"/>
  <c r="B110" i="10"/>
  <c r="H147" i="10"/>
  <c r="C75" i="10"/>
  <c r="I118" i="10"/>
  <c r="H65" i="10"/>
  <c r="I53" i="10"/>
  <c r="K24" i="10"/>
  <c r="C112" i="10"/>
  <c r="G27" i="10"/>
  <c r="J212" i="10"/>
  <c r="B180" i="10"/>
  <c r="E165" i="10"/>
  <c r="J74" i="10"/>
  <c r="C61" i="10"/>
  <c r="C52" i="10"/>
  <c r="I18" i="10"/>
  <c r="H6" i="10"/>
  <c r="E8" i="10"/>
  <c r="D85" i="10"/>
  <c r="K32" i="10"/>
  <c r="C82" i="10"/>
  <c r="D54" i="10"/>
  <c r="E48" i="10"/>
  <c r="G13" i="10"/>
  <c r="D5" i="10"/>
  <c r="L15" i="9"/>
  <c r="I227" i="10"/>
  <c r="J45" i="10"/>
  <c r="E146" i="10"/>
  <c r="J75" i="10"/>
  <c r="K76" i="10"/>
  <c r="F49" i="10"/>
  <c r="G22" i="10"/>
  <c r="K14" i="10"/>
  <c r="G264" i="10"/>
  <c r="K75" i="10"/>
  <c r="E148" i="10"/>
  <c r="D78" i="10"/>
  <c r="I51" i="10"/>
  <c r="E116" i="10"/>
  <c r="F96" i="10"/>
  <c r="I201" i="10"/>
  <c r="D197" i="10"/>
  <c r="E194" i="10"/>
  <c r="G164" i="10"/>
  <c r="B156" i="10"/>
  <c r="G144" i="10"/>
  <c r="I141" i="10"/>
  <c r="E118" i="10"/>
  <c r="J162" i="10"/>
  <c r="D147" i="10"/>
  <c r="B133" i="10"/>
  <c r="E223" i="10"/>
  <c r="I202" i="10"/>
  <c r="B197" i="10"/>
  <c r="D154" i="10"/>
  <c r="F128" i="10"/>
  <c r="E98" i="10"/>
  <c r="C286" i="10"/>
  <c r="C56" i="10"/>
  <c r="G295" i="10"/>
  <c r="B220" i="10"/>
  <c r="C213" i="10"/>
  <c r="K200" i="10"/>
  <c r="H186" i="10"/>
  <c r="B177" i="10"/>
  <c r="B154" i="10"/>
  <c r="J134" i="10"/>
  <c r="D127" i="10"/>
  <c r="K97" i="10"/>
  <c r="B88" i="10"/>
  <c r="E66" i="10"/>
  <c r="I62" i="10"/>
  <c r="B40" i="10"/>
  <c r="J183" i="10"/>
  <c r="C158" i="10"/>
  <c r="H130" i="10"/>
  <c r="E114" i="10"/>
  <c r="K57" i="10"/>
  <c r="H32" i="10"/>
  <c r="G25" i="10"/>
  <c r="D214" i="10"/>
  <c r="K89" i="10"/>
  <c r="C80" i="10"/>
  <c r="B57" i="10"/>
  <c r="E53" i="10"/>
  <c r="H48" i="10"/>
  <c r="D43" i="10"/>
  <c r="K28" i="10"/>
  <c r="F25" i="10"/>
  <c r="H19" i="10"/>
  <c r="E250" i="10"/>
  <c r="D201" i="10"/>
  <c r="F179" i="10"/>
  <c r="C164" i="10"/>
  <c r="G150" i="10"/>
  <c r="B89" i="10"/>
  <c r="B80" i="10"/>
  <c r="D75" i="10"/>
  <c r="I65" i="10"/>
  <c r="D52" i="10"/>
  <c r="I49" i="10"/>
  <c r="D44" i="10"/>
  <c r="I41" i="10"/>
  <c r="D30" i="10"/>
  <c r="I27" i="10"/>
  <c r="C23" i="10"/>
  <c r="G19" i="10"/>
  <c r="E15" i="10"/>
  <c r="F202" i="10"/>
  <c r="J164" i="10"/>
  <c r="B161" i="10"/>
  <c r="C62" i="10"/>
  <c r="J44" i="10"/>
  <c r="G259" i="10"/>
  <c r="K188" i="10"/>
  <c r="I143" i="10"/>
  <c r="K290" i="10"/>
  <c r="C198" i="10"/>
  <c r="B81" i="10"/>
  <c r="C6" i="10"/>
  <c r="B176" i="10"/>
  <c r="I166" i="10"/>
  <c r="E123" i="10"/>
  <c r="G117" i="10"/>
  <c r="B83" i="10"/>
  <c r="F64" i="10"/>
  <c r="I44" i="10"/>
  <c r="C24" i="10"/>
  <c r="L11" i="10"/>
  <c r="K151" i="10"/>
  <c r="H109" i="10"/>
  <c r="I73" i="10"/>
  <c r="I92" i="10"/>
  <c r="H49" i="10"/>
  <c r="D40" i="10"/>
  <c r="B29" i="10"/>
  <c r="B24" i="10"/>
  <c r="C128" i="10"/>
  <c r="G193" i="10"/>
  <c r="E78" i="10"/>
  <c r="D26" i="10"/>
  <c r="F89" i="10"/>
  <c r="B191" i="10"/>
  <c r="H176" i="10"/>
  <c r="E128" i="10"/>
  <c r="I66" i="10"/>
  <c r="B61" i="10"/>
  <c r="H42" i="10"/>
  <c r="E12" i="10"/>
  <c r="H60" i="10"/>
  <c r="G57" i="10"/>
  <c r="H17" i="10"/>
  <c r="D90" i="10"/>
  <c r="B210" i="10"/>
  <c r="H133" i="10"/>
  <c r="J126" i="10"/>
  <c r="J98" i="10"/>
  <c r="B96" i="10"/>
  <c r="C76" i="10"/>
  <c r="J43" i="10"/>
  <c r="H29" i="10"/>
  <c r="J17" i="10"/>
  <c r="B7" i="10"/>
  <c r="C188" i="10"/>
  <c r="C290" i="10"/>
  <c r="F39" i="10"/>
  <c r="K198" i="10"/>
  <c r="J251" i="10"/>
  <c r="F243" i="10"/>
  <c r="D284" i="10"/>
  <c r="C245" i="10"/>
  <c r="G163" i="10"/>
  <c r="H158" i="10"/>
  <c r="G130" i="10"/>
  <c r="I90" i="10"/>
  <c r="K293" i="10"/>
  <c r="F194" i="10"/>
  <c r="I148" i="10"/>
  <c r="F130" i="10"/>
  <c r="H120" i="10"/>
  <c r="H296" i="10"/>
  <c r="I219" i="10"/>
  <c r="J215" i="10"/>
  <c r="J196" i="10"/>
  <c r="D190" i="10"/>
  <c r="C149" i="10"/>
  <c r="E287" i="10"/>
  <c r="B216" i="10"/>
  <c r="J202" i="10"/>
  <c r="H192" i="10"/>
  <c r="F177" i="10"/>
  <c r="K166" i="10"/>
  <c r="H159" i="10"/>
  <c r="J153" i="10"/>
  <c r="K146" i="10"/>
  <c r="I233" i="10"/>
  <c r="F200" i="10"/>
  <c r="H196" i="10"/>
  <c r="G192" i="10"/>
  <c r="G185" i="10"/>
  <c r="H182" i="10"/>
  <c r="G178" i="10"/>
  <c r="F168" i="10"/>
  <c r="D158" i="10"/>
  <c r="I153" i="10"/>
  <c r="C143" i="10"/>
  <c r="I133" i="10"/>
  <c r="J124" i="10"/>
  <c r="E119" i="10"/>
  <c r="E111" i="10"/>
  <c r="E97" i="10"/>
  <c r="B85" i="10"/>
  <c r="D200" i="10"/>
  <c r="D192" i="10"/>
  <c r="B184" i="10"/>
  <c r="K167" i="10"/>
  <c r="H161" i="10"/>
  <c r="C134" i="10"/>
  <c r="E113" i="10"/>
  <c r="C63" i="10"/>
  <c r="D22" i="10"/>
  <c r="I15" i="10"/>
  <c r="G7" i="10"/>
  <c r="D301" i="10"/>
  <c r="C200" i="10"/>
  <c r="L211" i="9"/>
  <c r="L177" i="10" s="1"/>
  <c r="I157" i="10"/>
  <c r="K148" i="10"/>
  <c r="C119" i="10"/>
  <c r="G107" i="10"/>
  <c r="G87" i="10"/>
  <c r="D20" i="10"/>
  <c r="B218" i="10"/>
  <c r="B211" i="10"/>
  <c r="B187" i="10"/>
  <c r="H179" i="10"/>
  <c r="D121" i="10"/>
  <c r="C79" i="10"/>
  <c r="F74" i="10"/>
  <c r="C65" i="10"/>
  <c r="F45" i="10"/>
  <c r="L6" i="10"/>
  <c r="E302" i="10"/>
  <c r="C261" i="10"/>
  <c r="C251" i="10"/>
  <c r="E229" i="10"/>
  <c r="C221" i="10"/>
  <c r="I211" i="10"/>
  <c r="K195" i="10"/>
  <c r="B158" i="10"/>
  <c r="G142" i="10"/>
  <c r="J127" i="10"/>
  <c r="B65" i="10"/>
  <c r="E61" i="10"/>
  <c r="L91" i="9"/>
  <c r="L57" i="10" s="1"/>
  <c r="B303" i="10"/>
  <c r="F257" i="10"/>
  <c r="K214" i="10"/>
  <c r="D178" i="10"/>
  <c r="F159" i="10"/>
  <c r="J147" i="10"/>
  <c r="J131" i="10"/>
  <c r="I86" i="10"/>
  <c r="K73" i="10"/>
  <c r="G64" i="10"/>
  <c r="G48" i="10"/>
  <c r="G160" i="10"/>
  <c r="B118" i="10"/>
  <c r="K83" i="10"/>
  <c r="K8" i="10"/>
  <c r="I251" i="10"/>
  <c r="G133" i="10"/>
  <c r="C93" i="10"/>
  <c r="I43" i="10"/>
  <c r="G277" i="10"/>
  <c r="E62" i="10"/>
  <c r="J194" i="10"/>
  <c r="D62" i="10"/>
  <c r="D126" i="10"/>
  <c r="G175" i="10"/>
  <c r="F165" i="10"/>
  <c r="G156" i="10"/>
  <c r="D63" i="10"/>
  <c r="D50" i="10"/>
  <c r="G41" i="10"/>
  <c r="K263" i="10"/>
  <c r="L5" i="9"/>
  <c r="L5" i="10" s="1"/>
  <c r="B212" i="10"/>
  <c r="I176" i="10"/>
  <c r="I83" i="10"/>
  <c r="B74" i="10"/>
  <c r="I59" i="10"/>
  <c r="F48" i="10"/>
  <c r="G28" i="10"/>
  <c r="K15" i="10"/>
  <c r="E5" i="10"/>
  <c r="B283" i="10"/>
  <c r="J14" i="10"/>
  <c r="H73" i="10"/>
  <c r="B9" i="10"/>
  <c r="L225" i="9"/>
  <c r="I125" i="10"/>
  <c r="K25" i="10"/>
  <c r="G16" i="10"/>
  <c r="B73" i="10"/>
  <c r="I23" i="10"/>
  <c r="L18" i="9"/>
  <c r="C287" i="10"/>
  <c r="E196" i="10"/>
  <c r="J82" i="10"/>
  <c r="H66" i="10"/>
  <c r="K54" i="10"/>
  <c r="D48" i="10"/>
  <c r="D21" i="10"/>
  <c r="C14" i="10"/>
  <c r="F22" i="10"/>
  <c r="J151" i="10"/>
  <c r="J297" i="10"/>
  <c r="B75" i="10"/>
  <c r="E39" i="10"/>
  <c r="F270" i="10"/>
  <c r="E266" i="10"/>
  <c r="I252" i="10"/>
  <c r="F290" i="10"/>
  <c r="F287" i="10"/>
  <c r="E270" i="10"/>
  <c r="H259" i="10"/>
  <c r="H252" i="10"/>
  <c r="C228" i="10"/>
  <c r="K302" i="10"/>
  <c r="D300" i="10"/>
  <c r="I297" i="10"/>
  <c r="B293" i="10"/>
  <c r="I289" i="10"/>
  <c r="B286" i="10"/>
  <c r="B282" i="10"/>
  <c r="H278" i="10"/>
  <c r="I269" i="10"/>
  <c r="B266" i="10"/>
  <c r="H292" i="10"/>
  <c r="F217" i="10"/>
  <c r="B200" i="10"/>
  <c r="F166" i="10"/>
  <c r="E133" i="10"/>
  <c r="H89" i="10"/>
  <c r="E264" i="10"/>
  <c r="K236" i="10"/>
  <c r="B234" i="10"/>
  <c r="F143" i="10"/>
  <c r="K304" i="10"/>
  <c r="J269" i="10"/>
  <c r="G253" i="10"/>
  <c r="I231" i="10"/>
  <c r="B215" i="10"/>
  <c r="K186" i="10"/>
  <c r="J182" i="10"/>
  <c r="K179" i="10"/>
  <c r="E163" i="10"/>
  <c r="G155" i="10"/>
  <c r="H148" i="10"/>
  <c r="E143" i="10"/>
  <c r="F134" i="10"/>
  <c r="G131" i="10"/>
  <c r="E110" i="10"/>
  <c r="G278" i="10"/>
  <c r="E261" i="10"/>
  <c r="I236" i="10"/>
  <c r="I215" i="10"/>
  <c r="B202" i="10"/>
  <c r="H185" i="10"/>
  <c r="D176" i="10"/>
  <c r="C166" i="10"/>
  <c r="B162" i="10"/>
  <c r="E158" i="10"/>
  <c r="C150" i="10"/>
  <c r="I132" i="10"/>
  <c r="D118" i="10"/>
  <c r="K108" i="10"/>
  <c r="I304" i="10"/>
  <c r="I262" i="10"/>
  <c r="C220" i="10"/>
  <c r="I216" i="10"/>
  <c r="D211" i="10"/>
  <c r="E191" i="10"/>
  <c r="F188" i="10"/>
  <c r="E164" i="10"/>
  <c r="G125" i="10"/>
  <c r="C78" i="10"/>
  <c r="E65" i="10"/>
  <c r="K55" i="10"/>
  <c r="B46" i="10"/>
  <c r="K39" i="10"/>
  <c r="F10" i="10"/>
  <c r="F219" i="10"/>
  <c r="K211" i="10"/>
  <c r="H194" i="10"/>
  <c r="E185" i="10"/>
  <c r="B134" i="10"/>
  <c r="H126" i="10"/>
  <c r="F114" i="10"/>
  <c r="E100" i="10"/>
  <c r="C97" i="10"/>
  <c r="I76" i="10"/>
  <c r="G52" i="10"/>
  <c r="K22" i="10"/>
  <c r="I8" i="10"/>
  <c r="J249" i="10"/>
  <c r="F201" i="10"/>
  <c r="B183" i="10"/>
  <c r="F178" i="10"/>
  <c r="H157" i="10"/>
  <c r="F141" i="10"/>
  <c r="J97" i="10"/>
  <c r="K27" i="10"/>
  <c r="G24" i="10"/>
  <c r="C20" i="10"/>
  <c r="E178" i="10"/>
  <c r="C89" i="10"/>
  <c r="E75" i="10"/>
  <c r="L65" i="10"/>
  <c r="G32" i="10"/>
  <c r="E280" i="10"/>
  <c r="I246" i="10"/>
  <c r="K212" i="10"/>
  <c r="K199" i="10"/>
  <c r="H183" i="10"/>
  <c r="J143" i="10"/>
  <c r="G85" i="10"/>
  <c r="K81" i="10"/>
  <c r="G78" i="10"/>
  <c r="G63" i="10"/>
  <c r="G55" i="10"/>
  <c r="K51" i="10"/>
  <c r="K43" i="10"/>
  <c r="K29" i="10"/>
  <c r="H22" i="10"/>
  <c r="B164" i="10"/>
  <c r="G153" i="10"/>
  <c r="K26" i="10"/>
  <c r="K184" i="10"/>
  <c r="L13" i="9"/>
  <c r="L13" i="10" s="1"/>
  <c r="H24" i="10"/>
  <c r="J155" i="10"/>
  <c r="J120" i="10"/>
  <c r="E47" i="10"/>
  <c r="F216" i="10"/>
  <c r="G95" i="10"/>
  <c r="K280" i="10"/>
  <c r="E56" i="10"/>
  <c r="B194" i="10"/>
  <c r="C87" i="10"/>
  <c r="E293" i="10"/>
  <c r="J163" i="10"/>
  <c r="K90" i="10"/>
  <c r="G65" i="10"/>
  <c r="D47" i="10"/>
  <c r="K31" i="10"/>
  <c r="F21" i="10"/>
  <c r="L317" i="9"/>
  <c r="L317" i="10" s="1"/>
  <c r="J110" i="10"/>
  <c r="I82" i="10"/>
  <c r="K287" i="10"/>
  <c r="J112" i="10"/>
  <c r="J60" i="10"/>
  <c r="I58" i="10"/>
  <c r="E188" i="10"/>
  <c r="F77" i="10"/>
  <c r="F65" i="10"/>
  <c r="J52" i="10"/>
  <c r="J15" i="10"/>
  <c r="J11" i="10"/>
  <c r="G66" i="10"/>
  <c r="I60" i="10"/>
  <c r="G216" i="10"/>
  <c r="E132" i="10"/>
  <c r="B126" i="10"/>
  <c r="B98" i="10"/>
  <c r="H95" i="10"/>
  <c r="C54" i="10"/>
  <c r="B43" i="10"/>
  <c r="J25" i="10"/>
  <c r="B17" i="10"/>
  <c r="H281" i="10"/>
  <c r="G109" i="10"/>
  <c r="B60" i="10"/>
  <c r="J30" i="10"/>
  <c r="H153" i="10"/>
  <c r="B288" i="10"/>
  <c r="B281" i="10"/>
  <c r="K265" i="10"/>
  <c r="K262" i="10"/>
  <c r="G245" i="10"/>
  <c r="J235" i="10"/>
  <c r="E299" i="10"/>
  <c r="H295" i="10"/>
  <c r="D286" i="10"/>
  <c r="K269" i="10"/>
  <c r="J233" i="10"/>
  <c r="H285" i="10"/>
  <c r="L316" i="9"/>
  <c r="L316" i="10" s="1"/>
  <c r="J260" i="10"/>
  <c r="D254" i="10"/>
  <c r="J225" i="10"/>
  <c r="D291" i="10"/>
  <c r="E252" i="10"/>
  <c r="I199" i="10"/>
  <c r="K192" i="10"/>
  <c r="J188" i="10"/>
  <c r="K178" i="10"/>
  <c r="E129" i="10"/>
  <c r="J121" i="10"/>
  <c r="C293" i="10"/>
  <c r="F226" i="10"/>
  <c r="E217" i="10"/>
  <c r="D209" i="10"/>
  <c r="G198" i="10"/>
  <c r="B185" i="10"/>
  <c r="B159" i="10"/>
  <c r="F147" i="10"/>
  <c r="G134" i="10"/>
  <c r="H112" i="10"/>
  <c r="F292" i="10"/>
  <c r="G218" i="10"/>
  <c r="C193" i="10"/>
  <c r="C186" i="10"/>
  <c r="K175" i="10"/>
  <c r="F158" i="10"/>
  <c r="E126" i="10"/>
  <c r="L150" i="9"/>
  <c r="L116" i="10" s="1"/>
  <c r="J298" i="10"/>
  <c r="D283" i="10"/>
  <c r="K254" i="10"/>
  <c r="D210" i="10"/>
  <c r="H201" i="10"/>
  <c r="F191" i="10"/>
  <c r="G188" i="10"/>
  <c r="F184" i="10"/>
  <c r="J179" i="10"/>
  <c r="H165" i="10"/>
  <c r="D161" i="10"/>
  <c r="D157" i="10"/>
  <c r="H145" i="10"/>
  <c r="F131" i="10"/>
  <c r="C108" i="10"/>
  <c r="H257" i="10"/>
  <c r="G231" i="10"/>
  <c r="H215" i="10"/>
  <c r="L245" i="9"/>
  <c r="E195" i="10"/>
  <c r="E177" i="10"/>
  <c r="D167" i="10"/>
  <c r="K163" i="10"/>
  <c r="K157" i="10"/>
  <c r="G152" i="10"/>
  <c r="I149" i="10"/>
  <c r="E131" i="10"/>
  <c r="K126" i="10"/>
  <c r="H123" i="10"/>
  <c r="F92" i="10"/>
  <c r="D218" i="10"/>
  <c r="E181" i="10"/>
  <c r="C167" i="10"/>
  <c r="D148" i="10"/>
  <c r="F133" i="10"/>
  <c r="D91" i="10"/>
  <c r="C85" i="10"/>
  <c r="H74" i="10"/>
  <c r="G51" i="10"/>
  <c r="F28" i="10"/>
  <c r="I21" i="10"/>
  <c r="H14" i="10"/>
  <c r="E9" i="10"/>
  <c r="J299" i="10"/>
  <c r="K294" i="10"/>
  <c r="J167" i="10"/>
  <c r="C148" i="10"/>
  <c r="B56" i="10"/>
  <c r="B39" i="10"/>
  <c r="B19" i="10"/>
  <c r="L29" i="9"/>
  <c r="L23" i="9"/>
  <c r="G215" i="10"/>
  <c r="G186" i="10"/>
  <c r="F182" i="10"/>
  <c r="I146" i="10"/>
  <c r="K127" i="10"/>
  <c r="C113" i="10"/>
  <c r="B97" i="10"/>
  <c r="I64" i="10"/>
  <c r="F52" i="10"/>
  <c r="F44" i="10"/>
  <c r="B16" i="10"/>
  <c r="K258" i="10"/>
  <c r="G224" i="10"/>
  <c r="H220" i="10"/>
  <c r="H202" i="10"/>
  <c r="C195" i="10"/>
  <c r="I183" i="10"/>
  <c r="E168" i="10"/>
  <c r="G123" i="10"/>
  <c r="F115" i="10"/>
  <c r="H88" i="10"/>
  <c r="E83" i="10"/>
  <c r="L113" i="9"/>
  <c r="L79" i="10" s="1"/>
  <c r="H64" i="10"/>
  <c r="D59" i="10"/>
  <c r="D23" i="10"/>
  <c r="J256" i="10"/>
  <c r="H235" i="10"/>
  <c r="C225" i="10"/>
  <c r="K191" i="10"/>
  <c r="H175" i="10"/>
  <c r="I158" i="10"/>
  <c r="B147" i="10"/>
  <c r="B131" i="10"/>
  <c r="J95" i="10"/>
  <c r="G77" i="10"/>
  <c r="C73" i="10"/>
  <c r="B10" i="10"/>
  <c r="C7" i="10"/>
  <c r="H116" i="10"/>
  <c r="D159" i="10"/>
  <c r="E152" i="10"/>
  <c r="H117" i="10"/>
  <c r="C83" i="10"/>
  <c r="J53" i="10"/>
  <c r="C8" i="10"/>
  <c r="C151" i="10"/>
  <c r="K128" i="10"/>
  <c r="G201" i="10"/>
  <c r="B112" i="10"/>
  <c r="K53" i="10"/>
  <c r="G209" i="10"/>
  <c r="K168" i="10"/>
  <c r="G162" i="10"/>
  <c r="H81" i="10"/>
  <c r="E40" i="10"/>
  <c r="B18" i="10"/>
  <c r="L10" i="9"/>
  <c r="L10" i="10" s="1"/>
  <c r="E142" i="10"/>
  <c r="C30" i="10"/>
  <c r="F175" i="10"/>
  <c r="E54" i="10"/>
  <c r="L81" i="9"/>
  <c r="L47" i="10" s="1"/>
  <c r="C15" i="10"/>
  <c r="C11" i="10"/>
  <c r="D270" i="10"/>
  <c r="D77" i="10"/>
  <c r="F152" i="10"/>
  <c r="G166" i="10"/>
  <c r="E93" i="10"/>
  <c r="D76" i="10"/>
  <c r="H59" i="10"/>
  <c r="C25" i="10"/>
  <c r="B11" i="10"/>
  <c r="K60" i="10"/>
  <c r="C21" i="10"/>
  <c r="F196" i="10"/>
  <c r="I14" i="10"/>
  <c r="I117" i="10"/>
  <c r="E46" i="10"/>
  <c r="D188" i="10"/>
  <c r="B82" i="10"/>
  <c r="I61" i="10"/>
  <c r="J47" i="10"/>
  <c r="G42" i="10"/>
  <c r="B25" i="10"/>
  <c r="F20" i="10"/>
  <c r="L51" i="9"/>
  <c r="L17" i="10" s="1"/>
  <c r="F13" i="10"/>
  <c r="I268" i="10"/>
  <c r="E294" i="10"/>
  <c r="H76" i="10"/>
  <c r="H197" i="10"/>
  <c r="K87" i="10"/>
  <c r="D8" i="10"/>
  <c r="A32" i="2"/>
  <c r="L294" i="10" l="1"/>
  <c r="L328" i="10"/>
  <c r="L295" i="10"/>
  <c r="L329" i="10"/>
  <c r="L289" i="10"/>
  <c r="L323" i="10"/>
  <c r="L287" i="10"/>
  <c r="L321" i="10"/>
  <c r="L290" i="10"/>
  <c r="L324" i="10"/>
  <c r="L279" i="10"/>
  <c r="L313" i="10"/>
  <c r="L278" i="10"/>
  <c r="L312" i="10"/>
  <c r="L164" i="10"/>
  <c r="L183" i="10"/>
  <c r="L127" i="10"/>
  <c r="L144" i="10"/>
  <c r="L25" i="10"/>
  <c r="L217" i="10"/>
  <c r="L48" i="10"/>
  <c r="L214" i="10"/>
  <c r="L263" i="10"/>
  <c r="L221" i="10"/>
  <c r="L211" i="10"/>
  <c r="L74" i="10"/>
  <c r="L213" i="10"/>
  <c r="L304" i="10"/>
  <c r="L291" i="10"/>
  <c r="L212" i="10"/>
  <c r="L280" i="10"/>
  <c r="L89" i="10"/>
  <c r="L80" i="10"/>
  <c r="L76" i="10"/>
  <c r="L227" i="10"/>
  <c r="L282" i="10"/>
  <c r="L199" i="10"/>
  <c r="L283" i="10"/>
  <c r="L162" i="10"/>
  <c r="L110" i="10"/>
  <c r="L147" i="10"/>
  <c r="L285" i="10"/>
  <c r="L143" i="10"/>
  <c r="L66" i="10"/>
  <c r="L220" i="10"/>
  <c r="L209" i="10"/>
  <c r="L130" i="10"/>
  <c r="L90" i="10"/>
  <c r="L201" i="10"/>
  <c r="L125" i="10"/>
  <c r="L119" i="10"/>
  <c r="L233" i="10"/>
  <c r="L163" i="10"/>
  <c r="L266" i="10"/>
  <c r="L202" i="10"/>
  <c r="L151" i="10"/>
  <c r="L32" i="10"/>
  <c r="L160" i="10"/>
  <c r="L254" i="10"/>
  <c r="L286" i="10"/>
  <c r="L261" i="10"/>
  <c r="L235" i="10"/>
  <c r="L191" i="10"/>
  <c r="L277" i="10"/>
  <c r="L87" i="10"/>
  <c r="L248" i="10"/>
  <c r="L63" i="10"/>
  <c r="L78" i="10"/>
  <c r="L118" i="10"/>
  <c r="L197" i="10"/>
  <c r="L85" i="10"/>
  <c r="L262" i="10"/>
  <c r="L234" i="10"/>
  <c r="L300" i="10"/>
  <c r="L64" i="10"/>
  <c r="L126" i="10"/>
  <c r="L301" i="10"/>
  <c r="L247" i="10"/>
  <c r="L129" i="10"/>
  <c r="L153" i="10"/>
  <c r="L84" i="10"/>
  <c r="L185" i="10"/>
  <c r="L50" i="10"/>
  <c r="L268" i="10"/>
  <c r="L249" i="10"/>
  <c r="L267" i="10"/>
  <c r="L16" i="10"/>
  <c r="L82" i="10"/>
  <c r="L9" i="10"/>
  <c r="L159" i="10"/>
  <c r="L231" i="10"/>
  <c r="L255" i="10"/>
  <c r="L62" i="10"/>
  <c r="L122" i="10"/>
  <c r="L219" i="10"/>
  <c r="L269" i="10"/>
  <c r="L21" i="10"/>
  <c r="L298" i="10"/>
  <c r="L190" i="10"/>
  <c r="L92" i="10"/>
  <c r="L192" i="10"/>
  <c r="L224" i="10"/>
  <c r="L284" i="10"/>
  <c r="L53" i="10"/>
  <c r="L114" i="10"/>
  <c r="L156" i="10"/>
  <c r="L187" i="10"/>
  <c r="L81" i="10"/>
  <c r="L113" i="10"/>
  <c r="L91" i="10"/>
  <c r="L258" i="10"/>
  <c r="L61" i="10"/>
  <c r="L193" i="10"/>
  <c r="L178" i="10"/>
  <c r="L51" i="10"/>
  <c r="L26" i="10"/>
  <c r="L60" i="10"/>
  <c r="L43" i="10"/>
  <c r="L94" i="10"/>
  <c r="L181" i="10"/>
  <c r="L293" i="10"/>
  <c r="L18" i="10"/>
  <c r="L302" i="10"/>
  <c r="L124" i="10"/>
  <c r="L288" i="10"/>
  <c r="L58" i="10"/>
  <c r="L186" i="10"/>
  <c r="L15" i="10"/>
  <c r="L296" i="10"/>
  <c r="L145" i="10"/>
  <c r="L198" i="10"/>
  <c r="L165" i="10"/>
  <c r="L88" i="10"/>
  <c r="L123" i="10"/>
  <c r="L236" i="10"/>
  <c r="L299" i="10"/>
  <c r="L225" i="10"/>
  <c r="L179" i="10"/>
  <c r="L115" i="10"/>
  <c r="L134" i="10"/>
  <c r="L303" i="10"/>
  <c r="L52" i="10"/>
  <c r="L161" i="10"/>
  <c r="L23" i="10"/>
  <c r="L180" i="10"/>
  <c r="L297" i="10"/>
  <c r="L49" i="10"/>
  <c r="L150" i="10"/>
  <c r="L56" i="10"/>
  <c r="L96" i="10"/>
  <c r="L257" i="10"/>
  <c r="L108" i="10"/>
  <c r="L133" i="10"/>
  <c r="L112" i="10"/>
  <c r="L97" i="10"/>
  <c r="L215" i="10"/>
  <c r="L59" i="10"/>
  <c r="L55" i="10"/>
  <c r="L245" i="10"/>
  <c r="L251" i="10"/>
  <c r="L210" i="10"/>
  <c r="L152" i="10"/>
  <c r="L223" i="10"/>
  <c r="L98" i="10"/>
  <c r="L29" i="10"/>
  <c r="L292" i="10"/>
  <c r="L46" i="10"/>
  <c r="L120" i="10"/>
  <c r="L148" i="10"/>
  <c r="L107" i="10"/>
  <c r="L194" i="10"/>
  <c r="N279" i="2"/>
  <c r="L258" i="2"/>
  <c r="L263" i="2"/>
  <c r="L267" i="2"/>
  <c r="L271" i="2"/>
  <c r="L275" i="2"/>
  <c r="L279" i="2"/>
  <c r="K256" i="2"/>
  <c r="K260" i="2"/>
  <c r="K265" i="2"/>
  <c r="K269" i="2"/>
  <c r="K273" i="2"/>
  <c r="K277" i="2"/>
  <c r="K281" i="2"/>
  <c r="L253" i="2"/>
  <c r="L261" i="2" s="1"/>
  <c r="L222" i="2"/>
  <c r="L191" i="2"/>
  <c r="L160" i="2"/>
  <c r="L129" i="2"/>
  <c r="L98" i="2"/>
  <c r="L67" i="2"/>
  <c r="L36" i="2"/>
  <c r="L5" i="2"/>
  <c r="L21" i="2" s="1"/>
  <c r="K263" i="2" l="1"/>
  <c r="K278" i="2"/>
  <c r="K270" i="2"/>
  <c r="K262" i="2"/>
  <c r="L280" i="2"/>
  <c r="L272" i="2"/>
  <c r="L264" i="2"/>
  <c r="L255" i="2"/>
  <c r="N276" i="2"/>
  <c r="N268" i="2"/>
  <c r="N260" i="2"/>
  <c r="N255" i="2"/>
  <c r="N275" i="2"/>
  <c r="N267" i="2"/>
  <c r="N259" i="2"/>
  <c r="K276" i="2"/>
  <c r="K268" i="2"/>
  <c r="K259" i="2"/>
  <c r="L278" i="2"/>
  <c r="L270" i="2"/>
  <c r="L262" i="2"/>
  <c r="N282" i="2"/>
  <c r="N274" i="2"/>
  <c r="N266" i="2"/>
  <c r="N258" i="2"/>
  <c r="K275" i="2"/>
  <c r="K267" i="2"/>
  <c r="L277" i="2"/>
  <c r="L269" i="2"/>
  <c r="L260" i="2"/>
  <c r="M260" i="2" s="1"/>
  <c r="N281" i="2"/>
  <c r="N273" i="2"/>
  <c r="N265" i="2"/>
  <c r="N257" i="2"/>
  <c r="K255" i="2"/>
  <c r="K258" i="2"/>
  <c r="K282" i="2"/>
  <c r="K274" i="2"/>
  <c r="K266" i="2"/>
  <c r="K257" i="2"/>
  <c r="L276" i="2"/>
  <c r="L268" i="2"/>
  <c r="L259" i="2"/>
  <c r="N280" i="2"/>
  <c r="N272" i="2"/>
  <c r="N264" i="2"/>
  <c r="N256" i="2"/>
  <c r="N271" i="2"/>
  <c r="N263" i="2"/>
  <c r="K280" i="2"/>
  <c r="K272" i="2"/>
  <c r="K264" i="2"/>
  <c r="L282" i="2"/>
  <c r="L274" i="2"/>
  <c r="L266" i="2"/>
  <c r="L257" i="2"/>
  <c r="N278" i="2"/>
  <c r="N270" i="2"/>
  <c r="N262" i="2"/>
  <c r="K261" i="2"/>
  <c r="K279" i="2"/>
  <c r="K271" i="2"/>
  <c r="L281" i="2"/>
  <c r="L273" i="2"/>
  <c r="L265" i="2"/>
  <c r="L256" i="2"/>
  <c r="N277" i="2"/>
  <c r="N269" i="2"/>
  <c r="N261" i="2"/>
  <c r="Q251" i="2"/>
  <c r="Q250" i="2"/>
  <c r="Q249" i="2"/>
  <c r="Q248" i="2"/>
  <c r="Q247" i="2"/>
  <c r="Q246" i="2"/>
  <c r="Q245" i="2"/>
  <c r="Q244" i="2"/>
  <c r="Q243" i="2"/>
  <c r="Q242" i="2"/>
  <c r="Q241" i="2"/>
  <c r="Q240" i="2"/>
  <c r="Q239" i="2"/>
  <c r="Q238" i="2"/>
  <c r="Q237" i="2"/>
  <c r="Q236" i="2"/>
  <c r="Q235" i="2"/>
  <c r="Q234" i="2"/>
  <c r="Q233" i="2"/>
  <c r="Q232" i="2"/>
  <c r="Q231" i="2"/>
  <c r="Q230" i="2"/>
  <c r="Q229" i="2"/>
  <c r="Q228" i="2"/>
  <c r="Q227" i="2"/>
  <c r="Q226" i="2"/>
  <c r="Q225" i="2"/>
  <c r="Q224" i="2"/>
  <c r="Q220" i="2"/>
  <c r="Q219" i="2"/>
  <c r="Q218" i="2"/>
  <c r="Q217" i="2"/>
  <c r="Q216" i="2"/>
  <c r="Q215" i="2"/>
  <c r="Q214" i="2"/>
  <c r="Q213" i="2"/>
  <c r="Q212" i="2"/>
  <c r="Q211" i="2"/>
  <c r="Q210" i="2"/>
  <c r="Q209" i="2"/>
  <c r="Q208" i="2"/>
  <c r="Q207" i="2"/>
  <c r="Q206" i="2"/>
  <c r="Q205" i="2"/>
  <c r="Q204" i="2"/>
  <c r="Q203" i="2"/>
  <c r="Q202" i="2"/>
  <c r="Q201" i="2"/>
  <c r="Q200" i="2"/>
  <c r="Q199" i="2"/>
  <c r="Q198" i="2"/>
  <c r="Q197" i="2"/>
  <c r="Q196" i="2"/>
  <c r="Q195" i="2"/>
  <c r="Q194" i="2"/>
  <c r="Q193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Q174" i="2"/>
  <c r="Q173" i="2"/>
  <c r="Q172" i="2"/>
  <c r="Q171" i="2"/>
  <c r="Q170" i="2"/>
  <c r="Q169" i="2"/>
  <c r="Q168" i="2"/>
  <c r="Q167" i="2"/>
  <c r="Q166" i="2"/>
  <c r="Q165" i="2"/>
  <c r="Q164" i="2"/>
  <c r="Q163" i="2"/>
  <c r="Q162" i="2"/>
  <c r="Q158" i="2"/>
  <c r="Q157" i="2"/>
  <c r="Q156" i="2"/>
  <c r="Q155" i="2"/>
  <c r="Q154" i="2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3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W251" i="2" l="1"/>
  <c r="W250" i="2"/>
  <c r="W249" i="2"/>
  <c r="W248" i="2"/>
  <c r="W247" i="2"/>
  <c r="W246" i="2"/>
  <c r="W245" i="2"/>
  <c r="W244" i="2"/>
  <c r="W243" i="2"/>
  <c r="W242" i="2"/>
  <c r="W241" i="2"/>
  <c r="W240" i="2"/>
  <c r="W239" i="2"/>
  <c r="W238" i="2"/>
  <c r="W237" i="2"/>
  <c r="W236" i="2"/>
  <c r="W235" i="2"/>
  <c r="W234" i="2"/>
  <c r="W233" i="2"/>
  <c r="W232" i="2"/>
  <c r="W231" i="2"/>
  <c r="W230" i="2"/>
  <c r="W229" i="2"/>
  <c r="W228" i="2"/>
  <c r="W227" i="2"/>
  <c r="W226" i="2"/>
  <c r="W225" i="2"/>
  <c r="W224" i="2"/>
  <c r="W220" i="2"/>
  <c r="W219" i="2"/>
  <c r="W218" i="2"/>
  <c r="W217" i="2"/>
  <c r="W216" i="2"/>
  <c r="W215" i="2"/>
  <c r="W214" i="2"/>
  <c r="W213" i="2"/>
  <c r="W212" i="2"/>
  <c r="W211" i="2"/>
  <c r="W210" i="2"/>
  <c r="W209" i="2"/>
  <c r="W208" i="2"/>
  <c r="W207" i="2"/>
  <c r="W206" i="2"/>
  <c r="W205" i="2"/>
  <c r="W204" i="2"/>
  <c r="W203" i="2"/>
  <c r="W202" i="2"/>
  <c r="W201" i="2"/>
  <c r="W200" i="2"/>
  <c r="W199" i="2"/>
  <c r="W198" i="2"/>
  <c r="W197" i="2"/>
  <c r="W196" i="2"/>
  <c r="W195" i="2"/>
  <c r="W194" i="2"/>
  <c r="W193" i="2"/>
  <c r="W189" i="2"/>
  <c r="W188" i="2"/>
  <c r="W187" i="2"/>
  <c r="W186" i="2"/>
  <c r="W185" i="2"/>
  <c r="W184" i="2"/>
  <c r="W183" i="2"/>
  <c r="W182" i="2"/>
  <c r="W181" i="2"/>
  <c r="W180" i="2"/>
  <c r="W179" i="2"/>
  <c r="W178" i="2"/>
  <c r="W177" i="2"/>
  <c r="W176" i="2"/>
  <c r="W175" i="2"/>
  <c r="W174" i="2"/>
  <c r="W173" i="2"/>
  <c r="W172" i="2"/>
  <c r="W171" i="2"/>
  <c r="W170" i="2"/>
  <c r="W169" i="2"/>
  <c r="W168" i="2"/>
  <c r="W167" i="2"/>
  <c r="W166" i="2"/>
  <c r="W165" i="2"/>
  <c r="W164" i="2"/>
  <c r="W163" i="2"/>
  <c r="W162" i="2"/>
  <c r="W158" i="2"/>
  <c r="W157" i="2"/>
  <c r="W156" i="2"/>
  <c r="W155" i="2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5" i="2"/>
  <c r="W64" i="2"/>
  <c r="W34" i="2"/>
  <c r="W3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59" i="2"/>
  <c r="M258" i="2"/>
  <c r="M257" i="2"/>
  <c r="M256" i="2"/>
  <c r="M25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L34" i="2"/>
  <c r="K34" i="2"/>
  <c r="L33" i="2"/>
  <c r="K33" i="2"/>
  <c r="L32" i="2"/>
  <c r="K32" i="2"/>
  <c r="L31" i="2"/>
  <c r="K31" i="2"/>
  <c r="L30" i="2"/>
  <c r="K30" i="2"/>
  <c r="L29" i="2"/>
  <c r="K29" i="2"/>
  <c r="L28" i="2"/>
  <c r="K28" i="2"/>
  <c r="L27" i="2"/>
  <c r="K27" i="2"/>
  <c r="L26" i="2"/>
  <c r="K26" i="2"/>
  <c r="L25" i="2"/>
  <c r="K25" i="2"/>
  <c r="L24" i="2"/>
  <c r="K24" i="2"/>
  <c r="L23" i="2"/>
  <c r="K23" i="2"/>
  <c r="L22" i="2"/>
  <c r="K22" i="2"/>
  <c r="K21" i="2"/>
  <c r="L20" i="2"/>
  <c r="K20" i="2"/>
  <c r="L19" i="2"/>
  <c r="K19" i="2"/>
  <c r="L18" i="2"/>
  <c r="K18" i="2"/>
  <c r="L17" i="2"/>
  <c r="K17" i="2"/>
  <c r="L16" i="2"/>
  <c r="K16" i="2"/>
  <c r="L15" i="2"/>
  <c r="K15" i="2"/>
  <c r="L14" i="2"/>
  <c r="K14" i="2"/>
  <c r="L13" i="2"/>
  <c r="K13" i="2"/>
  <c r="L12" i="2"/>
  <c r="K12" i="2"/>
  <c r="L11" i="2"/>
  <c r="K11" i="2"/>
  <c r="L10" i="2"/>
  <c r="K10" i="2"/>
  <c r="L9" i="2"/>
  <c r="K9" i="2"/>
  <c r="L8" i="2"/>
  <c r="K8" i="2"/>
  <c r="L7" i="2"/>
  <c r="N65" i="2"/>
  <c r="N64" i="2"/>
  <c r="N63" i="2"/>
  <c r="N62" i="2"/>
  <c r="N61" i="2"/>
  <c r="N60" i="2"/>
  <c r="N59" i="2"/>
  <c r="V28" i="2" s="1"/>
  <c r="N58" i="2"/>
  <c r="N57" i="2"/>
  <c r="N56" i="2"/>
  <c r="N55" i="2"/>
  <c r="N54" i="2"/>
  <c r="N53" i="2"/>
  <c r="N52" i="2"/>
  <c r="N51" i="2"/>
  <c r="V20" i="2" s="1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L65" i="2"/>
  <c r="K65" i="2"/>
  <c r="L64" i="2"/>
  <c r="T33" i="2" s="1"/>
  <c r="K64" i="2"/>
  <c r="L63" i="2"/>
  <c r="K63" i="2"/>
  <c r="L62" i="2"/>
  <c r="K62" i="2"/>
  <c r="L61" i="2"/>
  <c r="K61" i="2"/>
  <c r="L60" i="2"/>
  <c r="T29" i="2" s="1"/>
  <c r="K60" i="2"/>
  <c r="L59" i="2"/>
  <c r="K59" i="2"/>
  <c r="L58" i="2"/>
  <c r="K58" i="2"/>
  <c r="L57" i="2"/>
  <c r="K57" i="2"/>
  <c r="L56" i="2"/>
  <c r="T25" i="2" s="1"/>
  <c r="K56" i="2"/>
  <c r="L55" i="2"/>
  <c r="K55" i="2"/>
  <c r="L54" i="2"/>
  <c r="T23" i="2" s="1"/>
  <c r="K54" i="2"/>
  <c r="L53" i="2"/>
  <c r="K53" i="2"/>
  <c r="L52" i="2"/>
  <c r="T21" i="2" s="1"/>
  <c r="K52" i="2"/>
  <c r="L51" i="2"/>
  <c r="K51" i="2"/>
  <c r="L50" i="2"/>
  <c r="K50" i="2"/>
  <c r="L49" i="2"/>
  <c r="K49" i="2"/>
  <c r="L48" i="2"/>
  <c r="T17" i="2" s="1"/>
  <c r="K48" i="2"/>
  <c r="L47" i="2"/>
  <c r="K47" i="2"/>
  <c r="L46" i="2"/>
  <c r="K46" i="2"/>
  <c r="L45" i="2"/>
  <c r="K45" i="2"/>
  <c r="L44" i="2"/>
  <c r="T13" i="2" s="1"/>
  <c r="K44" i="2"/>
  <c r="L43" i="2"/>
  <c r="K43" i="2"/>
  <c r="L42" i="2"/>
  <c r="K42" i="2"/>
  <c r="L41" i="2"/>
  <c r="K41" i="2"/>
  <c r="L40" i="2"/>
  <c r="K40" i="2"/>
  <c r="L39" i="2"/>
  <c r="K39" i="2"/>
  <c r="L38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V42" i="2" s="1"/>
  <c r="N72" i="2"/>
  <c r="N71" i="2"/>
  <c r="N70" i="2"/>
  <c r="N69" i="2"/>
  <c r="L96" i="2"/>
  <c r="K96" i="2"/>
  <c r="L95" i="2"/>
  <c r="K95" i="2"/>
  <c r="L94" i="2"/>
  <c r="K94" i="2"/>
  <c r="L93" i="2"/>
  <c r="K93" i="2"/>
  <c r="L92" i="2"/>
  <c r="K92" i="2"/>
  <c r="L91" i="2"/>
  <c r="K91" i="2"/>
  <c r="L90" i="2"/>
  <c r="K90" i="2"/>
  <c r="L89" i="2"/>
  <c r="K89" i="2"/>
  <c r="L88" i="2"/>
  <c r="K88" i="2"/>
  <c r="L87" i="2"/>
  <c r="K87" i="2"/>
  <c r="L86" i="2"/>
  <c r="K86" i="2"/>
  <c r="L85" i="2"/>
  <c r="K85" i="2"/>
  <c r="L84" i="2"/>
  <c r="K84" i="2"/>
  <c r="L83" i="2"/>
  <c r="K83" i="2"/>
  <c r="L82" i="2"/>
  <c r="K82" i="2"/>
  <c r="L81" i="2"/>
  <c r="K81" i="2"/>
  <c r="L80" i="2"/>
  <c r="K80" i="2"/>
  <c r="L79" i="2"/>
  <c r="K79" i="2"/>
  <c r="L78" i="2"/>
  <c r="K78" i="2"/>
  <c r="L77" i="2"/>
  <c r="K77" i="2"/>
  <c r="L76" i="2"/>
  <c r="K76" i="2"/>
  <c r="L75" i="2"/>
  <c r="K75" i="2"/>
  <c r="L74" i="2"/>
  <c r="K74" i="2"/>
  <c r="L73" i="2"/>
  <c r="K73" i="2"/>
  <c r="L72" i="2"/>
  <c r="K72" i="2"/>
  <c r="L71" i="2"/>
  <c r="K71" i="2"/>
  <c r="L70" i="2"/>
  <c r="K70" i="2"/>
  <c r="L69" i="2"/>
  <c r="N127" i="2"/>
  <c r="V96" i="2" s="1"/>
  <c r="N126" i="2"/>
  <c r="N125" i="2"/>
  <c r="N124" i="2"/>
  <c r="N123" i="2"/>
  <c r="N122" i="2"/>
  <c r="N121" i="2"/>
  <c r="N120" i="2"/>
  <c r="N119" i="2"/>
  <c r="V88" i="2" s="1"/>
  <c r="N118" i="2"/>
  <c r="N117" i="2"/>
  <c r="N116" i="2"/>
  <c r="N115" i="2"/>
  <c r="V115" i="2" s="1"/>
  <c r="N114" i="2"/>
  <c r="N113" i="2"/>
  <c r="N112" i="2"/>
  <c r="N111" i="2"/>
  <c r="V80" i="2" s="1"/>
  <c r="N110" i="2"/>
  <c r="N109" i="2"/>
  <c r="N108" i="2"/>
  <c r="N107" i="2"/>
  <c r="V107" i="2" s="1"/>
  <c r="N106" i="2"/>
  <c r="N105" i="2"/>
  <c r="N104" i="2"/>
  <c r="N103" i="2"/>
  <c r="V72" i="2" s="1"/>
  <c r="N102" i="2"/>
  <c r="N101" i="2"/>
  <c r="N100" i="2"/>
  <c r="L127" i="2"/>
  <c r="K127" i="2"/>
  <c r="L126" i="2"/>
  <c r="K126" i="2"/>
  <c r="L125" i="2"/>
  <c r="T94" i="2" s="1"/>
  <c r="K125" i="2"/>
  <c r="L124" i="2"/>
  <c r="K124" i="2"/>
  <c r="L123" i="2"/>
  <c r="K123" i="2"/>
  <c r="L122" i="2"/>
  <c r="K122" i="2"/>
  <c r="L121" i="2"/>
  <c r="T90" i="2" s="1"/>
  <c r="K121" i="2"/>
  <c r="L120" i="2"/>
  <c r="K120" i="2"/>
  <c r="L119" i="2"/>
  <c r="K119" i="2"/>
  <c r="L118" i="2"/>
  <c r="K118" i="2"/>
  <c r="L117" i="2"/>
  <c r="T86" i="2" s="1"/>
  <c r="K117" i="2"/>
  <c r="L116" i="2"/>
  <c r="K116" i="2"/>
  <c r="L115" i="2"/>
  <c r="T115" i="2" s="1"/>
  <c r="K115" i="2"/>
  <c r="L114" i="2"/>
  <c r="K114" i="2"/>
  <c r="L113" i="2"/>
  <c r="T82" i="2" s="1"/>
  <c r="K113" i="2"/>
  <c r="L112" i="2"/>
  <c r="K112" i="2"/>
  <c r="L111" i="2"/>
  <c r="K111" i="2"/>
  <c r="L110" i="2"/>
  <c r="K110" i="2"/>
  <c r="L109" i="2"/>
  <c r="T78" i="2" s="1"/>
  <c r="K109" i="2"/>
  <c r="L108" i="2"/>
  <c r="K108" i="2"/>
  <c r="L107" i="2"/>
  <c r="K107" i="2"/>
  <c r="L106" i="2"/>
  <c r="K106" i="2"/>
  <c r="L105" i="2"/>
  <c r="T74" i="2" s="1"/>
  <c r="K105" i="2"/>
  <c r="L104" i="2"/>
  <c r="K104" i="2"/>
  <c r="L103" i="2"/>
  <c r="K103" i="2"/>
  <c r="L102" i="2"/>
  <c r="K102" i="2"/>
  <c r="L101" i="2"/>
  <c r="T70" i="2" s="1"/>
  <c r="K101" i="2"/>
  <c r="L100" i="2"/>
  <c r="N158" i="2"/>
  <c r="N157" i="2"/>
  <c r="N156" i="2"/>
  <c r="N155" i="2"/>
  <c r="N154" i="2"/>
  <c r="V123" i="2" s="1"/>
  <c r="N153" i="2"/>
  <c r="V122" i="2" s="1"/>
  <c r="N152" i="2"/>
  <c r="N151" i="2"/>
  <c r="N150" i="2"/>
  <c r="N149" i="2"/>
  <c r="N148" i="2"/>
  <c r="N147" i="2"/>
  <c r="N146" i="2"/>
  <c r="N145" i="2"/>
  <c r="V114" i="2" s="1"/>
  <c r="N144" i="2"/>
  <c r="N143" i="2"/>
  <c r="N142" i="2"/>
  <c r="N141" i="2"/>
  <c r="N140" i="2"/>
  <c r="N139" i="2"/>
  <c r="N138" i="2"/>
  <c r="N137" i="2"/>
  <c r="V106" i="2" s="1"/>
  <c r="N136" i="2"/>
  <c r="N135" i="2"/>
  <c r="N134" i="2"/>
  <c r="N133" i="2"/>
  <c r="N132" i="2"/>
  <c r="N131" i="2"/>
  <c r="L158" i="2"/>
  <c r="K158" i="2"/>
  <c r="L157" i="2"/>
  <c r="K157" i="2"/>
  <c r="L156" i="2"/>
  <c r="K156" i="2"/>
  <c r="L155" i="2"/>
  <c r="K155" i="2"/>
  <c r="L154" i="2"/>
  <c r="K154" i="2"/>
  <c r="S123" i="2" s="1"/>
  <c r="L153" i="2"/>
  <c r="K153" i="2"/>
  <c r="L152" i="2"/>
  <c r="K152" i="2"/>
  <c r="L151" i="2"/>
  <c r="K151" i="2"/>
  <c r="L150" i="2"/>
  <c r="K150" i="2"/>
  <c r="L149" i="2"/>
  <c r="K149" i="2"/>
  <c r="L148" i="2"/>
  <c r="K148" i="2"/>
  <c r="L147" i="2"/>
  <c r="K147" i="2"/>
  <c r="L146" i="2"/>
  <c r="K146" i="2"/>
  <c r="S115" i="2" s="1"/>
  <c r="L145" i="2"/>
  <c r="K145" i="2"/>
  <c r="L144" i="2"/>
  <c r="K144" i="2"/>
  <c r="L143" i="2"/>
  <c r="K143" i="2"/>
  <c r="L142" i="2"/>
  <c r="K142" i="2"/>
  <c r="S111" i="2" s="1"/>
  <c r="L141" i="2"/>
  <c r="K141" i="2"/>
  <c r="L140" i="2"/>
  <c r="K140" i="2"/>
  <c r="L139" i="2"/>
  <c r="K139" i="2"/>
  <c r="L138" i="2"/>
  <c r="K138" i="2"/>
  <c r="S107" i="2" s="1"/>
  <c r="L137" i="2"/>
  <c r="K137" i="2"/>
  <c r="L136" i="2"/>
  <c r="K136" i="2"/>
  <c r="L135" i="2"/>
  <c r="K135" i="2"/>
  <c r="L134" i="2"/>
  <c r="K134" i="2"/>
  <c r="S103" i="2" s="1"/>
  <c r="L133" i="2"/>
  <c r="K133" i="2"/>
  <c r="L132" i="2"/>
  <c r="K132" i="2"/>
  <c r="L131" i="2"/>
  <c r="N189" i="2"/>
  <c r="N188" i="2"/>
  <c r="N187" i="2"/>
  <c r="N186" i="2"/>
  <c r="N185" i="2"/>
  <c r="V154" i="2" s="1"/>
  <c r="N184" i="2"/>
  <c r="N183" i="2"/>
  <c r="N182" i="2"/>
  <c r="N181" i="2"/>
  <c r="N180" i="2"/>
  <c r="N179" i="2"/>
  <c r="N178" i="2"/>
  <c r="N177" i="2"/>
  <c r="N176" i="2"/>
  <c r="N175" i="2"/>
  <c r="V144" i="2" s="1"/>
  <c r="N174" i="2"/>
  <c r="N173" i="2"/>
  <c r="N172" i="2"/>
  <c r="N171" i="2"/>
  <c r="N170" i="2"/>
  <c r="N169" i="2"/>
  <c r="V138" i="2" s="1"/>
  <c r="N168" i="2"/>
  <c r="N167" i="2"/>
  <c r="N166" i="2"/>
  <c r="N165" i="2"/>
  <c r="N164" i="2"/>
  <c r="N163" i="2"/>
  <c r="N162" i="2"/>
  <c r="L189" i="2"/>
  <c r="K189" i="2"/>
  <c r="L188" i="2"/>
  <c r="K188" i="2"/>
  <c r="L187" i="2"/>
  <c r="K187" i="2"/>
  <c r="L186" i="2"/>
  <c r="K186" i="2"/>
  <c r="L185" i="2"/>
  <c r="K185" i="2"/>
  <c r="L184" i="2"/>
  <c r="K184" i="2"/>
  <c r="L183" i="2"/>
  <c r="K183" i="2"/>
  <c r="L182" i="2"/>
  <c r="K182" i="2"/>
  <c r="L181" i="2"/>
  <c r="T150" i="2" s="1"/>
  <c r="K181" i="2"/>
  <c r="L180" i="2"/>
  <c r="K180" i="2"/>
  <c r="L179" i="2"/>
  <c r="K179" i="2"/>
  <c r="L178" i="2"/>
  <c r="K178" i="2"/>
  <c r="L177" i="2"/>
  <c r="T146" i="2" s="1"/>
  <c r="K177" i="2"/>
  <c r="L176" i="2"/>
  <c r="K176" i="2"/>
  <c r="L175" i="2"/>
  <c r="K175" i="2"/>
  <c r="L174" i="2"/>
  <c r="K174" i="2"/>
  <c r="L173" i="2"/>
  <c r="T142" i="2" s="1"/>
  <c r="K173" i="2"/>
  <c r="L172" i="2"/>
  <c r="T141" i="2" s="1"/>
  <c r="K172" i="2"/>
  <c r="L171" i="2"/>
  <c r="K171" i="2"/>
  <c r="L170" i="2"/>
  <c r="K170" i="2"/>
  <c r="L169" i="2"/>
  <c r="T138" i="2" s="1"/>
  <c r="K169" i="2"/>
  <c r="L168" i="2"/>
  <c r="K168" i="2"/>
  <c r="L167" i="2"/>
  <c r="K167" i="2"/>
  <c r="L166" i="2"/>
  <c r="K166" i="2"/>
  <c r="L165" i="2"/>
  <c r="T134" i="2" s="1"/>
  <c r="K165" i="2"/>
  <c r="L164" i="2"/>
  <c r="T133" i="2" s="1"/>
  <c r="K164" i="2"/>
  <c r="L163" i="2"/>
  <c r="K163" i="2"/>
  <c r="L162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V175" i="2" s="1"/>
  <c r="N205" i="2"/>
  <c r="N204" i="2"/>
  <c r="N203" i="2"/>
  <c r="N202" i="2"/>
  <c r="N201" i="2"/>
  <c r="N200" i="2"/>
  <c r="N199" i="2"/>
  <c r="N198" i="2"/>
  <c r="V167" i="2" s="1"/>
  <c r="N197" i="2"/>
  <c r="N196" i="2"/>
  <c r="N195" i="2"/>
  <c r="N194" i="2"/>
  <c r="N193" i="2"/>
  <c r="L220" i="2"/>
  <c r="K220" i="2"/>
  <c r="L219" i="2"/>
  <c r="T188" i="2" s="1"/>
  <c r="K219" i="2"/>
  <c r="L218" i="2"/>
  <c r="K218" i="2"/>
  <c r="L217" i="2"/>
  <c r="K217" i="2"/>
  <c r="L216" i="2"/>
  <c r="K216" i="2"/>
  <c r="L215" i="2"/>
  <c r="T184" i="2" s="1"/>
  <c r="K215" i="2"/>
  <c r="L214" i="2"/>
  <c r="K214" i="2"/>
  <c r="L213" i="2"/>
  <c r="K213" i="2"/>
  <c r="L212" i="2"/>
  <c r="K212" i="2"/>
  <c r="L211" i="2"/>
  <c r="T180" i="2" s="1"/>
  <c r="K211" i="2"/>
  <c r="L210" i="2"/>
  <c r="K210" i="2"/>
  <c r="L209" i="2"/>
  <c r="K209" i="2"/>
  <c r="L208" i="2"/>
  <c r="K208" i="2"/>
  <c r="L207" i="2"/>
  <c r="T176" i="2" s="1"/>
  <c r="K207" i="2"/>
  <c r="L206" i="2"/>
  <c r="K206" i="2"/>
  <c r="L205" i="2"/>
  <c r="K205" i="2"/>
  <c r="L204" i="2"/>
  <c r="K204" i="2"/>
  <c r="L203" i="2"/>
  <c r="T172" i="2" s="1"/>
  <c r="K203" i="2"/>
  <c r="L202" i="2"/>
  <c r="K202" i="2"/>
  <c r="L201" i="2"/>
  <c r="K201" i="2"/>
  <c r="L200" i="2"/>
  <c r="K200" i="2"/>
  <c r="L199" i="2"/>
  <c r="T168" i="2" s="1"/>
  <c r="K199" i="2"/>
  <c r="L198" i="2"/>
  <c r="K198" i="2"/>
  <c r="L197" i="2"/>
  <c r="K197" i="2"/>
  <c r="S166" i="2" s="1"/>
  <c r="L196" i="2"/>
  <c r="K196" i="2"/>
  <c r="L195" i="2"/>
  <c r="T164" i="2" s="1"/>
  <c r="K195" i="2"/>
  <c r="L194" i="2"/>
  <c r="K194" i="2"/>
  <c r="L193" i="2"/>
  <c r="N251" i="2"/>
  <c r="N250" i="2"/>
  <c r="N249" i="2"/>
  <c r="V249" i="2" s="1"/>
  <c r="N248" i="2"/>
  <c r="V248" i="2" s="1"/>
  <c r="N247" i="2"/>
  <c r="N246" i="2"/>
  <c r="N245" i="2"/>
  <c r="N244" i="2"/>
  <c r="N243" i="2"/>
  <c r="N242" i="2"/>
  <c r="N241" i="2"/>
  <c r="V241" i="2" s="1"/>
  <c r="N240" i="2"/>
  <c r="N239" i="2"/>
  <c r="N238" i="2"/>
  <c r="N237" i="2"/>
  <c r="N236" i="2"/>
  <c r="N235" i="2"/>
  <c r="N234" i="2"/>
  <c r="N233" i="2"/>
  <c r="V233" i="2" s="1"/>
  <c r="N232" i="2"/>
  <c r="V232" i="2" s="1"/>
  <c r="N231" i="2"/>
  <c r="N230" i="2"/>
  <c r="N229" i="2"/>
  <c r="N228" i="2"/>
  <c r="N227" i="2"/>
  <c r="N226" i="2"/>
  <c r="N225" i="2"/>
  <c r="V225" i="2" s="1"/>
  <c r="N224" i="2"/>
  <c r="L251" i="2"/>
  <c r="T251" i="2" s="1"/>
  <c r="K251" i="2"/>
  <c r="L250" i="2"/>
  <c r="K250" i="2"/>
  <c r="L249" i="2"/>
  <c r="K249" i="2"/>
  <c r="L248" i="2"/>
  <c r="T248" i="2" s="1"/>
  <c r="K248" i="2"/>
  <c r="S217" i="2" s="1"/>
  <c r="L247" i="2"/>
  <c r="K247" i="2"/>
  <c r="L246" i="2"/>
  <c r="K246" i="2"/>
  <c r="L245" i="2"/>
  <c r="K245" i="2"/>
  <c r="L244" i="2"/>
  <c r="K244" i="2"/>
  <c r="S244" i="2" s="1"/>
  <c r="L243" i="2"/>
  <c r="T212" i="2" s="1"/>
  <c r="K243" i="2"/>
  <c r="S212" i="2" s="1"/>
  <c r="L242" i="2"/>
  <c r="T242" i="2" s="1"/>
  <c r="K242" i="2"/>
  <c r="L241" i="2"/>
  <c r="K241" i="2"/>
  <c r="L240" i="2"/>
  <c r="K240" i="2"/>
  <c r="L239" i="2"/>
  <c r="T239" i="2" s="1"/>
  <c r="K239" i="2"/>
  <c r="S239" i="2" s="1"/>
  <c r="L238" i="2"/>
  <c r="K238" i="2"/>
  <c r="L237" i="2"/>
  <c r="K237" i="2"/>
  <c r="L236" i="2"/>
  <c r="T236" i="2" s="1"/>
  <c r="K236" i="2"/>
  <c r="S205" i="2" s="1"/>
  <c r="L235" i="2"/>
  <c r="T235" i="2" s="1"/>
  <c r="K235" i="2"/>
  <c r="L234" i="2"/>
  <c r="K234" i="2"/>
  <c r="L233" i="2"/>
  <c r="K233" i="2"/>
  <c r="L232" i="2"/>
  <c r="T232" i="2" s="1"/>
  <c r="K232" i="2"/>
  <c r="S232" i="2" s="1"/>
  <c r="L231" i="2"/>
  <c r="K231" i="2"/>
  <c r="L230" i="2"/>
  <c r="K230" i="2"/>
  <c r="L229" i="2"/>
  <c r="K229" i="2"/>
  <c r="L228" i="2"/>
  <c r="K228" i="2"/>
  <c r="S228" i="2" s="1"/>
  <c r="L227" i="2"/>
  <c r="T196" i="2" s="1"/>
  <c r="K227" i="2"/>
  <c r="S196" i="2" s="1"/>
  <c r="L226" i="2"/>
  <c r="K226" i="2"/>
  <c r="S226" i="2" s="1"/>
  <c r="L225" i="2"/>
  <c r="K225" i="2"/>
  <c r="L224" i="2"/>
  <c r="K224" i="2"/>
  <c r="K193" i="2"/>
  <c r="K162" i="2"/>
  <c r="K131" i="2"/>
  <c r="K100" i="2"/>
  <c r="K69" i="2"/>
  <c r="K38" i="2"/>
  <c r="K7" i="2"/>
  <c r="S174" i="2" l="1"/>
  <c r="T103" i="2"/>
  <c r="T107" i="2"/>
  <c r="T111" i="2"/>
  <c r="T119" i="2"/>
  <c r="T123" i="2"/>
  <c r="T127" i="2"/>
  <c r="T208" i="2"/>
  <c r="S208" i="2"/>
  <c r="M70" i="2"/>
  <c r="M78" i="2"/>
  <c r="M86" i="2"/>
  <c r="M94" i="2"/>
  <c r="V12" i="2"/>
  <c r="S227" i="2"/>
  <c r="T220" i="2"/>
  <c r="S119" i="2"/>
  <c r="S127" i="2"/>
  <c r="T9" i="2"/>
  <c r="T227" i="2"/>
  <c r="T204" i="2"/>
  <c r="T243" i="2"/>
  <c r="T162" i="2"/>
  <c r="T166" i="2"/>
  <c r="T174" i="2"/>
  <c r="T178" i="2"/>
  <c r="T182" i="2"/>
  <c r="V171" i="2"/>
  <c r="V179" i="2"/>
  <c r="V187" i="2"/>
  <c r="S134" i="2"/>
  <c r="S138" i="2"/>
  <c r="S142" i="2"/>
  <c r="S146" i="2"/>
  <c r="S150" i="2"/>
  <c r="S154" i="2"/>
  <c r="V137" i="2"/>
  <c r="V145" i="2"/>
  <c r="V153" i="2"/>
  <c r="T44" i="2"/>
  <c r="T48" i="2"/>
  <c r="T52" i="2"/>
  <c r="T60" i="2"/>
  <c r="T64" i="2"/>
  <c r="V51" i="2"/>
  <c r="S236" i="2"/>
  <c r="S248" i="2"/>
  <c r="S201" i="2"/>
  <c r="S213" i="2"/>
  <c r="V166" i="2"/>
  <c r="V183" i="2"/>
  <c r="S167" i="2"/>
  <c r="S179" i="2"/>
  <c r="V164" i="2"/>
  <c r="V188" i="2"/>
  <c r="S163" i="2"/>
  <c r="S175" i="2"/>
  <c r="S183" i="2"/>
  <c r="V180" i="2"/>
  <c r="T163" i="2"/>
  <c r="T167" i="2"/>
  <c r="T171" i="2"/>
  <c r="T175" i="2"/>
  <c r="T179" i="2"/>
  <c r="T183" i="2"/>
  <c r="T187" i="2"/>
  <c r="V165" i="2"/>
  <c r="V173" i="2"/>
  <c r="V181" i="2"/>
  <c r="V189" i="2"/>
  <c r="T149" i="2"/>
  <c r="S171" i="2"/>
  <c r="S187" i="2"/>
  <c r="V172" i="2"/>
  <c r="S164" i="2"/>
  <c r="S168" i="2"/>
  <c r="S172" i="2"/>
  <c r="S176" i="2"/>
  <c r="S180" i="2"/>
  <c r="S184" i="2"/>
  <c r="S188" i="2"/>
  <c r="V174" i="2"/>
  <c r="V182" i="2"/>
  <c r="S135" i="2"/>
  <c r="S139" i="2"/>
  <c r="S147" i="2"/>
  <c r="S151" i="2"/>
  <c r="S155" i="2"/>
  <c r="V131" i="2"/>
  <c r="V139" i="2"/>
  <c r="V147" i="2"/>
  <c r="V155" i="2"/>
  <c r="V126" i="2"/>
  <c r="T131" i="2"/>
  <c r="T135" i="2"/>
  <c r="T139" i="2"/>
  <c r="T143" i="2"/>
  <c r="T147" i="2"/>
  <c r="T151" i="2"/>
  <c r="T155" i="2"/>
  <c r="V132" i="2"/>
  <c r="V140" i="2"/>
  <c r="V148" i="2"/>
  <c r="V156" i="2"/>
  <c r="V109" i="2"/>
  <c r="S132" i="2"/>
  <c r="S136" i="2"/>
  <c r="S140" i="2"/>
  <c r="S144" i="2"/>
  <c r="S148" i="2"/>
  <c r="S152" i="2"/>
  <c r="S156" i="2"/>
  <c r="V133" i="2"/>
  <c r="V141" i="2"/>
  <c r="V149" i="2"/>
  <c r="V157" i="2"/>
  <c r="S83" i="2"/>
  <c r="T101" i="2"/>
  <c r="T105" i="2"/>
  <c r="T109" i="2"/>
  <c r="T113" i="2"/>
  <c r="T117" i="2"/>
  <c r="T121" i="2"/>
  <c r="T125" i="2"/>
  <c r="V111" i="2"/>
  <c r="V119" i="2"/>
  <c r="V127" i="2"/>
  <c r="S71" i="2"/>
  <c r="S100" i="2"/>
  <c r="S102" i="2"/>
  <c r="S106" i="2"/>
  <c r="S110" i="2"/>
  <c r="S114" i="2"/>
  <c r="S118" i="2"/>
  <c r="S122" i="2"/>
  <c r="V104" i="2"/>
  <c r="V112" i="2"/>
  <c r="V120" i="2"/>
  <c r="S95" i="2"/>
  <c r="T102" i="2"/>
  <c r="T106" i="2"/>
  <c r="T110" i="2"/>
  <c r="T114" i="2"/>
  <c r="T118" i="2"/>
  <c r="T122" i="2"/>
  <c r="T126" i="2"/>
  <c r="V105" i="2"/>
  <c r="V113" i="2"/>
  <c r="V121" i="2"/>
  <c r="T76" i="2"/>
  <c r="T92" i="2"/>
  <c r="V92" i="2"/>
  <c r="S75" i="2"/>
  <c r="S79" i="2"/>
  <c r="S87" i="2"/>
  <c r="S91" i="2"/>
  <c r="V81" i="2"/>
  <c r="V89" i="2"/>
  <c r="V82" i="2"/>
  <c r="T57" i="2"/>
  <c r="V53" i="2"/>
  <c r="V73" i="2"/>
  <c r="S38" i="2"/>
  <c r="S73" i="2"/>
  <c r="S77" i="2"/>
  <c r="S81" i="2"/>
  <c r="S85" i="2"/>
  <c r="S89" i="2"/>
  <c r="V69" i="2"/>
  <c r="V77" i="2"/>
  <c r="V85" i="2"/>
  <c r="V93" i="2"/>
  <c r="S43" i="2"/>
  <c r="S47" i="2"/>
  <c r="V64" i="2"/>
  <c r="S50" i="2"/>
  <c r="V63" i="2"/>
  <c r="T69" i="2"/>
  <c r="T73" i="2"/>
  <c r="T77" i="2"/>
  <c r="T81" i="2"/>
  <c r="T85" i="2"/>
  <c r="T93" i="2"/>
  <c r="V70" i="2"/>
  <c r="V94" i="2"/>
  <c r="S69" i="2"/>
  <c r="S70" i="2"/>
  <c r="S74" i="2"/>
  <c r="S78" i="2"/>
  <c r="S82" i="2"/>
  <c r="S86" i="2"/>
  <c r="S90" i="2"/>
  <c r="S94" i="2"/>
  <c r="V71" i="2"/>
  <c r="V79" i="2"/>
  <c r="V87" i="2"/>
  <c r="V95" i="2"/>
  <c r="S60" i="2"/>
  <c r="T38" i="2"/>
  <c r="T42" i="2"/>
  <c r="T46" i="2"/>
  <c r="T50" i="2"/>
  <c r="T54" i="2"/>
  <c r="T58" i="2"/>
  <c r="T62" i="2"/>
  <c r="V39" i="2"/>
  <c r="V47" i="2"/>
  <c r="V55" i="2"/>
  <c r="S7" i="2"/>
  <c r="M62" i="2"/>
  <c r="S22" i="2"/>
  <c r="S30" i="2"/>
  <c r="V21" i="2"/>
  <c r="T10" i="2"/>
  <c r="T14" i="2"/>
  <c r="T18" i="2"/>
  <c r="T22" i="2"/>
  <c r="T34" i="2"/>
  <c r="S45" i="2"/>
  <c r="S49" i="2"/>
  <c r="S53" i="2"/>
  <c r="S57" i="2"/>
  <c r="S61" i="2"/>
  <c r="S65" i="2"/>
  <c r="V44" i="2"/>
  <c r="V60" i="2"/>
  <c r="S11" i="2"/>
  <c r="S15" i="2"/>
  <c r="S23" i="2"/>
  <c r="S27" i="2"/>
  <c r="S31" i="2"/>
  <c r="V7" i="2"/>
  <c r="V15" i="2"/>
  <c r="V23" i="2"/>
  <c r="V31" i="2"/>
  <c r="T41" i="2"/>
  <c r="T49" i="2"/>
  <c r="T53" i="2"/>
  <c r="T61" i="2"/>
  <c r="T65" i="2"/>
  <c r="V45" i="2"/>
  <c r="V61" i="2"/>
  <c r="T7" i="2"/>
  <c r="T11" i="2"/>
  <c r="T27" i="2"/>
  <c r="T31" i="2"/>
  <c r="V8" i="2"/>
  <c r="V16" i="2"/>
  <c r="S42" i="2"/>
  <c r="S46" i="2"/>
  <c r="S54" i="2"/>
  <c r="S58" i="2"/>
  <c r="S62" i="2"/>
  <c r="V38" i="2"/>
  <c r="V46" i="2"/>
  <c r="V54" i="2"/>
  <c r="V62" i="2"/>
  <c r="V33" i="2"/>
  <c r="S10" i="2"/>
  <c r="S14" i="2"/>
  <c r="S18" i="2"/>
  <c r="S26" i="2"/>
  <c r="S34" i="2"/>
  <c r="V13" i="2"/>
  <c r="V29" i="2"/>
  <c r="S24" i="2"/>
  <c r="S32" i="2"/>
  <c r="V25" i="2"/>
  <c r="T8" i="2"/>
  <c r="T12" i="2"/>
  <c r="T20" i="2"/>
  <c r="T28" i="2"/>
  <c r="T32" i="2"/>
  <c r="V10" i="2"/>
  <c r="V18" i="2"/>
  <c r="V26" i="2"/>
  <c r="V34" i="2"/>
  <c r="S12" i="2"/>
  <c r="S16" i="2"/>
  <c r="S28" i="2"/>
  <c r="V17" i="2"/>
  <c r="S9" i="2"/>
  <c r="S13" i="2"/>
  <c r="S17" i="2"/>
  <c r="S21" i="2"/>
  <c r="S25" i="2"/>
  <c r="S29" i="2"/>
  <c r="S33" i="2"/>
  <c r="V11" i="2"/>
  <c r="V19" i="2"/>
  <c r="V27" i="2"/>
  <c r="T207" i="2"/>
  <c r="T238" i="2"/>
  <c r="V214" i="2"/>
  <c r="V245" i="2"/>
  <c r="S72" i="2"/>
  <c r="S41" i="2"/>
  <c r="T16" i="2"/>
  <c r="T47" i="2"/>
  <c r="T24" i="2"/>
  <c r="T55" i="2"/>
  <c r="V75" i="2"/>
  <c r="S141" i="2"/>
  <c r="T104" i="2"/>
  <c r="T39" i="2"/>
  <c r="V78" i="2"/>
  <c r="S195" i="2"/>
  <c r="T226" i="2"/>
  <c r="T195" i="2"/>
  <c r="T250" i="2"/>
  <c r="T219" i="2"/>
  <c r="V237" i="2"/>
  <c r="V206" i="2"/>
  <c r="T154" i="2"/>
  <c r="T185" i="2"/>
  <c r="T89" i="2"/>
  <c r="T120" i="2"/>
  <c r="V86" i="2"/>
  <c r="V117" i="2"/>
  <c r="V52" i="2"/>
  <c r="V83" i="2"/>
  <c r="T112" i="2"/>
  <c r="T169" i="2"/>
  <c r="T211" i="2"/>
  <c r="V210" i="2"/>
  <c r="T152" i="2"/>
  <c r="T199" i="2"/>
  <c r="T230" i="2"/>
  <c r="T234" i="2"/>
  <c r="T203" i="2"/>
  <c r="T215" i="2"/>
  <c r="T246" i="2"/>
  <c r="V198" i="2"/>
  <c r="V229" i="2"/>
  <c r="T158" i="2"/>
  <c r="T189" i="2"/>
  <c r="V146" i="2"/>
  <c r="V177" i="2"/>
  <c r="S126" i="2"/>
  <c r="S157" i="2"/>
  <c r="S199" i="2"/>
  <c r="S230" i="2"/>
  <c r="S234" i="2"/>
  <c r="S203" i="2"/>
  <c r="S207" i="2"/>
  <c r="S238" i="2"/>
  <c r="S242" i="2"/>
  <c r="S211" i="2"/>
  <c r="S215" i="2"/>
  <c r="S246" i="2"/>
  <c r="S250" i="2"/>
  <c r="S219" i="2"/>
  <c r="V197" i="2"/>
  <c r="V228" i="2"/>
  <c r="V205" i="2"/>
  <c r="V236" i="2"/>
  <c r="V213" i="2"/>
  <c r="V244" i="2"/>
  <c r="T170" i="2"/>
  <c r="T201" i="2"/>
  <c r="T186" i="2"/>
  <c r="T217" i="2"/>
  <c r="V194" i="2"/>
  <c r="V163" i="2"/>
  <c r="S158" i="2"/>
  <c r="S189" i="2"/>
  <c r="V103" i="2"/>
  <c r="V134" i="2"/>
  <c r="S93" i="2"/>
  <c r="S124" i="2"/>
  <c r="T40" i="2"/>
  <c r="T71" i="2"/>
  <c r="T56" i="2"/>
  <c r="T87" i="2"/>
  <c r="V74" i="2"/>
  <c r="V43" i="2"/>
  <c r="V59" i="2"/>
  <c r="V90" i="2"/>
  <c r="S8" i="2"/>
  <c r="S39" i="2"/>
  <c r="S20" i="2"/>
  <c r="S51" i="2"/>
  <c r="V9" i="2"/>
  <c r="V40" i="2"/>
  <c r="T95" i="2"/>
  <c r="S131" i="2"/>
  <c r="S231" i="2"/>
  <c r="S200" i="2"/>
  <c r="S204" i="2"/>
  <c r="S235" i="2"/>
  <c r="S247" i="2"/>
  <c r="S216" i="2"/>
  <c r="V238" i="2"/>
  <c r="V207" i="2"/>
  <c r="T231" i="2"/>
  <c r="T200" i="2"/>
  <c r="T247" i="2"/>
  <c r="T216" i="2"/>
  <c r="V200" i="2"/>
  <c r="V231" i="2"/>
  <c r="T157" i="2"/>
  <c r="S240" i="2"/>
  <c r="S209" i="2"/>
  <c r="V224" i="2"/>
  <c r="V193" i="2"/>
  <c r="S143" i="2"/>
  <c r="S197" i="2"/>
  <c r="T224" i="2"/>
  <c r="T193" i="2"/>
  <c r="T197" i="2"/>
  <c r="T228" i="2"/>
  <c r="T205" i="2"/>
  <c r="T240" i="2"/>
  <c r="T209" i="2"/>
  <c r="T213" i="2"/>
  <c r="T244" i="2"/>
  <c r="V202" i="2"/>
  <c r="V218" i="2"/>
  <c r="S165" i="2"/>
  <c r="S169" i="2"/>
  <c r="S173" i="2"/>
  <c r="S177" i="2"/>
  <c r="S181" i="2"/>
  <c r="S185" i="2"/>
  <c r="V168" i="2"/>
  <c r="V176" i="2"/>
  <c r="V184" i="2"/>
  <c r="T132" i="2"/>
  <c r="T136" i="2"/>
  <c r="T140" i="2"/>
  <c r="T144" i="2"/>
  <c r="T148" i="2"/>
  <c r="T156" i="2"/>
  <c r="V142" i="2"/>
  <c r="V150" i="2"/>
  <c r="V158" i="2"/>
  <c r="S104" i="2"/>
  <c r="S108" i="2"/>
  <c r="S112" i="2"/>
  <c r="S120" i="2"/>
  <c r="T75" i="2"/>
  <c r="T79" i="2"/>
  <c r="S59" i="2"/>
  <c r="V48" i="2"/>
  <c r="V56" i="2"/>
  <c r="T26" i="2"/>
  <c r="T30" i="2"/>
  <c r="T45" i="2"/>
  <c r="V217" i="2"/>
  <c r="S220" i="2"/>
  <c r="S251" i="2"/>
  <c r="V246" i="2"/>
  <c r="V215" i="2"/>
  <c r="S162" i="2"/>
  <c r="V216" i="2"/>
  <c r="V247" i="2"/>
  <c r="V76" i="2"/>
  <c r="V102" i="2"/>
  <c r="V230" i="2"/>
  <c r="V199" i="2"/>
  <c r="V208" i="2"/>
  <c r="V239" i="2"/>
  <c r="S224" i="2"/>
  <c r="S193" i="2"/>
  <c r="V240" i="2"/>
  <c r="V209" i="2"/>
  <c r="S194" i="2"/>
  <c r="S225" i="2"/>
  <c r="S229" i="2"/>
  <c r="S198" i="2"/>
  <c r="S202" i="2"/>
  <c r="S233" i="2"/>
  <c r="S237" i="2"/>
  <c r="S206" i="2"/>
  <c r="S210" i="2"/>
  <c r="S241" i="2"/>
  <c r="S245" i="2"/>
  <c r="S214" i="2"/>
  <c r="S218" i="2"/>
  <c r="S249" i="2"/>
  <c r="V195" i="2"/>
  <c r="V226" i="2"/>
  <c r="V203" i="2"/>
  <c r="V234" i="2"/>
  <c r="V211" i="2"/>
  <c r="V242" i="2"/>
  <c r="V219" i="2"/>
  <c r="V250" i="2"/>
  <c r="T165" i="2"/>
  <c r="T173" i="2"/>
  <c r="T177" i="2"/>
  <c r="T181" i="2"/>
  <c r="V169" i="2"/>
  <c r="V185" i="2"/>
  <c r="S133" i="2"/>
  <c r="S137" i="2"/>
  <c r="S145" i="2"/>
  <c r="S149" i="2"/>
  <c r="S153" i="2"/>
  <c r="V135" i="2"/>
  <c r="V143" i="2"/>
  <c r="V151" i="2"/>
  <c r="T100" i="2"/>
  <c r="T108" i="2"/>
  <c r="V101" i="2"/>
  <c r="V125" i="2"/>
  <c r="V91" i="2"/>
  <c r="T63" i="2"/>
  <c r="V65" i="2"/>
  <c r="S19" i="2"/>
  <c r="S52" i="2"/>
  <c r="V110" i="2"/>
  <c r="V201" i="2"/>
  <c r="T194" i="2"/>
  <c r="T225" i="2"/>
  <c r="M229" i="2"/>
  <c r="U229" i="2" s="1"/>
  <c r="T229" i="2"/>
  <c r="T198" i="2"/>
  <c r="T202" i="2"/>
  <c r="T233" i="2"/>
  <c r="M237" i="2"/>
  <c r="T237" i="2"/>
  <c r="T206" i="2"/>
  <c r="T210" i="2"/>
  <c r="T241" i="2"/>
  <c r="T245" i="2"/>
  <c r="T214" i="2"/>
  <c r="T218" i="2"/>
  <c r="T249" i="2"/>
  <c r="V227" i="2"/>
  <c r="V196" i="2"/>
  <c r="V235" i="2"/>
  <c r="V204" i="2"/>
  <c r="V243" i="2"/>
  <c r="V212" i="2"/>
  <c r="V251" i="2"/>
  <c r="V220" i="2"/>
  <c r="S170" i="2"/>
  <c r="S178" i="2"/>
  <c r="S182" i="2"/>
  <c r="S186" i="2"/>
  <c r="V162" i="2"/>
  <c r="V170" i="2"/>
  <c r="V178" i="2"/>
  <c r="V186" i="2"/>
  <c r="T137" i="2"/>
  <c r="T145" i="2"/>
  <c r="T153" i="2"/>
  <c r="V136" i="2"/>
  <c r="V152" i="2"/>
  <c r="S101" i="2"/>
  <c r="S105" i="2"/>
  <c r="S109" i="2"/>
  <c r="S113" i="2"/>
  <c r="S117" i="2"/>
  <c r="S121" i="2"/>
  <c r="S125" i="2"/>
  <c r="V118" i="2"/>
  <c r="T72" i="2"/>
  <c r="T80" i="2"/>
  <c r="T84" i="2"/>
  <c r="T88" i="2"/>
  <c r="T96" i="2"/>
  <c r="V84" i="2"/>
  <c r="S40" i="2"/>
  <c r="S44" i="2"/>
  <c r="S48" i="2"/>
  <c r="S56" i="2"/>
  <c r="S64" i="2"/>
  <c r="V50" i="2"/>
  <c r="V58" i="2"/>
  <c r="T15" i="2"/>
  <c r="T19" i="2"/>
  <c r="V24" i="2"/>
  <c r="V32" i="2"/>
  <c r="S243" i="2"/>
  <c r="S116" i="2"/>
  <c r="V100" i="2"/>
  <c r="V108" i="2"/>
  <c r="V116" i="2"/>
  <c r="V124" i="2"/>
  <c r="T83" i="2"/>
  <c r="T91" i="2"/>
  <c r="V14" i="2"/>
  <c r="V22" i="2"/>
  <c r="V30" i="2"/>
  <c r="S63" i="2"/>
  <c r="T116" i="2"/>
  <c r="T124" i="2"/>
  <c r="S76" i="2"/>
  <c r="S80" i="2"/>
  <c r="S84" i="2"/>
  <c r="S88" i="2"/>
  <c r="S92" i="2"/>
  <c r="S96" i="2"/>
  <c r="T43" i="2"/>
  <c r="T51" i="2"/>
  <c r="T59" i="2"/>
  <c r="V41" i="2"/>
  <c r="V49" i="2"/>
  <c r="V57" i="2"/>
  <c r="S55" i="2"/>
  <c r="M47" i="2"/>
  <c r="M164" i="2"/>
  <c r="M176" i="2"/>
  <c r="M107" i="2"/>
  <c r="M42" i="2"/>
  <c r="M197" i="2"/>
  <c r="M201" i="2"/>
  <c r="M205" i="2"/>
  <c r="M209" i="2"/>
  <c r="M213" i="2"/>
  <c r="M123" i="2"/>
  <c r="M46" i="2"/>
  <c r="M226" i="2"/>
  <c r="U226" i="2" s="1"/>
  <c r="M230" i="2"/>
  <c r="M234" i="2"/>
  <c r="M238" i="2"/>
  <c r="U238" i="2" s="1"/>
  <c r="M242" i="2"/>
  <c r="M246" i="2"/>
  <c r="U246" i="2" s="1"/>
  <c r="M250" i="2"/>
  <c r="M165" i="2"/>
  <c r="U134" i="2" s="1"/>
  <c r="M169" i="2"/>
  <c r="U138" i="2" s="1"/>
  <c r="M173" i="2"/>
  <c r="M177" i="2"/>
  <c r="M104" i="2"/>
  <c r="M108" i="2"/>
  <c r="M112" i="2"/>
  <c r="M116" i="2"/>
  <c r="M120" i="2"/>
  <c r="M124" i="2"/>
  <c r="M39" i="2"/>
  <c r="M43" i="2"/>
  <c r="M51" i="2"/>
  <c r="M55" i="2"/>
  <c r="M59" i="2"/>
  <c r="M63" i="2"/>
  <c r="M172" i="2"/>
  <c r="M103" i="2"/>
  <c r="M115" i="2"/>
  <c r="O40" i="2"/>
  <c r="O48" i="2"/>
  <c r="O56" i="2"/>
  <c r="M168" i="2"/>
  <c r="M119" i="2"/>
  <c r="M50" i="2"/>
  <c r="M111" i="2"/>
  <c r="M54" i="2"/>
  <c r="M58" i="2"/>
  <c r="M195" i="2"/>
  <c r="M199" i="2"/>
  <c r="M203" i="2"/>
  <c r="M207" i="2"/>
  <c r="U176" i="2" s="1"/>
  <c r="M211" i="2"/>
  <c r="U180" i="2" s="1"/>
  <c r="M215" i="2"/>
  <c r="M219" i="2"/>
  <c r="M134" i="2"/>
  <c r="M138" i="2"/>
  <c r="M105" i="2"/>
  <c r="M113" i="2"/>
  <c r="M121" i="2"/>
  <c r="M40" i="2"/>
  <c r="M44" i="2"/>
  <c r="M48" i="2"/>
  <c r="M52" i="2"/>
  <c r="M56" i="2"/>
  <c r="M60" i="2"/>
  <c r="M64" i="2"/>
  <c r="M142" i="2"/>
  <c r="M146" i="2"/>
  <c r="M150" i="2"/>
  <c r="U119" i="2" s="1"/>
  <c r="M154" i="2"/>
  <c r="M73" i="2"/>
  <c r="M224" i="2"/>
  <c r="U224" i="2" s="1"/>
  <c r="M228" i="2"/>
  <c r="U228" i="2" s="1"/>
  <c r="M232" i="2"/>
  <c r="U201" i="2" s="1"/>
  <c r="M245" i="2"/>
  <c r="U245" i="2" s="1"/>
  <c r="M132" i="2"/>
  <c r="M136" i="2"/>
  <c r="U105" i="2" s="1"/>
  <c r="M140" i="2"/>
  <c r="M144" i="2"/>
  <c r="M148" i="2"/>
  <c r="M71" i="2"/>
  <c r="M95" i="2"/>
  <c r="U64" i="2" s="1"/>
  <c r="M194" i="2"/>
  <c r="M181" i="2"/>
  <c r="M185" i="2"/>
  <c r="M189" i="2"/>
  <c r="O41" i="2"/>
  <c r="O49" i="2"/>
  <c r="O57" i="2"/>
  <c r="M196" i="2"/>
  <c r="M200" i="2"/>
  <c r="M135" i="2"/>
  <c r="U104" i="2" s="1"/>
  <c r="M139" i="2"/>
  <c r="U108" i="2" s="1"/>
  <c r="M143" i="2"/>
  <c r="U112" i="2" s="1"/>
  <c r="M180" i="2"/>
  <c r="O39" i="2"/>
  <c r="O47" i="2"/>
  <c r="O55" i="2"/>
  <c r="O63" i="2"/>
  <c r="O13" i="2"/>
  <c r="O21" i="2"/>
  <c r="O29" i="2"/>
  <c r="M156" i="2"/>
  <c r="M79" i="2"/>
  <c r="M87" i="2"/>
  <c r="M100" i="2"/>
  <c r="O7" i="2"/>
  <c r="M202" i="2"/>
  <c r="U171" i="2" s="1"/>
  <c r="M210" i="2"/>
  <c r="U179" i="2" s="1"/>
  <c r="M218" i="2"/>
  <c r="O42" i="2"/>
  <c r="O50" i="2"/>
  <c r="O58" i="2"/>
  <c r="O43" i="2"/>
  <c r="O51" i="2"/>
  <c r="O59" i="2"/>
  <c r="O9" i="2"/>
  <c r="O17" i="2"/>
  <c r="O25" i="2"/>
  <c r="M158" i="2"/>
  <c r="M77" i="2"/>
  <c r="M81" i="2"/>
  <c r="M85" i="2"/>
  <c r="M89" i="2"/>
  <c r="M8" i="2"/>
  <c r="M16" i="2"/>
  <c r="M24" i="2"/>
  <c r="M32" i="2"/>
  <c r="O10" i="2"/>
  <c r="O18" i="2"/>
  <c r="O26" i="2"/>
  <c r="M198" i="2"/>
  <c r="M206" i="2"/>
  <c r="U175" i="2" s="1"/>
  <c r="M214" i="2"/>
  <c r="M133" i="2"/>
  <c r="M137" i="2"/>
  <c r="M141" i="2"/>
  <c r="M145" i="2"/>
  <c r="M149" i="2"/>
  <c r="M153" i="2"/>
  <c r="M157" i="2"/>
  <c r="M72" i="2"/>
  <c r="M76" i="2"/>
  <c r="M80" i="2"/>
  <c r="M84" i="2"/>
  <c r="M88" i="2"/>
  <c r="M92" i="2"/>
  <c r="M96" i="2"/>
  <c r="M7" i="2"/>
  <c r="M11" i="2"/>
  <c r="M15" i="2"/>
  <c r="M19" i="2"/>
  <c r="M23" i="2"/>
  <c r="M27" i="2"/>
  <c r="M31" i="2"/>
  <c r="O8" i="2"/>
  <c r="O16" i="2"/>
  <c r="O24" i="2"/>
  <c r="O32" i="2"/>
  <c r="O31" i="2"/>
  <c r="M227" i="2"/>
  <c r="M231" i="2"/>
  <c r="M235" i="2"/>
  <c r="M239" i="2"/>
  <c r="M243" i="2"/>
  <c r="U243" i="2" s="1"/>
  <c r="M247" i="2"/>
  <c r="M251" i="2"/>
  <c r="U251" i="2" s="1"/>
  <c r="M162" i="2"/>
  <c r="M166" i="2"/>
  <c r="M170" i="2"/>
  <c r="M174" i="2"/>
  <c r="M178" i="2"/>
  <c r="U147" i="2" s="1"/>
  <c r="M182" i="2"/>
  <c r="U151" i="2" s="1"/>
  <c r="M186" i="2"/>
  <c r="M101" i="2"/>
  <c r="U70" i="2" s="1"/>
  <c r="M109" i="2"/>
  <c r="U78" i="2" s="1"/>
  <c r="M117" i="2"/>
  <c r="U86" i="2" s="1"/>
  <c r="M125" i="2"/>
  <c r="U94" i="2" s="1"/>
  <c r="M69" i="2"/>
  <c r="M93" i="2"/>
  <c r="O44" i="2"/>
  <c r="O52" i="2"/>
  <c r="O60" i="2"/>
  <c r="M12" i="2"/>
  <c r="M20" i="2"/>
  <c r="M28" i="2"/>
  <c r="O15" i="2"/>
  <c r="M236" i="2"/>
  <c r="U205" i="2" s="1"/>
  <c r="M240" i="2"/>
  <c r="M244" i="2"/>
  <c r="M248" i="2"/>
  <c r="U248" i="2" s="1"/>
  <c r="M163" i="2"/>
  <c r="M167" i="2"/>
  <c r="M171" i="2"/>
  <c r="M175" i="2"/>
  <c r="U144" i="2" s="1"/>
  <c r="M179" i="2"/>
  <c r="U148" i="2" s="1"/>
  <c r="M183" i="2"/>
  <c r="U152" i="2" s="1"/>
  <c r="M187" i="2"/>
  <c r="U156" i="2" s="1"/>
  <c r="M102" i="2"/>
  <c r="M106" i="2"/>
  <c r="M110" i="2"/>
  <c r="M114" i="2"/>
  <c r="M118" i="2"/>
  <c r="M122" i="2"/>
  <c r="M126" i="2"/>
  <c r="M41" i="2"/>
  <c r="M45" i="2"/>
  <c r="M49" i="2"/>
  <c r="M53" i="2"/>
  <c r="M57" i="2"/>
  <c r="M61" i="2"/>
  <c r="M65" i="2"/>
  <c r="U34" i="2" s="1"/>
  <c r="O45" i="2"/>
  <c r="O53" i="2"/>
  <c r="O61" i="2"/>
  <c r="O11" i="2"/>
  <c r="O19" i="2"/>
  <c r="O27" i="2"/>
  <c r="O23" i="2"/>
  <c r="M204" i="2"/>
  <c r="M208" i="2"/>
  <c r="U177" i="2" s="1"/>
  <c r="M212" i="2"/>
  <c r="U181" i="2" s="1"/>
  <c r="M216" i="2"/>
  <c r="M220" i="2"/>
  <c r="M131" i="2"/>
  <c r="M147" i="2"/>
  <c r="M151" i="2"/>
  <c r="M155" i="2"/>
  <c r="M74" i="2"/>
  <c r="M82" i="2"/>
  <c r="M90" i="2"/>
  <c r="O38" i="2"/>
  <c r="O46" i="2"/>
  <c r="O54" i="2"/>
  <c r="O62" i="2"/>
  <c r="M9" i="2"/>
  <c r="M13" i="2"/>
  <c r="M17" i="2"/>
  <c r="M21" i="2"/>
  <c r="M25" i="2"/>
  <c r="M29" i="2"/>
  <c r="M33" i="2"/>
  <c r="O12" i="2"/>
  <c r="O20" i="2"/>
  <c r="O28" i="2"/>
  <c r="M225" i="2"/>
  <c r="M233" i="2"/>
  <c r="U233" i="2" s="1"/>
  <c r="M241" i="2"/>
  <c r="U241" i="2" s="1"/>
  <c r="M249" i="2"/>
  <c r="U249" i="2" s="1"/>
  <c r="M184" i="2"/>
  <c r="M188" i="2"/>
  <c r="M127" i="2"/>
  <c r="U96" i="2" s="1"/>
  <c r="M38" i="2"/>
  <c r="U7" i="2" s="1"/>
  <c r="M193" i="2"/>
  <c r="M217" i="2"/>
  <c r="M152" i="2"/>
  <c r="M75" i="2"/>
  <c r="M83" i="2"/>
  <c r="M91" i="2"/>
  <c r="M10" i="2"/>
  <c r="M14" i="2"/>
  <c r="M18" i="2"/>
  <c r="M22" i="2"/>
  <c r="M26" i="2"/>
  <c r="M30" i="2"/>
  <c r="M34" i="2"/>
  <c r="O14" i="2"/>
  <c r="O22" i="2"/>
  <c r="O30" i="2"/>
  <c r="U26" i="2" l="1"/>
  <c r="U137" i="2"/>
  <c r="U133" i="2"/>
  <c r="U131" i="2"/>
  <c r="U162" i="2"/>
  <c r="U155" i="2"/>
  <c r="U216" i="2"/>
  <c r="U183" i="2"/>
  <c r="U158" i="2"/>
  <c r="U109" i="2"/>
  <c r="U188" i="2"/>
  <c r="U142" i="2"/>
  <c r="U166" i="2"/>
  <c r="U184" i="2"/>
  <c r="U93" i="2"/>
  <c r="U167" i="2"/>
  <c r="U19" i="2"/>
  <c r="U141" i="2"/>
  <c r="U15" i="2"/>
  <c r="U236" i="2"/>
  <c r="U30" i="2"/>
  <c r="U87" i="2"/>
  <c r="U163" i="2"/>
  <c r="U90" i="2"/>
  <c r="U88" i="2"/>
  <c r="U32" i="2"/>
  <c r="U145" i="2"/>
  <c r="U199" i="2"/>
  <c r="U194" i="2"/>
  <c r="U213" i="2"/>
  <c r="U209" i="2"/>
  <c r="U195" i="2"/>
  <c r="U101" i="2"/>
  <c r="U117" i="2"/>
  <c r="U84" i="2"/>
  <c r="U95" i="2"/>
  <c r="U80" i="2"/>
  <c r="U91" i="2"/>
  <c r="U76" i="2"/>
  <c r="U75" i="2"/>
  <c r="U73" i="2"/>
  <c r="U92" i="2"/>
  <c r="U71" i="2"/>
  <c r="U52" i="2"/>
  <c r="U51" i="2"/>
  <c r="U43" i="2"/>
  <c r="U62" i="2"/>
  <c r="U58" i="2"/>
  <c r="U60" i="2"/>
  <c r="U31" i="2"/>
  <c r="U8" i="2"/>
  <c r="U10" i="2"/>
  <c r="U23" i="2"/>
  <c r="W52" i="2"/>
  <c r="W21" i="2"/>
  <c r="U187" i="2"/>
  <c r="U123" i="2"/>
  <c r="U126" i="2"/>
  <c r="U13" i="2"/>
  <c r="U124" i="2"/>
  <c r="U208" i="2"/>
  <c r="U239" i="2"/>
  <c r="U65" i="2"/>
  <c r="W59" i="2"/>
  <c r="W28" i="2"/>
  <c r="U9" i="2"/>
  <c r="U230" i="2"/>
  <c r="U120" i="2"/>
  <c r="U143" i="2"/>
  <c r="U118" i="2"/>
  <c r="U54" i="2"/>
  <c r="W32" i="2"/>
  <c r="W63" i="2"/>
  <c r="U111" i="2"/>
  <c r="U85" i="2"/>
  <c r="U219" i="2"/>
  <c r="U250" i="2"/>
  <c r="U240" i="2"/>
  <c r="U225" i="2"/>
  <c r="U247" i="2"/>
  <c r="U153" i="2"/>
  <c r="W54" i="2"/>
  <c r="W23" i="2"/>
  <c r="U200" i="2"/>
  <c r="U57" i="2"/>
  <c r="U50" i="2"/>
  <c r="U165" i="2"/>
  <c r="U33" i="2"/>
  <c r="U172" i="2"/>
  <c r="U81" i="2"/>
  <c r="U232" i="2"/>
  <c r="U44" i="2"/>
  <c r="U218" i="2"/>
  <c r="W15" i="2"/>
  <c r="W46" i="2"/>
  <c r="U100" i="2"/>
  <c r="U22" i="2"/>
  <c r="U79" i="2"/>
  <c r="U136" i="2"/>
  <c r="U135" i="2"/>
  <c r="U196" i="2"/>
  <c r="U53" i="2"/>
  <c r="U110" i="2"/>
  <c r="U46" i="2"/>
  <c r="W58" i="2"/>
  <c r="W27" i="2"/>
  <c r="U56" i="2"/>
  <c r="W47" i="2"/>
  <c r="W16" i="2"/>
  <c r="W57" i="2"/>
  <c r="W26" i="2"/>
  <c r="U40" i="2"/>
  <c r="U197" i="2"/>
  <c r="U29" i="2"/>
  <c r="U74" i="2"/>
  <c r="U168" i="2"/>
  <c r="W25" i="2"/>
  <c r="W56" i="2"/>
  <c r="U24" i="2"/>
  <c r="U55" i="2"/>
  <c r="U77" i="2"/>
  <c r="U211" i="2"/>
  <c r="U178" i="2"/>
  <c r="U47" i="2"/>
  <c r="U16" i="2"/>
  <c r="U39" i="2"/>
  <c r="U244" i="2"/>
  <c r="W22" i="2"/>
  <c r="W53" i="2"/>
  <c r="U41" i="2"/>
  <c r="U17" i="2"/>
  <c r="W45" i="2"/>
  <c r="W14" i="2"/>
  <c r="W44" i="2"/>
  <c r="W13" i="2"/>
  <c r="U212" i="2"/>
  <c r="U154" i="2"/>
  <c r="U72" i="2"/>
  <c r="U11" i="2"/>
  <c r="U173" i="2"/>
  <c r="U122" i="2"/>
  <c r="U150" i="2"/>
  <c r="U115" i="2"/>
  <c r="U89" i="2"/>
  <c r="U157" i="2"/>
  <c r="W62" i="2"/>
  <c r="W31" i="2"/>
  <c r="U38" i="2"/>
  <c r="U204" i="2"/>
  <c r="U61" i="2"/>
  <c r="W20" i="2"/>
  <c r="W51" i="2"/>
  <c r="U169" i="2"/>
  <c r="U214" i="2"/>
  <c r="U116" i="2"/>
  <c r="U83" i="2"/>
  <c r="U139" i="2"/>
  <c r="U114" i="2"/>
  <c r="W43" i="2"/>
  <c r="W12" i="2"/>
  <c r="U215" i="2"/>
  <c r="U121" i="2"/>
  <c r="U189" i="2"/>
  <c r="U106" i="2"/>
  <c r="U127" i="2"/>
  <c r="W19" i="2"/>
  <c r="W50" i="2"/>
  <c r="W39" i="2"/>
  <c r="W8" i="2"/>
  <c r="W49" i="2"/>
  <c r="W18" i="2"/>
  <c r="U193" i="2"/>
  <c r="U25" i="2"/>
  <c r="U107" i="2"/>
  <c r="U164" i="2"/>
  <c r="W17" i="2"/>
  <c r="W48" i="2"/>
  <c r="U20" i="2"/>
  <c r="U207" i="2"/>
  <c r="U174" i="2"/>
  <c r="U235" i="2"/>
  <c r="U63" i="2"/>
  <c r="U140" i="2"/>
  <c r="U69" i="2"/>
  <c r="W24" i="2"/>
  <c r="W55" i="2"/>
  <c r="U82" i="2"/>
  <c r="U28" i="2"/>
  <c r="U182" i="2"/>
  <c r="U198" i="2"/>
  <c r="U231" i="2"/>
  <c r="U210" i="2"/>
  <c r="W7" i="2"/>
  <c r="W38" i="2"/>
  <c r="U18" i="2"/>
  <c r="U132" i="2"/>
  <c r="U49" i="2"/>
  <c r="U48" i="2"/>
  <c r="U186" i="2"/>
  <c r="U202" i="2"/>
  <c r="U59" i="2"/>
  <c r="U185" i="2"/>
  <c r="W30" i="2"/>
  <c r="W61" i="2"/>
  <c r="U14" i="2"/>
  <c r="U217" i="2"/>
  <c r="W60" i="2"/>
  <c r="W29" i="2"/>
  <c r="U220" i="2"/>
  <c r="U45" i="2"/>
  <c r="U102" i="2"/>
  <c r="W11" i="2"/>
  <c r="W42" i="2"/>
  <c r="U125" i="2"/>
  <c r="U149" i="2"/>
  <c r="W41" i="2"/>
  <c r="W10" i="2"/>
  <c r="U113" i="2"/>
  <c r="U42" i="2"/>
  <c r="U21" i="2"/>
  <c r="U103" i="2"/>
  <c r="U27" i="2"/>
  <c r="W9" i="2"/>
  <c r="W40" i="2"/>
  <c r="U12" i="2"/>
  <c r="U146" i="2"/>
  <c r="U203" i="2"/>
  <c r="U234" i="2"/>
  <c r="U170" i="2"/>
  <c r="U242" i="2"/>
  <c r="U206" i="2"/>
  <c r="U237" i="2"/>
  <c r="U227" i="2"/>
</calcChain>
</file>

<file path=xl/sharedStrings.xml><?xml version="1.0" encoding="utf-8"?>
<sst xmlns="http://schemas.openxmlformats.org/spreadsheetml/2006/main" count="3872" uniqueCount="294">
  <si>
    <t>Unidade da Federação</t>
  </si>
  <si>
    <t>Captação (A)</t>
  </si>
  <si>
    <t>Renúncia (B)</t>
  </si>
  <si>
    <t>% (B/A)</t>
  </si>
  <si>
    <t>Privado (C)</t>
  </si>
  <si>
    <t>% (C/A)</t>
  </si>
  <si>
    <t>Total</t>
  </si>
  <si>
    <t>Acre</t>
  </si>
  <si>
    <t>0,00</t>
  </si>
  <si>
    <t>Alagoas</t>
  </si>
  <si>
    <t>Amapá</t>
  </si>
  <si>
    <t>Amazonas</t>
  </si>
  <si>
    <t>Bahia</t>
  </si>
  <si>
    <t>Ceará</t>
  </si>
  <si>
    <t>Distrito Federal</t>
  </si>
  <si>
    <t>Espírito Santo</t>
  </si>
  <si>
    <t>Goiás</t>
  </si>
  <si>
    <t>Maranhão</t>
  </si>
  <si>
    <t>Mato Grosso</t>
  </si>
  <si>
    <t>Mato Grosso do Sul</t>
  </si>
  <si>
    <t>Minas Gerais</t>
  </si>
  <si>
    <t>Pará</t>
  </si>
  <si>
    <t>Paraíba</t>
  </si>
  <si>
    <t>Paraná</t>
  </si>
  <si>
    <t>Pernambuco</t>
  </si>
  <si>
    <t>Piauí</t>
  </si>
  <si>
    <t>Rio de Janeiro</t>
  </si>
  <si>
    <t>Rio Grande do Norte</t>
  </si>
  <si>
    <t>Rio Grande do Sul</t>
  </si>
  <si>
    <t>Rondônia</t>
  </si>
  <si>
    <t>Roraima</t>
  </si>
  <si>
    <t>Santa Catarina</t>
  </si>
  <si>
    <t>São Paulo</t>
  </si>
  <si>
    <t>Sergipe</t>
  </si>
  <si>
    <t>0,06</t>
  </si>
  <si>
    <t>Tocantins</t>
  </si>
  <si>
    <t>2,78</t>
  </si>
  <si>
    <t>0,03</t>
  </si>
  <si>
    <t>10,89</t>
  </si>
  <si>
    <t>8,80</t>
  </si>
  <si>
    <t>10,93</t>
  </si>
  <si>
    <t>10,68</t>
  </si>
  <si>
    <t>180,94</t>
  </si>
  <si>
    <t>0,92</t>
  </si>
  <si>
    <t>0,90</t>
  </si>
  <si>
    <t>0,44</t>
  </si>
  <si>
    <t>18,36</t>
  </si>
  <si>
    <t>10,95</t>
  </si>
  <si>
    <t>11,97</t>
  </si>
  <si>
    <t>5,39</t>
  </si>
  <si>
    <t>3,20</t>
  </si>
  <si>
    <t>615,38</t>
  </si>
  <si>
    <t>4,98</t>
  </si>
  <si>
    <t>8,54</t>
  </si>
  <si>
    <t>17,56</t>
  </si>
  <si>
    <t>128,32</t>
  </si>
  <si>
    <t>0,02</t>
  </si>
  <si>
    <t>19,49</t>
  </si>
  <si>
    <t>11,87</t>
  </si>
  <si>
    <t>8,96</t>
  </si>
  <si>
    <t>11,03</t>
  </si>
  <si>
    <t>0,39</t>
  </si>
  <si>
    <t>9,17</t>
  </si>
  <si>
    <t>18,66</t>
  </si>
  <si>
    <t>3,46</t>
  </si>
  <si>
    <t>10,40</t>
  </si>
  <si>
    <t>254,48</t>
  </si>
  <si>
    <t>261,92</t>
  </si>
  <si>
    <t>0,07</t>
  </si>
  <si>
    <t>8,87</t>
  </si>
  <si>
    <t>412,49</t>
  </si>
  <si>
    <t>7,10</t>
  </si>
  <si>
    <t>60,21</t>
  </si>
  <si>
    <t>0,16</t>
  </si>
  <si>
    <t>13,51</t>
  </si>
  <si>
    <t>12,98</t>
  </si>
  <si>
    <t>14,71</t>
  </si>
  <si>
    <t>8,91</t>
  </si>
  <si>
    <t>6,38</t>
  </si>
  <si>
    <t>18,78</t>
  </si>
  <si>
    <t>2,01</t>
  </si>
  <si>
    <t>4,40</t>
  </si>
  <si>
    <t>527,89</t>
  </si>
  <si>
    <t>0,34</t>
  </si>
  <si>
    <t>7,53</t>
  </si>
  <si>
    <t>0,13</t>
  </si>
  <si>
    <t>22,83</t>
  </si>
  <si>
    <t>15,39</t>
  </si>
  <si>
    <t>0,28</t>
  </si>
  <si>
    <t>8,44</t>
  </si>
  <si>
    <t>26,51</t>
  </si>
  <si>
    <t>11,93</t>
  </si>
  <si>
    <t>11,40</t>
  </si>
  <si>
    <t>206,58</t>
  </si>
  <si>
    <t>1,46</t>
  </si>
  <si>
    <t>8,77</t>
  </si>
  <si>
    <t>7,91</t>
  </si>
  <si>
    <t>2,84</t>
  </si>
  <si>
    <t>8,74</t>
  </si>
  <si>
    <t>2,81</t>
  </si>
  <si>
    <t>21,82</t>
  </si>
  <si>
    <t>487,62</t>
  </si>
  <si>
    <t>1,01</t>
  </si>
  <si>
    <t>0,04</t>
  </si>
  <si>
    <t>8,56</t>
  </si>
  <si>
    <t>12,26</t>
  </si>
  <si>
    <t>1,88</t>
  </si>
  <si>
    <t>21,95</t>
  </si>
  <si>
    <t>4,83</t>
  </si>
  <si>
    <t>7,34</t>
  </si>
  <si>
    <t>360,00</t>
  </si>
  <si>
    <t>0,10</t>
  </si>
  <si>
    <t>7,29</t>
  </si>
  <si>
    <t>0,09</t>
  </si>
  <si>
    <t>9,70</t>
  </si>
  <si>
    <t>13,44</t>
  </si>
  <si>
    <t>6,34</t>
  </si>
  <si>
    <t>5,78</t>
  </si>
  <si>
    <t>0,22</t>
  </si>
  <si>
    <t>6,30</t>
  </si>
  <si>
    <t>528,00</t>
  </si>
  <si>
    <t>1,67</t>
  </si>
  <si>
    <t>171,26</t>
  </si>
  <si>
    <t>1,08</t>
  </si>
  <si>
    <t>3,68</t>
  </si>
  <si>
    <t>11,63</t>
  </si>
  <si>
    <t>6,35</t>
  </si>
  <si>
    <t>135,55</t>
  </si>
  <si>
    <t>0,01</t>
  </si>
  <si>
    <t>186,70</t>
  </si>
  <si>
    <t>21,22</t>
  </si>
  <si>
    <t>0,73</t>
  </si>
  <si>
    <t>6,66</t>
  </si>
  <si>
    <t>11,35</t>
  </si>
  <si>
    <t>13,21</t>
  </si>
  <si>
    <t>2,16</t>
  </si>
  <si>
    <t>2,79</t>
  </si>
  <si>
    <t>501,95</t>
  </si>
  <si>
    <t>2,68</t>
  </si>
  <si>
    <t>482,24</t>
  </si>
  <si>
    <t>0,42</t>
  </si>
  <si>
    <t>7,18</t>
  </si>
  <si>
    <t>1,65</t>
  </si>
  <si>
    <t>0,21</t>
  </si>
  <si>
    <t>9,92</t>
  </si>
  <si>
    <t>0,56</t>
  </si>
  <si>
    <t>10,13</t>
  </si>
  <si>
    <t>4,29</t>
  </si>
  <si>
    <t>0,63</t>
  </si>
  <si>
    <t>2,06</t>
  </si>
  <si>
    <t>0,72</t>
  </si>
  <si>
    <t>228,00</t>
  </si>
  <si>
    <t>7,51</t>
  </si>
  <si>
    <t>182,90</t>
  </si>
  <si>
    <t>1,38</t>
  </si>
  <si>
    <t>19,37</t>
  </si>
  <si>
    <t>8,64</t>
  </si>
  <si>
    <t>13,27</t>
  </si>
  <si>
    <t>7,37</t>
  </si>
  <si>
    <t>12,37</t>
  </si>
  <si>
    <t>25,14</t>
  </si>
  <si>
    <t>4,14</t>
  </si>
  <si>
    <t>7,76</t>
  </si>
  <si>
    <t>681,34</t>
  </si>
  <si>
    <t>4,25</t>
  </si>
  <si>
    <t>867,74</t>
  </si>
  <si>
    <t>0,05</t>
  </si>
  <si>
    <t>3,14</t>
  </si>
  <si>
    <t>2,62</t>
  </si>
  <si>
    <t>10,47</t>
  </si>
  <si>
    <t>8,02</t>
  </si>
  <si>
    <t>4,33</t>
  </si>
  <si>
    <t>696,00</t>
  </si>
  <si>
    <t>1,90</t>
  </si>
  <si>
    <t>7,94</t>
  </si>
  <si>
    <t>417,48</t>
  </si>
  <si>
    <t>0,15</t>
  </si>
  <si>
    <t>306,68</t>
  </si>
  <si>
    <t>6,41</t>
  </si>
  <si>
    <t>16,57</t>
  </si>
  <si>
    <t>2,27</t>
  </si>
  <si>
    <t>4,32</t>
  </si>
  <si>
    <t>12,63</t>
  </si>
  <si>
    <t>12,34</t>
  </si>
  <si>
    <t>0,81</t>
  </si>
  <si>
    <t>18,86</t>
  </si>
  <si>
    <t>2,77</t>
  </si>
  <si>
    <t>8,39</t>
  </si>
  <si>
    <t>1,39</t>
  </si>
  <si>
    <t>1,31</t>
  </si>
  <si>
    <t>6,54</t>
  </si>
  <si>
    <t>5,02</t>
  </si>
  <si>
    <t>2,07</t>
  </si>
  <si>
    <t>7,04</t>
  </si>
  <si>
    <t>22,03</t>
  </si>
  <si>
    <t>5,20</t>
  </si>
  <si>
    <t>140,00</t>
  </si>
  <si>
    <t>1,42</t>
  </si>
  <si>
    <t>2,31</t>
  </si>
  <si>
    <t>6,14</t>
  </si>
  <si>
    <t>11,79</t>
  </si>
  <si>
    <t>10,72</t>
  </si>
  <si>
    <t>0,41</t>
  </si>
  <si>
    <t>3,21</t>
  </si>
  <si>
    <t>16,02</t>
  </si>
  <si>
    <t>4,20</t>
  </si>
  <si>
    <t>3,37</t>
  </si>
  <si>
    <t>7,78</t>
  </si>
  <si>
    <t>3,76</t>
  </si>
  <si>
    <t>11,52</t>
  </si>
  <si>
    <t>3,03</t>
  </si>
  <si>
    <t>3,54</t>
  </si>
  <si>
    <t>2,41</t>
  </si>
  <si>
    <t>6,43</t>
  </si>
  <si>
    <t>0,55</t>
  </si>
  <si>
    <t>5,50</t>
  </si>
  <si>
    <t>0,53</t>
  </si>
  <si>
    <t>2,44</t>
  </si>
  <si>
    <t>1,43</t>
  </si>
  <si>
    <t>12,39</t>
  </si>
  <si>
    <t>4,24</t>
  </si>
  <si>
    <t>6,23</t>
  </si>
  <si>
    <t>8,23</t>
  </si>
  <si>
    <t>5,69</t>
  </si>
  <si>
    <t>2,67</t>
  </si>
  <si>
    <t>1,86</t>
  </si>
  <si>
    <t>5,26</t>
  </si>
  <si>
    <t>23,62</t>
  </si>
  <si>
    <t>2,46</t>
  </si>
  <si>
    <t>203,03</t>
  </si>
  <si>
    <t>0,47</t>
  </si>
  <si>
    <t>5,11</t>
  </si>
  <si>
    <t>41,60</t>
  </si>
  <si>
    <t>4,39</t>
  </si>
  <si>
    <t>3,16</t>
  </si>
  <si>
    <t>8,97</t>
  </si>
  <si>
    <t>2,90</t>
  </si>
  <si>
    <t>12,00</t>
  </si>
  <si>
    <t>0,58</t>
  </si>
  <si>
    <t>12,15</t>
  </si>
  <si>
    <t>3,15</t>
  </si>
  <si>
    <t>6,15</t>
  </si>
  <si>
    <t>5,97</t>
  </si>
  <si>
    <t>3,87</t>
  </si>
  <si>
    <t>5,53</t>
  </si>
  <si>
    <t>0,60</t>
  </si>
  <si>
    <t>3,80</t>
  </si>
  <si>
    <t>Valores Correntes</t>
  </si>
  <si>
    <t>IPCA</t>
  </si>
  <si>
    <t>Taxa de Variação</t>
  </si>
  <si>
    <t>11 - Rondônia</t>
  </si>
  <si>
    <t>12 - Acre</t>
  </si>
  <si>
    <t>13 - Amazonas</t>
  </si>
  <si>
    <t>14 - Roraima</t>
  </si>
  <si>
    <t>15 - Pará</t>
  </si>
  <si>
    <t>16 - Amapá</t>
  </si>
  <si>
    <t>17 - Tocantins</t>
  </si>
  <si>
    <t>21 - Maranhão</t>
  </si>
  <si>
    <t>22 - Piauí</t>
  </si>
  <si>
    <t>23 - Ceará</t>
  </si>
  <si>
    <t>24 - Rio Grande do Norte</t>
  </si>
  <si>
    <t>25 - Paraíba</t>
  </si>
  <si>
    <t>26 - Pernambuco</t>
  </si>
  <si>
    <t>27 - Alagoas</t>
  </si>
  <si>
    <t>28 - Sergipe</t>
  </si>
  <si>
    <t>29 - Bahia</t>
  </si>
  <si>
    <t>31 - Minas Gerais</t>
  </si>
  <si>
    <t>32 - Espírito Santo</t>
  </si>
  <si>
    <t>33 - Rio de Janeiro</t>
  </si>
  <si>
    <t>35 - São Paulo</t>
  </si>
  <si>
    <t>41 - Paraná</t>
  </si>
  <si>
    <t>42 - Santa Catarina</t>
  </si>
  <si>
    <t>43 - Rio Grande do Sul</t>
  </si>
  <si>
    <t>50 - Mato Grosso do Sul</t>
  </si>
  <si>
    <t>51 - Mato Grosso</t>
  </si>
  <si>
    <t>52 - Goiás</t>
  </si>
  <si>
    <t>53 - Distrito Federal</t>
  </si>
  <si>
    <t>UF</t>
  </si>
  <si>
    <t>Valores Corrigidos para Dezembro de 2016</t>
  </si>
  <si>
    <t>Ano</t>
  </si>
  <si>
    <t>Fator de multiplicação</t>
  </si>
  <si>
    <t>VALORES ABSOLUTOS</t>
  </si>
  <si>
    <t>VALORES RELATIVOS</t>
  </si>
  <si>
    <t>Arquitetura e Design</t>
  </si>
  <si>
    <t>Artes Cênicas e Espetáculos</t>
  </si>
  <si>
    <t>Audiovisual</t>
  </si>
  <si>
    <t>Cultura Digital</t>
  </si>
  <si>
    <t>Editorial</t>
  </si>
  <si>
    <t>Educação e Criação em Artes</t>
  </si>
  <si>
    <t>Entretenimento</t>
  </si>
  <si>
    <t>Música</t>
  </si>
  <si>
    <t>Patrimônio</t>
  </si>
  <si>
    <t>Publicidade</t>
  </si>
  <si>
    <t>Cultura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</si>
</sst>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0.0000000"/>
    <numFmt numFmtId="165" formatCode="0.00000000"/>
    <numFmt numFmtId="166" formatCode="0.000000000"/>
    <numFmt numFmtId="167" formatCode="_-* #,##0_-;\-* #,##0_-;_-* &quot;-&quot;??_-;_-@_-"/>
    <numFmt numFmtId="168" formatCode="_-* #,##0.000000_-;\-* #,##0.000000_-;_-* &quot;-&quot;??_-;_-@_-"/>
    <numFmt numFmtId="169" formatCode="_-* #,##0.000_-;\-* #,##0.000_-;_-* &quot;-&quot;??_-;_-@_-"/>
    <numFmt numFmtId="170" formatCode="_-* #,##0.0000_-;\-* #,##0.0000_-;_-* &quot;-&quot;??_-;_-@_-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</font>
    <font>
      <sz val="11"/>
      <color rgb="FF006100"/>
      <name val="Calibri"/>
      <family val="2"/>
      <scheme val="minor"/>
    </font>
    <font>
      <b/>
      <sz val="10"/>
      <name val="Arial"/>
      <family val="2"/>
    </font>
    <font>
      <sz val="11"/>
      <color indexed="8"/>
      <name val="Calibri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3">
    <xf numFmtId="0" fontId="0" fillId="0" borderId="0"/>
    <xf numFmtId="0" fontId="3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4" borderId="0" applyNumberFormat="0" applyBorder="0" applyAlignment="0" applyProtection="0"/>
    <xf numFmtId="0" fontId="3" fillId="0" borderId="0"/>
    <xf numFmtId="0" fontId="10" fillId="0" borderId="0" applyFill="0" applyProtection="0"/>
    <xf numFmtId="9" fontId="1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2">
    <xf numFmtId="0" fontId="0" fillId="0" borderId="0" xfId="0"/>
    <xf numFmtId="49" fontId="0" fillId="0" borderId="2" xfId="0" applyNumberFormat="1" applyBorder="1"/>
    <xf numFmtId="0" fontId="4" fillId="0" borderId="3" xfId="0" applyFont="1" applyBorder="1"/>
    <xf numFmtId="49" fontId="0" fillId="0" borderId="1" xfId="0" applyNumberFormat="1" applyBorder="1"/>
    <xf numFmtId="0" fontId="4" fillId="0" borderId="0" xfId="0" applyFont="1" applyBorder="1"/>
    <xf numFmtId="49" fontId="0" fillId="0" borderId="4" xfId="0" applyNumberFormat="1" applyBorder="1"/>
    <xf numFmtId="0" fontId="4" fillId="0" borderId="5" xfId="0" applyFont="1" applyBorder="1"/>
    <xf numFmtId="0" fontId="5" fillId="0" borderId="0" xfId="0" applyFont="1"/>
    <xf numFmtId="0" fontId="5" fillId="0" borderId="0" xfId="0" applyFont="1" applyAlignment="1">
      <alignment horizontal="right"/>
    </xf>
    <xf numFmtId="2" fontId="5" fillId="0" borderId="0" xfId="0" applyNumberFormat="1" applyFont="1"/>
    <xf numFmtId="2" fontId="5" fillId="0" borderId="0" xfId="1" applyNumberFormat="1" applyFont="1"/>
    <xf numFmtId="2" fontId="6" fillId="0" borderId="0" xfId="0" applyNumberFormat="1" applyFont="1"/>
    <xf numFmtId="2" fontId="6" fillId="0" borderId="0" xfId="1" applyNumberFormat="1" applyFont="1" applyAlignment="1">
      <alignment horizontal="right"/>
    </xf>
    <xf numFmtId="2" fontId="6" fillId="0" borderId="0" xfId="0" applyNumberFormat="1" applyFont="1" applyAlignment="1">
      <alignment horizontal="right"/>
    </xf>
    <xf numFmtId="2" fontId="6" fillId="0" borderId="0" xfId="1" applyNumberFormat="1" applyFont="1"/>
    <xf numFmtId="166" fontId="5" fillId="0" borderId="0" xfId="0" applyNumberFormat="1" applyFont="1"/>
    <xf numFmtId="164" fontId="5" fillId="0" borderId="0" xfId="0" applyNumberFormat="1" applyFont="1"/>
    <xf numFmtId="165" fontId="5" fillId="0" borderId="0" xfId="0" applyNumberFormat="1" applyFont="1"/>
    <xf numFmtId="2" fontId="5" fillId="0" borderId="0" xfId="1" applyNumberFormat="1" applyFont="1" applyAlignment="1">
      <alignment horizontal="right"/>
    </xf>
    <xf numFmtId="0" fontId="9" fillId="0" borderId="0" xfId="5" applyFont="1"/>
    <xf numFmtId="0" fontId="10" fillId="0" borderId="0" xfId="6" applyFill="1" applyProtection="1"/>
    <xf numFmtId="0" fontId="3" fillId="0" borderId="0" xfId="5"/>
    <xf numFmtId="10" fontId="5" fillId="0" borderId="0" xfId="3" applyNumberFormat="1" applyFont="1"/>
    <xf numFmtId="0" fontId="8" fillId="4" borderId="0" xfId="4"/>
    <xf numFmtId="0" fontId="6" fillId="0" borderId="0" xfId="1" applyNumberFormat="1" applyFont="1"/>
    <xf numFmtId="0" fontId="6" fillId="0" borderId="0" xfId="2" applyNumberFormat="1" applyFont="1"/>
    <xf numFmtId="0" fontId="5" fillId="0" borderId="0" xfId="1" applyNumberFormat="1" applyFont="1"/>
    <xf numFmtId="0" fontId="6" fillId="0" borderId="0" xfId="0" applyNumberFormat="1" applyFont="1"/>
    <xf numFmtId="0" fontId="4" fillId="0" borderId="0" xfId="10" applyFont="1"/>
    <xf numFmtId="0" fontId="4" fillId="0" borderId="0" xfId="10" applyFont="1" applyAlignment="1">
      <alignment vertical="center"/>
    </xf>
    <xf numFmtId="0" fontId="1" fillId="0" borderId="0" xfId="10"/>
    <xf numFmtId="167" fontId="0" fillId="0" borderId="0" xfId="11" applyNumberFormat="1" applyFont="1"/>
    <xf numFmtId="168" fontId="0" fillId="0" borderId="0" xfId="12" applyNumberFormat="1" applyFont="1"/>
    <xf numFmtId="167" fontId="4" fillId="0" borderId="0" xfId="10" applyNumberFormat="1" applyFont="1"/>
    <xf numFmtId="43" fontId="0" fillId="0" borderId="0" xfId="12" applyFont="1" applyBorder="1"/>
    <xf numFmtId="0" fontId="4" fillId="0" borderId="0" xfId="11" applyNumberFormat="1" applyFont="1"/>
    <xf numFmtId="169" fontId="0" fillId="0" borderId="0" xfId="2" applyNumberFormat="1" applyFont="1"/>
    <xf numFmtId="43" fontId="1" fillId="0" borderId="0" xfId="2" applyFont="1"/>
    <xf numFmtId="0" fontId="5" fillId="2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170" fontId="0" fillId="0" borderId="0" xfId="2" applyNumberFormat="1" applyFont="1"/>
    <xf numFmtId="10" fontId="0" fillId="0" borderId="0" xfId="3" applyNumberFormat="1" applyFont="1"/>
  </cellXfs>
  <cellStyles count="13">
    <cellStyle name="Bom" xfId="4" builtinId="26"/>
    <cellStyle name="Normal" xfId="0" builtinId="0"/>
    <cellStyle name="Normal 2" xfId="1" xr:uid="{00000000-0005-0000-0000-000002000000}"/>
    <cellStyle name="Normal 2 2" xfId="5" xr:uid="{00000000-0005-0000-0000-000003000000}"/>
    <cellStyle name="Normal 3" xfId="6" xr:uid="{00000000-0005-0000-0000-000004000000}"/>
    <cellStyle name="Normal 4" xfId="10" xr:uid="{00000000-0005-0000-0000-000005000000}"/>
    <cellStyle name="Porcentagem" xfId="3" builtinId="5"/>
    <cellStyle name="Porcentagem 2" xfId="7" xr:uid="{00000000-0005-0000-0000-000007000000}"/>
    <cellStyle name="Porcentagem 3" xfId="11" xr:uid="{00000000-0005-0000-0000-000008000000}"/>
    <cellStyle name="Vírgula" xfId="2" builtinId="3"/>
    <cellStyle name="Vírgula 2" xfId="8" xr:uid="{00000000-0005-0000-0000-00000A000000}"/>
    <cellStyle name="Vírgula 2 2" xfId="12" xr:uid="{00000000-0005-0000-0000-00000B000000}"/>
    <cellStyle name="Vírgula 3" xfId="9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CCULT%20-%202017%20-%20Eixo%2003%20-%20V1%20-%20Finan%20p&#250;blico%20total%20%20(31%20JAN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NECCULT%20-%202017%20-%20Eixo%2003%20-%20V4%20-%20Incentivos%20privados%20(22%20JAN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NECCULT%20-%202018%20-%20Atlas%20-%20Eixo%203%20-%20V4%20platafor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NC 2017"/>
      <sheetName val="SCC X Ano = Publico"/>
      <sheetName val="SCC X Ano = Privado"/>
      <sheetName val="National Fund"/>
      <sheetName val="PROCV"/>
      <sheetName val="Total x Ano"/>
      <sheetName val="Formato_Análises_Total"/>
      <sheetName val="SCC X Ano = Total"/>
      <sheetName val="SCC X Ano = Total_VAR"/>
      <sheetName val="Formato_Análises_Mecenato"/>
      <sheetName val="TAB_DIN_2017"/>
      <sheetName val="SCC X Ano = Mecenato"/>
      <sheetName val="SCC X Ano = Mecenato_VAR"/>
      <sheetName val="TAB_DIN_FNC"/>
      <sheetName val="TAB DIN FNC 2017"/>
      <sheetName val="SCC X Ano = FNC"/>
      <sheetName val="Formato_Análises_FNC"/>
      <sheetName val="SCC X Ano = FNC_VAR"/>
    </sheetNames>
    <sheetDataSet>
      <sheetData sheetId="0"/>
      <sheetData sheetId="1">
        <row r="5">
          <cell r="B5">
            <v>0</v>
          </cell>
          <cell r="C5">
            <v>26997.495991389726</v>
          </cell>
          <cell r="D5">
            <v>353681.59615173418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</row>
        <row r="6">
          <cell r="B6">
            <v>0</v>
          </cell>
          <cell r="C6">
            <v>586712.7325927472</v>
          </cell>
          <cell r="D6">
            <v>449958.26652316214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</row>
        <row r="7">
          <cell r="B7">
            <v>0</v>
          </cell>
          <cell r="C7">
            <v>352587.29764754989</v>
          </cell>
          <cell r="D7">
            <v>252545.73646846926</v>
          </cell>
          <cell r="E7">
            <v>0</v>
          </cell>
          <cell r="F7">
            <v>403615.8047707954</v>
          </cell>
          <cell r="G7">
            <v>143986.64528741187</v>
          </cell>
          <cell r="H7">
            <v>0</v>
          </cell>
          <cell r="I7">
            <v>88191.820238539774</v>
          </cell>
          <cell r="J7">
            <v>0</v>
          </cell>
          <cell r="K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</row>
        <row r="9">
          <cell r="B9">
            <v>58278.594680079957</v>
          </cell>
          <cell r="C9">
            <v>403162.60680475325</v>
          </cell>
          <cell r="D9">
            <v>915720.41724141734</v>
          </cell>
          <cell r="E9">
            <v>0</v>
          </cell>
          <cell r="F9">
            <v>139206.86461045095</v>
          </cell>
          <cell r="G9">
            <v>133187.64689085598</v>
          </cell>
          <cell r="H9">
            <v>0</v>
          </cell>
          <cell r="I9">
            <v>613002.33624091209</v>
          </cell>
          <cell r="J9">
            <v>139470.61214795618</v>
          </cell>
          <cell r="K9">
            <v>0</v>
          </cell>
        </row>
        <row r="10">
          <cell r="B10">
            <v>0</v>
          </cell>
          <cell r="C10">
            <v>269974.95991389727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17998.330660926484</v>
          </cell>
          <cell r="K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</row>
        <row r="12">
          <cell r="B12">
            <v>1080206.0812517847</v>
          </cell>
          <cell r="C12">
            <v>1852857.2281195777</v>
          </cell>
          <cell r="D12">
            <v>408412.35989193228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680336.89898302115</v>
          </cell>
          <cell r="J12">
            <v>116989.14929602215</v>
          </cell>
          <cell r="K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</row>
        <row r="14">
          <cell r="B14">
            <v>0</v>
          </cell>
          <cell r="C14">
            <v>1295879.8075867069</v>
          </cell>
          <cell r="D14">
            <v>1406714.3197232413</v>
          </cell>
          <cell r="E14">
            <v>0</v>
          </cell>
          <cell r="F14">
            <v>254822.16533046326</v>
          </cell>
          <cell r="G14">
            <v>53994.991982779451</v>
          </cell>
          <cell r="H14">
            <v>0</v>
          </cell>
          <cell r="I14">
            <v>683936.56511520641</v>
          </cell>
          <cell r="J14">
            <v>150852.12651635293</v>
          </cell>
          <cell r="K14">
            <v>0</v>
          </cell>
        </row>
        <row r="15">
          <cell r="B15">
            <v>0</v>
          </cell>
          <cell r="C15">
            <v>683936.56511520641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333881.03864673717</v>
          </cell>
          <cell r="J15">
            <v>0</v>
          </cell>
          <cell r="K15">
            <v>0</v>
          </cell>
        </row>
        <row r="16">
          <cell r="B16">
            <v>0</v>
          </cell>
          <cell r="C16">
            <v>979109.18795440078</v>
          </cell>
          <cell r="D16">
            <v>0</v>
          </cell>
          <cell r="E16">
            <v>0</v>
          </cell>
          <cell r="F16">
            <v>62994.1573132427</v>
          </cell>
          <cell r="G16">
            <v>0</v>
          </cell>
          <cell r="H16">
            <v>0</v>
          </cell>
          <cell r="I16">
            <v>21687.988446416413</v>
          </cell>
          <cell r="J16">
            <v>0</v>
          </cell>
          <cell r="K16">
            <v>0</v>
          </cell>
        </row>
        <row r="17">
          <cell r="B17">
            <v>53994.991982779451</v>
          </cell>
          <cell r="C17">
            <v>2884263.5535321902</v>
          </cell>
          <cell r="D17">
            <v>457157.59878753277</v>
          </cell>
          <cell r="E17">
            <v>0</v>
          </cell>
          <cell r="F17">
            <v>1138018.2131961256</v>
          </cell>
          <cell r="G17">
            <v>0</v>
          </cell>
          <cell r="H17">
            <v>0</v>
          </cell>
          <cell r="I17">
            <v>903771.97345553199</v>
          </cell>
          <cell r="J17">
            <v>595441.38301337673</v>
          </cell>
          <cell r="K17">
            <v>0</v>
          </cell>
        </row>
        <row r="18">
          <cell r="B18">
            <v>0</v>
          </cell>
          <cell r="C18">
            <v>269974.95991389727</v>
          </cell>
          <cell r="D18">
            <v>0</v>
          </cell>
          <cell r="E18">
            <v>0</v>
          </cell>
          <cell r="F18">
            <v>366496.06561403122</v>
          </cell>
          <cell r="G18">
            <v>0</v>
          </cell>
          <cell r="H18">
            <v>0</v>
          </cell>
          <cell r="I18">
            <v>0</v>
          </cell>
          <cell r="J18">
            <v>141878.59080875086</v>
          </cell>
          <cell r="K18">
            <v>0</v>
          </cell>
        </row>
        <row r="19">
          <cell r="B19">
            <v>0</v>
          </cell>
          <cell r="C19">
            <v>485954.92784501507</v>
          </cell>
          <cell r="D19">
            <v>179983.30660926484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89991.653304632418</v>
          </cell>
          <cell r="J19">
            <v>297980.36242229887</v>
          </cell>
          <cell r="K19">
            <v>0</v>
          </cell>
        </row>
        <row r="20">
          <cell r="B20">
            <v>3155953.4663847829</v>
          </cell>
          <cell r="C20">
            <v>9356639.930815123</v>
          </cell>
          <cell r="D20">
            <v>555984.63261361397</v>
          </cell>
          <cell r="E20">
            <v>0</v>
          </cell>
          <cell r="F20">
            <v>457990.741513827</v>
          </cell>
          <cell r="G20">
            <v>539949.91982779454</v>
          </cell>
          <cell r="H20">
            <v>0</v>
          </cell>
          <cell r="I20">
            <v>10630295.795664988</v>
          </cell>
          <cell r="J20">
            <v>3606411.5465503992</v>
          </cell>
          <cell r="K20">
            <v>0</v>
          </cell>
        </row>
        <row r="21">
          <cell r="B21">
            <v>0</v>
          </cell>
          <cell r="C21">
            <v>16190056.377753859</v>
          </cell>
          <cell r="D21">
            <v>3197632.0207129838</v>
          </cell>
          <cell r="E21">
            <v>0</v>
          </cell>
          <cell r="F21">
            <v>1402665.4152577594</v>
          </cell>
          <cell r="G21">
            <v>802608.9182946384</v>
          </cell>
          <cell r="H21">
            <v>0</v>
          </cell>
          <cell r="I21">
            <v>3260241.3197217034</v>
          </cell>
          <cell r="J21">
            <v>2692321.5800852245</v>
          </cell>
          <cell r="K21">
            <v>0</v>
          </cell>
        </row>
        <row r="22">
          <cell r="B22">
            <v>5030890.1826393129</v>
          </cell>
          <cell r="C22">
            <v>0</v>
          </cell>
          <cell r="D22">
            <v>1632448.5909460322</v>
          </cell>
          <cell r="E22">
            <v>0</v>
          </cell>
          <cell r="F22">
            <v>0</v>
          </cell>
          <cell r="G22">
            <v>89091.736771586104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</row>
        <row r="23">
          <cell r="B23">
            <v>18365942.065093245</v>
          </cell>
          <cell r="C23">
            <v>39133344.983505614</v>
          </cell>
          <cell r="D23">
            <v>29192245.909078132</v>
          </cell>
          <cell r="E23">
            <v>0</v>
          </cell>
          <cell r="F23">
            <v>5902903.8136703502</v>
          </cell>
          <cell r="G23">
            <v>7277601.1909541599</v>
          </cell>
          <cell r="H23">
            <v>0</v>
          </cell>
          <cell r="I23">
            <v>59861388.27051045</v>
          </cell>
          <cell r="J23">
            <v>12212501.794594418</v>
          </cell>
          <cell r="K23">
            <v>0</v>
          </cell>
        </row>
        <row r="24">
          <cell r="B24">
            <v>1848886.0098487271</v>
          </cell>
          <cell r="C24">
            <v>35429353.615450621</v>
          </cell>
          <cell r="D24">
            <v>15404323.378223475</v>
          </cell>
          <cell r="E24">
            <v>0</v>
          </cell>
          <cell r="F24">
            <v>7395021.0942978906</v>
          </cell>
          <cell r="G24">
            <v>6889455.2933547134</v>
          </cell>
          <cell r="H24">
            <v>0</v>
          </cell>
          <cell r="I24">
            <v>16607017.926711397</v>
          </cell>
          <cell r="J24">
            <v>16078594.569798801</v>
          </cell>
          <cell r="K24">
            <v>0</v>
          </cell>
        </row>
        <row r="25">
          <cell r="B25">
            <v>220154.57273793576</v>
          </cell>
          <cell r="C25">
            <v>5100756.228587212</v>
          </cell>
          <cell r="D25">
            <v>1014774.3020271489</v>
          </cell>
          <cell r="E25">
            <v>0</v>
          </cell>
          <cell r="F25">
            <v>0</v>
          </cell>
          <cell r="G25">
            <v>728932.39176752267</v>
          </cell>
          <cell r="H25">
            <v>0</v>
          </cell>
          <cell r="I25">
            <v>179983.30660926484</v>
          </cell>
          <cell r="J25">
            <v>192636.13306389618</v>
          </cell>
          <cell r="K25">
            <v>0</v>
          </cell>
        </row>
        <row r="26">
          <cell r="B26">
            <v>0</v>
          </cell>
          <cell r="C26">
            <v>2287034.3423392717</v>
          </cell>
          <cell r="D26">
            <v>961555.77602741239</v>
          </cell>
          <cell r="E26">
            <v>0</v>
          </cell>
          <cell r="F26">
            <v>291869.38921299449</v>
          </cell>
          <cell r="G26">
            <v>0</v>
          </cell>
          <cell r="H26">
            <v>0</v>
          </cell>
          <cell r="I26">
            <v>34563.994201243222</v>
          </cell>
          <cell r="J26">
            <v>340109.41496694268</v>
          </cell>
          <cell r="K26">
            <v>0</v>
          </cell>
        </row>
        <row r="27">
          <cell r="B27">
            <v>4868076.9235139592</v>
          </cell>
          <cell r="C27">
            <v>6066669.9044208955</v>
          </cell>
          <cell r="D27">
            <v>2682457.9909297782</v>
          </cell>
          <cell r="E27">
            <v>0</v>
          </cell>
          <cell r="F27">
            <v>997485.30357590015</v>
          </cell>
          <cell r="G27">
            <v>5849457.4648011075</v>
          </cell>
          <cell r="H27">
            <v>0</v>
          </cell>
          <cell r="I27">
            <v>2657421.7550321789</v>
          </cell>
          <cell r="J27">
            <v>467825.89330682892</v>
          </cell>
          <cell r="K27">
            <v>0</v>
          </cell>
        </row>
        <row r="28">
          <cell r="B28">
            <v>95674.914184110545</v>
          </cell>
          <cell r="C28">
            <v>0</v>
          </cell>
          <cell r="D28">
            <v>269974.95991389727</v>
          </cell>
          <cell r="E28">
            <v>0</v>
          </cell>
          <cell r="F28">
            <v>0</v>
          </cell>
          <cell r="G28">
            <v>53994.991982779451</v>
          </cell>
          <cell r="H28">
            <v>0</v>
          </cell>
          <cell r="I28">
            <v>116743.61606914579</v>
          </cell>
          <cell r="J28">
            <v>458957.43185362534</v>
          </cell>
          <cell r="K28">
            <v>0</v>
          </cell>
        </row>
        <row r="29">
          <cell r="B29">
            <v>0</v>
          </cell>
          <cell r="C29">
            <v>166453.79946647046</v>
          </cell>
          <cell r="D29">
            <v>269974.95991389727</v>
          </cell>
          <cell r="E29">
            <v>0</v>
          </cell>
          <cell r="F29">
            <v>288492.20044610894</v>
          </cell>
          <cell r="G29">
            <v>0</v>
          </cell>
          <cell r="H29">
            <v>0</v>
          </cell>
          <cell r="I29">
            <v>118788.9823621148</v>
          </cell>
          <cell r="J29">
            <v>69949.378218859143</v>
          </cell>
          <cell r="K29">
            <v>0</v>
          </cell>
        </row>
        <row r="30">
          <cell r="B30">
            <v>0</v>
          </cell>
          <cell r="C30">
            <v>881918.20238539774</v>
          </cell>
          <cell r="D30">
            <v>269974.95991389727</v>
          </cell>
          <cell r="E30">
            <v>0</v>
          </cell>
          <cell r="F30">
            <v>499086.07793529116</v>
          </cell>
          <cell r="G30">
            <v>0</v>
          </cell>
          <cell r="H30">
            <v>0</v>
          </cell>
          <cell r="I30">
            <v>8912.7733432907953</v>
          </cell>
          <cell r="J30">
            <v>293930.41405363852</v>
          </cell>
          <cell r="K30">
            <v>0</v>
          </cell>
        </row>
        <row r="31">
          <cell r="B31">
            <v>0</v>
          </cell>
          <cell r="C31">
            <v>2848619.1915346943</v>
          </cell>
          <cell r="D31">
            <v>2464037.5213543614</v>
          </cell>
          <cell r="E31">
            <v>0</v>
          </cell>
          <cell r="F31">
            <v>334229.00037340482</v>
          </cell>
          <cell r="G31">
            <v>1372538.297537725</v>
          </cell>
          <cell r="H31">
            <v>0</v>
          </cell>
          <cell r="I31">
            <v>4119545.3935598661</v>
          </cell>
          <cell r="J31">
            <v>902371.37936015998</v>
          </cell>
          <cell r="K31">
            <v>0</v>
          </cell>
        </row>
        <row r="32">
          <cell r="B32">
            <v>34778057.802316718</v>
          </cell>
          <cell r="C32">
            <v>127552257.89927649</v>
          </cell>
          <cell r="D32">
            <v>62339558.603051372</v>
          </cell>
          <cell r="E32">
            <v>0</v>
          </cell>
          <cell r="F32">
            <v>19934896.307118636</v>
          </cell>
          <cell r="G32">
            <v>23934799.489453077</v>
          </cell>
          <cell r="H32">
            <v>0</v>
          </cell>
          <cell r="I32">
            <v>101009703.40821666</v>
          </cell>
          <cell r="J32">
            <v>38776220.090718478</v>
          </cell>
          <cell r="K32">
            <v>0</v>
          </cell>
        </row>
        <row r="39">
          <cell r="B39">
            <v>0</v>
          </cell>
          <cell r="C39">
            <v>0</v>
          </cell>
          <cell r="D39">
            <v>196688.31147030965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1271128.7191775613</v>
          </cell>
          <cell r="K39">
            <v>0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</row>
        <row r="41">
          <cell r="B41">
            <v>0</v>
          </cell>
          <cell r="C41">
            <v>134431.66485761496</v>
          </cell>
          <cell r="D41">
            <v>120092.00402024294</v>
          </cell>
          <cell r="E41">
            <v>0</v>
          </cell>
          <cell r="F41">
            <v>0</v>
          </cell>
          <cell r="G41">
            <v>135961.22868026796</v>
          </cell>
          <cell r="H41">
            <v>0</v>
          </cell>
          <cell r="I41">
            <v>0</v>
          </cell>
          <cell r="J41">
            <v>470177.72199138568</v>
          </cell>
          <cell r="K41">
            <v>0</v>
          </cell>
        </row>
        <row r="42"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</row>
        <row r="43">
          <cell r="B43">
            <v>82545.460962507685</v>
          </cell>
          <cell r="C43">
            <v>0</v>
          </cell>
          <cell r="D43">
            <v>527212.35273777507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653718.99053199938</v>
          </cell>
          <cell r="J43">
            <v>285610.30307246116</v>
          </cell>
          <cell r="K43">
            <v>0</v>
          </cell>
        </row>
        <row r="44"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190221.99543427609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</row>
        <row r="45"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</row>
        <row r="46">
          <cell r="B46">
            <v>331405.49490815314</v>
          </cell>
          <cell r="C46">
            <v>1966119.3525009849</v>
          </cell>
          <cell r="D46">
            <v>935838.13215986942</v>
          </cell>
          <cell r="E46">
            <v>0</v>
          </cell>
          <cell r="F46">
            <v>57817.512496283955</v>
          </cell>
          <cell r="G46">
            <v>0</v>
          </cell>
          <cell r="H46">
            <v>0</v>
          </cell>
          <cell r="I46">
            <v>305063.00685135124</v>
          </cell>
          <cell r="J46">
            <v>430718.22144127265</v>
          </cell>
          <cell r="K46">
            <v>0</v>
          </cell>
        </row>
        <row r="47">
          <cell r="B47">
            <v>0</v>
          </cell>
          <cell r="C47">
            <v>71741.641828501888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3178093.7204012638</v>
          </cell>
          <cell r="K47">
            <v>0</v>
          </cell>
        </row>
        <row r="48">
          <cell r="B48">
            <v>0</v>
          </cell>
          <cell r="C48">
            <v>1511118.3026610343</v>
          </cell>
          <cell r="D48">
            <v>1819467.9002932736</v>
          </cell>
          <cell r="E48">
            <v>0</v>
          </cell>
          <cell r="F48">
            <v>426509.88151054661</v>
          </cell>
          <cell r="G48">
            <v>603327.95226868906</v>
          </cell>
          <cell r="H48">
            <v>0</v>
          </cell>
          <cell r="I48">
            <v>763926.37529503671</v>
          </cell>
          <cell r="J48">
            <v>106833.03100903603</v>
          </cell>
          <cell r="K48">
            <v>0</v>
          </cell>
        </row>
        <row r="49">
          <cell r="B49">
            <v>0</v>
          </cell>
          <cell r="C49">
            <v>745081.46919380815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</row>
        <row r="50">
          <cell r="B50">
            <v>0</v>
          </cell>
          <cell r="C50">
            <v>927856.85113811237</v>
          </cell>
          <cell r="D50">
            <v>132821.59499242963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284769.90972283483</v>
          </cell>
          <cell r="J50">
            <v>135855.70577165851</v>
          </cell>
          <cell r="K50">
            <v>0</v>
          </cell>
        </row>
        <row r="51">
          <cell r="B51">
            <v>509854.60755100485</v>
          </cell>
          <cell r="C51">
            <v>1284534.4963254353</v>
          </cell>
          <cell r="D51">
            <v>1465138.5944428695</v>
          </cell>
          <cell r="E51">
            <v>0</v>
          </cell>
          <cell r="F51">
            <v>211844.58943744251</v>
          </cell>
          <cell r="G51">
            <v>305871.82320561656</v>
          </cell>
          <cell r="H51">
            <v>0</v>
          </cell>
          <cell r="I51">
            <v>1787279.6572384422</v>
          </cell>
          <cell r="J51">
            <v>623802.60862295446</v>
          </cell>
          <cell r="K51">
            <v>0</v>
          </cell>
        </row>
        <row r="52">
          <cell r="B52">
            <v>0</v>
          </cell>
          <cell r="C52">
            <v>0</v>
          </cell>
          <cell r="D52">
            <v>54384.491472107184</v>
          </cell>
          <cell r="E52">
            <v>0</v>
          </cell>
          <cell r="F52">
            <v>64811.018196525241</v>
          </cell>
          <cell r="G52">
            <v>0</v>
          </cell>
          <cell r="H52">
            <v>0</v>
          </cell>
          <cell r="I52">
            <v>0</v>
          </cell>
          <cell r="J52">
            <v>182181.24837012505</v>
          </cell>
          <cell r="K52">
            <v>0</v>
          </cell>
        </row>
        <row r="53">
          <cell r="B53">
            <v>0</v>
          </cell>
          <cell r="C53">
            <v>392718.21369558148</v>
          </cell>
          <cell r="D53">
            <v>254927.30377550243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</row>
        <row r="54">
          <cell r="B54">
            <v>2974151.8773808614</v>
          </cell>
          <cell r="C54">
            <v>4459373.6856035329</v>
          </cell>
          <cell r="D54">
            <v>1210758.4326418834</v>
          </cell>
          <cell r="E54">
            <v>0</v>
          </cell>
          <cell r="F54">
            <v>105030.049155507</v>
          </cell>
          <cell r="G54">
            <v>169951.53585033494</v>
          </cell>
          <cell r="H54">
            <v>0</v>
          </cell>
          <cell r="I54">
            <v>7899105.0864189072</v>
          </cell>
          <cell r="J54">
            <v>197115.53564113023</v>
          </cell>
          <cell r="K54">
            <v>0</v>
          </cell>
        </row>
        <row r="55">
          <cell r="B55">
            <v>0</v>
          </cell>
          <cell r="C55">
            <v>19762470.585384637</v>
          </cell>
          <cell r="D55">
            <v>2209369.1502869828</v>
          </cell>
          <cell r="E55">
            <v>0</v>
          </cell>
          <cell r="F55">
            <v>612099.15103392489</v>
          </cell>
          <cell r="G55">
            <v>0</v>
          </cell>
          <cell r="H55">
            <v>0</v>
          </cell>
          <cell r="I55">
            <v>1470339.5023284222</v>
          </cell>
          <cell r="J55">
            <v>1505272.1397793186</v>
          </cell>
          <cell r="K55">
            <v>0</v>
          </cell>
        </row>
        <row r="56">
          <cell r="B56">
            <v>4606199.8921774989</v>
          </cell>
          <cell r="C56">
            <v>49285.945396597141</v>
          </cell>
          <cell r="D56">
            <v>3898688.2324066842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</row>
        <row r="57">
          <cell r="B57">
            <v>23176722.58682093</v>
          </cell>
          <cell r="C57">
            <v>38007174.228064582</v>
          </cell>
          <cell r="D57">
            <v>28154887.893656183</v>
          </cell>
          <cell r="E57">
            <v>0</v>
          </cell>
          <cell r="F57">
            <v>7114006.3697246322</v>
          </cell>
          <cell r="G57">
            <v>7965372.4023309788</v>
          </cell>
          <cell r="H57">
            <v>0</v>
          </cell>
          <cell r="I57">
            <v>41245687.5889275</v>
          </cell>
          <cell r="J57">
            <v>18447961.243821822</v>
          </cell>
          <cell r="K57">
            <v>0</v>
          </cell>
        </row>
        <row r="58">
          <cell r="B58">
            <v>6913425.1143838279</v>
          </cell>
          <cell r="C58">
            <v>21897696.576670643</v>
          </cell>
          <cell r="D58">
            <v>15871699.545275537</v>
          </cell>
          <cell r="E58">
            <v>0</v>
          </cell>
          <cell r="F58">
            <v>4672263.8610769268</v>
          </cell>
          <cell r="G58">
            <v>6025334.3903568089</v>
          </cell>
          <cell r="H58">
            <v>0</v>
          </cell>
          <cell r="I58">
            <v>7588904.7675467189</v>
          </cell>
          <cell r="J58">
            <v>10453712.444015129</v>
          </cell>
          <cell r="K58">
            <v>0</v>
          </cell>
        </row>
        <row r="59">
          <cell r="B59">
            <v>57664.997988011863</v>
          </cell>
          <cell r="C59">
            <v>5475580.5496518323</v>
          </cell>
          <cell r="D59">
            <v>1119082.4443818917</v>
          </cell>
          <cell r="E59">
            <v>0</v>
          </cell>
          <cell r="F59">
            <v>580596.93434870685</v>
          </cell>
          <cell r="G59">
            <v>110468.49830271772</v>
          </cell>
          <cell r="H59">
            <v>0</v>
          </cell>
          <cell r="I59">
            <v>692552.508590115</v>
          </cell>
          <cell r="J59">
            <v>91756.834205595835</v>
          </cell>
          <cell r="K59">
            <v>0</v>
          </cell>
        </row>
        <row r="60">
          <cell r="B60">
            <v>0</v>
          </cell>
          <cell r="C60">
            <v>300515.10375199624</v>
          </cell>
          <cell r="D60">
            <v>356898.22528570343</v>
          </cell>
          <cell r="E60">
            <v>0</v>
          </cell>
          <cell r="F60">
            <v>84975.767925167471</v>
          </cell>
          <cell r="G60">
            <v>0</v>
          </cell>
          <cell r="H60">
            <v>0</v>
          </cell>
          <cell r="I60">
            <v>26689.189189936602</v>
          </cell>
          <cell r="J60">
            <v>641485.81100087799</v>
          </cell>
          <cell r="K60">
            <v>0</v>
          </cell>
        </row>
        <row r="61">
          <cell r="B61">
            <v>3501786.3557433821</v>
          </cell>
          <cell r="C61">
            <v>4578075.0203933129</v>
          </cell>
          <cell r="D61">
            <v>2032620.3687700056</v>
          </cell>
          <cell r="E61">
            <v>0</v>
          </cell>
          <cell r="F61">
            <v>591030.59903763048</v>
          </cell>
          <cell r="G61">
            <v>280420.03415305266</v>
          </cell>
          <cell r="H61">
            <v>0</v>
          </cell>
          <cell r="I61">
            <v>1040735.0072918842</v>
          </cell>
          <cell r="J61">
            <v>1193179.6314924331</v>
          </cell>
          <cell r="K61">
            <v>0</v>
          </cell>
        </row>
        <row r="62">
          <cell r="B62">
            <v>90342.24259694558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64547.593315957216</v>
          </cell>
          <cell r="J62">
            <v>0</v>
          </cell>
          <cell r="K62">
            <v>0</v>
          </cell>
        </row>
        <row r="63">
          <cell r="B63">
            <v>0</v>
          </cell>
          <cell r="C63">
            <v>268057.58948376344</v>
          </cell>
          <cell r="D63">
            <v>339903.07170066988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6798.061434013398</v>
          </cell>
          <cell r="J63">
            <v>99075.899067912018</v>
          </cell>
          <cell r="K63">
            <v>0</v>
          </cell>
        </row>
        <row r="64">
          <cell r="B64">
            <v>0</v>
          </cell>
          <cell r="C64">
            <v>1920452.355108785</v>
          </cell>
          <cell r="D64">
            <v>339903.07170066988</v>
          </cell>
          <cell r="E64">
            <v>0</v>
          </cell>
          <cell r="F64">
            <v>490121.53472342249</v>
          </cell>
          <cell r="G64">
            <v>0</v>
          </cell>
          <cell r="H64">
            <v>0</v>
          </cell>
          <cell r="I64">
            <v>0</v>
          </cell>
          <cell r="J64">
            <v>632997.83647013677</v>
          </cell>
          <cell r="K64">
            <v>0</v>
          </cell>
        </row>
        <row r="65">
          <cell r="B65">
            <v>1136281.8457227102</v>
          </cell>
          <cell r="C65">
            <v>5010658.2390035456</v>
          </cell>
          <cell r="D65">
            <v>2777899.7805176191</v>
          </cell>
          <cell r="E65">
            <v>0</v>
          </cell>
          <cell r="F65">
            <v>170701.36202650663</v>
          </cell>
          <cell r="G65">
            <v>787038.76446146704</v>
          </cell>
          <cell r="H65">
            <v>0</v>
          </cell>
          <cell r="I65">
            <v>3409312.7849256438</v>
          </cell>
          <cell r="J65">
            <v>394309.84381912707</v>
          </cell>
          <cell r="K65">
            <v>0</v>
          </cell>
        </row>
        <row r="66">
          <cell r="B66">
            <v>43380380.476235837</v>
          </cell>
          <cell r="C66">
            <v>108762941.87071431</v>
          </cell>
          <cell r="D66">
            <v>63818280.901988208</v>
          </cell>
          <cell r="E66">
            <v>0</v>
          </cell>
          <cell r="F66">
            <v>15372030.626127498</v>
          </cell>
          <cell r="G66">
            <v>16383746.629609935</v>
          </cell>
          <cell r="H66">
            <v>0</v>
          </cell>
          <cell r="I66">
            <v>67239430.029608771</v>
          </cell>
          <cell r="J66">
            <v>40341268.499171197</v>
          </cell>
          <cell r="K66">
            <v>0</v>
          </cell>
        </row>
        <row r="73">
          <cell r="B73">
            <v>0</v>
          </cell>
          <cell r="C73">
            <v>0</v>
          </cell>
          <cell r="D73">
            <v>897273.21608303301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</row>
        <row r="74"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</row>
        <row r="75">
          <cell r="B75">
            <v>0</v>
          </cell>
          <cell r="C75">
            <v>36062.914074609202</v>
          </cell>
          <cell r="D75">
            <v>94088.999880301824</v>
          </cell>
          <cell r="E75">
            <v>0</v>
          </cell>
          <cell r="F75">
            <v>297740.40963152709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</row>
        <row r="76"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</row>
        <row r="77">
          <cell r="B77">
            <v>0</v>
          </cell>
          <cell r="C77">
            <v>268047.71797288558</v>
          </cell>
          <cell r="D77">
            <v>406631.13786259893</v>
          </cell>
          <cell r="E77">
            <v>0</v>
          </cell>
          <cell r="F77">
            <v>235271.57322472567</v>
          </cell>
          <cell r="G77">
            <v>0</v>
          </cell>
          <cell r="H77">
            <v>0</v>
          </cell>
          <cell r="I77">
            <v>233767.23835908785</v>
          </cell>
          <cell r="J77">
            <v>2166448.797582176</v>
          </cell>
          <cell r="K77">
            <v>0</v>
          </cell>
        </row>
        <row r="78"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136769.47540388189</v>
          </cell>
          <cell r="G78">
            <v>0</v>
          </cell>
          <cell r="H78">
            <v>0</v>
          </cell>
          <cell r="I78">
            <v>95255.7506102552</v>
          </cell>
          <cell r="J78">
            <v>0</v>
          </cell>
          <cell r="K78">
            <v>0</v>
          </cell>
        </row>
        <row r="79"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</row>
        <row r="80">
          <cell r="B80">
            <v>0</v>
          </cell>
          <cell r="C80">
            <v>153133.18208901805</v>
          </cell>
          <cell r="D80">
            <v>0</v>
          </cell>
          <cell r="E80">
            <v>0</v>
          </cell>
          <cell r="F80">
            <v>76213.040091596267</v>
          </cell>
          <cell r="G80">
            <v>0</v>
          </cell>
          <cell r="H80">
            <v>0</v>
          </cell>
          <cell r="I80">
            <v>0</v>
          </cell>
          <cell r="J80">
            <v>159926.00379607565</v>
          </cell>
          <cell r="K80">
            <v>0</v>
          </cell>
        </row>
        <row r="81">
          <cell r="B81">
            <v>0</v>
          </cell>
          <cell r="C81">
            <v>173165.02064230063</v>
          </cell>
          <cell r="D81">
            <v>81463.353205703883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3046729.4098933251</v>
          </cell>
          <cell r="K81">
            <v>0</v>
          </cell>
        </row>
        <row r="82">
          <cell r="B82">
            <v>0</v>
          </cell>
          <cell r="C82">
            <v>1494904.0161638923</v>
          </cell>
          <cell r="D82">
            <v>977560.23846844665</v>
          </cell>
          <cell r="E82">
            <v>0</v>
          </cell>
          <cell r="F82">
            <v>138487.7004496966</v>
          </cell>
          <cell r="G82">
            <v>138487.7004496966</v>
          </cell>
          <cell r="H82">
            <v>0</v>
          </cell>
          <cell r="I82">
            <v>1437199.2869939255</v>
          </cell>
          <cell r="J82">
            <v>102188.20050470739</v>
          </cell>
          <cell r="K82">
            <v>0</v>
          </cell>
        </row>
        <row r="83">
          <cell r="B83">
            <v>0</v>
          </cell>
          <cell r="C83">
            <v>585424.65708992933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</row>
        <row r="84">
          <cell r="B84">
            <v>0</v>
          </cell>
          <cell r="C84">
            <v>907757.20749452373</v>
          </cell>
          <cell r="D84">
            <v>8718.2080600744303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243199.73339274051</v>
          </cell>
          <cell r="J84">
            <v>102228.93218131023</v>
          </cell>
          <cell r="K84">
            <v>0</v>
          </cell>
        </row>
        <row r="85">
          <cell r="B85">
            <v>342146.08346395631</v>
          </cell>
          <cell r="C85">
            <v>8061613.4332364565</v>
          </cell>
          <cell r="D85">
            <v>1266052.9282440622</v>
          </cell>
          <cell r="E85">
            <v>0</v>
          </cell>
          <cell r="F85">
            <v>479004.51684953878</v>
          </cell>
          <cell r="G85">
            <v>107901.35580638853</v>
          </cell>
          <cell r="H85">
            <v>0</v>
          </cell>
          <cell r="I85">
            <v>767102.04419142427</v>
          </cell>
          <cell r="J85">
            <v>850230.98082410125</v>
          </cell>
          <cell r="K85">
            <v>0</v>
          </cell>
        </row>
        <row r="86"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211804.7183348301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</row>
        <row r="87">
          <cell r="B87">
            <v>0</v>
          </cell>
          <cell r="C87">
            <v>0</v>
          </cell>
          <cell r="D87">
            <v>244390.05961711163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</row>
        <row r="88">
          <cell r="B88">
            <v>3450490.5449444754</v>
          </cell>
          <cell r="C88">
            <v>1522871.9494157918</v>
          </cell>
          <cell r="D88">
            <v>772251.14723550912</v>
          </cell>
          <cell r="E88">
            <v>0</v>
          </cell>
          <cell r="F88">
            <v>1015482.3417752576</v>
          </cell>
          <cell r="G88">
            <v>194305.57543271285</v>
          </cell>
          <cell r="H88">
            <v>0</v>
          </cell>
          <cell r="I88">
            <v>2115268.3543217597</v>
          </cell>
          <cell r="J88">
            <v>340925.45287219266</v>
          </cell>
          <cell r="K88">
            <v>0</v>
          </cell>
        </row>
        <row r="89">
          <cell r="B89">
            <v>0</v>
          </cell>
          <cell r="C89">
            <v>15720309.447370913</v>
          </cell>
          <cell r="D89">
            <v>3134155.7013343093</v>
          </cell>
          <cell r="E89">
            <v>0</v>
          </cell>
          <cell r="F89">
            <v>524378.87141493696</v>
          </cell>
          <cell r="G89">
            <v>325853.41282281553</v>
          </cell>
          <cell r="H89">
            <v>0</v>
          </cell>
          <cell r="I89">
            <v>1862429.8443923793</v>
          </cell>
          <cell r="J89">
            <v>1091824.9411837924</v>
          </cell>
          <cell r="K89">
            <v>0</v>
          </cell>
        </row>
        <row r="90">
          <cell r="B90">
            <v>0</v>
          </cell>
          <cell r="C90">
            <v>0</v>
          </cell>
          <cell r="D90">
            <v>1772470.1730080624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</row>
        <row r="91">
          <cell r="B91">
            <v>34571209.645691164</v>
          </cell>
          <cell r="C91">
            <v>67740733.545901626</v>
          </cell>
          <cell r="D91">
            <v>21668172.628457937</v>
          </cell>
          <cell r="E91">
            <v>0</v>
          </cell>
          <cell r="F91">
            <v>6205004.6667960836</v>
          </cell>
          <cell r="G91">
            <v>7420258.107004662</v>
          </cell>
          <cell r="H91">
            <v>0</v>
          </cell>
          <cell r="I91">
            <v>36669890.594959877</v>
          </cell>
          <cell r="J91">
            <v>14868920.970053783</v>
          </cell>
          <cell r="K91">
            <v>0</v>
          </cell>
        </row>
        <row r="92">
          <cell r="B92">
            <v>1414008.8535541275</v>
          </cell>
          <cell r="C92">
            <v>18180792.821476601</v>
          </cell>
          <cell r="D92">
            <v>11526461.356525308</v>
          </cell>
          <cell r="E92">
            <v>0</v>
          </cell>
          <cell r="F92">
            <v>2563951.9015473933</v>
          </cell>
          <cell r="G92">
            <v>2685834.3238843586</v>
          </cell>
          <cell r="H92">
            <v>0</v>
          </cell>
          <cell r="I92">
            <v>6901187.1107092071</v>
          </cell>
          <cell r="J92">
            <v>4942388.3841557</v>
          </cell>
          <cell r="K92">
            <v>0</v>
          </cell>
        </row>
        <row r="93">
          <cell r="B93">
            <v>446504.15813732147</v>
          </cell>
          <cell r="C93">
            <v>4719292.3399937684</v>
          </cell>
          <cell r="D93">
            <v>289596.81147962448</v>
          </cell>
          <cell r="E93">
            <v>0</v>
          </cell>
          <cell r="F93">
            <v>47615.329948733917</v>
          </cell>
          <cell r="G93">
            <v>1163296.6837774515</v>
          </cell>
          <cell r="H93">
            <v>0</v>
          </cell>
          <cell r="I93">
            <v>0</v>
          </cell>
          <cell r="J93">
            <v>79275.573392011487</v>
          </cell>
          <cell r="K93">
            <v>0</v>
          </cell>
        </row>
        <row r="94">
          <cell r="B94">
            <v>497795.04941201414</v>
          </cell>
          <cell r="C94">
            <v>703022.22109696805</v>
          </cell>
          <cell r="D94">
            <v>0</v>
          </cell>
          <cell r="E94">
            <v>0</v>
          </cell>
          <cell r="F94">
            <v>373110.30401744437</v>
          </cell>
          <cell r="G94">
            <v>0</v>
          </cell>
          <cell r="H94">
            <v>0</v>
          </cell>
          <cell r="I94">
            <v>260682.73025825241</v>
          </cell>
          <cell r="J94">
            <v>129103.12216039951</v>
          </cell>
          <cell r="K94">
            <v>0</v>
          </cell>
        </row>
        <row r="95">
          <cell r="B95">
            <v>0</v>
          </cell>
          <cell r="C95">
            <v>2890429.3399484353</v>
          </cell>
          <cell r="D95">
            <v>1332740.4584453152</v>
          </cell>
          <cell r="E95">
            <v>0</v>
          </cell>
          <cell r="F95">
            <v>0</v>
          </cell>
          <cell r="G95">
            <v>1653706.0700757888</v>
          </cell>
          <cell r="H95">
            <v>0</v>
          </cell>
          <cell r="I95">
            <v>1713112.1776701272</v>
          </cell>
          <cell r="J95">
            <v>979336.0418123072</v>
          </cell>
          <cell r="K95">
            <v>0</v>
          </cell>
        </row>
        <row r="96">
          <cell r="B96">
            <v>0</v>
          </cell>
          <cell r="C96">
            <v>1140486.9448798543</v>
          </cell>
          <cell r="D96">
            <v>48878.011923422331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</row>
        <row r="97">
          <cell r="B97">
            <v>0</v>
          </cell>
          <cell r="C97">
            <v>389925.96938616573</v>
          </cell>
          <cell r="D97">
            <v>244390.05961711163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317904.65871911024</v>
          </cell>
          <cell r="J97">
            <v>0</v>
          </cell>
          <cell r="K97">
            <v>0</v>
          </cell>
        </row>
        <row r="98">
          <cell r="B98">
            <v>0</v>
          </cell>
          <cell r="C98">
            <v>508448.27279345435</v>
          </cell>
          <cell r="D98">
            <v>570243.47243992717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130341.36512912621</v>
          </cell>
          <cell r="J98">
            <v>61678.527832011634</v>
          </cell>
          <cell r="K98">
            <v>0</v>
          </cell>
        </row>
        <row r="99">
          <cell r="B99">
            <v>0</v>
          </cell>
          <cell r="C99">
            <v>8037800.2124614008</v>
          </cell>
          <cell r="D99">
            <v>3044211.7197918198</v>
          </cell>
          <cell r="E99">
            <v>0</v>
          </cell>
          <cell r="F99">
            <v>0</v>
          </cell>
          <cell r="G99">
            <v>1713547.2082689162</v>
          </cell>
          <cell r="H99">
            <v>0</v>
          </cell>
          <cell r="I99">
            <v>5594353.7744844062</v>
          </cell>
          <cell r="J99">
            <v>688441.82867685799</v>
          </cell>
          <cell r="K99">
            <v>0</v>
          </cell>
        </row>
        <row r="100">
          <cell r="B100">
            <v>40722154.335203059</v>
          </cell>
          <cell r="C100">
            <v>133234221.21348859</v>
          </cell>
          <cell r="D100">
            <v>48379749.681679688</v>
          </cell>
          <cell r="E100">
            <v>0</v>
          </cell>
          <cell r="F100">
            <v>12304834.849485647</v>
          </cell>
          <cell r="G100">
            <v>15403190.437522791</v>
          </cell>
          <cell r="H100">
            <v>0</v>
          </cell>
          <cell r="I100">
            <v>58341694.664191671</v>
          </cell>
          <cell r="J100">
            <v>29609647.166920751</v>
          </cell>
          <cell r="K100">
            <v>0</v>
          </cell>
        </row>
        <row r="107">
          <cell r="B107">
            <v>0</v>
          </cell>
          <cell r="C107">
            <v>0</v>
          </cell>
          <cell r="D107">
            <v>389867.46769757406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</row>
        <row r="108"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92302.17560679499</v>
          </cell>
          <cell r="J108">
            <v>0</v>
          </cell>
          <cell r="K108">
            <v>0</v>
          </cell>
        </row>
        <row r="109">
          <cell r="B109">
            <v>0</v>
          </cell>
          <cell r="C109">
            <v>221938.85827259388</v>
          </cell>
          <cell r="D109">
            <v>102707.70753686767</v>
          </cell>
          <cell r="E109">
            <v>0</v>
          </cell>
          <cell r="F109">
            <v>71372.657287954222</v>
          </cell>
          <cell r="G109">
            <v>0</v>
          </cell>
          <cell r="H109">
            <v>0</v>
          </cell>
          <cell r="I109">
            <v>276881.9129068898</v>
          </cell>
          <cell r="J109">
            <v>151998.60768048963</v>
          </cell>
          <cell r="K109">
            <v>0</v>
          </cell>
        </row>
        <row r="110"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</row>
        <row r="111">
          <cell r="B111">
            <v>2769065.2682038494</v>
          </cell>
          <cell r="C111">
            <v>123702.45272647057</v>
          </cell>
          <cell r="D111">
            <v>438490.46929850528</v>
          </cell>
          <cell r="E111">
            <v>0</v>
          </cell>
          <cell r="F111">
            <v>83271.946093263541</v>
          </cell>
          <cell r="G111">
            <v>0</v>
          </cell>
          <cell r="H111">
            <v>0</v>
          </cell>
          <cell r="I111">
            <v>662247.80350012053</v>
          </cell>
          <cell r="J111">
            <v>115152.80987393184</v>
          </cell>
          <cell r="K111">
            <v>0</v>
          </cell>
        </row>
        <row r="112">
          <cell r="B112">
            <v>0</v>
          </cell>
          <cell r="C112">
            <v>93532.871281552245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</row>
        <row r="113"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</row>
        <row r="114">
          <cell r="B114">
            <v>461510.87803397491</v>
          </cell>
          <cell r="C114">
            <v>101217.02740081794</v>
          </cell>
          <cell r="D114">
            <v>307673.9186893166</v>
          </cell>
          <cell r="E114">
            <v>0</v>
          </cell>
          <cell r="F114">
            <v>6541.9166961315941</v>
          </cell>
          <cell r="G114">
            <v>0</v>
          </cell>
          <cell r="H114">
            <v>0</v>
          </cell>
          <cell r="I114">
            <v>68385.143537480952</v>
          </cell>
          <cell r="J114">
            <v>230755.43901698745</v>
          </cell>
          <cell r="K114">
            <v>0</v>
          </cell>
        </row>
        <row r="115">
          <cell r="B115">
            <v>0</v>
          </cell>
          <cell r="C115">
            <v>64939.19564816061</v>
          </cell>
          <cell r="D115">
            <v>123069.56747572665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463403.07263391424</v>
          </cell>
          <cell r="J115">
            <v>1384532.6341019247</v>
          </cell>
          <cell r="K115">
            <v>0</v>
          </cell>
        </row>
        <row r="116">
          <cell r="B116">
            <v>0</v>
          </cell>
          <cell r="C116">
            <v>2372655.4222992654</v>
          </cell>
          <cell r="D116">
            <v>1309152.5240230421</v>
          </cell>
          <cell r="E116">
            <v>0</v>
          </cell>
          <cell r="F116">
            <v>284598.37478761788</v>
          </cell>
          <cell r="G116">
            <v>0</v>
          </cell>
          <cell r="H116">
            <v>0</v>
          </cell>
          <cell r="I116">
            <v>992248.38777304604</v>
          </cell>
          <cell r="J116">
            <v>77779.966644659246</v>
          </cell>
          <cell r="K116">
            <v>0</v>
          </cell>
        </row>
        <row r="117">
          <cell r="B117">
            <v>0</v>
          </cell>
          <cell r="C117">
            <v>637048.07886379072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152298.58975121172</v>
          </cell>
          <cell r="J117">
            <v>0</v>
          </cell>
          <cell r="K117">
            <v>0</v>
          </cell>
        </row>
        <row r="118">
          <cell r="B118">
            <v>0</v>
          </cell>
          <cell r="C118">
            <v>325069.17132047727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72171.501850439163</v>
          </cell>
          <cell r="J118">
            <v>55839.954874667157</v>
          </cell>
          <cell r="K118">
            <v>0</v>
          </cell>
        </row>
        <row r="119">
          <cell r="B119">
            <v>2356684.4845398935</v>
          </cell>
          <cell r="C119">
            <v>3620566.9296420095</v>
          </cell>
          <cell r="D119">
            <v>1201319.7689529993</v>
          </cell>
          <cell r="E119">
            <v>0</v>
          </cell>
          <cell r="F119">
            <v>258446.09169902597</v>
          </cell>
          <cell r="G119">
            <v>26679.651568921337</v>
          </cell>
          <cell r="H119">
            <v>0</v>
          </cell>
          <cell r="I119">
            <v>354055.76193173107</v>
          </cell>
          <cell r="J119">
            <v>1876929.2815450472</v>
          </cell>
          <cell r="K119">
            <v>0</v>
          </cell>
        </row>
        <row r="120">
          <cell r="B120">
            <v>0</v>
          </cell>
          <cell r="C120">
            <v>0</v>
          </cell>
          <cell r="D120">
            <v>49227.826990290661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184604.35121358998</v>
          </cell>
          <cell r="J120">
            <v>647738.33223821851</v>
          </cell>
          <cell r="K120">
            <v>0</v>
          </cell>
        </row>
        <row r="121">
          <cell r="B121">
            <v>0</v>
          </cell>
          <cell r="C121">
            <v>235132.10051034298</v>
          </cell>
          <cell r="D121">
            <v>349200.66749481368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461510.87803397491</v>
          </cell>
          <cell r="K121">
            <v>0</v>
          </cell>
        </row>
        <row r="122">
          <cell r="B122">
            <v>5790196.3786711683</v>
          </cell>
          <cell r="C122">
            <v>4040252.1844258728</v>
          </cell>
          <cell r="D122">
            <v>834594.61039747926</v>
          </cell>
          <cell r="E122">
            <v>0</v>
          </cell>
          <cell r="F122">
            <v>1329421.4049036731</v>
          </cell>
          <cell r="G122">
            <v>0</v>
          </cell>
          <cell r="H122">
            <v>0</v>
          </cell>
          <cell r="I122">
            <v>4341247.9637915576</v>
          </cell>
          <cell r="J122">
            <v>137959.58522395953</v>
          </cell>
          <cell r="K122">
            <v>0</v>
          </cell>
        </row>
        <row r="123">
          <cell r="B123">
            <v>2646183.0126098208</v>
          </cell>
          <cell r="C123">
            <v>15766547.390725965</v>
          </cell>
          <cell r="D123">
            <v>4860774.3743629474</v>
          </cell>
          <cell r="E123">
            <v>0</v>
          </cell>
          <cell r="F123">
            <v>594052.18709655211</v>
          </cell>
          <cell r="G123">
            <v>46151.087803397495</v>
          </cell>
          <cell r="H123">
            <v>0</v>
          </cell>
          <cell r="I123">
            <v>2587565.0391559163</v>
          </cell>
          <cell r="J123">
            <v>1445429.3790509063</v>
          </cell>
          <cell r="K123">
            <v>0</v>
          </cell>
        </row>
        <row r="124">
          <cell r="B124">
            <v>0</v>
          </cell>
          <cell r="C124">
            <v>56381.245599817274</v>
          </cell>
          <cell r="D124">
            <v>1350291.1883312005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</row>
        <row r="125">
          <cell r="B125">
            <v>31732549.291257586</v>
          </cell>
          <cell r="C125">
            <v>60517712.587539174</v>
          </cell>
          <cell r="D125">
            <v>24665361.143307872</v>
          </cell>
          <cell r="E125">
            <v>0</v>
          </cell>
          <cell r="F125">
            <v>4758309.0523392241</v>
          </cell>
          <cell r="G125">
            <v>8394537.2151740529</v>
          </cell>
          <cell r="H125">
            <v>0</v>
          </cell>
          <cell r="I125">
            <v>39329980.010835432</v>
          </cell>
          <cell r="J125">
            <v>10439041.558044115</v>
          </cell>
          <cell r="K125">
            <v>0</v>
          </cell>
        </row>
        <row r="126">
          <cell r="B126">
            <v>13968395.908494974</v>
          </cell>
          <cell r="C126">
            <v>21107944.454697505</v>
          </cell>
          <cell r="D126">
            <v>11499373.261240406</v>
          </cell>
          <cell r="E126">
            <v>0</v>
          </cell>
          <cell r="F126">
            <v>2254927.9970737416</v>
          </cell>
          <cell r="G126">
            <v>8505234.1375205647</v>
          </cell>
          <cell r="H126">
            <v>0</v>
          </cell>
          <cell r="I126">
            <v>5167408.3859744864</v>
          </cell>
          <cell r="J126">
            <v>3008308.27686028</v>
          </cell>
          <cell r="K126">
            <v>0</v>
          </cell>
        </row>
        <row r="127">
          <cell r="B127">
            <v>576888.59754246869</v>
          </cell>
          <cell r="C127">
            <v>3704004.9581165817</v>
          </cell>
          <cell r="D127">
            <v>323417.1777488587</v>
          </cell>
          <cell r="E127">
            <v>0</v>
          </cell>
          <cell r="F127">
            <v>113277.84501343915</v>
          </cell>
          <cell r="G127">
            <v>1655172.9969758033</v>
          </cell>
          <cell r="H127">
            <v>0</v>
          </cell>
          <cell r="I127">
            <v>1304668.8843081584</v>
          </cell>
          <cell r="J127">
            <v>0</v>
          </cell>
          <cell r="K127">
            <v>0</v>
          </cell>
        </row>
        <row r="128">
          <cell r="B128">
            <v>461510.87803397491</v>
          </cell>
          <cell r="C128">
            <v>661309.65957094892</v>
          </cell>
          <cell r="D128">
            <v>461510.87803397491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584580.44550970162</v>
          </cell>
          <cell r="J128">
            <v>61534.783737863327</v>
          </cell>
          <cell r="K128">
            <v>0</v>
          </cell>
        </row>
        <row r="129">
          <cell r="B129">
            <v>3462494.7926555043</v>
          </cell>
          <cell r="C129">
            <v>2750851.4337283201</v>
          </cell>
          <cell r="D129">
            <v>1171229.998122589</v>
          </cell>
          <cell r="E129">
            <v>0</v>
          </cell>
          <cell r="F129">
            <v>455168.18020019471</v>
          </cell>
          <cell r="G129">
            <v>846103.27639562066</v>
          </cell>
          <cell r="H129">
            <v>0</v>
          </cell>
          <cell r="I129">
            <v>1677591.7801306678</v>
          </cell>
          <cell r="J129">
            <v>1626385.1021812393</v>
          </cell>
          <cell r="K129">
            <v>0</v>
          </cell>
        </row>
        <row r="130">
          <cell r="B130">
            <v>0</v>
          </cell>
          <cell r="C130">
            <v>976864.69183858018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138453.26341019248</v>
          </cell>
          <cell r="J130">
            <v>0</v>
          </cell>
          <cell r="K130">
            <v>0</v>
          </cell>
        </row>
        <row r="131">
          <cell r="B131">
            <v>0</v>
          </cell>
          <cell r="C131">
            <v>227108.91850007352</v>
          </cell>
          <cell r="D131">
            <v>384592.39836164576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33352.083541360938</v>
          </cell>
          <cell r="J131">
            <v>307673.9186893166</v>
          </cell>
          <cell r="K131">
            <v>0</v>
          </cell>
        </row>
        <row r="132">
          <cell r="B132">
            <v>0</v>
          </cell>
          <cell r="C132">
            <v>907638.06013348396</v>
          </cell>
          <cell r="D132">
            <v>1347611.7638592068</v>
          </cell>
          <cell r="E132">
            <v>0</v>
          </cell>
          <cell r="F132">
            <v>44612.718209950908</v>
          </cell>
          <cell r="G132">
            <v>0</v>
          </cell>
          <cell r="H132">
            <v>0</v>
          </cell>
          <cell r="I132">
            <v>184604.35121358998</v>
          </cell>
          <cell r="J132">
            <v>0</v>
          </cell>
          <cell r="K132">
            <v>0</v>
          </cell>
        </row>
        <row r="133">
          <cell r="B133">
            <v>1414244.0583145227</v>
          </cell>
          <cell r="C133">
            <v>7112617.7096463898</v>
          </cell>
          <cell r="D133">
            <v>1465417.0305861591</v>
          </cell>
          <cell r="E133">
            <v>0</v>
          </cell>
          <cell r="F133">
            <v>0</v>
          </cell>
          <cell r="G133">
            <v>954635.25121327711</v>
          </cell>
          <cell r="H133">
            <v>0</v>
          </cell>
          <cell r="I133">
            <v>3618596.8012384661</v>
          </cell>
          <cell r="J133">
            <v>577229.11565197806</v>
          </cell>
          <cell r="K133">
            <v>0</v>
          </cell>
        </row>
        <row r="134">
          <cell r="B134">
            <v>65639723.54835774</v>
          </cell>
          <cell r="C134">
            <v>125625035.40248819</v>
          </cell>
          <cell r="D134">
            <v>52634883.742511474</v>
          </cell>
          <cell r="E134">
            <v>0</v>
          </cell>
          <cell r="F134">
            <v>10254000.37140077</v>
          </cell>
          <cell r="G134">
            <v>20428513.616651636</v>
          </cell>
          <cell r="H134">
            <v>0</v>
          </cell>
          <cell r="I134">
            <v>62286647.709814757</v>
          </cell>
          <cell r="J134">
            <v>22605799.623449564</v>
          </cell>
          <cell r="K134">
            <v>0</v>
          </cell>
        </row>
        <row r="141"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</row>
        <row r="142"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129998.97171632297</v>
          </cell>
          <cell r="J142">
            <v>0</v>
          </cell>
          <cell r="K142">
            <v>0</v>
          </cell>
        </row>
        <row r="143">
          <cell r="B143">
            <v>0</v>
          </cell>
          <cell r="C143">
            <v>943768.70151569019</v>
          </cell>
          <cell r="D143">
            <v>30162.65030422507</v>
          </cell>
          <cell r="E143">
            <v>0</v>
          </cell>
          <cell r="F143">
            <v>7446.0522133071654</v>
          </cell>
          <cell r="G143">
            <v>0</v>
          </cell>
          <cell r="H143">
            <v>0</v>
          </cell>
          <cell r="I143">
            <v>7245.2760236564</v>
          </cell>
          <cell r="J143">
            <v>0</v>
          </cell>
          <cell r="K143">
            <v>0</v>
          </cell>
        </row>
        <row r="144"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</row>
        <row r="145">
          <cell r="B145">
            <v>577773.20762810204</v>
          </cell>
          <cell r="C145">
            <v>69689.328761799552</v>
          </cell>
          <cell r="D145">
            <v>190665.15851727367</v>
          </cell>
          <cell r="E145">
            <v>0</v>
          </cell>
          <cell r="F145">
            <v>23204.816451363651</v>
          </cell>
          <cell r="G145">
            <v>0</v>
          </cell>
          <cell r="H145">
            <v>0</v>
          </cell>
          <cell r="I145">
            <v>351735.87779136415</v>
          </cell>
          <cell r="J145">
            <v>225748.15434632008</v>
          </cell>
          <cell r="K145">
            <v>0</v>
          </cell>
        </row>
        <row r="146"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</row>
        <row r="147"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107434.03909240745</v>
          </cell>
          <cell r="J147">
            <v>0</v>
          </cell>
          <cell r="K147">
            <v>0</v>
          </cell>
        </row>
        <row r="148">
          <cell r="B148">
            <v>0</v>
          </cell>
          <cell r="C148">
            <v>19007.294097945487</v>
          </cell>
          <cell r="D148">
            <v>288886.60381405102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410679.39044078114</v>
          </cell>
          <cell r="J148">
            <v>0</v>
          </cell>
          <cell r="K148">
            <v>0</v>
          </cell>
        </row>
        <row r="149">
          <cell r="B149">
            <v>0</v>
          </cell>
          <cell r="C149">
            <v>404441.24533967144</v>
          </cell>
          <cell r="D149">
            <v>129854.52841441595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2337208.1794971987</v>
          </cell>
          <cell r="K149">
            <v>0</v>
          </cell>
        </row>
        <row r="150">
          <cell r="B150">
            <v>0</v>
          </cell>
          <cell r="C150">
            <v>3258490.3088802574</v>
          </cell>
          <cell r="D150">
            <v>1504582.0988503788</v>
          </cell>
          <cell r="E150">
            <v>0</v>
          </cell>
          <cell r="F150">
            <v>603773.0019713667</v>
          </cell>
          <cell r="G150">
            <v>72221.650953512755</v>
          </cell>
          <cell r="H150">
            <v>0</v>
          </cell>
          <cell r="I150">
            <v>809492.99473918322</v>
          </cell>
          <cell r="J150">
            <v>540666.1855867533</v>
          </cell>
          <cell r="K150">
            <v>0</v>
          </cell>
        </row>
        <row r="151">
          <cell r="B151">
            <v>0</v>
          </cell>
          <cell r="C151">
            <v>911960.84200274409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431163.25619247119</v>
          </cell>
          <cell r="J151">
            <v>0</v>
          </cell>
          <cell r="K151">
            <v>0</v>
          </cell>
        </row>
        <row r="152">
          <cell r="B152">
            <v>0</v>
          </cell>
          <cell r="C152">
            <v>285933.22939727886</v>
          </cell>
          <cell r="D152">
            <v>50555.15566745893</v>
          </cell>
          <cell r="E152">
            <v>0</v>
          </cell>
          <cell r="F152">
            <v>216664.95286053829</v>
          </cell>
          <cell r="G152">
            <v>0</v>
          </cell>
          <cell r="H152">
            <v>0</v>
          </cell>
          <cell r="I152">
            <v>5488.84547246697</v>
          </cell>
          <cell r="J152">
            <v>0</v>
          </cell>
          <cell r="K152">
            <v>0</v>
          </cell>
        </row>
        <row r="153">
          <cell r="B153">
            <v>0</v>
          </cell>
          <cell r="C153">
            <v>2737830.5750437318</v>
          </cell>
          <cell r="D153">
            <v>1274543.1839992595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1558940.0999931253</v>
          </cell>
          <cell r="J153">
            <v>24668.85042650269</v>
          </cell>
          <cell r="K153">
            <v>0</v>
          </cell>
        </row>
        <row r="154">
          <cell r="B154">
            <v>0</v>
          </cell>
          <cell r="C154">
            <v>0</v>
          </cell>
          <cell r="D154">
            <v>23110.928305124085</v>
          </cell>
          <cell r="E154">
            <v>0</v>
          </cell>
          <cell r="F154">
            <v>0</v>
          </cell>
          <cell r="G154">
            <v>72221.650953512755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</row>
        <row r="155">
          <cell r="B155">
            <v>0</v>
          </cell>
          <cell r="C155">
            <v>80888.249067934288</v>
          </cell>
          <cell r="D155">
            <v>307644.01099969738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</row>
        <row r="156">
          <cell r="B156">
            <v>145802.8744862254</v>
          </cell>
          <cell r="C156">
            <v>2599306.7474251483</v>
          </cell>
          <cell r="D156">
            <v>410912.26193211565</v>
          </cell>
          <cell r="E156">
            <v>0</v>
          </cell>
          <cell r="F156">
            <v>228337.09831238084</v>
          </cell>
          <cell r="G156">
            <v>0</v>
          </cell>
          <cell r="H156">
            <v>0</v>
          </cell>
          <cell r="I156">
            <v>2106211.851108049</v>
          </cell>
          <cell r="J156">
            <v>627825.1228317169</v>
          </cell>
          <cell r="K156">
            <v>0</v>
          </cell>
        </row>
        <row r="157">
          <cell r="B157">
            <v>0</v>
          </cell>
          <cell r="C157">
            <v>14386171.958508281</v>
          </cell>
          <cell r="D157">
            <v>1916169.5176642681</v>
          </cell>
          <cell r="E157">
            <v>0</v>
          </cell>
          <cell r="F157">
            <v>404022.2153208392</v>
          </cell>
          <cell r="G157">
            <v>1156528.6297091721</v>
          </cell>
          <cell r="H157">
            <v>0</v>
          </cell>
          <cell r="I157">
            <v>770460.57237207412</v>
          </cell>
          <cell r="J157">
            <v>159176.38870257043</v>
          </cell>
          <cell r="K157">
            <v>0</v>
          </cell>
        </row>
        <row r="158">
          <cell r="B158">
            <v>0</v>
          </cell>
          <cell r="C158">
            <v>11555.464152562043</v>
          </cell>
          <cell r="D158">
            <v>1571124.2391729071</v>
          </cell>
          <cell r="E158">
            <v>0</v>
          </cell>
          <cell r="F158">
            <v>144443.30190702551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</row>
        <row r="159">
          <cell r="B159">
            <v>11572621.257961532</v>
          </cell>
          <cell r="C159">
            <v>44155846.608923808</v>
          </cell>
          <cell r="D159">
            <v>18712714.073610481</v>
          </cell>
          <cell r="E159">
            <v>0</v>
          </cell>
          <cell r="F159">
            <v>3237828.9223105246</v>
          </cell>
          <cell r="G159">
            <v>13690869.251642227</v>
          </cell>
          <cell r="H159">
            <v>0</v>
          </cell>
          <cell r="I159">
            <v>37632926.598143496</v>
          </cell>
          <cell r="J159">
            <v>1141383.3595073051</v>
          </cell>
          <cell r="K159">
            <v>0</v>
          </cell>
        </row>
        <row r="160">
          <cell r="B160">
            <v>3611082.547675638</v>
          </cell>
          <cell r="C160">
            <v>22220168.489867005</v>
          </cell>
          <cell r="D160">
            <v>13146473.525555901</v>
          </cell>
          <cell r="E160">
            <v>0</v>
          </cell>
          <cell r="F160">
            <v>3082910.4477058994</v>
          </cell>
          <cell r="G160">
            <v>10492931.004910085</v>
          </cell>
          <cell r="H160">
            <v>0</v>
          </cell>
          <cell r="I160">
            <v>10262214.737639004</v>
          </cell>
          <cell r="J160">
            <v>5865108.6318046376</v>
          </cell>
          <cell r="K160">
            <v>0</v>
          </cell>
        </row>
        <row r="161">
          <cell r="B161">
            <v>1133879.9199701503</v>
          </cell>
          <cell r="C161">
            <v>4134776.1830697497</v>
          </cell>
          <cell r="D161">
            <v>132887.83775446349</v>
          </cell>
          <cell r="E161">
            <v>0</v>
          </cell>
          <cell r="F161">
            <v>65650.925149762174</v>
          </cell>
          <cell r="G161">
            <v>94454.89842325919</v>
          </cell>
          <cell r="H161">
            <v>0</v>
          </cell>
          <cell r="I161">
            <v>359147.43694417598</v>
          </cell>
          <cell r="J161">
            <v>102583.01190817132</v>
          </cell>
          <cell r="K161">
            <v>0</v>
          </cell>
        </row>
        <row r="162">
          <cell r="B162">
            <v>0</v>
          </cell>
          <cell r="C162">
            <v>1097413.6917490517</v>
          </cell>
          <cell r="D162">
            <v>579217.64064717235</v>
          </cell>
          <cell r="E162">
            <v>0</v>
          </cell>
          <cell r="F162">
            <v>235370.36045749809</v>
          </cell>
          <cell r="G162">
            <v>165387.58068354422</v>
          </cell>
          <cell r="H162">
            <v>0</v>
          </cell>
          <cell r="I162">
            <v>1112213.4246840964</v>
          </cell>
          <cell r="J162">
            <v>72221.650953512755</v>
          </cell>
          <cell r="K162">
            <v>0</v>
          </cell>
        </row>
        <row r="163">
          <cell r="B163">
            <v>216664.95286053829</v>
          </cell>
          <cell r="C163">
            <v>2361769.6652173935</v>
          </cell>
          <cell r="D163">
            <v>1378147.9878251213</v>
          </cell>
          <cell r="E163">
            <v>0</v>
          </cell>
          <cell r="F163">
            <v>335686.23363192729</v>
          </cell>
          <cell r="G163">
            <v>909992.80201426079</v>
          </cell>
          <cell r="H163">
            <v>0</v>
          </cell>
          <cell r="I163">
            <v>1916443.3966090141</v>
          </cell>
          <cell r="J163">
            <v>0</v>
          </cell>
          <cell r="K163">
            <v>0</v>
          </cell>
        </row>
        <row r="164">
          <cell r="B164">
            <v>0</v>
          </cell>
          <cell r="C164">
            <v>44777.423591177911</v>
          </cell>
          <cell r="D164">
            <v>46793.924307450943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173331.96228843063</v>
          </cell>
          <cell r="J164">
            <v>0</v>
          </cell>
          <cell r="K164">
            <v>0</v>
          </cell>
        </row>
        <row r="165">
          <cell r="B165">
            <v>0</v>
          </cell>
          <cell r="C165">
            <v>128307.6850942936</v>
          </cell>
          <cell r="D165">
            <v>343033.77551333391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144443.30190702551</v>
          </cell>
          <cell r="J165">
            <v>0</v>
          </cell>
          <cell r="K165">
            <v>0</v>
          </cell>
        </row>
        <row r="166">
          <cell r="B166">
            <v>0</v>
          </cell>
          <cell r="C166">
            <v>429718.82317340095</v>
          </cell>
          <cell r="D166">
            <v>757241.81470939226</v>
          </cell>
          <cell r="E166">
            <v>0</v>
          </cell>
          <cell r="F166">
            <v>41888.557553037404</v>
          </cell>
          <cell r="G166">
            <v>0</v>
          </cell>
          <cell r="H166">
            <v>0</v>
          </cell>
          <cell r="I166">
            <v>144443.30190702551</v>
          </cell>
          <cell r="J166">
            <v>0</v>
          </cell>
          <cell r="K166">
            <v>0</v>
          </cell>
        </row>
        <row r="167">
          <cell r="B167">
            <v>0</v>
          </cell>
          <cell r="C167">
            <v>9809527.5661437884</v>
          </cell>
          <cell r="D167">
            <v>2072616.0724040978</v>
          </cell>
          <cell r="E167">
            <v>0</v>
          </cell>
          <cell r="F167">
            <v>129998.97171632297</v>
          </cell>
          <cell r="G167">
            <v>1898601.8177347791</v>
          </cell>
          <cell r="H167">
            <v>0</v>
          </cell>
          <cell r="I167">
            <v>2351521.0662831659</v>
          </cell>
          <cell r="J167">
            <v>0</v>
          </cell>
          <cell r="K167">
            <v>0</v>
          </cell>
        </row>
        <row r="168">
          <cell r="B168">
            <v>17257824.760582186</v>
          </cell>
          <cell r="C168">
            <v>110091350.08102274</v>
          </cell>
          <cell r="D168">
            <v>44867336.989968598</v>
          </cell>
          <cell r="E168">
            <v>0</v>
          </cell>
          <cell r="F168">
            <v>8757225.8575617932</v>
          </cell>
          <cell r="G168">
            <v>28553209.287024353</v>
          </cell>
          <cell r="H168">
            <v>0</v>
          </cell>
          <cell r="I168">
            <v>60785536.401347347</v>
          </cell>
          <cell r="J168">
            <v>11096589.535564689</v>
          </cell>
          <cell r="K168">
            <v>0</v>
          </cell>
        </row>
        <row r="175"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</row>
        <row r="176">
          <cell r="B176">
            <v>0</v>
          </cell>
          <cell r="C176">
            <v>68237.53768258357</v>
          </cell>
          <cell r="D176">
            <v>136475.07536516714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</row>
        <row r="177">
          <cell r="B177">
            <v>0</v>
          </cell>
          <cell r="C177">
            <v>89045.210048133784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</row>
        <row r="178"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</row>
        <row r="179">
          <cell r="B179">
            <v>0</v>
          </cell>
          <cell r="C179">
            <v>372559.7052973801</v>
          </cell>
          <cell r="D179">
            <v>10918.006029213371</v>
          </cell>
          <cell r="E179">
            <v>0</v>
          </cell>
          <cell r="F179">
            <v>7308.2402858047008</v>
          </cell>
          <cell r="G179">
            <v>0</v>
          </cell>
          <cell r="H179">
            <v>0</v>
          </cell>
          <cell r="I179">
            <v>251387.08882263786</v>
          </cell>
          <cell r="J179">
            <v>159971.0610602755</v>
          </cell>
          <cell r="K179">
            <v>0</v>
          </cell>
        </row>
        <row r="180">
          <cell r="B180">
            <v>0</v>
          </cell>
          <cell r="C180">
            <v>122827.56782865043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</row>
        <row r="181">
          <cell r="B181">
            <v>0</v>
          </cell>
          <cell r="C181">
            <v>373941.70650055795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126884.28944388003</v>
          </cell>
          <cell r="J181">
            <v>0</v>
          </cell>
          <cell r="K181">
            <v>0</v>
          </cell>
        </row>
        <row r="182">
          <cell r="B182">
            <v>0</v>
          </cell>
          <cell r="C182">
            <v>204712.61304775072</v>
          </cell>
          <cell r="D182">
            <v>204712.61304775072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43849.441714828201</v>
          </cell>
          <cell r="J182">
            <v>0</v>
          </cell>
          <cell r="K182">
            <v>0</v>
          </cell>
        </row>
        <row r="183">
          <cell r="B183">
            <v>0</v>
          </cell>
          <cell r="C183">
            <v>477662.76377808501</v>
          </cell>
          <cell r="D183">
            <v>136475.07536516714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1060575.105677787</v>
          </cell>
          <cell r="K183">
            <v>0</v>
          </cell>
        </row>
        <row r="184">
          <cell r="B184">
            <v>0</v>
          </cell>
          <cell r="C184">
            <v>2052641.7706483901</v>
          </cell>
          <cell r="D184">
            <v>1036659.213470795</v>
          </cell>
          <cell r="E184">
            <v>0</v>
          </cell>
          <cell r="F184">
            <v>68237.53768258357</v>
          </cell>
          <cell r="G184">
            <v>272950.15073033428</v>
          </cell>
          <cell r="H184">
            <v>0</v>
          </cell>
          <cell r="I184">
            <v>1964027.3305281391</v>
          </cell>
          <cell r="J184">
            <v>403681.57701620564</v>
          </cell>
          <cell r="K184">
            <v>0</v>
          </cell>
        </row>
        <row r="185">
          <cell r="B185">
            <v>0</v>
          </cell>
          <cell r="C185">
            <v>1569149.4740260821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11600.381406039207</v>
          </cell>
          <cell r="J185">
            <v>0</v>
          </cell>
          <cell r="K185">
            <v>0</v>
          </cell>
        </row>
        <row r="186">
          <cell r="B186">
            <v>0</v>
          </cell>
          <cell r="C186">
            <v>206536.12476724241</v>
          </cell>
          <cell r="D186">
            <v>168837.49187155443</v>
          </cell>
          <cell r="E186">
            <v>0</v>
          </cell>
          <cell r="F186">
            <v>283883.57844306389</v>
          </cell>
          <cell r="G186">
            <v>0</v>
          </cell>
          <cell r="H186">
            <v>0</v>
          </cell>
          <cell r="I186">
            <v>0</v>
          </cell>
          <cell r="J186">
            <v>73561.430372578732</v>
          </cell>
          <cell r="K186">
            <v>0</v>
          </cell>
        </row>
        <row r="187">
          <cell r="B187">
            <v>0</v>
          </cell>
          <cell r="C187">
            <v>2280790.5250707013</v>
          </cell>
          <cell r="D187">
            <v>858655.31857230898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521737.29383471294</v>
          </cell>
          <cell r="J187">
            <v>243164.46553188656</v>
          </cell>
          <cell r="K187">
            <v>0</v>
          </cell>
        </row>
        <row r="188">
          <cell r="B188">
            <v>0</v>
          </cell>
          <cell r="C188">
            <v>272950.15073033428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</row>
        <row r="189">
          <cell r="B189">
            <v>0</v>
          </cell>
          <cell r="C189">
            <v>66872.786928931906</v>
          </cell>
          <cell r="D189">
            <v>272950.15073033428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</row>
        <row r="190">
          <cell r="B190">
            <v>0</v>
          </cell>
          <cell r="C190">
            <v>1057274.5378651256</v>
          </cell>
          <cell r="D190">
            <v>246161.40359687549</v>
          </cell>
          <cell r="E190">
            <v>0</v>
          </cell>
          <cell r="F190">
            <v>47766.276377808499</v>
          </cell>
          <cell r="G190">
            <v>0</v>
          </cell>
          <cell r="H190">
            <v>0</v>
          </cell>
          <cell r="I190">
            <v>2246262.4401833746</v>
          </cell>
          <cell r="J190">
            <v>0</v>
          </cell>
          <cell r="K190">
            <v>0</v>
          </cell>
        </row>
        <row r="191">
          <cell r="B191">
            <v>0</v>
          </cell>
          <cell r="C191">
            <v>9600945.5353225302</v>
          </cell>
          <cell r="D191">
            <v>1749610.0294612015</v>
          </cell>
          <cell r="E191">
            <v>0</v>
          </cell>
          <cell r="F191">
            <v>143844.72943488616</v>
          </cell>
          <cell r="G191">
            <v>463032.63569893909</v>
          </cell>
          <cell r="H191">
            <v>0</v>
          </cell>
          <cell r="I191">
            <v>1698568.7879948702</v>
          </cell>
          <cell r="J191">
            <v>0</v>
          </cell>
          <cell r="K191">
            <v>0</v>
          </cell>
        </row>
        <row r="192">
          <cell r="B192">
            <v>0</v>
          </cell>
          <cell r="C192">
            <v>0</v>
          </cell>
          <cell r="D192">
            <v>1041935.3125893973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</row>
        <row r="193">
          <cell r="B193">
            <v>3829822.2491797274</v>
          </cell>
          <cell r="C193">
            <v>48106845.929662578</v>
          </cell>
          <cell r="D193">
            <v>12493183.607318334</v>
          </cell>
          <cell r="E193">
            <v>0</v>
          </cell>
          <cell r="F193">
            <v>3450129.4830032811</v>
          </cell>
          <cell r="G193">
            <v>9694852.4925129488</v>
          </cell>
          <cell r="H193">
            <v>0</v>
          </cell>
          <cell r="I193">
            <v>31923899.9666293</v>
          </cell>
          <cell r="J193">
            <v>2883569.3116836827</v>
          </cell>
          <cell r="K193">
            <v>0</v>
          </cell>
        </row>
        <row r="194">
          <cell r="B194">
            <v>0</v>
          </cell>
          <cell r="C194">
            <v>22402415.351647209</v>
          </cell>
          <cell r="D194">
            <v>9590983.7146138456</v>
          </cell>
          <cell r="E194">
            <v>0</v>
          </cell>
          <cell r="F194">
            <v>2033099.699894239</v>
          </cell>
          <cell r="G194">
            <v>13925504.426353991</v>
          </cell>
          <cell r="H194">
            <v>0</v>
          </cell>
          <cell r="I194">
            <v>8072130.6010927577</v>
          </cell>
          <cell r="J194">
            <v>9858526.3816705253</v>
          </cell>
          <cell r="K194">
            <v>0</v>
          </cell>
        </row>
        <row r="195">
          <cell r="B195">
            <v>0</v>
          </cell>
          <cell r="C195">
            <v>2169543.5907046855</v>
          </cell>
          <cell r="D195">
            <v>109664.27385952933</v>
          </cell>
          <cell r="E195">
            <v>0</v>
          </cell>
          <cell r="F195">
            <v>0</v>
          </cell>
          <cell r="G195">
            <v>15748.991689512168</v>
          </cell>
          <cell r="H195">
            <v>0</v>
          </cell>
          <cell r="I195">
            <v>617768.07614796562</v>
          </cell>
          <cell r="J195">
            <v>81885.045219100284</v>
          </cell>
          <cell r="K195">
            <v>0</v>
          </cell>
        </row>
        <row r="196">
          <cell r="B196">
            <v>0</v>
          </cell>
          <cell r="C196">
            <v>709502.50026115496</v>
          </cell>
          <cell r="D196">
            <v>421707.98287836649</v>
          </cell>
          <cell r="E196">
            <v>0</v>
          </cell>
          <cell r="F196">
            <v>0</v>
          </cell>
          <cell r="G196">
            <v>74378.916074016102</v>
          </cell>
          <cell r="H196">
            <v>0</v>
          </cell>
          <cell r="I196">
            <v>327540.18087640114</v>
          </cell>
          <cell r="J196">
            <v>47766.276377808499</v>
          </cell>
          <cell r="K196">
            <v>0</v>
          </cell>
        </row>
        <row r="197">
          <cell r="B197">
            <v>272950.15073033428</v>
          </cell>
          <cell r="C197">
            <v>2065422.6614563379</v>
          </cell>
          <cell r="D197">
            <v>682678.26960810111</v>
          </cell>
          <cell r="E197">
            <v>0</v>
          </cell>
          <cell r="F197">
            <v>62541.068036841498</v>
          </cell>
          <cell r="G197">
            <v>773919.6092739962</v>
          </cell>
          <cell r="H197">
            <v>0</v>
          </cell>
          <cell r="I197">
            <v>937652.00529638084</v>
          </cell>
          <cell r="J197">
            <v>161538.51824336703</v>
          </cell>
          <cell r="K197">
            <v>0</v>
          </cell>
        </row>
        <row r="198">
          <cell r="B198">
            <v>0</v>
          </cell>
          <cell r="C198">
            <v>450476.92876534373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54590.030146066856</v>
          </cell>
          <cell r="J198">
            <v>409425.22609550145</v>
          </cell>
          <cell r="K198">
            <v>0</v>
          </cell>
        </row>
        <row r="199">
          <cell r="B199">
            <v>0</v>
          </cell>
          <cell r="C199">
            <v>82514.386381639211</v>
          </cell>
          <cell r="D199">
            <v>209320.28727173101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156263.96129311639</v>
          </cell>
          <cell r="K199">
            <v>0</v>
          </cell>
        </row>
        <row r="200">
          <cell r="B200">
            <v>0</v>
          </cell>
          <cell r="C200">
            <v>290009.53515098017</v>
          </cell>
          <cell r="D200">
            <v>272950.15073033428</v>
          </cell>
          <cell r="E200">
            <v>0</v>
          </cell>
          <cell r="F200">
            <v>0</v>
          </cell>
          <cell r="G200">
            <v>272950.15073033428</v>
          </cell>
          <cell r="H200">
            <v>0</v>
          </cell>
          <cell r="I200">
            <v>423072.73363201815</v>
          </cell>
          <cell r="J200">
            <v>0</v>
          </cell>
          <cell r="K200">
            <v>0</v>
          </cell>
        </row>
        <row r="201">
          <cell r="B201">
            <v>0</v>
          </cell>
          <cell r="C201">
            <v>2282702.5818190905</v>
          </cell>
          <cell r="D201">
            <v>524185.75221931684</v>
          </cell>
          <cell r="E201">
            <v>0</v>
          </cell>
          <cell r="F201">
            <v>0</v>
          </cell>
          <cell r="G201">
            <v>2412878.3771306272</v>
          </cell>
          <cell r="H201">
            <v>0</v>
          </cell>
          <cell r="I201">
            <v>2154379.1627054843</v>
          </cell>
          <cell r="J201">
            <v>0</v>
          </cell>
          <cell r="K201">
            <v>0</v>
          </cell>
        </row>
        <row r="202">
          <cell r="B202">
            <v>4102772.3999100616</v>
          </cell>
          <cell r="C202">
            <v>97375581.475391477</v>
          </cell>
          <cell r="D202">
            <v>30168063.728599321</v>
          </cell>
          <cell r="E202">
            <v>0</v>
          </cell>
          <cell r="F202">
            <v>6096810.6131585082</v>
          </cell>
          <cell r="G202">
            <v>27906215.750194695</v>
          </cell>
          <cell r="H202">
            <v>0</v>
          </cell>
          <cell r="I202">
            <v>51375349.81045486</v>
          </cell>
          <cell r="J202">
            <v>15539928.360241836</v>
          </cell>
          <cell r="K202">
            <v>0</v>
          </cell>
        </row>
        <row r="209">
          <cell r="B209">
            <v>0</v>
          </cell>
          <cell r="C209">
            <v>220099.59223565614</v>
          </cell>
          <cell r="D209">
            <v>644293.24394098646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</row>
        <row r="210"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</row>
        <row r="211">
          <cell r="B211">
            <v>0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</row>
        <row r="212">
          <cell r="B212">
            <v>0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</row>
        <row r="213"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455122.30458747339</v>
          </cell>
          <cell r="J213">
            <v>151043.36611124946</v>
          </cell>
          <cell r="K213">
            <v>0</v>
          </cell>
        </row>
        <row r="214"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</row>
        <row r="215">
          <cell r="B215">
            <v>0</v>
          </cell>
          <cell r="C215">
            <v>94272.252959147037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23960.621448921345</v>
          </cell>
          <cell r="J215">
            <v>0</v>
          </cell>
          <cell r="K215">
            <v>0</v>
          </cell>
        </row>
        <row r="216">
          <cell r="B216">
            <v>494802.13488476933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</row>
        <row r="217">
          <cell r="B217">
            <v>0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</row>
        <row r="218">
          <cell r="B218">
            <v>0</v>
          </cell>
          <cell r="C218">
            <v>901164.52005876205</v>
          </cell>
          <cell r="D218">
            <v>1088855.5822602671</v>
          </cell>
          <cell r="E218">
            <v>0</v>
          </cell>
          <cell r="F218">
            <v>45100.527075869046</v>
          </cell>
          <cell r="G218">
            <v>216482.52996417144</v>
          </cell>
          <cell r="H218">
            <v>0</v>
          </cell>
          <cell r="I218">
            <v>487696.48241464177</v>
          </cell>
          <cell r="J218">
            <v>50029.37039201759</v>
          </cell>
          <cell r="K218">
            <v>0</v>
          </cell>
        </row>
        <row r="219">
          <cell r="B219">
            <v>0</v>
          </cell>
          <cell r="C219">
            <v>298230.45675540378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38657.594636459187</v>
          </cell>
          <cell r="J219">
            <v>0</v>
          </cell>
          <cell r="K219">
            <v>0</v>
          </cell>
        </row>
        <row r="220">
          <cell r="B220">
            <v>0</v>
          </cell>
          <cell r="C220">
            <v>246840.33903218282</v>
          </cell>
          <cell r="D220">
            <v>199268.72830609715</v>
          </cell>
          <cell r="E220">
            <v>0</v>
          </cell>
          <cell r="F220">
            <v>0</v>
          </cell>
          <cell r="G220">
            <v>64429.324394098643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</row>
        <row r="221">
          <cell r="B221">
            <v>386575.94636459183</v>
          </cell>
          <cell r="C221">
            <v>160944.4523364584</v>
          </cell>
          <cell r="D221">
            <v>725687.58259994385</v>
          </cell>
          <cell r="E221">
            <v>0</v>
          </cell>
          <cell r="F221">
            <v>0</v>
          </cell>
          <cell r="G221">
            <v>610117.35310938081</v>
          </cell>
          <cell r="H221">
            <v>0</v>
          </cell>
          <cell r="I221">
            <v>849496.13208348304</v>
          </cell>
          <cell r="J221">
            <v>3096135.0764273116</v>
          </cell>
          <cell r="K221">
            <v>0</v>
          </cell>
        </row>
        <row r="222">
          <cell r="B222">
            <v>0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942021.15196611627</v>
          </cell>
          <cell r="K222">
            <v>0</v>
          </cell>
        </row>
        <row r="223">
          <cell r="B223">
            <v>0</v>
          </cell>
          <cell r="C223">
            <v>45100.527075869046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</row>
        <row r="224">
          <cell r="B224">
            <v>0</v>
          </cell>
          <cell r="C224">
            <v>931905.10374299879</v>
          </cell>
          <cell r="D224">
            <v>25771.729757639456</v>
          </cell>
          <cell r="E224">
            <v>0</v>
          </cell>
          <cell r="F224">
            <v>27011.349958981915</v>
          </cell>
          <cell r="G224">
            <v>178340.36992286504</v>
          </cell>
          <cell r="H224">
            <v>0</v>
          </cell>
          <cell r="I224">
            <v>701116.10672644211</v>
          </cell>
          <cell r="J224">
            <v>976306.83036648948</v>
          </cell>
          <cell r="K224">
            <v>0</v>
          </cell>
        </row>
        <row r="225">
          <cell r="B225">
            <v>2963748.9221285377</v>
          </cell>
          <cell r="C225">
            <v>2655383.1012385632</v>
          </cell>
          <cell r="D225">
            <v>1136531.3236604384</v>
          </cell>
          <cell r="E225">
            <v>0</v>
          </cell>
          <cell r="F225">
            <v>0</v>
          </cell>
          <cell r="G225">
            <v>783525.01395663363</v>
          </cell>
          <cell r="H225">
            <v>0</v>
          </cell>
          <cell r="I225">
            <v>288520.95756921312</v>
          </cell>
          <cell r="J225">
            <v>2635585.6965581495</v>
          </cell>
          <cell r="K225">
            <v>0</v>
          </cell>
        </row>
        <row r="226">
          <cell r="B226">
            <v>0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</row>
        <row r="227">
          <cell r="B227">
            <v>5336695.0495852325</v>
          </cell>
          <cell r="C227">
            <v>39259486.980674006</v>
          </cell>
          <cell r="D227">
            <v>11010877.755626872</v>
          </cell>
          <cell r="E227">
            <v>0</v>
          </cell>
          <cell r="F227">
            <v>524815.50478456984</v>
          </cell>
          <cell r="G227">
            <v>8045291.3349383418</v>
          </cell>
          <cell r="H227">
            <v>0</v>
          </cell>
          <cell r="I227">
            <v>13169447.238473076</v>
          </cell>
          <cell r="J227">
            <v>12883001.162866656</v>
          </cell>
          <cell r="K227">
            <v>0</v>
          </cell>
        </row>
        <row r="228">
          <cell r="B228">
            <v>3865759.4636459183</v>
          </cell>
          <cell r="C228">
            <v>18617293.877166737</v>
          </cell>
          <cell r="D228">
            <v>7221736.7038822779</v>
          </cell>
          <cell r="E228">
            <v>0</v>
          </cell>
          <cell r="F228">
            <v>246268.01334359008</v>
          </cell>
          <cell r="G228">
            <v>7356444.2080813786</v>
          </cell>
          <cell r="H228">
            <v>0</v>
          </cell>
          <cell r="I228">
            <v>4421276.8300907649</v>
          </cell>
          <cell r="J228">
            <v>23053044.626123991</v>
          </cell>
          <cell r="K228">
            <v>0</v>
          </cell>
        </row>
        <row r="229">
          <cell r="B229">
            <v>0</v>
          </cell>
          <cell r="C229">
            <v>2908527.1280542747</v>
          </cell>
          <cell r="D229">
            <v>361490.00233580318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296687.34866443533</v>
          </cell>
          <cell r="J229">
            <v>257717.29757639457</v>
          </cell>
          <cell r="K229">
            <v>0</v>
          </cell>
        </row>
        <row r="230">
          <cell r="B230">
            <v>0</v>
          </cell>
          <cell r="C230">
            <v>0</v>
          </cell>
          <cell r="D230">
            <v>0</v>
          </cell>
          <cell r="E230">
            <v>0</v>
          </cell>
          <cell r="F230">
            <v>20875.101103687961</v>
          </cell>
          <cell r="G230">
            <v>128858.64878819729</v>
          </cell>
          <cell r="H230">
            <v>0</v>
          </cell>
          <cell r="I230">
            <v>0</v>
          </cell>
          <cell r="J230">
            <v>112713.94868152405</v>
          </cell>
          <cell r="K230">
            <v>0</v>
          </cell>
        </row>
        <row r="231">
          <cell r="B231">
            <v>386575.94636459183</v>
          </cell>
          <cell r="C231">
            <v>1922209.3465786199</v>
          </cell>
          <cell r="D231">
            <v>440683.69299075595</v>
          </cell>
          <cell r="E231">
            <v>0</v>
          </cell>
          <cell r="F231">
            <v>64429.324394098643</v>
          </cell>
          <cell r="G231">
            <v>667487.8007228619</v>
          </cell>
          <cell r="H231">
            <v>0</v>
          </cell>
          <cell r="I231">
            <v>456471.06806433952</v>
          </cell>
          <cell r="J231">
            <v>512987.85290132865</v>
          </cell>
          <cell r="K231">
            <v>0</v>
          </cell>
        </row>
        <row r="232">
          <cell r="B232">
            <v>0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</row>
        <row r="233">
          <cell r="B233">
            <v>0</v>
          </cell>
          <cell r="C233">
            <v>81180.948736564285</v>
          </cell>
          <cell r="D233">
            <v>19024.690907089447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</row>
        <row r="234">
          <cell r="B234">
            <v>0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</row>
        <row r="235">
          <cell r="B235">
            <v>0</v>
          </cell>
          <cell r="C235">
            <v>3067934.3611400141</v>
          </cell>
          <cell r="D235">
            <v>554329.28970301861</v>
          </cell>
          <cell r="E235">
            <v>0</v>
          </cell>
          <cell r="F235">
            <v>0</v>
          </cell>
          <cell r="G235">
            <v>1050953.6147403019</v>
          </cell>
          <cell r="H235">
            <v>0</v>
          </cell>
          <cell r="I235">
            <v>1746034.6910800731</v>
          </cell>
          <cell r="J235">
            <v>320070.70913851535</v>
          </cell>
          <cell r="K235">
            <v>0</v>
          </cell>
        </row>
        <row r="236">
          <cell r="B236">
            <v>13434157.462973639</v>
          </cell>
          <cell r="C236">
            <v>71410572.98778525</v>
          </cell>
          <cell r="D236">
            <v>23428550.32597119</v>
          </cell>
          <cell r="E236">
            <v>0</v>
          </cell>
          <cell r="F236">
            <v>928499.82066079753</v>
          </cell>
          <cell r="G236">
            <v>19101930.198618233</v>
          </cell>
          <cell r="H236">
            <v>0</v>
          </cell>
          <cell r="I236">
            <v>22934487.375839327</v>
          </cell>
          <cell r="J236">
            <v>44990657.089109749</v>
          </cell>
          <cell r="K236">
            <v>0</v>
          </cell>
        </row>
        <row r="243">
          <cell r="B243">
            <v>0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</row>
        <row r="244">
          <cell r="B244">
            <v>0</v>
          </cell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</row>
        <row r="245">
          <cell r="B245">
            <v>0</v>
          </cell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</row>
        <row r="246">
          <cell r="B246">
            <v>0</v>
          </cell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</row>
        <row r="247">
          <cell r="B247">
            <v>0</v>
          </cell>
          <cell r="C247">
            <v>0</v>
          </cell>
          <cell r="D247">
            <v>60549.624863911566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150172.87870172865</v>
          </cell>
          <cell r="J247">
            <v>302748.12431955786</v>
          </cell>
          <cell r="K247">
            <v>0</v>
          </cell>
        </row>
        <row r="248">
          <cell r="B248">
            <v>0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</row>
        <row r="249">
          <cell r="B249">
            <v>0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</row>
        <row r="250">
          <cell r="B250">
            <v>0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</row>
        <row r="251">
          <cell r="B251">
            <v>0</v>
          </cell>
          <cell r="C251">
            <v>24219.849945564627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</row>
        <row r="252">
          <cell r="B252">
            <v>242198.49945564626</v>
          </cell>
          <cell r="C252">
            <v>762140.91344479867</v>
          </cell>
          <cell r="D252">
            <v>357242.78669707826</v>
          </cell>
          <cell r="E252">
            <v>0</v>
          </cell>
          <cell r="F252">
            <v>0</v>
          </cell>
          <cell r="G252">
            <v>615862.33230589237</v>
          </cell>
          <cell r="H252">
            <v>0</v>
          </cell>
          <cell r="I252">
            <v>938519.18539062934</v>
          </cell>
          <cell r="J252">
            <v>445809.69177951955</v>
          </cell>
          <cell r="K252">
            <v>0</v>
          </cell>
        </row>
        <row r="253">
          <cell r="B253">
            <v>0</v>
          </cell>
          <cell r="C253">
            <v>356831.04924800363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</row>
        <row r="254">
          <cell r="B254">
            <v>0</v>
          </cell>
          <cell r="C254">
            <v>487350.60961215413</v>
          </cell>
          <cell r="D254">
            <v>37453.890813870428</v>
          </cell>
          <cell r="E254">
            <v>0</v>
          </cell>
          <cell r="F254">
            <v>89964.329874675488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</row>
        <row r="255">
          <cell r="B255">
            <v>0</v>
          </cell>
          <cell r="C255">
            <v>0</v>
          </cell>
          <cell r="D255">
            <v>623809.11938145652</v>
          </cell>
          <cell r="E255">
            <v>0</v>
          </cell>
          <cell r="F255">
            <v>0</v>
          </cell>
          <cell r="G255">
            <v>99122.157887217778</v>
          </cell>
          <cell r="H255">
            <v>0</v>
          </cell>
          <cell r="I255">
            <v>2188929.4884552672</v>
          </cell>
          <cell r="J255">
            <v>1346873.2425270823</v>
          </cell>
          <cell r="K255">
            <v>0</v>
          </cell>
        </row>
        <row r="256">
          <cell r="B256">
            <v>0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</row>
        <row r="257">
          <cell r="B257">
            <v>0</v>
          </cell>
          <cell r="C257">
            <v>0</v>
          </cell>
          <cell r="D257">
            <v>60549.624863911566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</row>
        <row r="258">
          <cell r="B258">
            <v>0</v>
          </cell>
          <cell r="C258">
            <v>1220006.6410309717</v>
          </cell>
          <cell r="D258">
            <v>18910.85883749686</v>
          </cell>
          <cell r="E258">
            <v>0</v>
          </cell>
          <cell r="F258">
            <v>0</v>
          </cell>
          <cell r="G258">
            <v>79441.10782145198</v>
          </cell>
          <cell r="H258">
            <v>0</v>
          </cell>
          <cell r="I258">
            <v>6054962.4863911569</v>
          </cell>
          <cell r="J258">
            <v>185643.45444325666</v>
          </cell>
          <cell r="K258">
            <v>0</v>
          </cell>
        </row>
        <row r="259">
          <cell r="B259">
            <v>0</v>
          </cell>
          <cell r="C259">
            <v>1314074.0556849251</v>
          </cell>
          <cell r="D259">
            <v>242198.49945564626</v>
          </cell>
          <cell r="E259">
            <v>0</v>
          </cell>
          <cell r="F259">
            <v>0</v>
          </cell>
          <cell r="G259">
            <v>211509.52758962137</v>
          </cell>
          <cell r="H259">
            <v>0</v>
          </cell>
          <cell r="I259">
            <v>121099.24972782313</v>
          </cell>
          <cell r="J259">
            <v>464943.615435015</v>
          </cell>
          <cell r="K259">
            <v>0</v>
          </cell>
        </row>
        <row r="260">
          <cell r="B260">
            <v>0</v>
          </cell>
          <cell r="C260">
            <v>0</v>
          </cell>
          <cell r="D260">
            <v>653935.94853024487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</row>
        <row r="261">
          <cell r="B261">
            <v>0</v>
          </cell>
          <cell r="C261">
            <v>29585240.631427974</v>
          </cell>
          <cell r="D261">
            <v>5409550.1448827786</v>
          </cell>
          <cell r="E261">
            <v>0</v>
          </cell>
          <cell r="F261">
            <v>660475.30801554734</v>
          </cell>
          <cell r="G261">
            <v>5399986.9613516238</v>
          </cell>
          <cell r="H261">
            <v>0</v>
          </cell>
          <cell r="I261">
            <v>6333132.3069859557</v>
          </cell>
          <cell r="J261">
            <v>19200816.216861665</v>
          </cell>
          <cell r="K261">
            <v>0</v>
          </cell>
        </row>
        <row r="262">
          <cell r="B262">
            <v>0</v>
          </cell>
          <cell r="C262">
            <v>9751668.2888561692</v>
          </cell>
          <cell r="D262">
            <v>2871497.7924033343</v>
          </cell>
          <cell r="E262">
            <v>0</v>
          </cell>
          <cell r="F262">
            <v>0</v>
          </cell>
          <cell r="G262">
            <v>204681.95188996667</v>
          </cell>
          <cell r="H262">
            <v>0</v>
          </cell>
          <cell r="I262">
            <v>6806253.0887092175</v>
          </cell>
          <cell r="J262">
            <v>12502786.827120934</v>
          </cell>
          <cell r="K262">
            <v>0</v>
          </cell>
        </row>
        <row r="263">
          <cell r="B263">
            <v>422609.58228613797</v>
          </cell>
          <cell r="C263">
            <v>281457.53201573453</v>
          </cell>
          <cell r="D263">
            <v>0</v>
          </cell>
          <cell r="E263">
            <v>0</v>
          </cell>
          <cell r="F263">
            <v>0</v>
          </cell>
          <cell r="G263">
            <v>726595.49836693879</v>
          </cell>
          <cell r="H263">
            <v>0</v>
          </cell>
          <cell r="I263">
            <v>23880.747826476774</v>
          </cell>
          <cell r="J263">
            <v>0</v>
          </cell>
          <cell r="K263">
            <v>0</v>
          </cell>
        </row>
        <row r="264">
          <cell r="B264">
            <v>0</v>
          </cell>
          <cell r="C264">
            <v>726595.49836693879</v>
          </cell>
          <cell r="D264">
            <v>181648.8745917347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</row>
        <row r="265">
          <cell r="B265">
            <v>0</v>
          </cell>
          <cell r="C265">
            <v>138259.01341425566</v>
          </cell>
          <cell r="D265">
            <v>14127.608012197465</v>
          </cell>
          <cell r="E265">
            <v>0</v>
          </cell>
          <cell r="F265">
            <v>0</v>
          </cell>
          <cell r="G265">
            <v>36329.774918346942</v>
          </cell>
          <cell r="H265">
            <v>0</v>
          </cell>
          <cell r="I265">
            <v>423847.37404738099</v>
          </cell>
          <cell r="J265">
            <v>598109.19440571847</v>
          </cell>
          <cell r="K265">
            <v>0</v>
          </cell>
        </row>
        <row r="266">
          <cell r="B266">
            <v>0</v>
          </cell>
          <cell r="C266">
            <v>0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</row>
        <row r="267">
          <cell r="B267">
            <v>0</v>
          </cell>
          <cell r="C267">
            <v>8476.9474809476196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</row>
        <row r="268">
          <cell r="B268">
            <v>0</v>
          </cell>
          <cell r="C268">
            <v>0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</row>
        <row r="269">
          <cell r="B269">
            <v>0</v>
          </cell>
          <cell r="C269">
            <v>3330664.7193179075</v>
          </cell>
          <cell r="D269">
            <v>688401.82434640615</v>
          </cell>
          <cell r="E269">
            <v>0</v>
          </cell>
          <cell r="F269">
            <v>0</v>
          </cell>
          <cell r="G269">
            <v>121099.24972782313</v>
          </cell>
          <cell r="H269">
            <v>0</v>
          </cell>
          <cell r="I269">
            <v>1314898.3056182726</v>
          </cell>
          <cell r="J269">
            <v>1223102.4222510136</v>
          </cell>
          <cell r="K269">
            <v>0</v>
          </cell>
        </row>
        <row r="270">
          <cell r="B270">
            <v>664808.08174178423</v>
          </cell>
          <cell r="C270">
            <v>47986985.749846339</v>
          </cell>
          <cell r="D270">
            <v>11219876.597680068</v>
          </cell>
          <cell r="E270">
            <v>0</v>
          </cell>
          <cell r="F270">
            <v>750439.63789022283</v>
          </cell>
          <cell r="G270">
            <v>7494628.5618588822</v>
          </cell>
          <cell r="H270">
            <v>0</v>
          </cell>
          <cell r="I270">
            <v>24355695.111853905</v>
          </cell>
          <cell r="J270">
            <v>36270832.789143771</v>
          </cell>
          <cell r="K270">
            <v>0</v>
          </cell>
        </row>
        <row r="277">
          <cell r="B277">
            <v>0</v>
          </cell>
          <cell r="C277">
            <v>116445.55474197504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</row>
        <row r="278">
          <cell r="B278">
            <v>0</v>
          </cell>
          <cell r="C278">
            <v>0</v>
          </cell>
          <cell r="D278">
            <v>87536.594431103207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</row>
        <row r="279">
          <cell r="B279">
            <v>0</v>
          </cell>
          <cell r="C279">
            <v>131304.89164665481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</row>
        <row r="280">
          <cell r="B280">
            <v>0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</row>
        <row r="281">
          <cell r="B281">
            <v>0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207899.41177387012</v>
          </cell>
          <cell r="J281">
            <v>0</v>
          </cell>
          <cell r="K281">
            <v>0</v>
          </cell>
        </row>
        <row r="282">
          <cell r="B282">
            <v>0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65652.445823327405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</row>
        <row r="283">
          <cell r="B283">
            <v>0</v>
          </cell>
          <cell r="C283">
            <v>81835.22661506242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</row>
        <row r="284">
          <cell r="B284">
            <v>0</v>
          </cell>
          <cell r="C284">
            <v>142182.27640725812</v>
          </cell>
          <cell r="D284">
            <v>82065.557279159257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</row>
        <row r="285">
          <cell r="B285">
            <v>0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82740.453480148746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</row>
        <row r="286">
          <cell r="B286">
            <v>328262.22911663703</v>
          </cell>
          <cell r="C286">
            <v>868869.52537607076</v>
          </cell>
          <cell r="D286">
            <v>467149.97825588612</v>
          </cell>
          <cell r="E286">
            <v>0</v>
          </cell>
          <cell r="F286">
            <v>0</v>
          </cell>
          <cell r="G286">
            <v>256591.64242617128</v>
          </cell>
          <cell r="H286">
            <v>0</v>
          </cell>
          <cell r="I286">
            <v>832443.46943917102</v>
          </cell>
          <cell r="J286">
            <v>237075.57753924289</v>
          </cell>
          <cell r="K286">
            <v>0</v>
          </cell>
        </row>
        <row r="287">
          <cell r="B287">
            <v>0</v>
          </cell>
          <cell r="C287">
            <v>115810.91443234954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</row>
        <row r="288">
          <cell r="B288">
            <v>0</v>
          </cell>
          <cell r="C288">
            <v>96158.948982566872</v>
          </cell>
          <cell r="D288">
            <v>32826.222911663703</v>
          </cell>
          <cell r="E288">
            <v>0</v>
          </cell>
          <cell r="F288">
            <v>0</v>
          </cell>
          <cell r="G288">
            <v>20789.941177387012</v>
          </cell>
          <cell r="H288">
            <v>0</v>
          </cell>
          <cell r="I288">
            <v>0</v>
          </cell>
          <cell r="J288">
            <v>20789.941177387012</v>
          </cell>
          <cell r="K288">
            <v>0</v>
          </cell>
        </row>
        <row r="289">
          <cell r="B289">
            <v>0</v>
          </cell>
          <cell r="C289">
            <v>95880.516959830129</v>
          </cell>
          <cell r="D289">
            <v>327540.05221258046</v>
          </cell>
          <cell r="E289">
            <v>0</v>
          </cell>
          <cell r="F289">
            <v>0</v>
          </cell>
          <cell r="G289">
            <v>169930.4139393791</v>
          </cell>
          <cell r="H289">
            <v>0</v>
          </cell>
          <cell r="I289">
            <v>270816.33902122558</v>
          </cell>
          <cell r="J289">
            <v>20242.837462192616</v>
          </cell>
          <cell r="K289">
            <v>0</v>
          </cell>
        </row>
        <row r="290">
          <cell r="B290">
            <v>0</v>
          </cell>
          <cell r="C290">
            <v>43768.297215551604</v>
          </cell>
          <cell r="D290">
            <v>0</v>
          </cell>
          <cell r="E290">
            <v>0</v>
          </cell>
          <cell r="F290">
            <v>0</v>
          </cell>
          <cell r="G290">
            <v>122551.2322035445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</row>
        <row r="291">
          <cell r="B291">
            <v>0</v>
          </cell>
          <cell r="C291">
            <v>0</v>
          </cell>
          <cell r="D291">
            <v>32826.222911663703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</row>
        <row r="292">
          <cell r="B292">
            <v>0</v>
          </cell>
          <cell r="C292">
            <v>3713149.1467271438</v>
          </cell>
          <cell r="D292">
            <v>61862.931940033428</v>
          </cell>
          <cell r="E292">
            <v>0</v>
          </cell>
          <cell r="F292">
            <v>0</v>
          </cell>
          <cell r="G292">
            <v>62448.606467149031</v>
          </cell>
          <cell r="H292">
            <v>0</v>
          </cell>
          <cell r="I292">
            <v>1942218.1889401022</v>
          </cell>
          <cell r="J292">
            <v>266048.43956404942</v>
          </cell>
          <cell r="K292">
            <v>0</v>
          </cell>
        </row>
        <row r="293">
          <cell r="B293">
            <v>0</v>
          </cell>
          <cell r="C293">
            <v>2352777.2032500887</v>
          </cell>
          <cell r="D293">
            <v>19695.733746998223</v>
          </cell>
          <cell r="E293">
            <v>0</v>
          </cell>
          <cell r="F293">
            <v>0</v>
          </cell>
          <cell r="G293">
            <v>21884.148607775802</v>
          </cell>
          <cell r="H293">
            <v>0</v>
          </cell>
          <cell r="I293">
            <v>0</v>
          </cell>
          <cell r="J293">
            <v>316421.81051239994</v>
          </cell>
          <cell r="K293">
            <v>0</v>
          </cell>
        </row>
        <row r="294">
          <cell r="B294">
            <v>0</v>
          </cell>
          <cell r="C294">
            <v>49239.334367495554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</row>
        <row r="295">
          <cell r="B295">
            <v>0</v>
          </cell>
          <cell r="C295">
            <v>16861940.046757456</v>
          </cell>
          <cell r="D295">
            <v>4296586.8403031714</v>
          </cell>
          <cell r="E295">
            <v>0</v>
          </cell>
          <cell r="F295">
            <v>137213.61177075427</v>
          </cell>
          <cell r="G295">
            <v>5252436.3915008781</v>
          </cell>
          <cell r="H295">
            <v>0</v>
          </cell>
          <cell r="I295">
            <v>6529167.4691453902</v>
          </cell>
          <cell r="J295">
            <v>6616579.980453888</v>
          </cell>
          <cell r="K295">
            <v>0</v>
          </cell>
        </row>
        <row r="296">
          <cell r="B296">
            <v>0</v>
          </cell>
          <cell r="C296">
            <v>5971256.4750604574</v>
          </cell>
          <cell r="D296">
            <v>1921489.0966379193</v>
          </cell>
          <cell r="E296">
            <v>0</v>
          </cell>
          <cell r="F296">
            <v>76020.061226261198</v>
          </cell>
          <cell r="G296">
            <v>770278.2626964926</v>
          </cell>
          <cell r="H296">
            <v>0</v>
          </cell>
          <cell r="I296">
            <v>2032605.7408310836</v>
          </cell>
          <cell r="J296">
            <v>15660301.02207542</v>
          </cell>
          <cell r="K296">
            <v>0</v>
          </cell>
        </row>
        <row r="297">
          <cell r="B297">
            <v>0</v>
          </cell>
          <cell r="C297">
            <v>694719.84758511244</v>
          </cell>
          <cell r="D297">
            <v>229783.56038164592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</row>
        <row r="298">
          <cell r="B298">
            <v>0</v>
          </cell>
          <cell r="C298">
            <v>115940.03090913541</v>
          </cell>
          <cell r="D298">
            <v>0</v>
          </cell>
          <cell r="E298">
            <v>0</v>
          </cell>
          <cell r="F298">
            <v>0</v>
          </cell>
          <cell r="G298">
            <v>93007.631583047158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</row>
        <row r="299">
          <cell r="B299">
            <v>0</v>
          </cell>
          <cell r="C299">
            <v>1120841.9711348559</v>
          </cell>
          <cell r="D299">
            <v>0</v>
          </cell>
          <cell r="E299">
            <v>0</v>
          </cell>
          <cell r="F299">
            <v>23634.880496397865</v>
          </cell>
          <cell r="G299">
            <v>0</v>
          </cell>
          <cell r="H299">
            <v>0</v>
          </cell>
          <cell r="I299">
            <v>481451.26937106764</v>
          </cell>
          <cell r="J299">
            <v>0</v>
          </cell>
          <cell r="K299">
            <v>0</v>
          </cell>
        </row>
        <row r="300">
          <cell r="B300">
            <v>0</v>
          </cell>
          <cell r="C300">
            <v>35456.697574318358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</row>
        <row r="301">
          <cell r="B301">
            <v>0</v>
          </cell>
          <cell r="C301">
            <v>303512.35124867299</v>
          </cell>
          <cell r="D301">
            <v>71123.482975271356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</row>
        <row r="302">
          <cell r="B302">
            <v>0</v>
          </cell>
          <cell r="C302">
            <v>30637.808050886124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</row>
        <row r="303">
          <cell r="B303">
            <v>0</v>
          </cell>
          <cell r="C303">
            <v>1012572.5531542319</v>
          </cell>
          <cell r="D303">
            <v>829632.45055050228</v>
          </cell>
          <cell r="E303">
            <v>0</v>
          </cell>
          <cell r="F303">
            <v>0</v>
          </cell>
          <cell r="G303">
            <v>76828.680517318498</v>
          </cell>
          <cell r="H303">
            <v>0</v>
          </cell>
          <cell r="I303">
            <v>1427872.8557966868</v>
          </cell>
          <cell r="J303">
            <v>904384.32536494278</v>
          </cell>
          <cell r="K303">
            <v>0</v>
          </cell>
        </row>
        <row r="304">
          <cell r="B304">
            <v>328262.22911663703</v>
          </cell>
          <cell r="C304">
            <v>33954299.618197173</v>
          </cell>
          <cell r="D304">
            <v>8460118.7245375998</v>
          </cell>
          <cell r="E304">
            <v>0</v>
          </cell>
          <cell r="F304">
            <v>236868.55349341335</v>
          </cell>
          <cell r="G304">
            <v>6995139.8504226189</v>
          </cell>
          <cell r="H304">
            <v>0</v>
          </cell>
          <cell r="I304">
            <v>13724474.744318599</v>
          </cell>
          <cell r="J304">
            <v>24041843.934149522</v>
          </cell>
          <cell r="K304">
            <v>0</v>
          </cell>
        </row>
        <row r="311">
          <cell r="B311">
            <v>0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</row>
        <row r="312">
          <cell r="B312">
            <v>0</v>
          </cell>
          <cell r="C312">
            <v>0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</row>
        <row r="313">
          <cell r="B313">
            <v>0</v>
          </cell>
          <cell r="C313">
            <v>102947.4213204347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</row>
        <row r="314">
          <cell r="B314">
            <v>0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</row>
        <row r="315">
          <cell r="B315">
            <v>0</v>
          </cell>
          <cell r="C315">
            <v>101207.60990011937</v>
          </cell>
          <cell r="D315">
            <v>51473.710660217352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257368.55330108677</v>
          </cell>
          <cell r="J315">
            <v>0</v>
          </cell>
          <cell r="K315">
            <v>0</v>
          </cell>
        </row>
        <row r="316">
          <cell r="B316">
            <v>0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</row>
        <row r="317">
          <cell r="B317">
            <v>0</v>
          </cell>
          <cell r="C317">
            <v>76993.861668446509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</row>
        <row r="318">
          <cell r="B318">
            <v>0</v>
          </cell>
          <cell r="C318">
            <v>88788.42419222313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51473.710660217352</v>
          </cell>
          <cell r="K318">
            <v>0</v>
          </cell>
        </row>
        <row r="319">
          <cell r="B319">
            <v>0</v>
          </cell>
          <cell r="C319">
            <v>0</v>
          </cell>
          <cell r="D319">
            <v>21618.958477291289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</row>
        <row r="320">
          <cell r="B320">
            <v>51473.710660217352</v>
          </cell>
          <cell r="C320">
            <v>231549.34003392173</v>
          </cell>
          <cell r="D320">
            <v>57650.555939443439</v>
          </cell>
          <cell r="E320">
            <v>0</v>
          </cell>
          <cell r="F320">
            <v>0</v>
          </cell>
          <cell r="G320">
            <v>100206.13738551417</v>
          </cell>
          <cell r="H320">
            <v>0</v>
          </cell>
          <cell r="I320">
            <v>218248.53319932157</v>
          </cell>
          <cell r="J320">
            <v>138582.67121050318</v>
          </cell>
          <cell r="K320">
            <v>0</v>
          </cell>
        </row>
        <row r="321">
          <cell r="B321">
            <v>0</v>
          </cell>
          <cell r="C321">
            <v>163439.32608832215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55976.672047741697</v>
          </cell>
          <cell r="J321">
            <v>0</v>
          </cell>
          <cell r="K321">
            <v>0</v>
          </cell>
        </row>
        <row r="322">
          <cell r="B322">
            <v>0</v>
          </cell>
          <cell r="C322">
            <v>90471.223330611218</v>
          </cell>
          <cell r="D322">
            <v>28825.277969721719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</row>
        <row r="323">
          <cell r="B323">
            <v>0</v>
          </cell>
          <cell r="C323">
            <v>121155.73172937997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</row>
        <row r="324">
          <cell r="B324">
            <v>0</v>
          </cell>
          <cell r="C324">
            <v>0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</row>
        <row r="325">
          <cell r="B325">
            <v>0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</row>
        <row r="326">
          <cell r="B326">
            <v>0</v>
          </cell>
          <cell r="C326">
            <v>278730.14322507696</v>
          </cell>
          <cell r="D326">
            <v>0</v>
          </cell>
          <cell r="E326">
            <v>0</v>
          </cell>
          <cell r="F326">
            <v>0</v>
          </cell>
          <cell r="G326">
            <v>29377.076147999247</v>
          </cell>
          <cell r="H326">
            <v>0</v>
          </cell>
          <cell r="I326">
            <v>51473.710660217352</v>
          </cell>
          <cell r="J326">
            <v>0</v>
          </cell>
          <cell r="K326">
            <v>0</v>
          </cell>
        </row>
        <row r="327">
          <cell r="B327">
            <v>0</v>
          </cell>
          <cell r="C327">
            <v>1279756.1954534831</v>
          </cell>
          <cell r="D327">
            <v>43237.916954582579</v>
          </cell>
          <cell r="E327">
            <v>0</v>
          </cell>
          <cell r="F327">
            <v>0</v>
          </cell>
          <cell r="G327">
            <v>102947.4213204347</v>
          </cell>
          <cell r="H327">
            <v>0</v>
          </cell>
          <cell r="I327">
            <v>0</v>
          </cell>
          <cell r="J327">
            <v>199378.27087128587</v>
          </cell>
          <cell r="K327">
            <v>0</v>
          </cell>
        </row>
        <row r="328">
          <cell r="B328">
            <v>0</v>
          </cell>
          <cell r="C328">
            <v>46326.339594195619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</row>
        <row r="329">
          <cell r="B329">
            <v>0</v>
          </cell>
          <cell r="C329">
            <v>7913610.7735973364</v>
          </cell>
          <cell r="D329">
            <v>3312905.5657001073</v>
          </cell>
          <cell r="E329">
            <v>0</v>
          </cell>
          <cell r="F329">
            <v>0</v>
          </cell>
          <cell r="G329">
            <v>4128490.1424712609</v>
          </cell>
          <cell r="H329">
            <v>0</v>
          </cell>
          <cell r="I329">
            <v>6552133.4120673407</v>
          </cell>
          <cell r="J329">
            <v>3847886.8709152583</v>
          </cell>
          <cell r="K329">
            <v>0</v>
          </cell>
        </row>
        <row r="330">
          <cell r="B330">
            <v>0</v>
          </cell>
          <cell r="C330">
            <v>3421620.9354370255</v>
          </cell>
          <cell r="D330">
            <v>1413911.8495891702</v>
          </cell>
          <cell r="E330">
            <v>0</v>
          </cell>
          <cell r="F330">
            <v>0</v>
          </cell>
          <cell r="G330">
            <v>575990.82228783215</v>
          </cell>
          <cell r="H330">
            <v>0</v>
          </cell>
          <cell r="I330">
            <v>824906.8775614046</v>
          </cell>
          <cell r="J330">
            <v>12262776.146472771</v>
          </cell>
          <cell r="K330">
            <v>0</v>
          </cell>
        </row>
        <row r="331">
          <cell r="B331">
            <v>0</v>
          </cell>
          <cell r="C331">
            <v>1152774.2367724103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</row>
        <row r="332">
          <cell r="B332">
            <v>0</v>
          </cell>
          <cell r="C332">
            <v>98786.286550662742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</row>
        <row r="333">
          <cell r="B333">
            <v>0</v>
          </cell>
          <cell r="C333">
            <v>701630.32600540237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151950.39386896163</v>
          </cell>
          <cell r="J333">
            <v>0</v>
          </cell>
          <cell r="K333">
            <v>0</v>
          </cell>
        </row>
        <row r="334">
          <cell r="B334">
            <v>0</v>
          </cell>
          <cell r="C334">
            <v>33359.08240467366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</row>
        <row r="335">
          <cell r="B335">
            <v>0</v>
          </cell>
          <cell r="C335">
            <v>73166.276543752756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</row>
        <row r="336">
          <cell r="B336">
            <v>0</v>
          </cell>
          <cell r="C336">
            <v>87505.308122369504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449221.36767384887</v>
          </cell>
          <cell r="K336">
            <v>0</v>
          </cell>
        </row>
        <row r="337">
          <cell r="B337">
            <v>0</v>
          </cell>
          <cell r="C337">
            <v>715448.95836924436</v>
          </cell>
          <cell r="D337">
            <v>113011.56122872041</v>
          </cell>
          <cell r="E337">
            <v>0</v>
          </cell>
          <cell r="F337">
            <v>0</v>
          </cell>
          <cell r="G337">
            <v>16471.587411269553</v>
          </cell>
          <cell r="H337">
            <v>0</v>
          </cell>
          <cell r="I337">
            <v>51473.710660217352</v>
          </cell>
          <cell r="J337">
            <v>561946.63212387718</v>
          </cell>
          <cell r="K337">
            <v>0</v>
          </cell>
        </row>
        <row r="338">
          <cell r="B338">
            <v>51473.710660217352</v>
          </cell>
          <cell r="C338">
            <v>16779267.800339095</v>
          </cell>
          <cell r="D338">
            <v>5042635.396519254</v>
          </cell>
          <cell r="E338">
            <v>0</v>
          </cell>
          <cell r="F338">
            <v>0</v>
          </cell>
          <cell r="G338">
            <v>4953483.1870243112</v>
          </cell>
          <cell r="H338">
            <v>0</v>
          </cell>
          <cell r="I338">
            <v>8163531.8633662909</v>
          </cell>
          <cell r="J338">
            <v>17511265.669927761</v>
          </cell>
          <cell r="K338">
            <v>0</v>
          </cell>
        </row>
      </sheetData>
      <sheetData sheetId="2">
        <row r="5">
          <cell r="B5">
            <v>0</v>
          </cell>
          <cell r="C5">
            <v>0</v>
          </cell>
          <cell r="D5">
            <v>422960.7705317724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31436.856242229889</v>
          </cell>
          <cell r="J6">
            <v>0</v>
          </cell>
          <cell r="K6">
            <v>0</v>
          </cell>
        </row>
        <row r="7">
          <cell r="B7">
            <v>0</v>
          </cell>
          <cell r="C7">
            <v>67495.323831572474</v>
          </cell>
          <cell r="D7">
            <v>1079899.8396555891</v>
          </cell>
          <cell r="E7">
            <v>0</v>
          </cell>
          <cell r="F7">
            <v>0</v>
          </cell>
          <cell r="G7">
            <v>35996.661321852967</v>
          </cell>
          <cell r="H7">
            <v>0</v>
          </cell>
          <cell r="I7">
            <v>863919.87172447122</v>
          </cell>
          <cell r="J7">
            <v>0</v>
          </cell>
          <cell r="K7">
            <v>0</v>
          </cell>
        </row>
        <row r="8">
          <cell r="B8">
            <v>0</v>
          </cell>
          <cell r="C8">
            <v>170984.1412788016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</row>
        <row r="9">
          <cell r="B9">
            <v>8999.1653304632418</v>
          </cell>
          <cell r="C9">
            <v>0</v>
          </cell>
          <cell r="D9">
            <v>179983.30660926487</v>
          </cell>
          <cell r="E9">
            <v>0</v>
          </cell>
          <cell r="F9">
            <v>836922.37573308148</v>
          </cell>
          <cell r="G9">
            <v>0</v>
          </cell>
          <cell r="H9">
            <v>0</v>
          </cell>
          <cell r="I9">
            <v>4110775.5269620228</v>
          </cell>
          <cell r="J9">
            <v>0</v>
          </cell>
          <cell r="K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</row>
        <row r="11">
          <cell r="B11">
            <v>0</v>
          </cell>
          <cell r="C11">
            <v>909634.19173677173</v>
          </cell>
          <cell r="D11">
            <v>1363013.5809519629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5944.020694093615</v>
          </cell>
          <cell r="J11">
            <v>0</v>
          </cell>
          <cell r="K11">
            <v>0</v>
          </cell>
        </row>
        <row r="12">
          <cell r="B12">
            <v>1979495.2104896</v>
          </cell>
          <cell r="C12">
            <v>0</v>
          </cell>
          <cell r="D12">
            <v>284373.62444263848</v>
          </cell>
          <cell r="E12">
            <v>0</v>
          </cell>
          <cell r="F12">
            <v>354854.76334087469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</row>
        <row r="13">
          <cell r="B13">
            <v>0</v>
          </cell>
          <cell r="C13">
            <v>126843.2353328794</v>
          </cell>
          <cell r="D13">
            <v>0</v>
          </cell>
          <cell r="E13">
            <v>0</v>
          </cell>
          <cell r="F13">
            <v>71993.322643705935</v>
          </cell>
          <cell r="G13">
            <v>0</v>
          </cell>
          <cell r="H13">
            <v>0</v>
          </cell>
          <cell r="I13">
            <v>665758.25114767055</v>
          </cell>
          <cell r="J13">
            <v>0</v>
          </cell>
          <cell r="K13">
            <v>0</v>
          </cell>
        </row>
        <row r="14">
          <cell r="B14">
            <v>0</v>
          </cell>
          <cell r="C14">
            <v>3858759.5533582279</v>
          </cell>
          <cell r="D14">
            <v>4942866.7907790989</v>
          </cell>
          <cell r="E14">
            <v>0</v>
          </cell>
          <cell r="F14">
            <v>601144.24407494452</v>
          </cell>
          <cell r="G14">
            <v>71993.322643705935</v>
          </cell>
          <cell r="H14">
            <v>0</v>
          </cell>
          <cell r="I14">
            <v>2266565.9747734312</v>
          </cell>
          <cell r="J14">
            <v>362958.925682562</v>
          </cell>
          <cell r="K14">
            <v>0</v>
          </cell>
        </row>
        <row r="15">
          <cell r="B15">
            <v>0</v>
          </cell>
          <cell r="C15">
            <v>781305.01422452612</v>
          </cell>
          <cell r="D15">
            <v>0</v>
          </cell>
          <cell r="E15">
            <v>0</v>
          </cell>
          <cell r="F15">
            <v>37017.61662859402</v>
          </cell>
          <cell r="G15">
            <v>0</v>
          </cell>
          <cell r="H15">
            <v>0</v>
          </cell>
          <cell r="I15">
            <v>56103.946377973516</v>
          </cell>
          <cell r="J15">
            <v>0</v>
          </cell>
          <cell r="K15">
            <v>0</v>
          </cell>
        </row>
        <row r="16">
          <cell r="B16">
            <v>0</v>
          </cell>
          <cell r="C16">
            <v>143986.64528741187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</row>
        <row r="17">
          <cell r="B17">
            <v>6175829.1139411787</v>
          </cell>
          <cell r="C17">
            <v>14455122.916244866</v>
          </cell>
          <cell r="D17">
            <v>1288268.0435752412</v>
          </cell>
          <cell r="E17">
            <v>0</v>
          </cell>
          <cell r="F17">
            <v>3364958.9911931381</v>
          </cell>
          <cell r="G17">
            <v>33116.928416104733</v>
          </cell>
          <cell r="H17">
            <v>0</v>
          </cell>
          <cell r="I17">
            <v>1152155.1999953876</v>
          </cell>
          <cell r="J17">
            <v>912071.11171326903</v>
          </cell>
          <cell r="K17">
            <v>0</v>
          </cell>
        </row>
        <row r="18">
          <cell r="B18">
            <v>1009507.4685241726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26997.495991389726</v>
          </cell>
          <cell r="J18">
            <v>1854836.5045423596</v>
          </cell>
          <cell r="K18">
            <v>0</v>
          </cell>
        </row>
        <row r="19">
          <cell r="B19">
            <v>0</v>
          </cell>
          <cell r="C19">
            <v>863919.87172447133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</row>
        <row r="20">
          <cell r="B20">
            <v>2306890.7846609708</v>
          </cell>
          <cell r="C20">
            <v>6369046.7550703976</v>
          </cell>
          <cell r="D20">
            <v>877163.25940474891</v>
          </cell>
          <cell r="E20">
            <v>0</v>
          </cell>
          <cell r="F20">
            <v>630810.62252839003</v>
          </cell>
          <cell r="G20">
            <v>530950.75449733133</v>
          </cell>
          <cell r="H20">
            <v>0</v>
          </cell>
          <cell r="I20">
            <v>6085012.5611456931</v>
          </cell>
          <cell r="J20">
            <v>2064428.3249719949</v>
          </cell>
          <cell r="K20">
            <v>0</v>
          </cell>
        </row>
        <row r="21">
          <cell r="B21">
            <v>10527777.448206998</v>
          </cell>
          <cell r="C21">
            <v>72595118.085382476</v>
          </cell>
          <cell r="D21">
            <v>16474570.60515561</v>
          </cell>
          <cell r="E21">
            <v>0</v>
          </cell>
          <cell r="F21">
            <v>9505669.0424154922</v>
          </cell>
          <cell r="G21">
            <v>5680360.1965154754</v>
          </cell>
          <cell r="H21">
            <v>0</v>
          </cell>
          <cell r="I21">
            <v>34940197.432520658</v>
          </cell>
          <cell r="J21">
            <v>26384193.748965006</v>
          </cell>
          <cell r="K21">
            <v>0</v>
          </cell>
        </row>
        <row r="22">
          <cell r="B22">
            <v>7276832.3922599787</v>
          </cell>
          <cell r="C22">
            <v>932518.74520218768</v>
          </cell>
          <cell r="D22">
            <v>188982.47193972807</v>
          </cell>
          <cell r="E22">
            <v>0</v>
          </cell>
          <cell r="F22">
            <v>296972.455905287</v>
          </cell>
          <cell r="G22">
            <v>0</v>
          </cell>
          <cell r="H22">
            <v>0</v>
          </cell>
          <cell r="I22">
            <v>547239.24374546972</v>
          </cell>
          <cell r="J22">
            <v>0</v>
          </cell>
          <cell r="K22">
            <v>0</v>
          </cell>
        </row>
        <row r="23">
          <cell r="B23">
            <v>31091296.806750506</v>
          </cell>
          <cell r="C23">
            <v>61054957.935328268</v>
          </cell>
          <cell r="D23">
            <v>22853103.398399185</v>
          </cell>
          <cell r="E23">
            <v>0</v>
          </cell>
          <cell r="F23">
            <v>22960770.114347763</v>
          </cell>
          <cell r="G23">
            <v>9773757.8492694441</v>
          </cell>
          <cell r="H23">
            <v>0</v>
          </cell>
          <cell r="I23">
            <v>75049287.90136297</v>
          </cell>
          <cell r="J23">
            <v>13896930.068442466</v>
          </cell>
          <cell r="K23">
            <v>0</v>
          </cell>
        </row>
        <row r="24">
          <cell r="B24">
            <v>29211106.575757693</v>
          </cell>
          <cell r="C24">
            <v>213498943.85526079</v>
          </cell>
          <cell r="D24">
            <v>79273085.218192473</v>
          </cell>
          <cell r="E24">
            <v>0</v>
          </cell>
          <cell r="F24">
            <v>99299434.535075277</v>
          </cell>
          <cell r="G24">
            <v>51568284.079115652</v>
          </cell>
          <cell r="H24">
            <v>0</v>
          </cell>
          <cell r="I24">
            <v>133729583.53841522</v>
          </cell>
          <cell r="J24">
            <v>89175356.097921908</v>
          </cell>
          <cell r="K24">
            <v>0</v>
          </cell>
        </row>
        <row r="25">
          <cell r="B25">
            <v>2153615.3089094386</v>
          </cell>
          <cell r="C25">
            <v>10772537.754771458</v>
          </cell>
          <cell r="D25">
            <v>1876236.4477048786</v>
          </cell>
          <cell r="E25">
            <v>0</v>
          </cell>
          <cell r="F25">
            <v>3707274.9835007819</v>
          </cell>
          <cell r="G25">
            <v>7077614.9536099462</v>
          </cell>
          <cell r="H25">
            <v>0</v>
          </cell>
          <cell r="I25">
            <v>3880740.5726261334</v>
          </cell>
          <cell r="J25">
            <v>2730706.7278757654</v>
          </cell>
          <cell r="K25">
            <v>0</v>
          </cell>
        </row>
        <row r="26">
          <cell r="B26">
            <v>2252325.4795745383</v>
          </cell>
          <cell r="C26">
            <v>14935523.541249579</v>
          </cell>
          <cell r="D26">
            <v>2014601.3504070118</v>
          </cell>
          <cell r="E26">
            <v>0</v>
          </cell>
          <cell r="F26">
            <v>3634108.6736512403</v>
          </cell>
          <cell r="G26">
            <v>778085.83280251292</v>
          </cell>
          <cell r="H26">
            <v>0</v>
          </cell>
          <cell r="I26">
            <v>4010947.2100046123</v>
          </cell>
          <cell r="J26">
            <v>3751692.415798977</v>
          </cell>
          <cell r="K26">
            <v>0</v>
          </cell>
        </row>
        <row r="27">
          <cell r="B27">
            <v>12048044.315969847</v>
          </cell>
          <cell r="C27">
            <v>19128139.78151314</v>
          </cell>
          <cell r="D27">
            <v>5585313.9640213503</v>
          </cell>
          <cell r="E27">
            <v>0</v>
          </cell>
          <cell r="F27">
            <v>9653381.3601480406</v>
          </cell>
          <cell r="G27">
            <v>13372366.597526731</v>
          </cell>
          <cell r="H27">
            <v>0</v>
          </cell>
          <cell r="I27">
            <v>15937913.425927226</v>
          </cell>
          <cell r="J27">
            <v>8196110.4135348313</v>
          </cell>
          <cell r="K27">
            <v>0</v>
          </cell>
        </row>
        <row r="28">
          <cell r="B28">
            <v>2927079.3143848707</v>
          </cell>
          <cell r="C28">
            <v>725332.72563533729</v>
          </cell>
          <cell r="D28">
            <v>16468.472554747736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90171.636611241673</v>
          </cell>
          <cell r="K28">
            <v>0</v>
          </cell>
        </row>
        <row r="29">
          <cell r="B29">
            <v>359966.61321852967</v>
          </cell>
          <cell r="C29">
            <v>125988.31462648539</v>
          </cell>
          <cell r="D29">
            <v>251976.6292529708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1857704.8984997915</v>
          </cell>
          <cell r="J29">
            <v>0</v>
          </cell>
          <cell r="K29">
            <v>0</v>
          </cell>
        </row>
        <row r="30">
          <cell r="B30">
            <v>179983.30660926484</v>
          </cell>
          <cell r="C30">
            <v>469184.78527005954</v>
          </cell>
          <cell r="D30">
            <v>269974.95991389727</v>
          </cell>
          <cell r="E30">
            <v>0</v>
          </cell>
          <cell r="F30">
            <v>68393.656511520647</v>
          </cell>
          <cell r="G30">
            <v>1187889.823621148</v>
          </cell>
          <cell r="H30">
            <v>0</v>
          </cell>
          <cell r="I30">
            <v>3165085.6933738226</v>
          </cell>
          <cell r="J30">
            <v>115189.31622992951</v>
          </cell>
          <cell r="K30">
            <v>0</v>
          </cell>
        </row>
        <row r="31">
          <cell r="B31">
            <v>343048.18239725882</v>
          </cell>
          <cell r="C31">
            <v>3591576.1165315099</v>
          </cell>
          <cell r="D31">
            <v>2235452.5485331784</v>
          </cell>
          <cell r="E31">
            <v>0</v>
          </cell>
          <cell r="F31">
            <v>506203.04983855743</v>
          </cell>
          <cell r="G31">
            <v>714893.69385200017</v>
          </cell>
          <cell r="H31">
            <v>0</v>
          </cell>
          <cell r="I31">
            <v>9182424.8732026946</v>
          </cell>
          <cell r="J31">
            <v>4411236.0593493972</v>
          </cell>
          <cell r="K31">
            <v>0</v>
          </cell>
        </row>
        <row r="32">
          <cell r="B32">
            <v>109851797.48698531</v>
          </cell>
          <cell r="C32">
            <v>425576919.28886122</v>
          </cell>
          <cell r="D32">
            <v>141478295.28202537</v>
          </cell>
          <cell r="E32">
            <v>0</v>
          </cell>
          <cell r="F32">
            <v>155529909.80753669</v>
          </cell>
          <cell r="G32">
            <v>90825310.693191916</v>
          </cell>
          <cell r="H32">
            <v>0</v>
          </cell>
          <cell r="I32">
            <v>297565794.49473292</v>
          </cell>
          <cell r="J32">
            <v>153945881.35163969</v>
          </cell>
          <cell r="K32">
            <v>0</v>
          </cell>
        </row>
        <row r="39">
          <cell r="B39">
            <v>0</v>
          </cell>
          <cell r="C39">
            <v>67980.61434013398</v>
          </cell>
          <cell r="D39">
            <v>788850.44783363165</v>
          </cell>
          <cell r="E39">
            <v>0</v>
          </cell>
          <cell r="F39">
            <v>4248.7883962583737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</row>
        <row r="40">
          <cell r="B40">
            <v>0</v>
          </cell>
          <cell r="C40">
            <v>774816.69976079022</v>
          </cell>
          <cell r="D40">
            <v>339903.07170066988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</row>
        <row r="41">
          <cell r="B41">
            <v>0</v>
          </cell>
          <cell r="C41">
            <v>118966.07509523447</v>
          </cell>
          <cell r="D41">
            <v>201508.74885255421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93828.543427611425</v>
          </cell>
          <cell r="J41">
            <v>0</v>
          </cell>
          <cell r="K41">
            <v>0</v>
          </cell>
        </row>
        <row r="42">
          <cell r="B42">
            <v>0</v>
          </cell>
          <cell r="C42">
            <v>8497.5767925167474</v>
          </cell>
          <cell r="D42">
            <v>148707.59386904308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</row>
        <row r="43">
          <cell r="B43">
            <v>630710.9346134275</v>
          </cell>
          <cell r="C43">
            <v>148607.50940958082</v>
          </cell>
          <cell r="D43">
            <v>0</v>
          </cell>
          <cell r="E43">
            <v>0</v>
          </cell>
          <cell r="F43">
            <v>67980.61434013398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</row>
        <row r="44">
          <cell r="B44">
            <v>0</v>
          </cell>
          <cell r="C44">
            <v>849757.6792516748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</row>
        <row r="45">
          <cell r="B45">
            <v>0</v>
          </cell>
          <cell r="C45">
            <v>0</v>
          </cell>
          <cell r="D45">
            <v>553802.18825985363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50985.460755100488</v>
          </cell>
          <cell r="J45">
            <v>0</v>
          </cell>
          <cell r="K45">
            <v>0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355113.7341592749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</row>
        <row r="47">
          <cell r="B47">
            <v>0</v>
          </cell>
          <cell r="C47">
            <v>232597.9136255263</v>
          </cell>
          <cell r="D47">
            <v>0</v>
          </cell>
          <cell r="E47">
            <v>0</v>
          </cell>
          <cell r="F47">
            <v>16995.153585033495</v>
          </cell>
          <cell r="G47">
            <v>0</v>
          </cell>
          <cell r="H47">
            <v>0</v>
          </cell>
          <cell r="I47">
            <v>815427.4690099071</v>
          </cell>
          <cell r="J47">
            <v>999148.97115429014</v>
          </cell>
          <cell r="K47">
            <v>0</v>
          </cell>
        </row>
        <row r="48">
          <cell r="B48">
            <v>0</v>
          </cell>
          <cell r="C48">
            <v>4343781.6005660156</v>
          </cell>
          <cell r="D48">
            <v>4612559.4786490174</v>
          </cell>
          <cell r="E48">
            <v>0</v>
          </cell>
          <cell r="F48">
            <v>1173951.7566003194</v>
          </cell>
          <cell r="G48">
            <v>578884.84257655055</v>
          </cell>
          <cell r="H48">
            <v>0</v>
          </cell>
          <cell r="I48">
            <v>3334570.2748383251</v>
          </cell>
          <cell r="J48">
            <v>0</v>
          </cell>
          <cell r="K48">
            <v>0</v>
          </cell>
        </row>
        <row r="49">
          <cell r="B49">
            <v>0</v>
          </cell>
          <cell r="C49">
            <v>1580549.2834081149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</row>
        <row r="50">
          <cell r="B50">
            <v>275470.1956714117</v>
          </cell>
          <cell r="C50">
            <v>528230.36243751855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64432.876029258237</v>
          </cell>
          <cell r="K50">
            <v>0</v>
          </cell>
        </row>
        <row r="51">
          <cell r="B51">
            <v>6650182.0479688607</v>
          </cell>
          <cell r="C51">
            <v>11165407.545816664</v>
          </cell>
          <cell r="D51">
            <v>308462.03756835795</v>
          </cell>
          <cell r="E51">
            <v>0</v>
          </cell>
          <cell r="F51">
            <v>1656444.6937291813</v>
          </cell>
          <cell r="G51">
            <v>362051.15585268557</v>
          </cell>
          <cell r="H51">
            <v>0</v>
          </cell>
          <cell r="I51">
            <v>1481184.2797825679</v>
          </cell>
          <cell r="J51">
            <v>907314.46909681067</v>
          </cell>
          <cell r="K51">
            <v>0</v>
          </cell>
        </row>
        <row r="52"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2209369.9660543543</v>
          </cell>
          <cell r="K52">
            <v>0</v>
          </cell>
        </row>
        <row r="53">
          <cell r="B53">
            <v>0</v>
          </cell>
          <cell r="C53">
            <v>588032.31404215889</v>
          </cell>
          <cell r="D53">
            <v>195444.26622788521</v>
          </cell>
          <cell r="E53">
            <v>0</v>
          </cell>
          <cell r="F53">
            <v>50985.460755100488</v>
          </cell>
          <cell r="G53">
            <v>0</v>
          </cell>
          <cell r="H53">
            <v>0</v>
          </cell>
          <cell r="I53">
            <v>1419095.3243502968</v>
          </cell>
          <cell r="J53">
            <v>740053.96286028356</v>
          </cell>
          <cell r="K53">
            <v>0</v>
          </cell>
        </row>
        <row r="54">
          <cell r="B54">
            <v>254927.30377550243</v>
          </cell>
          <cell r="C54">
            <v>4586191.6848085281</v>
          </cell>
          <cell r="D54">
            <v>1633234.2595217188</v>
          </cell>
          <cell r="E54">
            <v>0</v>
          </cell>
          <cell r="F54">
            <v>1415745.6985447621</v>
          </cell>
          <cell r="G54">
            <v>0</v>
          </cell>
          <cell r="H54">
            <v>0</v>
          </cell>
          <cell r="I54">
            <v>4892947.1370344916</v>
          </cell>
          <cell r="J54">
            <v>3314287.7826856468</v>
          </cell>
          <cell r="K54">
            <v>0</v>
          </cell>
        </row>
        <row r="55">
          <cell r="B55">
            <v>5711259.5843509194</v>
          </cell>
          <cell r="C55">
            <v>64544575.758457765</v>
          </cell>
          <cell r="D55">
            <v>12868842.955460474</v>
          </cell>
          <cell r="E55">
            <v>0</v>
          </cell>
          <cell r="F55">
            <v>12720495.522886209</v>
          </cell>
          <cell r="G55">
            <v>2950358.6623618146</v>
          </cell>
          <cell r="H55">
            <v>0</v>
          </cell>
          <cell r="I55">
            <v>30608490.470233463</v>
          </cell>
          <cell r="J55">
            <v>29690342.355507836</v>
          </cell>
          <cell r="K55">
            <v>0</v>
          </cell>
        </row>
        <row r="56">
          <cell r="B56">
            <v>22107.550710715346</v>
          </cell>
          <cell r="C56">
            <v>1746522.2538041936</v>
          </cell>
          <cell r="D56">
            <v>1859118.9532194436</v>
          </cell>
          <cell r="E56">
            <v>0</v>
          </cell>
          <cell r="F56">
            <v>84975.767925167485</v>
          </cell>
          <cell r="G56">
            <v>0</v>
          </cell>
          <cell r="H56">
            <v>0</v>
          </cell>
          <cell r="I56">
            <v>734617.74007819244</v>
          </cell>
          <cell r="J56">
            <v>0</v>
          </cell>
          <cell r="K56">
            <v>0</v>
          </cell>
        </row>
        <row r="57">
          <cell r="B57">
            <v>32295742.839706026</v>
          </cell>
          <cell r="C57">
            <v>57811813.49443727</v>
          </cell>
          <cell r="D57">
            <v>26725836.451437555</v>
          </cell>
          <cell r="E57">
            <v>0</v>
          </cell>
          <cell r="F57">
            <v>25116197.311424684</v>
          </cell>
          <cell r="G57">
            <v>11784601.374700123</v>
          </cell>
          <cell r="H57">
            <v>0</v>
          </cell>
          <cell r="I57">
            <v>60017498.537300937</v>
          </cell>
          <cell r="J57">
            <v>14867365.539709145</v>
          </cell>
          <cell r="K57">
            <v>0</v>
          </cell>
        </row>
        <row r="58">
          <cell r="B58">
            <v>19980682.562069096</v>
          </cell>
          <cell r="C58">
            <v>235345290.46710351</v>
          </cell>
          <cell r="D58">
            <v>70787624.847305059</v>
          </cell>
          <cell r="E58">
            <v>0</v>
          </cell>
          <cell r="F58">
            <v>72955631.787627116</v>
          </cell>
          <cell r="G58">
            <v>32961476.9619487</v>
          </cell>
          <cell r="H58">
            <v>0</v>
          </cell>
          <cell r="I58">
            <v>152146818.60014284</v>
          </cell>
          <cell r="J58">
            <v>47983422.362964548</v>
          </cell>
          <cell r="K58">
            <v>0</v>
          </cell>
        </row>
        <row r="59">
          <cell r="B59">
            <v>2845016.3612494897</v>
          </cell>
          <cell r="C59">
            <v>25615400.954253051</v>
          </cell>
          <cell r="D59">
            <v>1187301.5517122848</v>
          </cell>
          <cell r="E59">
            <v>0</v>
          </cell>
          <cell r="F59">
            <v>5324012.0935992049</v>
          </cell>
          <cell r="G59">
            <v>8863601.4152776133</v>
          </cell>
          <cell r="H59">
            <v>0</v>
          </cell>
          <cell r="I59">
            <v>4015760.6734991665</v>
          </cell>
          <cell r="J59">
            <v>1125940.8216159784</v>
          </cell>
          <cell r="K59">
            <v>0</v>
          </cell>
        </row>
        <row r="60">
          <cell r="B60">
            <v>2028643.5028311079</v>
          </cell>
          <cell r="C60">
            <v>12248342.539169403</v>
          </cell>
          <cell r="D60">
            <v>1492785.4945276298</v>
          </cell>
          <cell r="E60">
            <v>0</v>
          </cell>
          <cell r="F60">
            <v>3761167.1715352274</v>
          </cell>
          <cell r="G60">
            <v>178449.11264285169</v>
          </cell>
          <cell r="H60">
            <v>0</v>
          </cell>
          <cell r="I60">
            <v>4395756.5361579908</v>
          </cell>
          <cell r="J60">
            <v>2123553.7707892531</v>
          </cell>
          <cell r="K60">
            <v>0</v>
          </cell>
        </row>
        <row r="61">
          <cell r="B61">
            <v>12098502.507231532</v>
          </cell>
          <cell r="C61">
            <v>21637419.028595075</v>
          </cell>
          <cell r="D61">
            <v>3605141.1756148571</v>
          </cell>
          <cell r="E61">
            <v>0</v>
          </cell>
          <cell r="F61">
            <v>7612446.4372975547</v>
          </cell>
          <cell r="G61">
            <v>15364537.241974859</v>
          </cell>
          <cell r="H61">
            <v>0</v>
          </cell>
          <cell r="I61">
            <v>19759592.048241381</v>
          </cell>
          <cell r="J61">
            <v>8426871.0052992497</v>
          </cell>
          <cell r="K61">
            <v>0</v>
          </cell>
        </row>
        <row r="62">
          <cell r="B62">
            <v>0</v>
          </cell>
          <cell r="C62">
            <v>424878.8396258374</v>
          </cell>
          <cell r="D62">
            <v>203941.84302040195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476948.59117966302</v>
          </cell>
          <cell r="J62">
            <v>0</v>
          </cell>
          <cell r="K62">
            <v>0</v>
          </cell>
        </row>
        <row r="63">
          <cell r="B63">
            <v>0</v>
          </cell>
          <cell r="C63">
            <v>169951.53585033494</v>
          </cell>
          <cell r="D63">
            <v>33990.30717006699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1359612.2868026795</v>
          </cell>
          <cell r="J63">
            <v>0</v>
          </cell>
          <cell r="K63">
            <v>0</v>
          </cell>
        </row>
        <row r="64">
          <cell r="B64">
            <v>0</v>
          </cell>
          <cell r="C64">
            <v>476805.62794770568</v>
          </cell>
          <cell r="D64">
            <v>0</v>
          </cell>
          <cell r="E64">
            <v>0</v>
          </cell>
          <cell r="F64">
            <v>105309.02460160533</v>
          </cell>
          <cell r="G64">
            <v>702741.59602379636</v>
          </cell>
          <cell r="H64">
            <v>0</v>
          </cell>
          <cell r="I64">
            <v>2081311.330834744</v>
          </cell>
          <cell r="J64">
            <v>0</v>
          </cell>
          <cell r="K64">
            <v>0</v>
          </cell>
        </row>
        <row r="65">
          <cell r="B65">
            <v>142504.36281050585</v>
          </cell>
          <cell r="C65">
            <v>6738003.960274606</v>
          </cell>
          <cell r="D65">
            <v>2449527.1727376366</v>
          </cell>
          <cell r="E65">
            <v>0</v>
          </cell>
          <cell r="F65">
            <v>506285.62529814779</v>
          </cell>
          <cell r="G65">
            <v>1308626.8260475791</v>
          </cell>
          <cell r="H65">
            <v>0</v>
          </cell>
          <cell r="I65">
            <v>9808931.2387438137</v>
          </cell>
          <cell r="J65">
            <v>0</v>
          </cell>
          <cell r="K65">
            <v>0</v>
          </cell>
        </row>
        <row r="66">
          <cell r="B66">
            <v>82935749.752988592</v>
          </cell>
          <cell r="C66">
            <v>451752421.31887323</v>
          </cell>
          <cell r="D66">
            <v>129996582.84468816</v>
          </cell>
          <cell r="E66">
            <v>0</v>
          </cell>
          <cell r="F66">
            <v>132927986.64230497</v>
          </cell>
          <cell r="G66">
            <v>75055329.189406589</v>
          </cell>
          <cell r="H66">
            <v>0</v>
          </cell>
          <cell r="I66">
            <v>297493376.54241323</v>
          </cell>
          <cell r="J66">
            <v>112452103.88376667</v>
          </cell>
          <cell r="K66">
            <v>0</v>
          </cell>
        </row>
        <row r="73"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19551.204769368931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</row>
        <row r="74">
          <cell r="B74">
            <v>0</v>
          </cell>
          <cell r="C74">
            <v>40731.676602851941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</row>
        <row r="75">
          <cell r="B75">
            <v>0</v>
          </cell>
          <cell r="C75">
            <v>180196.93729101698</v>
          </cell>
          <cell r="D75">
            <v>556654.96151577902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</row>
        <row r="76"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</row>
        <row r="77">
          <cell r="B77">
            <v>0</v>
          </cell>
          <cell r="C77">
            <v>993852.90910958732</v>
          </cell>
          <cell r="D77">
            <v>0</v>
          </cell>
          <cell r="E77">
            <v>0</v>
          </cell>
          <cell r="F77">
            <v>325.85341282281553</v>
          </cell>
          <cell r="G77">
            <v>0</v>
          </cell>
          <cell r="H77">
            <v>0</v>
          </cell>
          <cell r="I77">
            <v>2456535.2363999086</v>
          </cell>
          <cell r="J77">
            <v>0</v>
          </cell>
          <cell r="K77">
            <v>0</v>
          </cell>
        </row>
        <row r="78"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</row>
        <row r="79"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</row>
        <row r="80">
          <cell r="B80">
            <v>579577.62491358991</v>
          </cell>
          <cell r="C80">
            <v>1235082.1906223181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1083462.5976358617</v>
          </cell>
          <cell r="K80">
            <v>0</v>
          </cell>
        </row>
        <row r="81">
          <cell r="B81">
            <v>0</v>
          </cell>
          <cell r="C81">
            <v>220691.1319266037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966135.73635152541</v>
          </cell>
          <cell r="J81">
            <v>0</v>
          </cell>
          <cell r="K81">
            <v>0</v>
          </cell>
        </row>
        <row r="82">
          <cell r="B82">
            <v>97963.706519507279</v>
          </cell>
          <cell r="C82">
            <v>7208434.9616593346</v>
          </cell>
          <cell r="D82">
            <v>4205569.5594703034</v>
          </cell>
          <cell r="E82">
            <v>0</v>
          </cell>
          <cell r="F82">
            <v>1873200.9289532376</v>
          </cell>
          <cell r="G82">
            <v>1343961.8072520122</v>
          </cell>
          <cell r="H82">
            <v>0</v>
          </cell>
          <cell r="I82">
            <v>2698449.1359329787</v>
          </cell>
          <cell r="J82">
            <v>644427.45591521706</v>
          </cell>
          <cell r="K82">
            <v>0</v>
          </cell>
        </row>
        <row r="83">
          <cell r="B83">
            <v>0</v>
          </cell>
          <cell r="C83">
            <v>1026438.250391869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</row>
        <row r="84">
          <cell r="B84">
            <v>486087.75541077479</v>
          </cell>
          <cell r="C84">
            <v>136156.54513436218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165619.07023485628</v>
          </cell>
          <cell r="K84">
            <v>0</v>
          </cell>
        </row>
        <row r="85">
          <cell r="B85">
            <v>7789695.212133389</v>
          </cell>
          <cell r="C85">
            <v>12691215.98993508</v>
          </cell>
          <cell r="D85">
            <v>955361.47471989226</v>
          </cell>
          <cell r="E85">
            <v>0</v>
          </cell>
          <cell r="F85">
            <v>1161667.4167133372</v>
          </cell>
          <cell r="G85">
            <v>3311591.2101710304</v>
          </cell>
          <cell r="H85">
            <v>0</v>
          </cell>
          <cell r="I85">
            <v>1589154.5089955893</v>
          </cell>
          <cell r="J85">
            <v>796500.08290152065</v>
          </cell>
          <cell r="K85">
            <v>0</v>
          </cell>
        </row>
        <row r="86">
          <cell r="B86">
            <v>0</v>
          </cell>
          <cell r="C86">
            <v>0</v>
          </cell>
          <cell r="D86">
            <v>32585.341282281552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14663.403577026698</v>
          </cell>
          <cell r="J86">
            <v>0</v>
          </cell>
          <cell r="K86">
            <v>0</v>
          </cell>
        </row>
        <row r="87">
          <cell r="B87">
            <v>0</v>
          </cell>
          <cell r="C87">
            <v>116003.81496492233</v>
          </cell>
          <cell r="D87">
            <v>0</v>
          </cell>
          <cell r="E87">
            <v>0</v>
          </cell>
          <cell r="F87">
            <v>85536.520865989078</v>
          </cell>
          <cell r="G87">
            <v>0</v>
          </cell>
          <cell r="H87">
            <v>0</v>
          </cell>
          <cell r="I87">
            <v>570243.47243992717</v>
          </cell>
          <cell r="J87">
            <v>1266600.3619776045</v>
          </cell>
          <cell r="K87">
            <v>0</v>
          </cell>
        </row>
        <row r="88">
          <cell r="B88">
            <v>4223650.2529582875</v>
          </cell>
          <cell r="C88">
            <v>4572495.6707851626</v>
          </cell>
          <cell r="D88">
            <v>801977.3855030007</v>
          </cell>
          <cell r="E88">
            <v>0</v>
          </cell>
          <cell r="F88">
            <v>844980.26039322768</v>
          </cell>
          <cell r="G88">
            <v>266759.89640739793</v>
          </cell>
          <cell r="H88">
            <v>0</v>
          </cell>
          <cell r="I88">
            <v>8247486.7369788475</v>
          </cell>
          <cell r="J88">
            <v>1303413.6512912621</v>
          </cell>
          <cell r="K88">
            <v>0</v>
          </cell>
        </row>
        <row r="89">
          <cell r="B89">
            <v>12586291.239884144</v>
          </cell>
          <cell r="C89">
            <v>41757298.671908259</v>
          </cell>
          <cell r="D89">
            <v>7414757.2614941057</v>
          </cell>
          <cell r="E89">
            <v>0</v>
          </cell>
          <cell r="F89">
            <v>7259969.4772381261</v>
          </cell>
          <cell r="G89">
            <v>2679266.9601536319</v>
          </cell>
          <cell r="H89">
            <v>0</v>
          </cell>
          <cell r="I89">
            <v>31706269.66759523</v>
          </cell>
          <cell r="J89">
            <v>19729350.459426232</v>
          </cell>
          <cell r="K89">
            <v>0</v>
          </cell>
        </row>
        <row r="90">
          <cell r="B90">
            <v>1182695.8779297385</v>
          </cell>
          <cell r="C90">
            <v>1223253.7117368495</v>
          </cell>
          <cell r="D90">
            <v>1279463.4254487851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244390.05961711163</v>
          </cell>
          <cell r="J90">
            <v>0</v>
          </cell>
          <cell r="K90">
            <v>0</v>
          </cell>
        </row>
        <row r="91">
          <cell r="B91">
            <v>42801715.379279628</v>
          </cell>
          <cell r="C91">
            <v>95047559.980999321</v>
          </cell>
          <cell r="D91">
            <v>17942321.70988404</v>
          </cell>
          <cell r="E91">
            <v>0</v>
          </cell>
          <cell r="F91">
            <v>17475575.798424892</v>
          </cell>
          <cell r="G91">
            <v>11787975.306254325</v>
          </cell>
          <cell r="H91">
            <v>0</v>
          </cell>
          <cell r="I91">
            <v>69203329.245062113</v>
          </cell>
          <cell r="J91">
            <v>10487495.215482689</v>
          </cell>
          <cell r="K91">
            <v>0</v>
          </cell>
        </row>
        <row r="92">
          <cell r="B92">
            <v>28696108.472663723</v>
          </cell>
          <cell r="C92">
            <v>266251539.60165799</v>
          </cell>
          <cell r="D92">
            <v>59193325.56015528</v>
          </cell>
          <cell r="E92">
            <v>0</v>
          </cell>
          <cell r="F92">
            <v>42700365.241167247</v>
          </cell>
          <cell r="G92">
            <v>66689951.732012689</v>
          </cell>
          <cell r="H92">
            <v>0</v>
          </cell>
          <cell r="I92">
            <v>108773508.24970666</v>
          </cell>
          <cell r="J92">
            <v>30291581.784406874</v>
          </cell>
          <cell r="K92">
            <v>0</v>
          </cell>
        </row>
        <row r="93">
          <cell r="B93">
            <v>1241714.5458162311</v>
          </cell>
          <cell r="C93">
            <v>16992356.286217105</v>
          </cell>
          <cell r="D93">
            <v>3151306.832791531</v>
          </cell>
          <cell r="E93">
            <v>0</v>
          </cell>
          <cell r="F93">
            <v>2242035.4822436441</v>
          </cell>
          <cell r="G93">
            <v>6376258.0358067183</v>
          </cell>
          <cell r="H93">
            <v>0</v>
          </cell>
          <cell r="I93">
            <v>3970121.3248178181</v>
          </cell>
          <cell r="J93">
            <v>1751325.6428060138</v>
          </cell>
          <cell r="K93">
            <v>0</v>
          </cell>
        </row>
        <row r="94">
          <cell r="B94">
            <v>3949527.4868834401</v>
          </cell>
          <cell r="C94">
            <v>11076650.128393909</v>
          </cell>
          <cell r="D94">
            <v>3409209.0721708364</v>
          </cell>
          <cell r="E94">
            <v>0</v>
          </cell>
          <cell r="F94">
            <v>3867339.9407604071</v>
          </cell>
          <cell r="G94">
            <v>1107182.8361395681</v>
          </cell>
          <cell r="H94">
            <v>0</v>
          </cell>
          <cell r="I94">
            <v>5263196.152393003</v>
          </cell>
          <cell r="J94">
            <v>1749584.0703631709</v>
          </cell>
          <cell r="K94">
            <v>0</v>
          </cell>
        </row>
        <row r="95">
          <cell r="B95">
            <v>11215028.570194203</v>
          </cell>
          <cell r="C95">
            <v>32603605.366070155</v>
          </cell>
          <cell r="D95">
            <v>2672965.1669543576</v>
          </cell>
          <cell r="E95">
            <v>0</v>
          </cell>
          <cell r="F95">
            <v>4698157.1617846675</v>
          </cell>
          <cell r="G95">
            <v>13543374.051549939</v>
          </cell>
          <cell r="H95">
            <v>0</v>
          </cell>
          <cell r="I95">
            <v>13424276.616869003</v>
          </cell>
          <cell r="J95">
            <v>4824869.8070159284</v>
          </cell>
          <cell r="K95">
            <v>0</v>
          </cell>
        </row>
        <row r="96">
          <cell r="B96">
            <v>0</v>
          </cell>
          <cell r="C96">
            <v>33562.901520749998</v>
          </cell>
          <cell r="D96">
            <v>131750.68113958489</v>
          </cell>
          <cell r="E96">
            <v>0</v>
          </cell>
          <cell r="F96">
            <v>0</v>
          </cell>
          <cell r="G96">
            <v>109169.85426449582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</row>
        <row r="97">
          <cell r="B97">
            <v>0</v>
          </cell>
          <cell r="C97">
            <v>163089.60053247787</v>
          </cell>
          <cell r="D97">
            <v>48878.011923422331</v>
          </cell>
          <cell r="E97">
            <v>0</v>
          </cell>
          <cell r="F97">
            <v>377118.78977528424</v>
          </cell>
          <cell r="G97">
            <v>259875.44472065454</v>
          </cell>
          <cell r="H97">
            <v>0</v>
          </cell>
          <cell r="I97">
            <v>1087046.9851769125</v>
          </cell>
          <cell r="J97">
            <v>0</v>
          </cell>
          <cell r="K97">
            <v>0</v>
          </cell>
        </row>
        <row r="98">
          <cell r="B98">
            <v>358438.75410509709</v>
          </cell>
          <cell r="C98">
            <v>788157.94226518506</v>
          </cell>
          <cell r="D98">
            <v>765755.52013361652</v>
          </cell>
          <cell r="E98">
            <v>0</v>
          </cell>
          <cell r="F98">
            <v>303532.45404445269</v>
          </cell>
          <cell r="G98">
            <v>325853.41282281553</v>
          </cell>
          <cell r="H98">
            <v>0</v>
          </cell>
          <cell r="I98">
            <v>1802592.1602454272</v>
          </cell>
          <cell r="J98">
            <v>107776.01629114624</v>
          </cell>
          <cell r="K98">
            <v>0</v>
          </cell>
        </row>
        <row r="99">
          <cell r="B99">
            <v>361899.95276343171</v>
          </cell>
          <cell r="C99">
            <v>5446508.508993336</v>
          </cell>
          <cell r="D99">
            <v>2067507.3190194822</v>
          </cell>
          <cell r="E99">
            <v>0</v>
          </cell>
          <cell r="F99">
            <v>1117605.5182314361</v>
          </cell>
          <cell r="G99">
            <v>2458482.5363949374</v>
          </cell>
          <cell r="H99">
            <v>0</v>
          </cell>
          <cell r="I99">
            <v>17705661.675267331</v>
          </cell>
          <cell r="J99">
            <v>553950.80179878639</v>
          </cell>
          <cell r="K99">
            <v>0</v>
          </cell>
        </row>
        <row r="100">
          <cell r="B100">
            <v>115570394.83145519</v>
          </cell>
          <cell r="C100">
            <v>499804882.77871841</v>
          </cell>
          <cell r="D100">
            <v>104629389.28360629</v>
          </cell>
          <cell r="E100">
            <v>0</v>
          </cell>
          <cell r="F100">
            <v>84026962.048778117</v>
          </cell>
          <cell r="G100">
            <v>110259703.08395022</v>
          </cell>
          <cell r="H100">
            <v>0</v>
          </cell>
          <cell r="I100">
            <v>269723060.3674264</v>
          </cell>
          <cell r="J100">
            <v>74755957.017547145</v>
          </cell>
          <cell r="K100">
            <v>0</v>
          </cell>
        </row>
        <row r="107">
          <cell r="B107">
            <v>0</v>
          </cell>
          <cell r="C107">
            <v>138453.26341019248</v>
          </cell>
          <cell r="D107">
            <v>693295.48630897817</v>
          </cell>
          <cell r="E107">
            <v>0</v>
          </cell>
          <cell r="F107">
            <v>18460.435121358998</v>
          </cell>
          <cell r="G107">
            <v>0</v>
          </cell>
          <cell r="H107">
            <v>0</v>
          </cell>
          <cell r="I107">
            <v>94455.893037620204</v>
          </cell>
          <cell r="J107">
            <v>0</v>
          </cell>
          <cell r="K107">
            <v>0</v>
          </cell>
        </row>
        <row r="108"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</row>
        <row r="109">
          <cell r="B109">
            <v>0</v>
          </cell>
          <cell r="C109">
            <v>230755.43901698745</v>
          </cell>
          <cell r="D109">
            <v>232948.12334961467</v>
          </cell>
          <cell r="E109">
            <v>0</v>
          </cell>
          <cell r="F109">
            <v>114233.14176357762</v>
          </cell>
          <cell r="G109">
            <v>0</v>
          </cell>
          <cell r="H109">
            <v>0</v>
          </cell>
          <cell r="I109">
            <v>3845923.9836164578</v>
          </cell>
          <cell r="J109">
            <v>0</v>
          </cell>
          <cell r="K109">
            <v>0</v>
          </cell>
        </row>
        <row r="110"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</row>
        <row r="111">
          <cell r="B111">
            <v>0</v>
          </cell>
          <cell r="C111">
            <v>295905.3912994503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7121403.599917395</v>
          </cell>
          <cell r="J111">
            <v>23045415.010129575</v>
          </cell>
          <cell r="K111">
            <v>0</v>
          </cell>
        </row>
        <row r="112">
          <cell r="B112">
            <v>0</v>
          </cell>
          <cell r="C112">
            <v>307.67391868931662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</row>
        <row r="113"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</row>
        <row r="114">
          <cell r="B114">
            <v>249922.66266435955</v>
          </cell>
          <cell r="C114">
            <v>236468.94368704804</v>
          </cell>
          <cell r="D114">
            <v>0</v>
          </cell>
          <cell r="E114">
            <v>0</v>
          </cell>
          <cell r="F114">
            <v>230032.40530806757</v>
          </cell>
          <cell r="G114">
            <v>0</v>
          </cell>
          <cell r="H114">
            <v>0</v>
          </cell>
          <cell r="I114">
            <v>115377.71950849373</v>
          </cell>
          <cell r="J114">
            <v>13692735.214906147</v>
          </cell>
          <cell r="K114">
            <v>0</v>
          </cell>
        </row>
        <row r="115">
          <cell r="B115">
            <v>0</v>
          </cell>
          <cell r="C115">
            <v>265175.05875402468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710353.22065133648</v>
          </cell>
          <cell r="J115">
            <v>0</v>
          </cell>
          <cell r="K115">
            <v>0</v>
          </cell>
        </row>
        <row r="116">
          <cell r="B116">
            <v>11845.445869538689</v>
          </cell>
          <cell r="C116">
            <v>6037633.1437583873</v>
          </cell>
          <cell r="D116">
            <v>4213230.6151109096</v>
          </cell>
          <cell r="E116">
            <v>0</v>
          </cell>
          <cell r="F116">
            <v>1514286.9405068387</v>
          </cell>
          <cell r="G116">
            <v>913332.11981188343</v>
          </cell>
          <cell r="H116">
            <v>0</v>
          </cell>
          <cell r="I116">
            <v>7220239.2311875587</v>
          </cell>
          <cell r="J116">
            <v>191149.92922935396</v>
          </cell>
          <cell r="K116">
            <v>0</v>
          </cell>
        </row>
        <row r="117">
          <cell r="B117">
            <v>0</v>
          </cell>
          <cell r="C117">
            <v>1692206.5527912416</v>
          </cell>
          <cell r="D117">
            <v>49227.826990290661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</row>
        <row r="118">
          <cell r="B118">
            <v>795554.6360397886</v>
          </cell>
          <cell r="C118">
            <v>784123.90384525131</v>
          </cell>
          <cell r="D118">
            <v>0</v>
          </cell>
          <cell r="E118">
            <v>0</v>
          </cell>
          <cell r="F118">
            <v>0</v>
          </cell>
          <cell r="G118">
            <v>246139.13495145325</v>
          </cell>
          <cell r="H118">
            <v>0</v>
          </cell>
          <cell r="I118">
            <v>0</v>
          </cell>
          <cell r="J118">
            <v>4320.6340727622046</v>
          </cell>
          <cell r="K118">
            <v>0</v>
          </cell>
        </row>
        <row r="119">
          <cell r="B119">
            <v>362132.2022973256</v>
          </cell>
          <cell r="C119">
            <v>10246456.083844937</v>
          </cell>
          <cell r="D119">
            <v>641038.60958919115</v>
          </cell>
          <cell r="E119">
            <v>0</v>
          </cell>
          <cell r="F119">
            <v>1478328.5665839566</v>
          </cell>
          <cell r="G119">
            <v>1848581.8219650865</v>
          </cell>
          <cell r="H119">
            <v>0</v>
          </cell>
          <cell r="I119">
            <v>3175273.2823393168</v>
          </cell>
          <cell r="J119">
            <v>279983.26600727811</v>
          </cell>
          <cell r="K119">
            <v>0</v>
          </cell>
        </row>
        <row r="120">
          <cell r="B120">
            <v>0</v>
          </cell>
          <cell r="C120">
            <v>159990.43771844462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33074.946259101533</v>
          </cell>
          <cell r="J120">
            <v>0</v>
          </cell>
          <cell r="K120">
            <v>0</v>
          </cell>
        </row>
        <row r="121"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76918.479672329151</v>
          </cell>
          <cell r="G121">
            <v>0</v>
          </cell>
          <cell r="H121">
            <v>0</v>
          </cell>
          <cell r="I121">
            <v>461510.87803397491</v>
          </cell>
          <cell r="J121">
            <v>0</v>
          </cell>
          <cell r="K121">
            <v>0</v>
          </cell>
        </row>
        <row r="122">
          <cell r="B122">
            <v>65226.87076213512</v>
          </cell>
          <cell r="C122">
            <v>2061735.2976286421</v>
          </cell>
          <cell r="D122">
            <v>1387378.617849801</v>
          </cell>
          <cell r="E122">
            <v>0</v>
          </cell>
          <cell r="F122">
            <v>1201466.6524817813</v>
          </cell>
          <cell r="G122">
            <v>147068.13313349333</v>
          </cell>
          <cell r="H122">
            <v>0</v>
          </cell>
          <cell r="I122">
            <v>8356856.9287815299</v>
          </cell>
          <cell r="J122">
            <v>661498.92518203077</v>
          </cell>
          <cell r="K122">
            <v>0</v>
          </cell>
        </row>
        <row r="123">
          <cell r="B123">
            <v>6837283.6580733377</v>
          </cell>
          <cell r="C123">
            <v>66407200.43177481</v>
          </cell>
          <cell r="D123">
            <v>11510341.713372113</v>
          </cell>
          <cell r="E123">
            <v>0</v>
          </cell>
          <cell r="F123">
            <v>12381130.406681582</v>
          </cell>
          <cell r="G123">
            <v>4222732.4933580942</v>
          </cell>
          <cell r="H123">
            <v>0</v>
          </cell>
          <cell r="I123">
            <v>31738051.870072603</v>
          </cell>
          <cell r="J123">
            <v>32687935.820645466</v>
          </cell>
          <cell r="K123">
            <v>0</v>
          </cell>
        </row>
        <row r="124">
          <cell r="B124">
            <v>0</v>
          </cell>
          <cell r="C124">
            <v>2315092.4011777625</v>
          </cell>
          <cell r="D124">
            <v>523814.84656856157</v>
          </cell>
          <cell r="E124">
            <v>0</v>
          </cell>
          <cell r="F124">
            <v>196802.08372002793</v>
          </cell>
          <cell r="G124">
            <v>0</v>
          </cell>
          <cell r="H124">
            <v>0</v>
          </cell>
          <cell r="I124">
            <v>245369.95015473</v>
          </cell>
          <cell r="J124">
            <v>16697385.541163435</v>
          </cell>
          <cell r="K124">
            <v>0</v>
          </cell>
        </row>
        <row r="125">
          <cell r="B125">
            <v>15339940.857304219</v>
          </cell>
          <cell r="C125">
            <v>97121676.432603732</v>
          </cell>
          <cell r="D125">
            <v>16820593.377298217</v>
          </cell>
          <cell r="E125">
            <v>0</v>
          </cell>
          <cell r="F125">
            <v>16768042.471998038</v>
          </cell>
          <cell r="G125">
            <v>10744827.235743348</v>
          </cell>
          <cell r="H125">
            <v>0</v>
          </cell>
          <cell r="I125">
            <v>63841101.263495825</v>
          </cell>
          <cell r="J125">
            <v>15838327.792874662</v>
          </cell>
          <cell r="K125">
            <v>0</v>
          </cell>
        </row>
        <row r="126">
          <cell r="B126">
            <v>16732954.230684571</v>
          </cell>
          <cell r="C126">
            <v>313333346.45297515</v>
          </cell>
          <cell r="D126">
            <v>67519693.740461871</v>
          </cell>
          <cell r="E126">
            <v>0</v>
          </cell>
          <cell r="F126">
            <v>50729177.519363359</v>
          </cell>
          <cell r="G126">
            <v>61507439.81830395</v>
          </cell>
          <cell r="H126">
            <v>0</v>
          </cell>
          <cell r="I126">
            <v>133946332.7488963</v>
          </cell>
          <cell r="J126">
            <v>47929521.525654696</v>
          </cell>
          <cell r="K126">
            <v>0</v>
          </cell>
        </row>
        <row r="127">
          <cell r="B127">
            <v>2905697.994269765</v>
          </cell>
          <cell r="C127">
            <v>21663742.91275188</v>
          </cell>
          <cell r="D127">
            <v>3087042.3710941863</v>
          </cell>
          <cell r="E127">
            <v>0</v>
          </cell>
          <cell r="F127">
            <v>3229853.4663539114</v>
          </cell>
          <cell r="G127">
            <v>5325047.7334432658</v>
          </cell>
          <cell r="H127">
            <v>0</v>
          </cell>
          <cell r="I127">
            <v>7140818.7472084463</v>
          </cell>
          <cell r="J127">
            <v>6905850.4369087163</v>
          </cell>
          <cell r="K127">
            <v>0</v>
          </cell>
        </row>
        <row r="128">
          <cell r="B128">
            <v>3410684.9046047889</v>
          </cell>
          <cell r="C128">
            <v>16077483.20676644</v>
          </cell>
          <cell r="D128">
            <v>4687892.0610101102</v>
          </cell>
          <cell r="E128">
            <v>0</v>
          </cell>
          <cell r="F128">
            <v>2982586.7834089403</v>
          </cell>
          <cell r="G128">
            <v>1055763.6223744247</v>
          </cell>
          <cell r="H128">
            <v>0</v>
          </cell>
          <cell r="I128">
            <v>8875530.3749481328</v>
          </cell>
          <cell r="J128">
            <v>1079749.7272384844</v>
          </cell>
          <cell r="K128">
            <v>0</v>
          </cell>
        </row>
        <row r="129">
          <cell r="B129">
            <v>9448017.5586304683</v>
          </cell>
          <cell r="C129">
            <v>39546988.777615093</v>
          </cell>
          <cell r="D129">
            <v>3808711.9769281805</v>
          </cell>
          <cell r="E129">
            <v>0</v>
          </cell>
          <cell r="F129">
            <v>8487754.4437824171</v>
          </cell>
          <cell r="G129">
            <v>5589176.7162574437</v>
          </cell>
          <cell r="H129">
            <v>0</v>
          </cell>
          <cell r="I129">
            <v>23281018.482467044</v>
          </cell>
          <cell r="J129">
            <v>4262878.1247099834</v>
          </cell>
          <cell r="K129">
            <v>0</v>
          </cell>
        </row>
        <row r="130">
          <cell r="B130">
            <v>0</v>
          </cell>
          <cell r="C130">
            <v>615384.69671409216</v>
          </cell>
          <cell r="D130">
            <v>614040.22322420357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</row>
        <row r="131">
          <cell r="B131">
            <v>0</v>
          </cell>
          <cell r="C131">
            <v>457977.08924086881</v>
          </cell>
          <cell r="D131">
            <v>353825.00649271411</v>
          </cell>
          <cell r="E131">
            <v>0</v>
          </cell>
          <cell r="F131">
            <v>0</v>
          </cell>
          <cell r="G131">
            <v>116177.93321991684</v>
          </cell>
          <cell r="H131">
            <v>0</v>
          </cell>
          <cell r="I131">
            <v>1076027.9958321471</v>
          </cell>
          <cell r="J131">
            <v>0</v>
          </cell>
          <cell r="K131">
            <v>0</v>
          </cell>
        </row>
        <row r="132">
          <cell r="B132">
            <v>569196.74957523576</v>
          </cell>
          <cell r="C132">
            <v>1512022.6143022445</v>
          </cell>
          <cell r="D132">
            <v>979941.4310254734</v>
          </cell>
          <cell r="E132">
            <v>0</v>
          </cell>
          <cell r="F132">
            <v>406834.43823391921</v>
          </cell>
          <cell r="G132">
            <v>716622.0459772395</v>
          </cell>
          <cell r="H132">
            <v>0</v>
          </cell>
          <cell r="I132">
            <v>1501144.5875352407</v>
          </cell>
          <cell r="J132">
            <v>61534.783737863327</v>
          </cell>
          <cell r="K132">
            <v>0</v>
          </cell>
        </row>
        <row r="133">
          <cell r="B133">
            <v>127471.59668367806</v>
          </cell>
          <cell r="C133">
            <v>4220231.6120611159</v>
          </cell>
          <cell r="D133">
            <v>1943388.4632700125</v>
          </cell>
          <cell r="E133">
            <v>0</v>
          </cell>
          <cell r="F133">
            <v>4129352.4283282589</v>
          </cell>
          <cell r="G133">
            <v>46151.087803397495</v>
          </cell>
          <cell r="H133">
            <v>0</v>
          </cell>
          <cell r="I133">
            <v>10900275.083423454</v>
          </cell>
          <cell r="J133">
            <v>86148.697233008657</v>
          </cell>
          <cell r="K133">
            <v>0</v>
          </cell>
        </row>
        <row r="134">
          <cell r="B134">
            <v>56855929.367459215</v>
          </cell>
          <cell r="C134">
            <v>585420357.81765652</v>
          </cell>
          <cell r="D134">
            <v>119066404.48994443</v>
          </cell>
          <cell r="E134">
            <v>0</v>
          </cell>
          <cell r="F134">
            <v>103945260.66330835</v>
          </cell>
          <cell r="G134">
            <v>92479059.896342978</v>
          </cell>
          <cell r="H134">
            <v>0</v>
          </cell>
          <cell r="I134">
            <v>313680140.78736669</v>
          </cell>
          <cell r="J134">
            <v>163424435.42969349</v>
          </cell>
          <cell r="K134">
            <v>0</v>
          </cell>
        </row>
        <row r="141">
          <cell r="B141">
            <v>0</v>
          </cell>
          <cell r="C141">
            <v>0</v>
          </cell>
          <cell r="D141">
            <v>722216.50953512767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</row>
        <row r="142"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</row>
        <row r="143">
          <cell r="B143">
            <v>0</v>
          </cell>
          <cell r="C143">
            <v>1271101.0567818244</v>
          </cell>
          <cell r="D143">
            <v>201190.55415094615</v>
          </cell>
          <cell r="E143">
            <v>0</v>
          </cell>
          <cell r="F143">
            <v>211463.57844752667</v>
          </cell>
          <cell r="G143">
            <v>404441.2453396715</v>
          </cell>
          <cell r="H143">
            <v>0</v>
          </cell>
          <cell r="I143">
            <v>4376.8631570659245</v>
          </cell>
          <cell r="J143">
            <v>0</v>
          </cell>
          <cell r="K143">
            <v>0</v>
          </cell>
        </row>
        <row r="144"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</row>
        <row r="145">
          <cell r="B145">
            <v>6050878.7368192533</v>
          </cell>
          <cell r="C145">
            <v>0</v>
          </cell>
          <cell r="D145">
            <v>0</v>
          </cell>
          <cell r="E145">
            <v>0</v>
          </cell>
          <cell r="F145">
            <v>93888.146239566588</v>
          </cell>
          <cell r="G145">
            <v>56968.438272130865</v>
          </cell>
          <cell r="H145">
            <v>0</v>
          </cell>
          <cell r="I145">
            <v>577773.20762810204</v>
          </cell>
          <cell r="J145">
            <v>0</v>
          </cell>
          <cell r="K145">
            <v>0</v>
          </cell>
        </row>
        <row r="146">
          <cell r="B146">
            <v>0</v>
          </cell>
          <cell r="C146">
            <v>28888.660381405105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</row>
        <row r="147"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</row>
        <row r="148">
          <cell r="B148">
            <v>0</v>
          </cell>
          <cell r="C148">
            <v>2025344.43076425</v>
          </cell>
          <cell r="D148">
            <v>834113.12443995266</v>
          </cell>
          <cell r="E148">
            <v>0</v>
          </cell>
          <cell r="F148">
            <v>259865.05559489148</v>
          </cell>
          <cell r="G148">
            <v>0</v>
          </cell>
          <cell r="H148">
            <v>0</v>
          </cell>
          <cell r="I148">
            <v>2311092.8305124082</v>
          </cell>
          <cell r="J148">
            <v>0</v>
          </cell>
          <cell r="K148">
            <v>0</v>
          </cell>
        </row>
        <row r="149">
          <cell r="B149">
            <v>0</v>
          </cell>
          <cell r="C149">
            <v>343754.53314551973</v>
          </cell>
          <cell r="D149">
            <v>0</v>
          </cell>
          <cell r="E149">
            <v>0</v>
          </cell>
          <cell r="F149">
            <v>40733.011137781199</v>
          </cell>
          <cell r="G149">
            <v>214714.92495180288</v>
          </cell>
          <cell r="H149">
            <v>0</v>
          </cell>
          <cell r="I149">
            <v>875126.02336383879</v>
          </cell>
          <cell r="J149">
            <v>0</v>
          </cell>
          <cell r="K149">
            <v>0</v>
          </cell>
        </row>
        <row r="150">
          <cell r="B150">
            <v>0</v>
          </cell>
          <cell r="C150">
            <v>4675183.4684821656</v>
          </cell>
          <cell r="D150">
            <v>2882686.5803529653</v>
          </cell>
          <cell r="E150">
            <v>0</v>
          </cell>
          <cell r="F150">
            <v>1645297.5646887973</v>
          </cell>
          <cell r="G150">
            <v>1714824.0480720268</v>
          </cell>
          <cell r="H150">
            <v>0</v>
          </cell>
          <cell r="I150">
            <v>5523200.3584997645</v>
          </cell>
          <cell r="J150">
            <v>605145.21333948348</v>
          </cell>
          <cell r="K150">
            <v>0</v>
          </cell>
        </row>
        <row r="151">
          <cell r="B151">
            <v>0</v>
          </cell>
          <cell r="C151">
            <v>1133879.9199701503</v>
          </cell>
          <cell r="D151">
            <v>28888.660381405105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</row>
        <row r="152">
          <cell r="B152">
            <v>1177155.1332214952</v>
          </cell>
          <cell r="C152">
            <v>0</v>
          </cell>
          <cell r="D152">
            <v>180554.12738378192</v>
          </cell>
          <cell r="E152">
            <v>0</v>
          </cell>
          <cell r="F152">
            <v>93495.794898596549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</row>
        <row r="153">
          <cell r="B153">
            <v>11293790.666827274</v>
          </cell>
          <cell r="C153">
            <v>7758546.9626044957</v>
          </cell>
          <cell r="D153">
            <v>2073606.3756819726</v>
          </cell>
          <cell r="E153">
            <v>0</v>
          </cell>
          <cell r="F153">
            <v>1227849.2577897189</v>
          </cell>
          <cell r="G153">
            <v>2221393.5400281455</v>
          </cell>
          <cell r="H153">
            <v>0</v>
          </cell>
          <cell r="I153">
            <v>2097605.6302938247</v>
          </cell>
          <cell r="J153">
            <v>1811638.3122772956</v>
          </cell>
          <cell r="K153">
            <v>0</v>
          </cell>
        </row>
        <row r="154">
          <cell r="B154">
            <v>1838787.7741934289</v>
          </cell>
          <cell r="C154">
            <v>141554.43586888502</v>
          </cell>
          <cell r="D154">
            <v>0</v>
          </cell>
          <cell r="E154">
            <v>0</v>
          </cell>
          <cell r="F154">
            <v>0</v>
          </cell>
          <cell r="G154">
            <v>158887.63209772806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</row>
        <row r="155"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64999.485858161483</v>
          </cell>
          <cell r="G155">
            <v>0</v>
          </cell>
          <cell r="H155">
            <v>0</v>
          </cell>
          <cell r="I155">
            <v>505551.55667458934</v>
          </cell>
          <cell r="J155">
            <v>0</v>
          </cell>
          <cell r="K155">
            <v>0</v>
          </cell>
        </row>
        <row r="156">
          <cell r="B156">
            <v>4559427.2707730634</v>
          </cell>
          <cell r="C156">
            <v>4973182.8846588889</v>
          </cell>
          <cell r="D156">
            <v>905593.05903817271</v>
          </cell>
          <cell r="E156">
            <v>0</v>
          </cell>
          <cell r="F156">
            <v>1074302.5467789748</v>
          </cell>
          <cell r="G156">
            <v>0</v>
          </cell>
          <cell r="H156">
            <v>0</v>
          </cell>
          <cell r="I156">
            <v>4851562.1011160696</v>
          </cell>
          <cell r="J156">
            <v>1330322.8105637049</v>
          </cell>
          <cell r="K156">
            <v>0</v>
          </cell>
        </row>
        <row r="157">
          <cell r="B157">
            <v>16149377.507219022</v>
          </cell>
          <cell r="C157">
            <v>54520360.469605304</v>
          </cell>
          <cell r="D157">
            <v>15825923.064612174</v>
          </cell>
          <cell r="E157">
            <v>0</v>
          </cell>
          <cell r="F157">
            <v>7421619.9032318639</v>
          </cell>
          <cell r="G157">
            <v>4070202.1838460155</v>
          </cell>
          <cell r="H157">
            <v>0</v>
          </cell>
          <cell r="I157">
            <v>38308622.903428689</v>
          </cell>
          <cell r="J157">
            <v>29209253.647754759</v>
          </cell>
          <cell r="K157">
            <v>0</v>
          </cell>
        </row>
        <row r="158">
          <cell r="B158">
            <v>14444.330190702552</v>
          </cell>
          <cell r="C158">
            <v>2273258.7964439006</v>
          </cell>
          <cell r="D158">
            <v>339441.75948151003</v>
          </cell>
          <cell r="E158">
            <v>0</v>
          </cell>
          <cell r="F158">
            <v>1250738.1622954817</v>
          </cell>
          <cell r="G158">
            <v>318497.48070499126</v>
          </cell>
          <cell r="H158">
            <v>0</v>
          </cell>
          <cell r="I158">
            <v>989436.61806312483</v>
          </cell>
          <cell r="J158">
            <v>1608520.6100366362</v>
          </cell>
          <cell r="K158">
            <v>0</v>
          </cell>
        </row>
        <row r="159">
          <cell r="B159">
            <v>25328330.154504035</v>
          </cell>
          <cell r="C159">
            <v>117750449.30358605</v>
          </cell>
          <cell r="D159">
            <v>27233578.646330692</v>
          </cell>
          <cell r="E159">
            <v>0</v>
          </cell>
          <cell r="F159">
            <v>20186327.81741859</v>
          </cell>
          <cell r="G159">
            <v>17703820.40834026</v>
          </cell>
          <cell r="H159">
            <v>0</v>
          </cell>
          <cell r="I159">
            <v>110604678.21951857</v>
          </cell>
          <cell r="J159">
            <v>58566049.917345606</v>
          </cell>
          <cell r="K159">
            <v>0</v>
          </cell>
        </row>
        <row r="160">
          <cell r="B160">
            <v>30396118.823059361</v>
          </cell>
          <cell r="C160">
            <v>340413446.92107892</v>
          </cell>
          <cell r="D160">
            <v>52554347.526199475</v>
          </cell>
          <cell r="E160">
            <v>0</v>
          </cell>
          <cell r="F160">
            <v>50353322.383947559</v>
          </cell>
          <cell r="G160">
            <v>94007637.943283603</v>
          </cell>
          <cell r="H160">
            <v>0</v>
          </cell>
          <cell r="I160">
            <v>146511063.29782984</v>
          </cell>
          <cell r="J160">
            <v>42962087.169263504</v>
          </cell>
          <cell r="K160">
            <v>0</v>
          </cell>
        </row>
        <row r="161">
          <cell r="B161">
            <v>3549189.4594682888</v>
          </cell>
          <cell r="C161">
            <v>29298818.273748677</v>
          </cell>
          <cell r="D161">
            <v>3274746.4347397708</v>
          </cell>
          <cell r="E161">
            <v>0</v>
          </cell>
          <cell r="F161">
            <v>4137651.2114395681</v>
          </cell>
          <cell r="G161">
            <v>5269900.3231981946</v>
          </cell>
          <cell r="H161">
            <v>0</v>
          </cell>
          <cell r="I161">
            <v>12536280.408811672</v>
          </cell>
          <cell r="J161">
            <v>3814112.3850557473</v>
          </cell>
          <cell r="K161">
            <v>0</v>
          </cell>
        </row>
        <row r="162">
          <cell r="B162">
            <v>3551529.9609550694</v>
          </cell>
          <cell r="C162">
            <v>16250048.653138803</v>
          </cell>
          <cell r="D162">
            <v>5527003.0450874195</v>
          </cell>
          <cell r="E162">
            <v>0</v>
          </cell>
          <cell r="F162">
            <v>2176512.4639235181</v>
          </cell>
          <cell r="G162">
            <v>862632.64551900409</v>
          </cell>
          <cell r="H162">
            <v>0</v>
          </cell>
          <cell r="I162">
            <v>11096896.520914221</v>
          </cell>
          <cell r="J162">
            <v>3123933.0965526635</v>
          </cell>
          <cell r="K162">
            <v>0</v>
          </cell>
        </row>
        <row r="163">
          <cell r="B163">
            <v>8180011.6310677202</v>
          </cell>
          <cell r="C163">
            <v>35760135.599580131</v>
          </cell>
          <cell r="D163">
            <v>3446820.021426315</v>
          </cell>
          <cell r="E163">
            <v>0</v>
          </cell>
          <cell r="F163">
            <v>6427912.0100653693</v>
          </cell>
          <cell r="G163">
            <v>13882771.234820738</v>
          </cell>
          <cell r="H163">
            <v>0</v>
          </cell>
          <cell r="I163">
            <v>23331246.994639367</v>
          </cell>
          <cell r="J163">
            <v>6658116.3991631567</v>
          </cell>
          <cell r="K163">
            <v>0</v>
          </cell>
        </row>
        <row r="164">
          <cell r="B164">
            <v>0</v>
          </cell>
          <cell r="C164">
            <v>2073959.2940015218</v>
          </cell>
          <cell r="D164">
            <v>72085.975360031487</v>
          </cell>
          <cell r="E164">
            <v>0</v>
          </cell>
          <cell r="F164">
            <v>160652.51258207907</v>
          </cell>
          <cell r="G164">
            <v>424812.08420761931</v>
          </cell>
          <cell r="H164">
            <v>0</v>
          </cell>
          <cell r="I164">
            <v>539145.16872901202</v>
          </cell>
          <cell r="J164">
            <v>0</v>
          </cell>
          <cell r="K164">
            <v>0</v>
          </cell>
        </row>
        <row r="165">
          <cell r="B165">
            <v>0</v>
          </cell>
          <cell r="C165">
            <v>332151.56159096048</v>
          </cell>
          <cell r="D165">
            <v>3668859.8684384483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1210793.1904799149</v>
          </cell>
          <cell r="J165">
            <v>0</v>
          </cell>
          <cell r="K165">
            <v>0</v>
          </cell>
        </row>
        <row r="166">
          <cell r="B166">
            <v>349552.79061500175</v>
          </cell>
          <cell r="C166">
            <v>1338723.9507778815</v>
          </cell>
          <cell r="D166">
            <v>1214236.1265798402</v>
          </cell>
          <cell r="E166">
            <v>0</v>
          </cell>
          <cell r="F166">
            <v>152888.90176952933</v>
          </cell>
          <cell r="G166">
            <v>443014.91577992379</v>
          </cell>
          <cell r="H166">
            <v>0</v>
          </cell>
          <cell r="I166">
            <v>7437180.3179277414</v>
          </cell>
          <cell r="J166">
            <v>0</v>
          </cell>
          <cell r="K166">
            <v>0</v>
          </cell>
        </row>
        <row r="167">
          <cell r="B167">
            <v>75731.782077485579</v>
          </cell>
          <cell r="C167">
            <v>2050983.1601857378</v>
          </cell>
          <cell r="D167">
            <v>4096082.7113548964</v>
          </cell>
          <cell r="E167">
            <v>0</v>
          </cell>
          <cell r="F167">
            <v>1645834.6482182781</v>
          </cell>
          <cell r="G167">
            <v>5561.0671234204829</v>
          </cell>
          <cell r="H167">
            <v>0</v>
          </cell>
          <cell r="I167">
            <v>7969249.3537394647</v>
          </cell>
          <cell r="J167">
            <v>129998.97171632297</v>
          </cell>
          <cell r="K167">
            <v>0</v>
          </cell>
        </row>
        <row r="168">
          <cell r="B168">
            <v>112514326.02099122</v>
          </cell>
          <cell r="C168">
            <v>624413772.33639538</v>
          </cell>
          <cell r="D168">
            <v>125081974.1705749</v>
          </cell>
          <cell r="E168">
            <v>0</v>
          </cell>
          <cell r="F168">
            <v>98625354.456325829</v>
          </cell>
          <cell r="G168">
            <v>141760080.11558527</v>
          </cell>
          <cell r="H168">
            <v>0</v>
          </cell>
          <cell r="I168">
            <v>377280881.56532723</v>
          </cell>
          <cell r="J168">
            <v>149819178.5330689</v>
          </cell>
          <cell r="K168">
            <v>0</v>
          </cell>
        </row>
        <row r="175">
          <cell r="B175">
            <v>0</v>
          </cell>
          <cell r="C175">
            <v>0</v>
          </cell>
          <cell r="D175">
            <v>1364750.7536516716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</row>
        <row r="176">
          <cell r="B176">
            <v>0</v>
          </cell>
          <cell r="C176">
            <v>210683.15193984113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</row>
        <row r="177">
          <cell r="B177">
            <v>0</v>
          </cell>
          <cell r="C177">
            <v>173143.19861428026</v>
          </cell>
          <cell r="D177">
            <v>24057.594277743545</v>
          </cell>
          <cell r="E177">
            <v>0</v>
          </cell>
          <cell r="F177">
            <v>0</v>
          </cell>
          <cell r="G177">
            <v>122827.56782865044</v>
          </cell>
          <cell r="H177">
            <v>0</v>
          </cell>
          <cell r="I177">
            <v>1508457.2474827201</v>
          </cell>
          <cell r="J177">
            <v>63742.321650205689</v>
          </cell>
          <cell r="K177">
            <v>0</v>
          </cell>
        </row>
        <row r="178"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150122.58290168387</v>
          </cell>
          <cell r="J178">
            <v>0</v>
          </cell>
          <cell r="K178">
            <v>0</v>
          </cell>
        </row>
        <row r="179">
          <cell r="B179">
            <v>4640152.5624156827</v>
          </cell>
          <cell r="C179">
            <v>109180.06029213371</v>
          </cell>
          <cell r="D179">
            <v>0</v>
          </cell>
          <cell r="E179">
            <v>0</v>
          </cell>
          <cell r="F179">
            <v>0</v>
          </cell>
          <cell r="G179">
            <v>330269.68238370446</v>
          </cell>
          <cell r="H179">
            <v>0</v>
          </cell>
          <cell r="I179">
            <v>2129011.1756966072</v>
          </cell>
          <cell r="J179">
            <v>0</v>
          </cell>
          <cell r="K179">
            <v>0</v>
          </cell>
        </row>
        <row r="180"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</row>
        <row r="181"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</row>
        <row r="182">
          <cell r="B182">
            <v>0</v>
          </cell>
          <cell r="C182">
            <v>1637700.9043820058</v>
          </cell>
          <cell r="D182">
            <v>156944.63073150016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</row>
        <row r="183">
          <cell r="B183">
            <v>0</v>
          </cell>
          <cell r="C183">
            <v>738457.98028114124</v>
          </cell>
          <cell r="D183">
            <v>0</v>
          </cell>
          <cell r="E183">
            <v>0</v>
          </cell>
          <cell r="F183">
            <v>246501.28112456488</v>
          </cell>
          <cell r="G183">
            <v>104403.43265435286</v>
          </cell>
          <cell r="H183">
            <v>0</v>
          </cell>
          <cell r="I183">
            <v>580545.31819256861</v>
          </cell>
          <cell r="J183">
            <v>0</v>
          </cell>
          <cell r="K183">
            <v>0</v>
          </cell>
        </row>
        <row r="184">
          <cell r="B184">
            <v>0</v>
          </cell>
          <cell r="C184">
            <v>4026724.0934191635</v>
          </cell>
          <cell r="D184">
            <v>3431065.3889055811</v>
          </cell>
          <cell r="E184">
            <v>0</v>
          </cell>
          <cell r="F184">
            <v>641615.13032694312</v>
          </cell>
          <cell r="G184">
            <v>1471886.4173148349</v>
          </cell>
          <cell r="H184">
            <v>0</v>
          </cell>
          <cell r="I184">
            <v>3586230.0025241082</v>
          </cell>
          <cell r="J184">
            <v>387265.76810845925</v>
          </cell>
          <cell r="K184">
            <v>0</v>
          </cell>
        </row>
        <row r="185">
          <cell r="B185">
            <v>0</v>
          </cell>
          <cell r="C185">
            <v>3445075.9064950617</v>
          </cell>
          <cell r="D185">
            <v>80383.819390083445</v>
          </cell>
          <cell r="E185">
            <v>0</v>
          </cell>
          <cell r="F185">
            <v>0</v>
          </cell>
          <cell r="G185">
            <v>127306.67980213522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</row>
        <row r="186">
          <cell r="B186">
            <v>0</v>
          </cell>
          <cell r="C186">
            <v>170060.75891457504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99626.80501657202</v>
          </cell>
          <cell r="J186">
            <v>0</v>
          </cell>
          <cell r="K186">
            <v>0</v>
          </cell>
        </row>
        <row r="187">
          <cell r="B187">
            <v>130088.04183807732</v>
          </cell>
          <cell r="C187">
            <v>5808663.7580736503</v>
          </cell>
          <cell r="D187">
            <v>1573557.6189603771</v>
          </cell>
          <cell r="E187">
            <v>0</v>
          </cell>
          <cell r="F187">
            <v>337279.15143451979</v>
          </cell>
          <cell r="G187">
            <v>2105166.4142988957</v>
          </cell>
          <cell r="H187">
            <v>0</v>
          </cell>
          <cell r="I187">
            <v>5525885.3547908943</v>
          </cell>
          <cell r="J187">
            <v>5501451.0620101271</v>
          </cell>
          <cell r="K187">
            <v>0</v>
          </cell>
        </row>
        <row r="188">
          <cell r="B188">
            <v>859792.97480055294</v>
          </cell>
          <cell r="C188">
            <v>474933.26227078168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</row>
        <row r="189">
          <cell r="B189">
            <v>0</v>
          </cell>
          <cell r="C189">
            <v>521711.45910294633</v>
          </cell>
          <cell r="D189">
            <v>136475.07536516714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477662.76377808501</v>
          </cell>
          <cell r="J189">
            <v>0</v>
          </cell>
          <cell r="K189">
            <v>0</v>
          </cell>
        </row>
        <row r="190">
          <cell r="B190">
            <v>859929.4498759181</v>
          </cell>
          <cell r="C190">
            <v>3256999.7825519233</v>
          </cell>
          <cell r="D190">
            <v>1970973.038423744</v>
          </cell>
          <cell r="E190">
            <v>0</v>
          </cell>
          <cell r="F190">
            <v>507687.28035842179</v>
          </cell>
          <cell r="G190">
            <v>403767.13324095204</v>
          </cell>
          <cell r="H190">
            <v>0</v>
          </cell>
          <cell r="I190">
            <v>6044341.8833463807</v>
          </cell>
          <cell r="J190">
            <v>934405.2086634133</v>
          </cell>
          <cell r="K190">
            <v>0</v>
          </cell>
        </row>
        <row r="191">
          <cell r="B191">
            <v>15039180.264270414</v>
          </cell>
          <cell r="C191">
            <v>49310071.921758436</v>
          </cell>
          <cell r="D191">
            <v>10906091.918904079</v>
          </cell>
          <cell r="E191">
            <v>0</v>
          </cell>
          <cell r="F191">
            <v>3902177.2398860771</v>
          </cell>
          <cell r="G191">
            <v>11473017.406705422</v>
          </cell>
          <cell r="H191">
            <v>0</v>
          </cell>
          <cell r="I191">
            <v>41075868.980164781</v>
          </cell>
          <cell r="J191">
            <v>28213511.177448865</v>
          </cell>
          <cell r="K191">
            <v>0</v>
          </cell>
        </row>
        <row r="192">
          <cell r="B192">
            <v>1220345.3163696476</v>
          </cell>
          <cell r="C192">
            <v>2627489.4728045841</v>
          </cell>
          <cell r="D192">
            <v>841416.60590263328</v>
          </cell>
          <cell r="E192">
            <v>0</v>
          </cell>
          <cell r="F192">
            <v>133953.01597241886</v>
          </cell>
          <cell r="G192">
            <v>315434.84169151087</v>
          </cell>
          <cell r="H192">
            <v>0</v>
          </cell>
          <cell r="I192">
            <v>357564.69745673786</v>
          </cell>
          <cell r="J192">
            <v>3181677.7418220886</v>
          </cell>
          <cell r="K192">
            <v>0</v>
          </cell>
        </row>
        <row r="193">
          <cell r="B193">
            <v>26640144.064046226</v>
          </cell>
          <cell r="C193">
            <v>117159945.52007858</v>
          </cell>
          <cell r="D193">
            <v>29919226.469117772</v>
          </cell>
          <cell r="E193">
            <v>0</v>
          </cell>
          <cell r="F193">
            <v>7190599.193912657</v>
          </cell>
          <cell r="G193">
            <v>26801293.532792266</v>
          </cell>
          <cell r="H193">
            <v>0</v>
          </cell>
          <cell r="I193">
            <v>85402847.34215419</v>
          </cell>
          <cell r="J193">
            <v>50105323.445105001</v>
          </cell>
          <cell r="K193">
            <v>0</v>
          </cell>
        </row>
        <row r="194">
          <cell r="B194">
            <v>30269338.26270882</v>
          </cell>
          <cell r="C194">
            <v>228253119.13698587</v>
          </cell>
          <cell r="D194">
            <v>65882050.036153182</v>
          </cell>
          <cell r="E194">
            <v>0</v>
          </cell>
          <cell r="F194">
            <v>19761110.097538177</v>
          </cell>
          <cell r="G194">
            <v>118115598.66970055</v>
          </cell>
          <cell r="H194">
            <v>0</v>
          </cell>
          <cell r="I194">
            <v>140312431.28416154</v>
          </cell>
          <cell r="J194">
            <v>100851692.79664505</v>
          </cell>
          <cell r="K194">
            <v>0</v>
          </cell>
        </row>
        <row r="195">
          <cell r="B195">
            <v>2922629.1333335559</v>
          </cell>
          <cell r="C195">
            <v>27136077.660546459</v>
          </cell>
          <cell r="D195">
            <v>4056463.2952069421</v>
          </cell>
          <cell r="E195">
            <v>0</v>
          </cell>
          <cell r="F195">
            <v>1124817.3491765624</v>
          </cell>
          <cell r="G195">
            <v>7603139.299833281</v>
          </cell>
          <cell r="H195">
            <v>0</v>
          </cell>
          <cell r="I195">
            <v>12933264.75193035</v>
          </cell>
          <cell r="J195">
            <v>8217731.6828625444</v>
          </cell>
          <cell r="K195">
            <v>0</v>
          </cell>
        </row>
        <row r="196">
          <cell r="B196">
            <v>4340677.4435775559</v>
          </cell>
          <cell r="C196">
            <v>18521936.556943607</v>
          </cell>
          <cell r="D196">
            <v>3362944.3326998209</v>
          </cell>
          <cell r="E196">
            <v>0</v>
          </cell>
          <cell r="F196">
            <v>2355829.9532144703</v>
          </cell>
          <cell r="G196">
            <v>2822621.180726504</v>
          </cell>
          <cell r="H196">
            <v>0</v>
          </cell>
          <cell r="I196">
            <v>13272875.293429825</v>
          </cell>
          <cell r="J196">
            <v>4419465.3370838249</v>
          </cell>
          <cell r="K196">
            <v>0</v>
          </cell>
        </row>
        <row r="197">
          <cell r="B197">
            <v>10344655.45863395</v>
          </cell>
          <cell r="C197">
            <v>28409601.609127767</v>
          </cell>
          <cell r="D197">
            <v>3882299.9044617834</v>
          </cell>
          <cell r="E197">
            <v>0</v>
          </cell>
          <cell r="F197">
            <v>2453635.3482277109</v>
          </cell>
          <cell r="G197">
            <v>4863392.4857947063</v>
          </cell>
          <cell r="H197">
            <v>0</v>
          </cell>
          <cell r="I197">
            <v>19461634.200792126</v>
          </cell>
          <cell r="J197">
            <v>14485827.645786894</v>
          </cell>
          <cell r="K197">
            <v>0</v>
          </cell>
        </row>
        <row r="198">
          <cell r="B198">
            <v>0</v>
          </cell>
          <cell r="C198">
            <v>611131.12946286704</v>
          </cell>
          <cell r="D198">
            <v>0</v>
          </cell>
          <cell r="E198">
            <v>0</v>
          </cell>
          <cell r="F198">
            <v>13020.950465515232</v>
          </cell>
          <cell r="G198">
            <v>0</v>
          </cell>
          <cell r="H198">
            <v>0</v>
          </cell>
          <cell r="I198">
            <v>2197248.7133791912</v>
          </cell>
          <cell r="J198">
            <v>0</v>
          </cell>
          <cell r="K198">
            <v>0</v>
          </cell>
        </row>
        <row r="199">
          <cell r="B199">
            <v>0</v>
          </cell>
          <cell r="C199">
            <v>995629.11480538291</v>
          </cell>
          <cell r="D199">
            <v>0</v>
          </cell>
          <cell r="E199">
            <v>0</v>
          </cell>
          <cell r="F199">
            <v>0</v>
          </cell>
          <cell r="G199">
            <v>3616.8624473276595</v>
          </cell>
          <cell r="H199">
            <v>0</v>
          </cell>
          <cell r="I199">
            <v>1444760.6313352543</v>
          </cell>
          <cell r="J199">
            <v>0</v>
          </cell>
          <cell r="K199">
            <v>0</v>
          </cell>
        </row>
        <row r="200">
          <cell r="B200">
            <v>0</v>
          </cell>
          <cell r="C200">
            <v>1944535.1414140337</v>
          </cell>
          <cell r="D200">
            <v>123606.21272363885</v>
          </cell>
          <cell r="E200">
            <v>0</v>
          </cell>
          <cell r="F200">
            <v>123500.6492528439</v>
          </cell>
          <cell r="G200">
            <v>891492.04055562045</v>
          </cell>
          <cell r="H200">
            <v>0</v>
          </cell>
          <cell r="I200">
            <v>6341347.0489755329</v>
          </cell>
          <cell r="J200">
            <v>0</v>
          </cell>
          <cell r="K200">
            <v>0</v>
          </cell>
        </row>
        <row r="201">
          <cell r="B201">
            <v>119117.13806965233</v>
          </cell>
          <cell r="C201">
            <v>879308.9105777716</v>
          </cell>
          <cell r="D201">
            <v>1001071.9728185741</v>
          </cell>
          <cell r="E201">
            <v>0</v>
          </cell>
          <cell r="F201">
            <v>1240087.5960593596</v>
          </cell>
          <cell r="G201">
            <v>1817848.0038640262</v>
          </cell>
          <cell r="H201">
            <v>0</v>
          </cell>
          <cell r="I201">
            <v>7697627.3406000398</v>
          </cell>
          <cell r="J201">
            <v>1530977.3954464449</v>
          </cell>
          <cell r="K201">
            <v>0</v>
          </cell>
        </row>
        <row r="202">
          <cell r="B202">
            <v>97386050.109940052</v>
          </cell>
          <cell r="C202">
            <v>496422180.49084288</v>
          </cell>
          <cell r="D202">
            <v>128713378.6676943</v>
          </cell>
          <cell r="E202">
            <v>0</v>
          </cell>
          <cell r="F202">
            <v>40031814.236950241</v>
          </cell>
          <cell r="G202">
            <v>179373081.65163469</v>
          </cell>
          <cell r="H202">
            <v>0</v>
          </cell>
          <cell r="I202">
            <v>350599353.41810924</v>
          </cell>
          <cell r="J202">
            <v>217893071.5826329</v>
          </cell>
          <cell r="K202">
            <v>0</v>
          </cell>
        </row>
        <row r="209">
          <cell r="B209">
            <v>0</v>
          </cell>
          <cell r="C209">
            <v>0</v>
          </cell>
          <cell r="D209">
            <v>786037.75760800345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</row>
        <row r="210">
          <cell r="B210">
            <v>0</v>
          </cell>
          <cell r="C210">
            <v>56609.485748927378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</row>
        <row r="211">
          <cell r="B211">
            <v>0</v>
          </cell>
          <cell r="C211">
            <v>212616.77050052554</v>
          </cell>
          <cell r="D211">
            <v>257717.29757639457</v>
          </cell>
          <cell r="E211">
            <v>0</v>
          </cell>
          <cell r="F211">
            <v>0</v>
          </cell>
          <cell r="G211">
            <v>154630.37854583672</v>
          </cell>
          <cell r="H211">
            <v>0</v>
          </cell>
          <cell r="I211">
            <v>2569355.7400634796</v>
          </cell>
          <cell r="J211">
            <v>604399.63714535092</v>
          </cell>
          <cell r="K211">
            <v>0</v>
          </cell>
        </row>
        <row r="212">
          <cell r="B212">
            <v>0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5798.6391954688779</v>
          </cell>
          <cell r="J212">
            <v>0</v>
          </cell>
          <cell r="K212">
            <v>0</v>
          </cell>
        </row>
        <row r="213">
          <cell r="B213">
            <v>0</v>
          </cell>
          <cell r="C213">
            <v>702317.00490382384</v>
          </cell>
          <cell r="D213">
            <v>461188.32547917776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902010.54151738097</v>
          </cell>
          <cell r="J213">
            <v>0</v>
          </cell>
          <cell r="K213">
            <v>0</v>
          </cell>
        </row>
        <row r="214"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</row>
        <row r="215">
          <cell r="B215">
            <v>0</v>
          </cell>
          <cell r="C215">
            <v>523465.63312332425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</row>
        <row r="216">
          <cell r="B216">
            <v>0</v>
          </cell>
          <cell r="C216">
            <v>0</v>
          </cell>
          <cell r="D216">
            <v>451649.56400263146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87623.881175974151</v>
          </cell>
          <cell r="J216">
            <v>0</v>
          </cell>
          <cell r="K216">
            <v>0</v>
          </cell>
        </row>
        <row r="217">
          <cell r="B217">
            <v>0</v>
          </cell>
          <cell r="C217">
            <v>572934.01738784241</v>
          </cell>
          <cell r="D217">
            <v>0</v>
          </cell>
          <cell r="E217">
            <v>0</v>
          </cell>
          <cell r="F217">
            <v>0</v>
          </cell>
          <cell r="G217">
            <v>257717.29757639457</v>
          </cell>
          <cell r="H217">
            <v>0</v>
          </cell>
          <cell r="I217">
            <v>1269180.7232928223</v>
          </cell>
          <cell r="J217">
            <v>0</v>
          </cell>
          <cell r="K217">
            <v>0</v>
          </cell>
        </row>
        <row r="218">
          <cell r="B218">
            <v>367247.14904636226</v>
          </cell>
          <cell r="C218">
            <v>3841750.069198431</v>
          </cell>
          <cell r="D218">
            <v>2245226.7050965698</v>
          </cell>
          <cell r="E218">
            <v>0</v>
          </cell>
          <cell r="F218">
            <v>235630.15202220483</v>
          </cell>
          <cell r="G218">
            <v>2278396.1454518144</v>
          </cell>
          <cell r="H218">
            <v>0</v>
          </cell>
          <cell r="I218">
            <v>3185340.2207401604</v>
          </cell>
          <cell r="J218">
            <v>167516.24342465648</v>
          </cell>
          <cell r="K218">
            <v>0</v>
          </cell>
        </row>
        <row r="219">
          <cell r="B219">
            <v>0</v>
          </cell>
          <cell r="C219">
            <v>9795512.7337185964</v>
          </cell>
          <cell r="D219">
            <v>57986.391954688777</v>
          </cell>
          <cell r="E219">
            <v>0</v>
          </cell>
          <cell r="F219">
            <v>0</v>
          </cell>
          <cell r="G219">
            <v>231945.56781875511</v>
          </cell>
          <cell r="H219">
            <v>0</v>
          </cell>
          <cell r="I219">
            <v>431676.47344046086</v>
          </cell>
          <cell r="J219">
            <v>515434.59515278914</v>
          </cell>
          <cell r="K219">
            <v>0</v>
          </cell>
        </row>
        <row r="220">
          <cell r="B220">
            <v>0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5540.9218978924828</v>
          </cell>
          <cell r="J220">
            <v>79892.362248682315</v>
          </cell>
          <cell r="K220">
            <v>0</v>
          </cell>
        </row>
        <row r="221">
          <cell r="B221">
            <v>0</v>
          </cell>
          <cell r="C221">
            <v>1912667.3894075828</v>
          </cell>
          <cell r="D221">
            <v>893093.70342334616</v>
          </cell>
          <cell r="E221">
            <v>0</v>
          </cell>
          <cell r="F221">
            <v>399940.95924306556</v>
          </cell>
          <cell r="G221">
            <v>3418169.617145089</v>
          </cell>
          <cell r="H221">
            <v>0</v>
          </cell>
          <cell r="I221">
            <v>4668980.0452928273</v>
          </cell>
          <cell r="J221">
            <v>3820658.9365700493</v>
          </cell>
          <cell r="K221">
            <v>0</v>
          </cell>
        </row>
        <row r="222">
          <cell r="B222">
            <v>0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</row>
        <row r="223">
          <cell r="B223">
            <v>0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78751.963206906745</v>
          </cell>
          <cell r="H223">
            <v>0</v>
          </cell>
          <cell r="I223">
            <v>554092.18978924828</v>
          </cell>
          <cell r="J223">
            <v>0</v>
          </cell>
          <cell r="K223">
            <v>0</v>
          </cell>
        </row>
        <row r="224">
          <cell r="B224">
            <v>0</v>
          </cell>
          <cell r="C224">
            <v>3428233.3487567985</v>
          </cell>
          <cell r="D224">
            <v>554092.18978924828</v>
          </cell>
          <cell r="E224">
            <v>0</v>
          </cell>
          <cell r="F224">
            <v>154630.37854583675</v>
          </cell>
          <cell r="G224">
            <v>1450824.0367590208</v>
          </cell>
          <cell r="H224">
            <v>0</v>
          </cell>
          <cell r="I224">
            <v>7148823.4420247488</v>
          </cell>
          <cell r="J224">
            <v>784491.45382254501</v>
          </cell>
          <cell r="K224">
            <v>0</v>
          </cell>
        </row>
        <row r="225">
          <cell r="B225">
            <v>4441370.725636174</v>
          </cell>
          <cell r="C225">
            <v>41102910.396905892</v>
          </cell>
          <cell r="D225">
            <v>10206657.359724009</v>
          </cell>
          <cell r="E225">
            <v>0</v>
          </cell>
          <cell r="F225">
            <v>291469.56560010905</v>
          </cell>
          <cell r="G225">
            <v>13281937.527197899</v>
          </cell>
          <cell r="H225">
            <v>0</v>
          </cell>
          <cell r="I225">
            <v>44811435.429116137</v>
          </cell>
          <cell r="J225">
            <v>45945992.341902055</v>
          </cell>
          <cell r="K225">
            <v>0</v>
          </cell>
        </row>
        <row r="226">
          <cell r="B226">
            <v>0</v>
          </cell>
          <cell r="C226">
            <v>2842582.928499158</v>
          </cell>
          <cell r="D226">
            <v>154630.37854583675</v>
          </cell>
          <cell r="E226">
            <v>0</v>
          </cell>
          <cell r="F226">
            <v>0</v>
          </cell>
          <cell r="G226">
            <v>217423.1981003253</v>
          </cell>
          <cell r="H226">
            <v>0</v>
          </cell>
          <cell r="I226">
            <v>183084.94537124649</v>
          </cell>
          <cell r="J226">
            <v>5929427.8504410293</v>
          </cell>
          <cell r="K226">
            <v>0</v>
          </cell>
        </row>
        <row r="227">
          <cell r="B227">
            <v>18827540.924230184</v>
          </cell>
          <cell r="C227">
            <v>105350227.06527966</v>
          </cell>
          <cell r="D227">
            <v>20787274.746917155</v>
          </cell>
          <cell r="E227">
            <v>0</v>
          </cell>
          <cell r="F227">
            <v>2937467.7368170484</v>
          </cell>
          <cell r="G227">
            <v>23737003.268193595</v>
          </cell>
          <cell r="H227">
            <v>0</v>
          </cell>
          <cell r="I227">
            <v>62887841.068946995</v>
          </cell>
          <cell r="J227">
            <v>74652218.742493272</v>
          </cell>
          <cell r="K227">
            <v>0</v>
          </cell>
        </row>
        <row r="228">
          <cell r="B228">
            <v>9569487.2801435161</v>
          </cell>
          <cell r="C228">
            <v>254827495.56866062</v>
          </cell>
          <cell r="D228">
            <v>48558735.819881842</v>
          </cell>
          <cell r="E228">
            <v>0</v>
          </cell>
          <cell r="F228">
            <v>7034629.8739085132</v>
          </cell>
          <cell r="G228">
            <v>62579776.95769731</v>
          </cell>
          <cell r="H228">
            <v>0</v>
          </cell>
          <cell r="I228">
            <v>148976034.26018444</v>
          </cell>
          <cell r="J228">
            <v>156572011.95493284</v>
          </cell>
          <cell r="K228">
            <v>0</v>
          </cell>
        </row>
        <row r="229">
          <cell r="B229">
            <v>3132502.9559617238</v>
          </cell>
          <cell r="C229">
            <v>27447379.715697825</v>
          </cell>
          <cell r="D229">
            <v>2799732.7888657255</v>
          </cell>
          <cell r="E229">
            <v>0</v>
          </cell>
          <cell r="F229">
            <v>163650.48396101056</v>
          </cell>
          <cell r="G229">
            <v>5222834.181614304</v>
          </cell>
          <cell r="H229">
            <v>0</v>
          </cell>
          <cell r="I229">
            <v>16373293.648689317</v>
          </cell>
          <cell r="J229">
            <v>11967487.729716592</v>
          </cell>
          <cell r="K229">
            <v>0</v>
          </cell>
        </row>
        <row r="230">
          <cell r="B230">
            <v>1388850.7453249602</v>
          </cell>
          <cell r="C230">
            <v>14216512.81408935</v>
          </cell>
          <cell r="D230">
            <v>4446869.9231035886</v>
          </cell>
          <cell r="E230">
            <v>0</v>
          </cell>
          <cell r="F230">
            <v>453299.63765795907</v>
          </cell>
          <cell r="G230">
            <v>4420212.1483910177</v>
          </cell>
          <cell r="H230">
            <v>0</v>
          </cell>
          <cell r="I230">
            <v>14034557.533834437</v>
          </cell>
          <cell r="J230">
            <v>6983521.5313925976</v>
          </cell>
          <cell r="K230">
            <v>0</v>
          </cell>
        </row>
        <row r="231">
          <cell r="B231">
            <v>2825221.8929489739</v>
          </cell>
          <cell r="C231">
            <v>33119737.035892494</v>
          </cell>
          <cell r="D231">
            <v>4054537.3841206264</v>
          </cell>
          <cell r="E231">
            <v>0</v>
          </cell>
          <cell r="F231">
            <v>903724.36154626391</v>
          </cell>
          <cell r="G231">
            <v>7375411.9563515633</v>
          </cell>
          <cell r="H231">
            <v>0</v>
          </cell>
          <cell r="I231">
            <v>26444755.838657841</v>
          </cell>
          <cell r="J231">
            <v>25646030.671376113</v>
          </cell>
          <cell r="K231">
            <v>0</v>
          </cell>
        </row>
        <row r="232">
          <cell r="B232">
            <v>0</v>
          </cell>
          <cell r="C232">
            <v>85355.608153085283</v>
          </cell>
          <cell r="D232">
            <v>0</v>
          </cell>
          <cell r="E232">
            <v>0</v>
          </cell>
          <cell r="F232">
            <v>0</v>
          </cell>
          <cell r="G232">
            <v>12112.712986090541</v>
          </cell>
          <cell r="H232">
            <v>0</v>
          </cell>
          <cell r="I232">
            <v>579863.91954688774</v>
          </cell>
          <cell r="J232">
            <v>0</v>
          </cell>
          <cell r="K232">
            <v>0</v>
          </cell>
        </row>
        <row r="233">
          <cell r="B233">
            <v>0</v>
          </cell>
          <cell r="C233">
            <v>1564103.0563872107</v>
          </cell>
          <cell r="D233">
            <v>103086.91903055782</v>
          </cell>
          <cell r="E233">
            <v>0</v>
          </cell>
          <cell r="F233">
            <v>0</v>
          </cell>
          <cell r="G233">
            <v>257717.29757639457</v>
          </cell>
          <cell r="H233">
            <v>0</v>
          </cell>
          <cell r="I233">
            <v>1546667.4503369771</v>
          </cell>
          <cell r="J233">
            <v>1126326.2341110082</v>
          </cell>
          <cell r="K233">
            <v>0</v>
          </cell>
        </row>
        <row r="234">
          <cell r="B234">
            <v>0</v>
          </cell>
          <cell r="C234">
            <v>759930.99536351464</v>
          </cell>
          <cell r="D234">
            <v>779594.82516859344</v>
          </cell>
          <cell r="E234">
            <v>0</v>
          </cell>
          <cell r="F234">
            <v>0</v>
          </cell>
          <cell r="G234">
            <v>453324.72643687803</v>
          </cell>
          <cell r="H234">
            <v>0</v>
          </cell>
          <cell r="I234">
            <v>5463236.5621509226</v>
          </cell>
          <cell r="J234">
            <v>1382601.7580378416</v>
          </cell>
          <cell r="K234">
            <v>0</v>
          </cell>
        </row>
        <row r="235">
          <cell r="B235">
            <v>87682.035084172356</v>
          </cell>
          <cell r="C235">
            <v>1623556.8777484347</v>
          </cell>
          <cell r="D235">
            <v>1151480.885571331</v>
          </cell>
          <cell r="E235">
            <v>0</v>
          </cell>
          <cell r="F235">
            <v>395776.45388806914</v>
          </cell>
          <cell r="G235">
            <v>1715656.3032858502</v>
          </cell>
          <cell r="H235">
            <v>0</v>
          </cell>
          <cell r="I235">
            <v>8197114.19278784</v>
          </cell>
          <cell r="J235">
            <v>528320.46003160882</v>
          </cell>
          <cell r="K235">
            <v>0</v>
          </cell>
        </row>
        <row r="236">
          <cell r="B236">
            <v>40639903.708376065</v>
          </cell>
          <cell r="C236">
            <v>503985898.51542306</v>
          </cell>
          <cell r="D236">
            <v>98749592.965859339</v>
          </cell>
          <cell r="E236">
            <v>0</v>
          </cell>
          <cell r="F236">
            <v>12970219.603190081</v>
          </cell>
          <cell r="G236">
            <v>127143845.28433508</v>
          </cell>
          <cell r="H236">
            <v>0</v>
          </cell>
          <cell r="I236">
            <v>350326307.66805357</v>
          </cell>
          <cell r="J236">
            <v>336706332.50279909</v>
          </cell>
          <cell r="K236">
            <v>0</v>
          </cell>
        </row>
        <row r="243">
          <cell r="B243">
            <v>0</v>
          </cell>
          <cell r="C243">
            <v>0</v>
          </cell>
          <cell r="D243">
            <v>1502072.7088865133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</row>
        <row r="244">
          <cell r="B244">
            <v>0</v>
          </cell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</row>
        <row r="245">
          <cell r="B245">
            <v>0</v>
          </cell>
          <cell r="C245">
            <v>609402.91043533524</v>
          </cell>
          <cell r="D245">
            <v>0</v>
          </cell>
          <cell r="E245">
            <v>0</v>
          </cell>
          <cell r="F245">
            <v>0</v>
          </cell>
          <cell r="G245">
            <v>221127.23000300507</v>
          </cell>
          <cell r="H245">
            <v>0</v>
          </cell>
          <cell r="I245">
            <v>1426228.2487819779</v>
          </cell>
          <cell r="J245">
            <v>538829.37994467793</v>
          </cell>
          <cell r="K245">
            <v>0</v>
          </cell>
        </row>
        <row r="246">
          <cell r="B246">
            <v>0</v>
          </cell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</row>
        <row r="247">
          <cell r="B247">
            <v>605496.24863911571</v>
          </cell>
          <cell r="C247">
            <v>573315.51566531858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6067250.9600977376</v>
          </cell>
          <cell r="J247">
            <v>0</v>
          </cell>
          <cell r="K247">
            <v>0</v>
          </cell>
        </row>
        <row r="248">
          <cell r="B248">
            <v>0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</row>
        <row r="249">
          <cell r="B249">
            <v>0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</row>
        <row r="250">
          <cell r="B250">
            <v>0</v>
          </cell>
          <cell r="C250">
            <v>0</v>
          </cell>
          <cell r="D250">
            <v>386537.30070248729</v>
          </cell>
          <cell r="E250">
            <v>0</v>
          </cell>
          <cell r="F250">
            <v>0</v>
          </cell>
          <cell r="G250">
            <v>161461.62966210657</v>
          </cell>
          <cell r="H250">
            <v>0</v>
          </cell>
          <cell r="I250">
            <v>1734544.2744055213</v>
          </cell>
          <cell r="J250">
            <v>3632977.4918346941</v>
          </cell>
          <cell r="K250">
            <v>0</v>
          </cell>
        </row>
        <row r="251">
          <cell r="B251">
            <v>0</v>
          </cell>
          <cell r="C251">
            <v>400139.28953116608</v>
          </cell>
          <cell r="D251">
            <v>0</v>
          </cell>
          <cell r="E251">
            <v>0</v>
          </cell>
          <cell r="F251">
            <v>37681.242545309447</v>
          </cell>
          <cell r="G251">
            <v>0</v>
          </cell>
          <cell r="H251">
            <v>0</v>
          </cell>
          <cell r="I251">
            <v>1116908.3588178905</v>
          </cell>
          <cell r="J251">
            <v>0</v>
          </cell>
          <cell r="K251">
            <v>0</v>
          </cell>
        </row>
        <row r="252">
          <cell r="B252">
            <v>181648.8745917347</v>
          </cell>
          <cell r="C252">
            <v>3332522.0064010597</v>
          </cell>
          <cell r="D252">
            <v>2054877.0512391059</v>
          </cell>
          <cell r="E252">
            <v>0</v>
          </cell>
          <cell r="F252">
            <v>69026.572344859189</v>
          </cell>
          <cell r="G252">
            <v>1983615.1441732957</v>
          </cell>
          <cell r="H252">
            <v>0</v>
          </cell>
          <cell r="I252">
            <v>5004432.0292380033</v>
          </cell>
          <cell r="J252">
            <v>1993535.8490194243</v>
          </cell>
          <cell r="K252">
            <v>0</v>
          </cell>
        </row>
        <row r="253">
          <cell r="B253">
            <v>0</v>
          </cell>
          <cell r="C253">
            <v>5961895.6663980009</v>
          </cell>
          <cell r="D253">
            <v>0</v>
          </cell>
          <cell r="E253">
            <v>0</v>
          </cell>
          <cell r="F253">
            <v>0</v>
          </cell>
          <cell r="G253">
            <v>233721.55197469864</v>
          </cell>
          <cell r="H253">
            <v>0</v>
          </cell>
          <cell r="I253">
            <v>1872194.4007921459</v>
          </cell>
          <cell r="J253">
            <v>0</v>
          </cell>
          <cell r="K253">
            <v>0</v>
          </cell>
        </row>
        <row r="254">
          <cell r="B254">
            <v>0</v>
          </cell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551195.34506115981</v>
          </cell>
          <cell r="K254">
            <v>0</v>
          </cell>
        </row>
        <row r="255">
          <cell r="B255">
            <v>0</v>
          </cell>
          <cell r="C255">
            <v>4513724.8875012966</v>
          </cell>
          <cell r="D255">
            <v>798208.75068598427</v>
          </cell>
          <cell r="E255">
            <v>0</v>
          </cell>
          <cell r="F255">
            <v>0</v>
          </cell>
          <cell r="G255">
            <v>2348908.2578044566</v>
          </cell>
          <cell r="H255">
            <v>0</v>
          </cell>
          <cell r="I255">
            <v>3965542.2132450873</v>
          </cell>
          <cell r="J255">
            <v>11224782.703694217</v>
          </cell>
          <cell r="K255">
            <v>0</v>
          </cell>
        </row>
        <row r="256">
          <cell r="B256">
            <v>0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36329.774918346942</v>
          </cell>
          <cell r="J256">
            <v>0</v>
          </cell>
          <cell r="K256">
            <v>0</v>
          </cell>
        </row>
        <row r="257">
          <cell r="B257">
            <v>0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985505.69428502477</v>
          </cell>
          <cell r="J257">
            <v>0</v>
          </cell>
          <cell r="K257">
            <v>0</v>
          </cell>
        </row>
        <row r="258">
          <cell r="B258">
            <v>0</v>
          </cell>
          <cell r="C258">
            <v>3874436.0748745035</v>
          </cell>
          <cell r="D258">
            <v>147753.19459291702</v>
          </cell>
          <cell r="E258">
            <v>0</v>
          </cell>
          <cell r="F258">
            <v>228867.96670515733</v>
          </cell>
          <cell r="G258">
            <v>1401299.290069707</v>
          </cell>
          <cell r="H258">
            <v>0</v>
          </cell>
          <cell r="I258">
            <v>5824873.9119082913</v>
          </cell>
          <cell r="J258">
            <v>3126782.6279723928</v>
          </cell>
          <cell r="K258">
            <v>0</v>
          </cell>
        </row>
        <row r="259">
          <cell r="B259">
            <v>1030554.6151837748</v>
          </cell>
          <cell r="C259">
            <v>36716232.438863635</v>
          </cell>
          <cell r="D259">
            <v>9072746.1985479314</v>
          </cell>
          <cell r="E259">
            <v>0</v>
          </cell>
          <cell r="F259">
            <v>509607.44071963074</v>
          </cell>
          <cell r="G259">
            <v>14586860.739141462</v>
          </cell>
          <cell r="H259">
            <v>0</v>
          </cell>
          <cell r="I259">
            <v>38994513.882507659</v>
          </cell>
          <cell r="J259">
            <v>61815548.513702817</v>
          </cell>
          <cell r="K259">
            <v>0</v>
          </cell>
        </row>
        <row r="260">
          <cell r="B260">
            <v>0</v>
          </cell>
          <cell r="C260">
            <v>2902490.6628365493</v>
          </cell>
          <cell r="D260">
            <v>1132035.7864556906</v>
          </cell>
          <cell r="E260">
            <v>0</v>
          </cell>
          <cell r="F260">
            <v>0</v>
          </cell>
          <cell r="G260">
            <v>54494.662377520413</v>
          </cell>
          <cell r="H260">
            <v>0</v>
          </cell>
          <cell r="I260">
            <v>552370.22576216911</v>
          </cell>
          <cell r="J260">
            <v>7440819.5513233962</v>
          </cell>
          <cell r="K260">
            <v>0</v>
          </cell>
        </row>
        <row r="261">
          <cell r="B261">
            <v>4651372.1317257741</v>
          </cell>
          <cell r="C261">
            <v>133787483.99814174</v>
          </cell>
          <cell r="D261">
            <v>26321228.939160265</v>
          </cell>
          <cell r="E261">
            <v>0</v>
          </cell>
          <cell r="F261">
            <v>48439.699891129254</v>
          </cell>
          <cell r="G261">
            <v>15493691.071279841</v>
          </cell>
          <cell r="H261">
            <v>0</v>
          </cell>
          <cell r="I261">
            <v>84874154.768989846</v>
          </cell>
          <cell r="J261">
            <v>83196081.169749588</v>
          </cell>
          <cell r="K261">
            <v>0</v>
          </cell>
        </row>
        <row r="262">
          <cell r="B262">
            <v>4356364.3929205444</v>
          </cell>
          <cell r="C262">
            <v>222471645.58469871</v>
          </cell>
          <cell r="D262">
            <v>39693410.264714822</v>
          </cell>
          <cell r="E262">
            <v>0</v>
          </cell>
          <cell r="F262">
            <v>3417802.3505054377</v>
          </cell>
          <cell r="G262">
            <v>58074545.150634311</v>
          </cell>
          <cell r="H262">
            <v>0</v>
          </cell>
          <cell r="I262">
            <v>136344625.3343451</v>
          </cell>
          <cell r="J262">
            <v>191094808.77574158</v>
          </cell>
          <cell r="K262">
            <v>0</v>
          </cell>
        </row>
        <row r="263">
          <cell r="B263">
            <v>0</v>
          </cell>
          <cell r="C263">
            <v>29070692.280769818</v>
          </cell>
          <cell r="D263">
            <v>2226342.4840525049</v>
          </cell>
          <cell r="E263">
            <v>0</v>
          </cell>
          <cell r="F263">
            <v>0</v>
          </cell>
          <cell r="G263">
            <v>5643651.6215336444</v>
          </cell>
          <cell r="H263">
            <v>0</v>
          </cell>
          <cell r="I263">
            <v>14021191.138254751</v>
          </cell>
          <cell r="J263">
            <v>17138786.19623889</v>
          </cell>
          <cell r="K263">
            <v>0</v>
          </cell>
        </row>
        <row r="264">
          <cell r="B264">
            <v>0</v>
          </cell>
          <cell r="C264">
            <v>18458275.144325782</v>
          </cell>
          <cell r="D264">
            <v>2983766.4485112298</v>
          </cell>
          <cell r="E264">
            <v>0</v>
          </cell>
          <cell r="F264">
            <v>128365.20471149252</v>
          </cell>
          <cell r="G264">
            <v>3349534.0532226725</v>
          </cell>
          <cell r="H264">
            <v>0</v>
          </cell>
          <cell r="I264">
            <v>12683297.925821779</v>
          </cell>
          <cell r="J264">
            <v>5374927.5424176203</v>
          </cell>
          <cell r="K264">
            <v>0</v>
          </cell>
        </row>
        <row r="265">
          <cell r="B265">
            <v>1100454.5795375209</v>
          </cell>
          <cell r="C265">
            <v>37214925.119435936</v>
          </cell>
          <cell r="D265">
            <v>5000896.0522451997</v>
          </cell>
          <cell r="E265">
            <v>0</v>
          </cell>
          <cell r="F265">
            <v>145319.09967338777</v>
          </cell>
          <cell r="G265">
            <v>6699206.1474801106</v>
          </cell>
          <cell r="H265">
            <v>0</v>
          </cell>
          <cell r="I265">
            <v>27524925.715259217</v>
          </cell>
          <cell r="J265">
            <v>18989810.910218149</v>
          </cell>
          <cell r="K265">
            <v>0</v>
          </cell>
        </row>
        <row r="266">
          <cell r="B266">
            <v>0</v>
          </cell>
          <cell r="C266">
            <v>108663.48300379817</v>
          </cell>
          <cell r="D266">
            <v>0</v>
          </cell>
          <cell r="E266">
            <v>0</v>
          </cell>
          <cell r="F266">
            <v>0</v>
          </cell>
          <cell r="G266">
            <v>1628.7849088392213</v>
          </cell>
          <cell r="H266">
            <v>0</v>
          </cell>
          <cell r="I266">
            <v>1671169.6462439592</v>
          </cell>
          <cell r="J266">
            <v>182254.3708403738</v>
          </cell>
          <cell r="K266">
            <v>0</v>
          </cell>
        </row>
        <row r="267">
          <cell r="B267">
            <v>0</v>
          </cell>
          <cell r="C267">
            <v>220157.90316848364</v>
          </cell>
          <cell r="D267">
            <v>0</v>
          </cell>
          <cell r="E267">
            <v>0</v>
          </cell>
          <cell r="F267">
            <v>0</v>
          </cell>
          <cell r="G267">
            <v>53828.059447468637</v>
          </cell>
          <cell r="H267">
            <v>0</v>
          </cell>
          <cell r="I267">
            <v>819694.94249796809</v>
          </cell>
          <cell r="J267">
            <v>536859.57954860537</v>
          </cell>
          <cell r="K267">
            <v>0</v>
          </cell>
        </row>
        <row r="268">
          <cell r="B268">
            <v>0</v>
          </cell>
          <cell r="C268">
            <v>478342.03642490128</v>
          </cell>
          <cell r="D268">
            <v>381523.18626750674</v>
          </cell>
          <cell r="E268">
            <v>0</v>
          </cell>
          <cell r="F268">
            <v>0</v>
          </cell>
          <cell r="G268">
            <v>181769.97384146252</v>
          </cell>
          <cell r="H268">
            <v>0</v>
          </cell>
          <cell r="I268">
            <v>3767602.3167646173</v>
          </cell>
          <cell r="J268">
            <v>198602.76955362994</v>
          </cell>
          <cell r="K268">
            <v>0</v>
          </cell>
        </row>
        <row r="269">
          <cell r="B269">
            <v>0</v>
          </cell>
          <cell r="C269">
            <v>3787470.6710399366</v>
          </cell>
          <cell r="D269">
            <v>1065673.3976048436</v>
          </cell>
          <cell r="E269">
            <v>0</v>
          </cell>
          <cell r="F269">
            <v>0</v>
          </cell>
          <cell r="G269">
            <v>1298273.5705270625</v>
          </cell>
          <cell r="H269">
            <v>0</v>
          </cell>
          <cell r="I269">
            <v>2688403.3439576733</v>
          </cell>
          <cell r="J269">
            <v>3106270.837053495</v>
          </cell>
          <cell r="K269">
            <v>0</v>
          </cell>
        </row>
        <row r="270">
          <cell r="B270">
            <v>11925890.842598464</v>
          </cell>
          <cell r="C270">
            <v>504481815.67351604</v>
          </cell>
          <cell r="D270">
            <v>92767071.763667002</v>
          </cell>
          <cell r="E270">
            <v>0</v>
          </cell>
          <cell r="F270">
            <v>4585109.5770964036</v>
          </cell>
          <cell r="G270">
            <v>111787616.93808167</v>
          </cell>
          <cell r="H270">
            <v>0</v>
          </cell>
          <cell r="I270">
            <v>351975759.10689473</v>
          </cell>
          <cell r="J270">
            <v>410142873.61391467</v>
          </cell>
          <cell r="K270">
            <v>0</v>
          </cell>
        </row>
        <row r="277">
          <cell r="B277">
            <v>0</v>
          </cell>
          <cell r="C277">
            <v>0</v>
          </cell>
          <cell r="D277">
            <v>1334933.0650743239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</row>
        <row r="278">
          <cell r="B278">
            <v>0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</row>
        <row r="279">
          <cell r="B279">
            <v>0</v>
          </cell>
          <cell r="C279">
            <v>328262.22911663703</v>
          </cell>
          <cell r="D279">
            <v>80314.825390537182</v>
          </cell>
          <cell r="E279">
            <v>0</v>
          </cell>
          <cell r="F279">
            <v>0</v>
          </cell>
          <cell r="G279">
            <v>93007.631583047158</v>
          </cell>
          <cell r="H279">
            <v>0</v>
          </cell>
          <cell r="I279">
            <v>1137975.7276043417</v>
          </cell>
          <cell r="J279">
            <v>289563.34021570516</v>
          </cell>
          <cell r="K279">
            <v>0</v>
          </cell>
        </row>
        <row r="280">
          <cell r="B280">
            <v>0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</row>
        <row r="281">
          <cell r="B281">
            <v>0</v>
          </cell>
          <cell r="C281">
            <v>115629.11186779046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2574486.803960233</v>
          </cell>
          <cell r="J281">
            <v>751939.34616317658</v>
          </cell>
          <cell r="K281">
            <v>0</v>
          </cell>
        </row>
        <row r="282">
          <cell r="B282">
            <v>0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</row>
        <row r="283">
          <cell r="B283">
            <v>0</v>
          </cell>
          <cell r="C283">
            <v>1081133.8400105047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</row>
        <row r="284">
          <cell r="B284">
            <v>0</v>
          </cell>
          <cell r="C284">
            <v>0</v>
          </cell>
          <cell r="D284">
            <v>30980.601354678322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663089.70281560672</v>
          </cell>
          <cell r="J284">
            <v>0</v>
          </cell>
          <cell r="K284">
            <v>0</v>
          </cell>
        </row>
        <row r="285">
          <cell r="B285">
            <v>0</v>
          </cell>
          <cell r="C285">
            <v>344467.60529180954</v>
          </cell>
          <cell r="D285">
            <v>0</v>
          </cell>
          <cell r="E285">
            <v>0</v>
          </cell>
          <cell r="F285">
            <v>0</v>
          </cell>
          <cell r="G285">
            <v>98478.668734991108</v>
          </cell>
          <cell r="H285">
            <v>0</v>
          </cell>
          <cell r="I285">
            <v>250981.43303115616</v>
          </cell>
          <cell r="J285">
            <v>0</v>
          </cell>
          <cell r="K285">
            <v>0</v>
          </cell>
        </row>
        <row r="286">
          <cell r="B286">
            <v>62369.823532161034</v>
          </cell>
          <cell r="C286">
            <v>2520437.8042379427</v>
          </cell>
          <cell r="D286">
            <v>952888.25386054826</v>
          </cell>
          <cell r="E286">
            <v>0</v>
          </cell>
          <cell r="F286">
            <v>41612.719519759994</v>
          </cell>
          <cell r="G286">
            <v>1039511.0866086081</v>
          </cell>
          <cell r="H286">
            <v>0</v>
          </cell>
          <cell r="I286">
            <v>4208855.0939768571</v>
          </cell>
          <cell r="J286">
            <v>941585.33183026686</v>
          </cell>
          <cell r="K286">
            <v>0</v>
          </cell>
        </row>
        <row r="287">
          <cell r="B287">
            <v>0</v>
          </cell>
          <cell r="C287">
            <v>5388922.3225042</v>
          </cell>
          <cell r="D287">
            <v>0</v>
          </cell>
          <cell r="E287">
            <v>0</v>
          </cell>
          <cell r="F287">
            <v>0</v>
          </cell>
          <cell r="G287">
            <v>543821.09290322871</v>
          </cell>
          <cell r="H287">
            <v>0</v>
          </cell>
          <cell r="I287">
            <v>361143.16239982017</v>
          </cell>
          <cell r="J287">
            <v>0</v>
          </cell>
          <cell r="K287">
            <v>0</v>
          </cell>
        </row>
        <row r="288">
          <cell r="B288">
            <v>0</v>
          </cell>
          <cell r="C288">
            <v>0</v>
          </cell>
          <cell r="D288">
            <v>88411.96037541423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</row>
        <row r="289">
          <cell r="B289">
            <v>0</v>
          </cell>
          <cell r="C289">
            <v>3749905.9815702494</v>
          </cell>
          <cell r="D289">
            <v>1300492.8862028369</v>
          </cell>
          <cell r="E289">
            <v>0</v>
          </cell>
          <cell r="F289">
            <v>0</v>
          </cell>
          <cell r="G289">
            <v>2333675.3396438593</v>
          </cell>
          <cell r="H289">
            <v>0</v>
          </cell>
          <cell r="I289">
            <v>4712033.3104568012</v>
          </cell>
          <cell r="J289">
            <v>4274083.6438416522</v>
          </cell>
          <cell r="K289">
            <v>0</v>
          </cell>
        </row>
        <row r="290">
          <cell r="B290">
            <v>0</v>
          </cell>
          <cell r="C290">
            <v>164514.08715895459</v>
          </cell>
          <cell r="D290">
            <v>0</v>
          </cell>
          <cell r="E290">
            <v>0</v>
          </cell>
          <cell r="F290">
            <v>0</v>
          </cell>
          <cell r="G290">
            <v>12036.28173427669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</row>
        <row r="291">
          <cell r="B291">
            <v>0</v>
          </cell>
          <cell r="C291">
            <v>0</v>
          </cell>
          <cell r="D291">
            <v>45081.346132018152</v>
          </cell>
          <cell r="E291">
            <v>0</v>
          </cell>
          <cell r="F291">
            <v>0</v>
          </cell>
          <cell r="G291">
            <v>75193.934616317667</v>
          </cell>
          <cell r="H291">
            <v>0</v>
          </cell>
          <cell r="I291">
            <v>382972.60063607653</v>
          </cell>
          <cell r="J291">
            <v>0</v>
          </cell>
          <cell r="K291">
            <v>0</v>
          </cell>
        </row>
        <row r="292">
          <cell r="B292">
            <v>2407256.3468553382</v>
          </cell>
          <cell r="C292">
            <v>3550122.0874660867</v>
          </cell>
          <cell r="D292">
            <v>54929.21300551726</v>
          </cell>
          <cell r="E292">
            <v>0</v>
          </cell>
          <cell r="F292">
            <v>0</v>
          </cell>
          <cell r="G292">
            <v>1043385.8611348781</v>
          </cell>
          <cell r="H292">
            <v>0</v>
          </cell>
          <cell r="I292">
            <v>6086698.4336893549</v>
          </cell>
          <cell r="J292">
            <v>1449824.8452651468</v>
          </cell>
          <cell r="K292">
            <v>0</v>
          </cell>
        </row>
        <row r="293">
          <cell r="B293">
            <v>329356.43654702581</v>
          </cell>
          <cell r="C293">
            <v>42024440.494824387</v>
          </cell>
          <cell r="D293">
            <v>9047002.4602845218</v>
          </cell>
          <cell r="E293">
            <v>0</v>
          </cell>
          <cell r="F293">
            <v>109420.74303887901</v>
          </cell>
          <cell r="G293">
            <v>8488803.2847886439</v>
          </cell>
          <cell r="H293">
            <v>0</v>
          </cell>
          <cell r="I293">
            <v>33172784.337583981</v>
          </cell>
          <cell r="J293">
            <v>33015619.997966815</v>
          </cell>
          <cell r="K293">
            <v>0</v>
          </cell>
        </row>
        <row r="294">
          <cell r="B294">
            <v>0</v>
          </cell>
          <cell r="C294">
            <v>1611768.2671395917</v>
          </cell>
          <cell r="D294">
            <v>671843.36225871707</v>
          </cell>
          <cell r="E294">
            <v>0</v>
          </cell>
          <cell r="F294">
            <v>0</v>
          </cell>
          <cell r="G294">
            <v>180003.60000694386</v>
          </cell>
          <cell r="H294">
            <v>0</v>
          </cell>
          <cell r="I294">
            <v>866800.33535690815</v>
          </cell>
          <cell r="J294">
            <v>4393882.8568211747</v>
          </cell>
          <cell r="K294">
            <v>0</v>
          </cell>
        </row>
        <row r="295">
          <cell r="B295">
            <v>875365.94431103207</v>
          </cell>
          <cell r="C295">
            <v>93860279.187831879</v>
          </cell>
          <cell r="D295">
            <v>17451654.015675522</v>
          </cell>
          <cell r="E295">
            <v>0</v>
          </cell>
          <cell r="F295">
            <v>666125.03422750498</v>
          </cell>
          <cell r="G295">
            <v>15337653.816866487</v>
          </cell>
          <cell r="H295">
            <v>0</v>
          </cell>
          <cell r="I295">
            <v>77229557.820153385</v>
          </cell>
          <cell r="J295">
            <v>64352269.874306783</v>
          </cell>
          <cell r="K295">
            <v>0</v>
          </cell>
        </row>
        <row r="296">
          <cell r="B296">
            <v>1367759.2879859875</v>
          </cell>
          <cell r="C296">
            <v>184730861.62871143</v>
          </cell>
          <cell r="D296">
            <v>32742590.241444811</v>
          </cell>
          <cell r="E296">
            <v>0</v>
          </cell>
          <cell r="F296">
            <v>1463940.1211171623</v>
          </cell>
          <cell r="G296">
            <v>62993573.020158924</v>
          </cell>
          <cell r="H296">
            <v>0</v>
          </cell>
          <cell r="I296">
            <v>116819641.9077687</v>
          </cell>
          <cell r="J296">
            <v>156255732.46099821</v>
          </cell>
          <cell r="K296">
            <v>0</v>
          </cell>
        </row>
        <row r="297">
          <cell r="B297">
            <v>0</v>
          </cell>
          <cell r="C297">
            <v>21411720.041570805</v>
          </cell>
          <cell r="D297">
            <v>2019795.1322666176</v>
          </cell>
          <cell r="E297">
            <v>0</v>
          </cell>
          <cell r="F297">
            <v>0</v>
          </cell>
          <cell r="G297">
            <v>3314057.3168668887</v>
          </cell>
          <cell r="H297">
            <v>0</v>
          </cell>
          <cell r="I297">
            <v>9737138.7495382465</v>
          </cell>
          <cell r="J297">
            <v>8676373.723091403</v>
          </cell>
          <cell r="K297">
            <v>0</v>
          </cell>
        </row>
        <row r="298">
          <cell r="B298">
            <v>0</v>
          </cell>
          <cell r="C298">
            <v>20785588.124792933</v>
          </cell>
          <cell r="D298">
            <v>2791939.6860984559</v>
          </cell>
          <cell r="E298">
            <v>0</v>
          </cell>
          <cell r="F298">
            <v>153030.60996058461</v>
          </cell>
          <cell r="G298">
            <v>3272088.947106027</v>
          </cell>
          <cell r="H298">
            <v>0</v>
          </cell>
          <cell r="I298">
            <v>10510699.153074624</v>
          </cell>
          <cell r="J298">
            <v>2844362.6935791876</v>
          </cell>
          <cell r="K298">
            <v>0</v>
          </cell>
        </row>
        <row r="299">
          <cell r="B299">
            <v>1593334.8876788095</v>
          </cell>
          <cell r="C299">
            <v>38098190.905797116</v>
          </cell>
          <cell r="D299">
            <v>2206598.1372459978</v>
          </cell>
          <cell r="E299">
            <v>0</v>
          </cell>
          <cell r="F299">
            <v>0</v>
          </cell>
          <cell r="G299">
            <v>5388551.7253895989</v>
          </cell>
          <cell r="H299">
            <v>0</v>
          </cell>
          <cell r="I299">
            <v>21757650.066035453</v>
          </cell>
          <cell r="J299">
            <v>12660642.162051033</v>
          </cell>
          <cell r="K299">
            <v>0</v>
          </cell>
        </row>
        <row r="300">
          <cell r="B300">
            <v>0</v>
          </cell>
          <cell r="C300">
            <v>331010.75781895634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1247396.4706432207</v>
          </cell>
          <cell r="J300">
            <v>0</v>
          </cell>
          <cell r="K300">
            <v>0</v>
          </cell>
        </row>
        <row r="301">
          <cell r="B301">
            <v>0</v>
          </cell>
          <cell r="C301">
            <v>1473997.8679178839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425816.70837177313</v>
          </cell>
          <cell r="J301">
            <v>193589.02779494209</v>
          </cell>
          <cell r="K301">
            <v>0</v>
          </cell>
        </row>
        <row r="302">
          <cell r="B302">
            <v>0</v>
          </cell>
          <cell r="C302">
            <v>365465.2817498559</v>
          </cell>
          <cell r="D302">
            <v>0</v>
          </cell>
          <cell r="E302">
            <v>0</v>
          </cell>
          <cell r="F302">
            <v>0</v>
          </cell>
          <cell r="G302">
            <v>264558.84027868963</v>
          </cell>
          <cell r="H302">
            <v>0</v>
          </cell>
          <cell r="I302">
            <v>2537232.9035077235</v>
          </cell>
          <cell r="J302">
            <v>0</v>
          </cell>
          <cell r="K302">
            <v>0</v>
          </cell>
        </row>
        <row r="303">
          <cell r="B303">
            <v>0</v>
          </cell>
          <cell r="C303">
            <v>12905024.583258688</v>
          </cell>
          <cell r="D303">
            <v>2356813.3843144155</v>
          </cell>
          <cell r="E303">
            <v>0</v>
          </cell>
          <cell r="F303">
            <v>0</v>
          </cell>
          <cell r="G303">
            <v>682497.03631017741</v>
          </cell>
          <cell r="H303">
            <v>0</v>
          </cell>
          <cell r="I303">
            <v>3793752.8319372279</v>
          </cell>
          <cell r="J303">
            <v>103730.8644008573</v>
          </cell>
          <cell r="K303">
            <v>0</v>
          </cell>
        </row>
        <row r="304">
          <cell r="B304">
            <v>6635442.7269103546</v>
          </cell>
          <cell r="C304">
            <v>434841742.21063763</v>
          </cell>
          <cell r="D304">
            <v>73176268.57098493</v>
          </cell>
          <cell r="E304">
            <v>0</v>
          </cell>
          <cell r="F304">
            <v>2434129.2278638906</v>
          </cell>
          <cell r="G304">
            <v>105160897.48473158</v>
          </cell>
          <cell r="H304">
            <v>0</v>
          </cell>
          <cell r="I304">
            <v>298476707.55254149</v>
          </cell>
          <cell r="J304">
            <v>290203200.16832638</v>
          </cell>
          <cell r="K304">
            <v>0</v>
          </cell>
        </row>
        <row r="311">
          <cell r="B311">
            <v>0</v>
          </cell>
          <cell r="C311">
            <v>0</v>
          </cell>
          <cell r="D311">
            <v>980059.45097053843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</row>
        <row r="312">
          <cell r="B312">
            <v>0</v>
          </cell>
          <cell r="C312">
            <v>0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</row>
        <row r="313">
          <cell r="B313">
            <v>0</v>
          </cell>
          <cell r="C313">
            <v>215400.904578177</v>
          </cell>
          <cell r="D313">
            <v>360315.97462152148</v>
          </cell>
          <cell r="E313">
            <v>0</v>
          </cell>
          <cell r="F313">
            <v>0</v>
          </cell>
          <cell r="G313">
            <v>154421.13198065205</v>
          </cell>
          <cell r="H313">
            <v>0</v>
          </cell>
          <cell r="I313">
            <v>0</v>
          </cell>
          <cell r="J313">
            <v>276421.37229134998</v>
          </cell>
          <cell r="K313">
            <v>0</v>
          </cell>
        </row>
        <row r="314">
          <cell r="B314">
            <v>0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</row>
        <row r="315">
          <cell r="B315">
            <v>0</v>
          </cell>
          <cell r="C315">
            <v>182216.93573716941</v>
          </cell>
          <cell r="D315">
            <v>243779.49368678938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2821274.0812865128</v>
          </cell>
          <cell r="J315">
            <v>308842.2639613041</v>
          </cell>
          <cell r="K315">
            <v>0</v>
          </cell>
        </row>
        <row r="316">
          <cell r="B316">
            <v>0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288252.77969721716</v>
          </cell>
          <cell r="J316">
            <v>0</v>
          </cell>
          <cell r="K316">
            <v>0</v>
          </cell>
        </row>
        <row r="317">
          <cell r="B317">
            <v>0</v>
          </cell>
          <cell r="C317">
            <v>339355.50902996422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</row>
        <row r="318">
          <cell r="B318">
            <v>0</v>
          </cell>
          <cell r="C318">
            <v>0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</row>
        <row r="319">
          <cell r="B319">
            <v>0</v>
          </cell>
          <cell r="C319">
            <v>338054.89189848618</v>
          </cell>
          <cell r="D319">
            <v>0</v>
          </cell>
          <cell r="E319">
            <v>0</v>
          </cell>
          <cell r="F319">
            <v>0</v>
          </cell>
          <cell r="G319">
            <v>157169.82812990766</v>
          </cell>
          <cell r="H319">
            <v>0</v>
          </cell>
          <cell r="I319">
            <v>728276.92769771966</v>
          </cell>
          <cell r="J319">
            <v>0</v>
          </cell>
          <cell r="K319">
            <v>0</v>
          </cell>
        </row>
        <row r="320">
          <cell r="B320">
            <v>5147.3710660217357</v>
          </cell>
          <cell r="C320">
            <v>3577166.1091321064</v>
          </cell>
          <cell r="D320">
            <v>1322543.0894605189</v>
          </cell>
          <cell r="E320">
            <v>0</v>
          </cell>
          <cell r="F320">
            <v>0</v>
          </cell>
          <cell r="G320">
            <v>1987263.233825994</v>
          </cell>
          <cell r="H320">
            <v>0</v>
          </cell>
          <cell r="I320">
            <v>4831496.3298783833</v>
          </cell>
          <cell r="J320">
            <v>1426330.0470018217</v>
          </cell>
          <cell r="K320">
            <v>0</v>
          </cell>
        </row>
        <row r="321">
          <cell r="B321">
            <v>0</v>
          </cell>
          <cell r="C321">
            <v>3933547.2171211769</v>
          </cell>
          <cell r="D321">
            <v>36031.597462152145</v>
          </cell>
          <cell r="E321">
            <v>0</v>
          </cell>
          <cell r="F321">
            <v>0</v>
          </cell>
          <cell r="G321">
            <v>514737.10660217353</v>
          </cell>
          <cell r="H321">
            <v>0</v>
          </cell>
          <cell r="I321">
            <v>1544.2113198065206</v>
          </cell>
          <cell r="J321">
            <v>0</v>
          </cell>
          <cell r="K321">
            <v>0</v>
          </cell>
        </row>
        <row r="322">
          <cell r="B322">
            <v>0</v>
          </cell>
          <cell r="C322">
            <v>195770.56084904828</v>
          </cell>
          <cell r="D322">
            <v>133831.64771656512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644914.12086186314</v>
          </cell>
          <cell r="J322">
            <v>184996.51611282118</v>
          </cell>
          <cell r="K322">
            <v>0</v>
          </cell>
        </row>
        <row r="323">
          <cell r="B323">
            <v>0</v>
          </cell>
          <cell r="C323">
            <v>3260499.2543501472</v>
          </cell>
          <cell r="D323">
            <v>614513.74734593881</v>
          </cell>
          <cell r="E323">
            <v>0</v>
          </cell>
          <cell r="F323">
            <v>0</v>
          </cell>
          <cell r="G323">
            <v>1013007.7731641434</v>
          </cell>
          <cell r="H323">
            <v>0</v>
          </cell>
          <cell r="I323">
            <v>3434375.3179487395</v>
          </cell>
          <cell r="J323">
            <v>4096274.5794331301</v>
          </cell>
          <cell r="K323">
            <v>0</v>
          </cell>
        </row>
        <row r="324">
          <cell r="B324">
            <v>0</v>
          </cell>
          <cell r="C324">
            <v>205894.84264086941</v>
          </cell>
          <cell r="D324">
            <v>0</v>
          </cell>
          <cell r="E324">
            <v>0</v>
          </cell>
          <cell r="F324">
            <v>0</v>
          </cell>
          <cell r="G324">
            <v>24707.381116904329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</row>
        <row r="325">
          <cell r="B325">
            <v>0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544767.89887555758</v>
          </cell>
          <cell r="K325">
            <v>0</v>
          </cell>
        </row>
        <row r="326">
          <cell r="B326">
            <v>7000424.6497895597</v>
          </cell>
          <cell r="C326">
            <v>1863332.8837866699</v>
          </cell>
          <cell r="D326">
            <v>211042.21370689114</v>
          </cell>
          <cell r="E326">
            <v>0</v>
          </cell>
          <cell r="F326">
            <v>0</v>
          </cell>
          <cell r="G326">
            <v>760163.75903008983</v>
          </cell>
          <cell r="H326">
            <v>0</v>
          </cell>
          <cell r="I326">
            <v>4431968.8457817705</v>
          </cell>
          <cell r="J326">
            <v>2559890.5785539295</v>
          </cell>
          <cell r="K326">
            <v>0</v>
          </cell>
        </row>
        <row r="327">
          <cell r="B327">
            <v>2058948.4264086941</v>
          </cell>
          <cell r="C327">
            <v>32004347.35801883</v>
          </cell>
          <cell r="D327">
            <v>8244888.8632346252</v>
          </cell>
          <cell r="E327">
            <v>0</v>
          </cell>
          <cell r="F327">
            <v>44740.949305860922</v>
          </cell>
          <cell r="G327">
            <v>7110780.7646432556</v>
          </cell>
          <cell r="H327">
            <v>0</v>
          </cell>
          <cell r="I327">
            <v>31294029.196180858</v>
          </cell>
          <cell r="J327">
            <v>29340890.119110856</v>
          </cell>
          <cell r="K327">
            <v>0</v>
          </cell>
        </row>
        <row r="328">
          <cell r="B328">
            <v>0</v>
          </cell>
          <cell r="C328">
            <v>2019305.979027953</v>
          </cell>
          <cell r="D328">
            <v>294115.37797286263</v>
          </cell>
          <cell r="E328">
            <v>0</v>
          </cell>
          <cell r="F328">
            <v>0</v>
          </cell>
          <cell r="G328">
            <v>551816.03965512919</v>
          </cell>
          <cell r="H328">
            <v>0</v>
          </cell>
          <cell r="I328">
            <v>1472838.3255737168</v>
          </cell>
          <cell r="J328">
            <v>3693999.0065770466</v>
          </cell>
          <cell r="K328">
            <v>0</v>
          </cell>
        </row>
        <row r="329">
          <cell r="B329">
            <v>824574.0073693071</v>
          </cell>
          <cell r="C329">
            <v>94913204.780822247</v>
          </cell>
          <cell r="D329">
            <v>24744469.562299035</v>
          </cell>
          <cell r="E329">
            <v>0</v>
          </cell>
          <cell r="F329">
            <v>172025.14102644636</v>
          </cell>
          <cell r="G329">
            <v>14403317.312049879</v>
          </cell>
          <cell r="H329">
            <v>0</v>
          </cell>
          <cell r="I329">
            <v>49067790.746612698</v>
          </cell>
          <cell r="J329">
            <v>73139489.57325156</v>
          </cell>
          <cell r="K329">
            <v>0</v>
          </cell>
        </row>
        <row r="330">
          <cell r="B330">
            <v>1576330.9152584963</v>
          </cell>
          <cell r="C330">
            <v>156195214.15485188</v>
          </cell>
          <cell r="D330">
            <v>33802202.150749065</v>
          </cell>
          <cell r="E330">
            <v>0</v>
          </cell>
          <cell r="F330">
            <v>686659.30020729941</v>
          </cell>
          <cell r="G330">
            <v>56646514.896971159</v>
          </cell>
          <cell r="H330">
            <v>0</v>
          </cell>
          <cell r="I330">
            <v>109116549.5991905</v>
          </cell>
          <cell r="J330">
            <v>153476912.1404981</v>
          </cell>
          <cell r="K330">
            <v>0</v>
          </cell>
        </row>
        <row r="331">
          <cell r="B331">
            <v>0</v>
          </cell>
          <cell r="C331">
            <v>21774553.786380611</v>
          </cell>
          <cell r="D331">
            <v>1948836.0601644577</v>
          </cell>
          <cell r="E331">
            <v>0</v>
          </cell>
          <cell r="F331">
            <v>0</v>
          </cell>
          <cell r="G331">
            <v>2634567.9997057603</v>
          </cell>
          <cell r="H331">
            <v>0</v>
          </cell>
          <cell r="I331">
            <v>8660108.4992262144</v>
          </cell>
          <cell r="J331">
            <v>5983619.1977266138</v>
          </cell>
          <cell r="K331">
            <v>0</v>
          </cell>
        </row>
        <row r="332">
          <cell r="B332">
            <v>0</v>
          </cell>
          <cell r="C332">
            <v>18078427.597826298</v>
          </cell>
          <cell r="D332">
            <v>2964954.9352851305</v>
          </cell>
          <cell r="E332">
            <v>0</v>
          </cell>
          <cell r="F332">
            <v>0</v>
          </cell>
          <cell r="G332">
            <v>2515041.2359081591</v>
          </cell>
          <cell r="H332">
            <v>0</v>
          </cell>
          <cell r="I332">
            <v>9945147.4210152701</v>
          </cell>
          <cell r="J332">
            <v>2427649.6640968653</v>
          </cell>
          <cell r="K332">
            <v>0</v>
          </cell>
        </row>
        <row r="333">
          <cell r="B333">
            <v>965544.44106991636</v>
          </cell>
          <cell r="C333">
            <v>29870020.026729483</v>
          </cell>
          <cell r="D333">
            <v>2935165.1738092843</v>
          </cell>
          <cell r="E333">
            <v>0</v>
          </cell>
          <cell r="F333">
            <v>0</v>
          </cell>
          <cell r="G333">
            <v>5685702.2185582006</v>
          </cell>
          <cell r="H333">
            <v>0</v>
          </cell>
          <cell r="I333">
            <v>21368983.700442221</v>
          </cell>
          <cell r="J333">
            <v>10579093.48243068</v>
          </cell>
          <cell r="K333">
            <v>0</v>
          </cell>
        </row>
        <row r="334">
          <cell r="B334">
            <v>0</v>
          </cell>
          <cell r="C334">
            <v>444443.20723965071</v>
          </cell>
          <cell r="D334">
            <v>182886.09397575224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1042111.0091714304</v>
          </cell>
          <cell r="J334">
            <v>0</v>
          </cell>
          <cell r="K334">
            <v>0</v>
          </cell>
        </row>
        <row r="335">
          <cell r="B335">
            <v>0</v>
          </cell>
          <cell r="C335">
            <v>154065.53099792701</v>
          </cell>
          <cell r="D335">
            <v>0</v>
          </cell>
          <cell r="E335">
            <v>0</v>
          </cell>
          <cell r="F335">
            <v>0</v>
          </cell>
          <cell r="G335">
            <v>93566.811110748182</v>
          </cell>
          <cell r="H335">
            <v>0</v>
          </cell>
          <cell r="I335">
            <v>302358.63536654308</v>
          </cell>
          <cell r="J335">
            <v>620199.93492040958</v>
          </cell>
          <cell r="K335">
            <v>0</v>
          </cell>
        </row>
        <row r="336">
          <cell r="B336">
            <v>0</v>
          </cell>
          <cell r="C336">
            <v>1439946.1714931843</v>
          </cell>
          <cell r="D336">
            <v>0</v>
          </cell>
          <cell r="E336">
            <v>0</v>
          </cell>
          <cell r="F336">
            <v>0</v>
          </cell>
          <cell r="G336">
            <v>207922.90684088197</v>
          </cell>
          <cell r="H336">
            <v>0</v>
          </cell>
          <cell r="I336">
            <v>2491301.8796886737</v>
          </cell>
          <cell r="J336">
            <v>203835.89421446071</v>
          </cell>
          <cell r="K336">
            <v>0</v>
          </cell>
        </row>
        <row r="337">
          <cell r="B337">
            <v>0</v>
          </cell>
          <cell r="C337">
            <v>4788717.9805073682</v>
          </cell>
          <cell r="D337">
            <v>801136.83271562285</v>
          </cell>
          <cell r="E337">
            <v>0</v>
          </cell>
          <cell r="F337">
            <v>0</v>
          </cell>
          <cell r="G337">
            <v>398103.85509140021</v>
          </cell>
          <cell r="H337">
            <v>0</v>
          </cell>
          <cell r="I337">
            <v>3939800.902355677</v>
          </cell>
          <cell r="J337">
            <v>653716.12538476032</v>
          </cell>
          <cell r="K337">
            <v>0</v>
          </cell>
        </row>
        <row r="338">
          <cell r="B338">
            <v>12430969.810961997</v>
          </cell>
          <cell r="C338">
            <v>375793485.68301922</v>
          </cell>
          <cell r="D338">
            <v>79820772.265176743</v>
          </cell>
          <cell r="E338">
            <v>0</v>
          </cell>
          <cell r="F338">
            <v>903425.39053960668</v>
          </cell>
          <cell r="G338">
            <v>94858804.254384443</v>
          </cell>
          <cell r="H338">
            <v>0</v>
          </cell>
          <cell r="I338">
            <v>255883122.5292958</v>
          </cell>
          <cell r="J338">
            <v>289516928.39444131</v>
          </cell>
          <cell r="K338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>
        <row r="31">
          <cell r="N31">
            <v>1783099402.0051248</v>
          </cell>
          <cell r="O31">
            <v>1637911629.2078974</v>
          </cell>
          <cell r="P31">
            <v>1596765841.759974</v>
          </cell>
          <cell r="Q31">
            <v>1794346192.4664459</v>
          </cell>
          <cell r="R31">
            <v>1910904640.1113403</v>
          </cell>
          <cell r="S31">
            <v>1742983652.2957549</v>
          </cell>
          <cell r="T31">
            <v>1666750955.5089946</v>
          </cell>
          <cell r="U31">
            <v>1616409404.045784</v>
          </cell>
          <cell r="V31">
            <v>1298669395.5962317</v>
          </cell>
          <cell r="W31">
            <v>1161709165.9556561</v>
          </cell>
        </row>
      </sheetData>
      <sheetData sheetId="10"/>
      <sheetData sheetId="11">
        <row r="343">
          <cell r="A343"/>
          <cell r="B343">
            <v>2017</v>
          </cell>
          <cell r="C343">
            <v>2017</v>
          </cell>
          <cell r="D343">
            <v>2017</v>
          </cell>
          <cell r="E343">
            <v>2017</v>
          </cell>
          <cell r="F343">
            <v>2017</v>
          </cell>
          <cell r="G343">
            <v>2017</v>
          </cell>
          <cell r="H343">
            <v>2017</v>
          </cell>
          <cell r="I343">
            <v>2017</v>
          </cell>
          <cell r="J343">
            <v>2017</v>
          </cell>
          <cell r="K343">
            <v>2017</v>
          </cell>
          <cell r="L343"/>
          <cell r="M343"/>
          <cell r="N343"/>
          <cell r="O343">
            <v>2017</v>
          </cell>
          <cell r="P343">
            <v>2017</v>
          </cell>
          <cell r="Q343">
            <v>2017</v>
          </cell>
          <cell r="R343">
            <v>2017</v>
          </cell>
          <cell r="S343">
            <v>2017</v>
          </cell>
          <cell r="T343">
            <v>2017</v>
          </cell>
          <cell r="U343">
            <v>2017</v>
          </cell>
          <cell r="V343">
            <v>2017</v>
          </cell>
          <cell r="W343">
            <v>2017</v>
          </cell>
          <cell r="X343">
            <v>2017</v>
          </cell>
        </row>
        <row r="344">
          <cell r="A344"/>
          <cell r="B344" t="str">
            <v>Arquitetura e Design</v>
          </cell>
          <cell r="C344" t="str">
            <v>Artes Cênicas e Espetáculos</v>
          </cell>
          <cell r="D344" t="str">
            <v>Audiovisual</v>
          </cell>
          <cell r="E344" t="str">
            <v>Cultura Digital</v>
          </cell>
          <cell r="F344" t="str">
            <v>Editorial</v>
          </cell>
          <cell r="G344" t="str">
            <v>Educação e Criação em Artes</v>
          </cell>
          <cell r="H344" t="str">
            <v>Entretenimento</v>
          </cell>
          <cell r="I344" t="str">
            <v>Música</v>
          </cell>
          <cell r="J344" t="str">
            <v>Patrimônio</v>
          </cell>
          <cell r="K344" t="str">
            <v>Publicidade</v>
          </cell>
          <cell r="L344" t="str">
            <v>Cultura</v>
          </cell>
          <cell r="M344"/>
          <cell r="N344"/>
          <cell r="O344" t="str">
            <v>Arquitetura e Design</v>
          </cell>
          <cell r="P344" t="str">
            <v>Artes Cênicas e Espetáculos</v>
          </cell>
          <cell r="Q344" t="str">
            <v>Audiovisual</v>
          </cell>
          <cell r="R344" t="str">
            <v>Cultura Digital</v>
          </cell>
          <cell r="S344" t="str">
            <v>Editorial</v>
          </cell>
          <cell r="T344" t="str">
            <v>Educação e Criação em Artes</v>
          </cell>
          <cell r="U344" t="str">
            <v>Entretenimento</v>
          </cell>
          <cell r="V344" t="str">
            <v>Música</v>
          </cell>
          <cell r="W344" t="str">
            <v>Patrimônio</v>
          </cell>
          <cell r="X344" t="str">
            <v>Publicidade</v>
          </cell>
        </row>
        <row r="345">
          <cell r="A345" t="str">
            <v>11 - Rondônia</v>
          </cell>
          <cell r="B345">
            <v>0</v>
          </cell>
          <cell r="C345">
            <v>0</v>
          </cell>
          <cell r="D345">
            <v>1250000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14000</v>
          </cell>
          <cell r="J345">
            <v>0</v>
          </cell>
          <cell r="K345">
            <v>0</v>
          </cell>
          <cell r="L345">
            <v>1264000</v>
          </cell>
          <cell r="M345"/>
          <cell r="N345" t="str">
            <v>11 - Rondônia</v>
          </cell>
          <cell r="O345">
            <v>0</v>
          </cell>
          <cell r="P345">
            <v>0</v>
          </cell>
          <cell r="Q345">
            <v>1.0543374689600637E-3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1.1808579652352714E-5</v>
          </cell>
          <cell r="W345">
            <v>0</v>
          </cell>
          <cell r="X345">
            <v>0</v>
          </cell>
        </row>
        <row r="346">
          <cell r="A346" t="str">
            <v>12 - Acre</v>
          </cell>
          <cell r="B346">
            <v>0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/>
          <cell r="N346" t="str">
            <v>12 - Acre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</row>
        <row r="347">
          <cell r="A347" t="str">
            <v>13 - Amazonas</v>
          </cell>
          <cell r="B347">
            <v>0</v>
          </cell>
          <cell r="C347">
            <v>100000</v>
          </cell>
          <cell r="D347">
            <v>1223010</v>
          </cell>
          <cell r="E347">
            <v>0</v>
          </cell>
          <cell r="F347">
            <v>0</v>
          </cell>
          <cell r="G347">
            <v>162000</v>
          </cell>
          <cell r="H347">
            <v>0</v>
          </cell>
          <cell r="I347">
            <v>1000000</v>
          </cell>
          <cell r="J347">
            <v>0</v>
          </cell>
          <cell r="K347">
            <v>0</v>
          </cell>
          <cell r="L347">
            <v>2485010</v>
          </cell>
          <cell r="M347"/>
          <cell r="N347" t="str">
            <v>13 - Amazonas</v>
          </cell>
          <cell r="O347">
            <v>0</v>
          </cell>
          <cell r="P347">
            <v>8.43469975168051E-5</v>
          </cell>
          <cell r="Q347">
            <v>1.031572214330278E-3</v>
          </cell>
          <cell r="R347">
            <v>0</v>
          </cell>
          <cell r="S347">
            <v>0</v>
          </cell>
          <cell r="T347">
            <v>1.3664213597722427E-4</v>
          </cell>
          <cell r="U347">
            <v>0</v>
          </cell>
          <cell r="V347">
            <v>8.4346997516805103E-4</v>
          </cell>
          <cell r="W347">
            <v>0</v>
          </cell>
          <cell r="X347">
            <v>0</v>
          </cell>
        </row>
        <row r="348">
          <cell r="A348" t="str">
            <v>14 - Roraima</v>
          </cell>
          <cell r="B348">
            <v>0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/>
          <cell r="N348" t="str">
            <v>14 - Roraima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</row>
        <row r="349">
          <cell r="A349" t="str">
            <v>15 - Pará</v>
          </cell>
          <cell r="B349">
            <v>0</v>
          </cell>
          <cell r="C349">
            <v>2373408</v>
          </cell>
          <cell r="D349">
            <v>30000</v>
          </cell>
          <cell r="E349">
            <v>0</v>
          </cell>
          <cell r="F349">
            <v>0</v>
          </cell>
          <cell r="G349">
            <v>274850</v>
          </cell>
          <cell r="H349">
            <v>0</v>
          </cell>
          <cell r="I349">
            <v>2980240</v>
          </cell>
          <cell r="J349">
            <v>301000</v>
          </cell>
          <cell r="K349">
            <v>0</v>
          </cell>
          <cell r="L349">
            <v>5959498</v>
          </cell>
          <cell r="M349"/>
          <cell r="N349" t="str">
            <v>15 - Pará</v>
          </cell>
          <cell r="O349">
            <v>0</v>
          </cell>
          <cell r="P349">
            <v>2.0018983868236536E-3</v>
          </cell>
          <cell r="Q349">
            <v>2.5304099255041533E-5</v>
          </cell>
          <cell r="R349">
            <v>0</v>
          </cell>
          <cell r="S349">
            <v>0</v>
          </cell>
          <cell r="T349">
            <v>2.3182772267493884E-4</v>
          </cell>
          <cell r="U349">
            <v>0</v>
          </cell>
          <cell r="V349">
            <v>2.5137429587948324E-3</v>
          </cell>
          <cell r="W349">
            <v>2.5388446252558338E-4</v>
          </cell>
          <cell r="X349">
            <v>0</v>
          </cell>
        </row>
        <row r="350">
          <cell r="A350" t="str">
            <v>16 - Amapá</v>
          </cell>
          <cell r="B350">
            <v>0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/>
          <cell r="N350" t="str">
            <v>16 - Amapá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  <cell r="W350">
            <v>0</v>
          </cell>
          <cell r="X350">
            <v>0</v>
          </cell>
        </row>
        <row r="351">
          <cell r="A351" t="str">
            <v>17 - Tocantins</v>
          </cell>
          <cell r="B351">
            <v>0</v>
          </cell>
          <cell r="C351">
            <v>1178469.77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1178469.77</v>
          </cell>
          <cell r="M351"/>
          <cell r="N351" t="str">
            <v>17 - Tocantins</v>
          </cell>
          <cell r="O351">
            <v>0</v>
          </cell>
          <cell r="P351">
            <v>9.9400386763819895E-4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</row>
        <row r="352">
          <cell r="A352" t="str">
            <v>21 - Maranhão</v>
          </cell>
          <cell r="B352">
            <v>0</v>
          </cell>
          <cell r="C352">
            <v>146261.5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668600</v>
          </cell>
          <cell r="J352">
            <v>4125000</v>
          </cell>
          <cell r="K352">
            <v>0</v>
          </cell>
          <cell r="L352">
            <v>4939861.5</v>
          </cell>
          <cell r="M352"/>
          <cell r="N352" t="str">
            <v>21 - Maranhão</v>
          </cell>
          <cell r="O352">
            <v>0</v>
          </cell>
          <cell r="P352">
            <v>1.2336718377304191E-4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5.6394402539735895E-4</v>
          </cell>
          <cell r="W352">
            <v>3.4793136475682108E-3</v>
          </cell>
          <cell r="X352">
            <v>0</v>
          </cell>
        </row>
        <row r="353">
          <cell r="A353" t="str">
            <v>22 - Piauí</v>
          </cell>
          <cell r="B353">
            <v>0</v>
          </cell>
          <cell r="C353">
            <v>474884.01</v>
          </cell>
          <cell r="D353">
            <v>9000</v>
          </cell>
          <cell r="E353">
            <v>0</v>
          </cell>
          <cell r="F353">
            <v>28950</v>
          </cell>
          <cell r="G353">
            <v>0</v>
          </cell>
          <cell r="H353">
            <v>0</v>
          </cell>
          <cell r="I353">
            <v>640000</v>
          </cell>
          <cell r="J353">
            <v>0</v>
          </cell>
          <cell r="K353">
            <v>0</v>
          </cell>
          <cell r="L353">
            <v>1152834.01</v>
          </cell>
          <cell r="M353"/>
          <cell r="N353" t="str">
            <v>22 - Piauí</v>
          </cell>
          <cell r="O353">
            <v>0</v>
          </cell>
          <cell r="P353">
            <v>4.0055040412240455E-4</v>
          </cell>
          <cell r="Q353">
            <v>7.5912297765124599E-6</v>
          </cell>
          <cell r="R353">
            <v>0</v>
          </cell>
          <cell r="S353">
            <v>2.4418455781115078E-5</v>
          </cell>
          <cell r="T353">
            <v>0</v>
          </cell>
          <cell r="U353">
            <v>0</v>
          </cell>
          <cell r="V353">
            <v>5.3982078410755264E-4</v>
          </cell>
          <cell r="W353">
            <v>0</v>
          </cell>
          <cell r="X353">
            <v>0</v>
          </cell>
        </row>
        <row r="354">
          <cell r="A354" t="str">
            <v>23 - Ceará</v>
          </cell>
          <cell r="B354">
            <v>176000</v>
          </cell>
          <cell r="C354">
            <v>4771789.4799999995</v>
          </cell>
          <cell r="D354">
            <v>1513103.67</v>
          </cell>
          <cell r="E354">
            <v>0</v>
          </cell>
          <cell r="F354">
            <v>1467613.76</v>
          </cell>
          <cell r="G354">
            <v>2919848.67</v>
          </cell>
          <cell r="H354">
            <v>0</v>
          </cell>
          <cell r="I354">
            <v>5433037.5499999998</v>
          </cell>
          <cell r="J354">
            <v>83900</v>
          </cell>
          <cell r="K354">
            <v>0</v>
          </cell>
          <cell r="L354">
            <v>16365293.129999999</v>
          </cell>
          <cell r="M354"/>
          <cell r="N354" t="str">
            <v>23 - Ceará</v>
          </cell>
          <cell r="O354">
            <v>1.4845071562957698E-4</v>
          </cell>
          <cell r="P354">
            <v>4.0248611542027671E-3</v>
          </cell>
          <cell r="Q354">
            <v>1.2762575149615869E-3</v>
          </cell>
          <cell r="R354">
            <v>0</v>
          </cell>
          <cell r="S354">
            <v>1.23788814170349E-3</v>
          </cell>
          <cell r="T354">
            <v>2.4628046851793667E-3</v>
          </cell>
          <cell r="U354">
            <v>0</v>
          </cell>
          <cell r="V354">
            <v>4.582604047385589E-3</v>
          </cell>
          <cell r="W354">
            <v>7.0767130916599483E-5</v>
          </cell>
          <cell r="X354">
            <v>0</v>
          </cell>
        </row>
        <row r="355">
          <cell r="A355" t="str">
            <v>24 - Rio Grande do Norte</v>
          </cell>
          <cell r="B355">
            <v>0</v>
          </cell>
          <cell r="C355">
            <v>2130417.06</v>
          </cell>
          <cell r="D355">
            <v>25000</v>
          </cell>
          <cell r="E355">
            <v>0</v>
          </cell>
          <cell r="F355">
            <v>0</v>
          </cell>
          <cell r="G355">
            <v>331559.46000000002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2486976.52</v>
          </cell>
          <cell r="M355"/>
          <cell r="N355" t="str">
            <v>24 - Rio Grande do Norte</v>
          </cell>
          <cell r="O355">
            <v>0</v>
          </cell>
          <cell r="P355">
            <v>1.7969428246957925E-3</v>
          </cell>
          <cell r="Q355">
            <v>2.1086749379201275E-5</v>
          </cell>
          <cell r="R355">
            <v>0</v>
          </cell>
          <cell r="S355">
            <v>0</v>
          </cell>
          <cell r="T355">
            <v>2.7966044949293245E-4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</row>
        <row r="356">
          <cell r="A356" t="str">
            <v>25 - Paraíba</v>
          </cell>
          <cell r="B356">
            <v>0</v>
          </cell>
          <cell r="C356">
            <v>188400</v>
          </cell>
          <cell r="D356">
            <v>212000</v>
          </cell>
          <cell r="E356">
            <v>0</v>
          </cell>
          <cell r="F356">
            <v>0</v>
          </cell>
          <cell r="G356">
            <v>48080</v>
          </cell>
          <cell r="H356">
            <v>0</v>
          </cell>
          <cell r="I356">
            <v>700000</v>
          </cell>
          <cell r="J356">
            <v>0</v>
          </cell>
          <cell r="K356">
            <v>0</v>
          </cell>
          <cell r="L356">
            <v>1148480</v>
          </cell>
          <cell r="M356"/>
          <cell r="N356" t="str">
            <v>25 - Paraíba</v>
          </cell>
          <cell r="O356">
            <v>0</v>
          </cell>
          <cell r="P356">
            <v>1.5890974332166081E-4</v>
          </cell>
          <cell r="Q356">
            <v>1.7881563473562683E-4</v>
          </cell>
          <cell r="R356">
            <v>0</v>
          </cell>
          <cell r="S356">
            <v>0</v>
          </cell>
          <cell r="T356">
            <v>4.0554036406079897E-5</v>
          </cell>
          <cell r="U356">
            <v>0</v>
          </cell>
          <cell r="V356">
            <v>5.9042898261763574E-4</v>
          </cell>
          <cell r="W356">
            <v>0</v>
          </cell>
          <cell r="X356">
            <v>0</v>
          </cell>
        </row>
        <row r="357">
          <cell r="A357" t="str">
            <v>26 - Pernambuco</v>
          </cell>
          <cell r="B357">
            <v>0</v>
          </cell>
          <cell r="C357">
            <v>8707809.1999999993</v>
          </cell>
          <cell r="D357">
            <v>1188856.75</v>
          </cell>
          <cell r="E357">
            <v>0</v>
          </cell>
          <cell r="F357">
            <v>275519.89</v>
          </cell>
          <cell r="G357">
            <v>449976</v>
          </cell>
          <cell r="H357">
            <v>0</v>
          </cell>
          <cell r="I357">
            <v>4404281.1399999997</v>
          </cell>
          <cell r="J357">
            <v>3951000</v>
          </cell>
          <cell r="K357">
            <v>0</v>
          </cell>
          <cell r="L357">
            <v>18977442.98</v>
          </cell>
          <cell r="M357"/>
          <cell r="N357" t="str">
            <v>26 - Pernambuco</v>
          </cell>
          <cell r="O357">
            <v>0</v>
          </cell>
          <cell r="P357">
            <v>7.3447756096921262E-3</v>
          </cell>
          <cell r="Q357">
            <v>1.0027649734008698E-3</v>
          </cell>
          <cell r="R357">
            <v>0</v>
          </cell>
          <cell r="S357">
            <v>2.3239275477660417E-4</v>
          </cell>
          <cell r="T357">
            <v>3.7954124554621894E-4</v>
          </cell>
          <cell r="U357">
            <v>0</v>
          </cell>
          <cell r="V357">
            <v>3.7148789037889153E-3</v>
          </cell>
          <cell r="W357">
            <v>3.3325498718889696E-3</v>
          </cell>
          <cell r="X357">
            <v>0</v>
          </cell>
        </row>
        <row r="358">
          <cell r="A358" t="str">
            <v>27 - Alagoas</v>
          </cell>
          <cell r="B358">
            <v>0</v>
          </cell>
          <cell r="C358">
            <v>0</v>
          </cell>
          <cell r="D358">
            <v>0</v>
          </cell>
          <cell r="E358">
            <v>0</v>
          </cell>
          <cell r="F358">
            <v>0</v>
          </cell>
          <cell r="G358">
            <v>38000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38000</v>
          </cell>
          <cell r="M358"/>
          <cell r="N358" t="str">
            <v>27 - Alagoas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3.2051859056385938E-5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</row>
        <row r="359">
          <cell r="A359" t="str">
            <v>28 - Sergipe</v>
          </cell>
          <cell r="B359">
            <v>0</v>
          </cell>
          <cell r="C359">
            <v>0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432000</v>
          </cell>
          <cell r="J359">
            <v>910400</v>
          </cell>
          <cell r="K359">
            <v>0</v>
          </cell>
          <cell r="L359">
            <v>1342400</v>
          </cell>
          <cell r="M359"/>
          <cell r="N359" t="str">
            <v>28 - Sergipe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V359">
            <v>3.6437902927259803E-4</v>
          </cell>
          <cell r="W359">
            <v>7.6789506539299364E-4</v>
          </cell>
          <cell r="X359">
            <v>0</v>
          </cell>
        </row>
        <row r="360">
          <cell r="A360" t="str">
            <v>29 - Bahia</v>
          </cell>
          <cell r="B360">
            <v>332255</v>
          </cell>
          <cell r="C360">
            <v>2519593.42</v>
          </cell>
          <cell r="D360">
            <v>113800</v>
          </cell>
          <cell r="E360">
            <v>0</v>
          </cell>
          <cell r="F360">
            <v>540850</v>
          </cell>
          <cell r="G360">
            <v>85945.8</v>
          </cell>
          <cell r="H360">
            <v>0</v>
          </cell>
          <cell r="I360">
            <v>3896567.4699999997</v>
          </cell>
          <cell r="J360">
            <v>3561205</v>
          </cell>
          <cell r="K360">
            <v>0</v>
          </cell>
          <cell r="L360">
            <v>11050216.689999999</v>
          </cell>
          <cell r="M360"/>
          <cell r="N360" t="str">
            <v>29 - Bahia</v>
          </cell>
          <cell r="O360">
            <v>2.8024711659946079E-4</v>
          </cell>
          <cell r="P360">
            <v>2.1252013994009847E-3</v>
          </cell>
          <cell r="Q360">
            <v>9.5986883174124205E-5</v>
          </cell>
          <cell r="R360">
            <v>0</v>
          </cell>
          <cell r="S360">
            <v>4.5619073606964044E-4</v>
          </cell>
          <cell r="T360">
            <v>7.2492701791798282E-5</v>
          </cell>
          <cell r="U360">
            <v>0</v>
          </cell>
          <cell r="V360">
            <v>3.2866376671615355E-3</v>
          </cell>
          <cell r="W360">
            <v>3.0037694929183393E-3</v>
          </cell>
          <cell r="X360">
            <v>0</v>
          </cell>
        </row>
        <row r="361">
          <cell r="A361" t="str">
            <v>31 - Minas Gerais</v>
          </cell>
          <cell r="B361">
            <v>2428514.42</v>
          </cell>
          <cell r="C361">
            <v>38833891.450000003</v>
          </cell>
          <cell r="D361">
            <v>6187000.3399999999</v>
          </cell>
          <cell r="E361">
            <v>0</v>
          </cell>
          <cell r="F361">
            <v>2721858.31</v>
          </cell>
          <cell r="G361">
            <v>7790109.2700000005</v>
          </cell>
          <cell r="H361">
            <v>0</v>
          </cell>
          <cell r="I361">
            <v>32544023.610000003</v>
          </cell>
          <cell r="J361">
            <v>31757508.940000001</v>
          </cell>
          <cell r="K361">
            <v>0</v>
          </cell>
          <cell r="L361">
            <v>122262906.34000002</v>
          </cell>
          <cell r="M361"/>
          <cell r="N361" t="str">
            <v>31 - Minas Gerais</v>
          </cell>
          <cell r="O361">
            <v>2.0483789975326537E-3</v>
          </cell>
          <cell r="P361">
            <v>3.2755221457010292E-2</v>
          </cell>
          <cell r="Q361">
            <v>5.218549023144523E-3</v>
          </cell>
          <cell r="R361">
            <v>0</v>
          </cell>
          <cell r="S361">
            <v>2.2958057611466537E-3</v>
          </cell>
          <cell r="T361">
            <v>6.5707232725233048E-3</v>
          </cell>
          <cell r="U361">
            <v>0</v>
          </cell>
          <cell r="V361">
            <v>2.7449906786195171E-2</v>
          </cell>
          <cell r="W361">
            <v>2.678650527702096E-2</v>
          </cell>
          <cell r="X361">
            <v>0</v>
          </cell>
        </row>
        <row r="362">
          <cell r="A362" t="str">
            <v>32 - Espírito Santo</v>
          </cell>
          <cell r="B362">
            <v>0</v>
          </cell>
          <cell r="C362">
            <v>2179061.77</v>
          </cell>
          <cell r="D362">
            <v>222700</v>
          </cell>
          <cell r="E362">
            <v>0</v>
          </cell>
          <cell r="F362">
            <v>174520</v>
          </cell>
          <cell r="G362">
            <v>150000</v>
          </cell>
          <cell r="H362">
            <v>0</v>
          </cell>
          <cell r="I362">
            <v>701096.72</v>
          </cell>
          <cell r="J362">
            <v>4372500</v>
          </cell>
          <cell r="K362">
            <v>0</v>
          </cell>
          <cell r="L362">
            <v>7799878.4900000002</v>
          </cell>
          <cell r="M362"/>
          <cell r="N362" t="str">
            <v>32 - Espírito Santo</v>
          </cell>
          <cell r="O362">
            <v>0</v>
          </cell>
          <cell r="P362">
            <v>1.8379731770315495E-3</v>
          </cell>
          <cell r="Q362">
            <v>1.8784076346992497E-4</v>
          </cell>
          <cell r="R362">
            <v>0</v>
          </cell>
          <cell r="S362">
            <v>1.4720238006632827E-4</v>
          </cell>
          <cell r="T362">
            <v>1.2652049627520767E-4</v>
          </cell>
          <cell r="U362">
            <v>0</v>
          </cell>
          <cell r="V362">
            <v>5.9135403300880206E-4</v>
          </cell>
          <cell r="W362">
            <v>3.6880724664223033E-3</v>
          </cell>
          <cell r="X362">
            <v>0</v>
          </cell>
        </row>
        <row r="363">
          <cell r="A363" t="str">
            <v>33 - Rio de Janeiro</v>
          </cell>
          <cell r="B363">
            <v>0</v>
          </cell>
          <cell r="C363">
            <v>110080869.08999999</v>
          </cell>
          <cell r="D363">
            <v>25061617.75</v>
          </cell>
          <cell r="E363">
            <v>0</v>
          </cell>
          <cell r="F363">
            <v>4635505.46</v>
          </cell>
          <cell r="G363">
            <v>24771497.669999998</v>
          </cell>
          <cell r="H363">
            <v>0</v>
          </cell>
          <cell r="I363">
            <v>52118669.200000003</v>
          </cell>
          <cell r="J363">
            <v>47791331.190000005</v>
          </cell>
          <cell r="K363">
            <v>0</v>
          </cell>
          <cell r="L363">
            <v>264459490.35999995</v>
          </cell>
          <cell r="M363"/>
          <cell r="N363" t="str">
            <v>33 - Rio de Janeiro</v>
          </cell>
          <cell r="O363">
            <v>0</v>
          </cell>
          <cell r="P363">
            <v>9.2849907917819774E-2</v>
          </cell>
          <cell r="Q363">
            <v>2.1138722101263687E-2</v>
          </cell>
          <cell r="R363">
            <v>0</v>
          </cell>
          <cell r="S363">
            <v>3.9099096752375651E-3</v>
          </cell>
          <cell r="T363">
            <v>2.0894014524590332E-2</v>
          </cell>
          <cell r="U363">
            <v>0</v>
          </cell>
          <cell r="V363">
            <v>4.396053261591587E-2</v>
          </cell>
          <cell r="W363">
            <v>4.0310552932077408E-2</v>
          </cell>
          <cell r="X363">
            <v>0</v>
          </cell>
        </row>
        <row r="364">
          <cell r="A364" t="str">
            <v>35 - São Paulo</v>
          </cell>
          <cell r="B364">
            <v>171943.5</v>
          </cell>
          <cell r="C364">
            <v>186787059.96000001</v>
          </cell>
          <cell r="D364">
            <v>33300500.080000002</v>
          </cell>
          <cell r="E364">
            <v>0</v>
          </cell>
          <cell r="F364">
            <v>21605189.449999999</v>
          </cell>
          <cell r="G364">
            <v>142638323</v>
          </cell>
          <cell r="H364">
            <v>0</v>
          </cell>
          <cell r="I364">
            <v>104083297.09000003</v>
          </cell>
          <cell r="J364">
            <v>51516887.499999985</v>
          </cell>
          <cell r="K364">
            <v>0</v>
          </cell>
          <cell r="L364">
            <v>540103200.58000004</v>
          </cell>
          <cell r="M364"/>
          <cell r="N364" t="str">
            <v>35 - São Paulo</v>
          </cell>
          <cell r="O364">
            <v>1.4502917967530778E-4</v>
          </cell>
          <cell r="P364">
            <v>0.15754927682617448</v>
          </cell>
          <cell r="Q364">
            <v>2.8087971975561284E-2</v>
          </cell>
          <cell r="R364">
            <v>0</v>
          </cell>
          <cell r="S364">
            <v>1.8223328608892538E-2</v>
          </cell>
          <cell r="T364">
            <v>0.12031114275882245</v>
          </cell>
          <cell r="U364">
            <v>0</v>
          </cell>
          <cell r="V364">
            <v>8.7791136011911214E-2</v>
          </cell>
          <cell r="W364">
            <v>4.3452947820360265E-2</v>
          </cell>
          <cell r="X364">
            <v>0</v>
          </cell>
        </row>
        <row r="365">
          <cell r="A365" t="str">
            <v>41 - Paraná</v>
          </cell>
          <cell r="B365">
            <v>0</v>
          </cell>
          <cell r="C365">
            <v>26636383.210000005</v>
          </cell>
          <cell r="D365">
            <v>1290891.48</v>
          </cell>
          <cell r="E365">
            <v>0</v>
          </cell>
          <cell r="F365">
            <v>2736123.82</v>
          </cell>
          <cell r="G365">
            <v>4398017.45</v>
          </cell>
          <cell r="H365">
            <v>0</v>
          </cell>
          <cell r="I365">
            <v>14527930.780000003</v>
          </cell>
          <cell r="J365">
            <v>5860379.8700000001</v>
          </cell>
          <cell r="K365">
            <v>0</v>
          </cell>
          <cell r="L365">
            <v>55449726.610000007</v>
          </cell>
          <cell r="M365"/>
          <cell r="N365" t="str">
            <v>41 - Paraná</v>
          </cell>
          <cell r="O365">
            <v>0</v>
          </cell>
          <cell r="P365">
            <v>2.2466989484705397E-2</v>
          </cell>
          <cell r="Q365">
            <v>1.0888282045802486E-3</v>
          </cell>
          <cell r="R365">
            <v>0</v>
          </cell>
          <cell r="S365">
            <v>2.3078382905121131E-3</v>
          </cell>
          <cell r="T365">
            <v>3.7095956693401553E-3</v>
          </cell>
          <cell r="U365">
            <v>0</v>
          </cell>
          <cell r="V365">
            <v>1.2253873414249767E-2</v>
          </cell>
          <cell r="W365">
            <v>4.9430544634242466E-3</v>
          </cell>
          <cell r="X365">
            <v>0</v>
          </cell>
        </row>
        <row r="366">
          <cell r="A366" t="str">
            <v>42 - Santa Catarina</v>
          </cell>
          <cell r="B366">
            <v>0</v>
          </cell>
          <cell r="C366">
            <v>17431087.800000001</v>
          </cell>
          <cell r="D366">
            <v>2228474.9300000002</v>
          </cell>
          <cell r="E366">
            <v>0</v>
          </cell>
          <cell r="F366">
            <v>1327789.6599999999</v>
          </cell>
          <cell r="G366">
            <v>1913598.9300000002</v>
          </cell>
          <cell r="H366">
            <v>0</v>
          </cell>
          <cell r="I366">
            <v>9280974.8499999996</v>
          </cell>
          <cell r="J366">
            <v>1713667.63</v>
          </cell>
          <cell r="K366">
            <v>0</v>
          </cell>
          <cell r="L366">
            <v>33895593.800000004</v>
          </cell>
          <cell r="M366"/>
          <cell r="N366" t="str">
            <v>42 - Santa Catarina</v>
          </cell>
          <cell r="O366">
            <v>0</v>
          </cell>
          <cell r="P366">
            <v>1.4702599193818118E-2</v>
          </cell>
          <cell r="Q366">
            <v>1.8796516938697245E-3</v>
          </cell>
          <cell r="R366">
            <v>0</v>
          </cell>
          <cell r="S366">
            <v>1.119950711548595E-3</v>
          </cell>
          <cell r="T366">
            <v>1.6140632419687092E-3</v>
          </cell>
          <cell r="U366">
            <v>0</v>
          </cell>
          <cell r="V366">
            <v>7.8282236262648061E-3</v>
          </cell>
          <cell r="W366">
            <v>1.4454271933223928E-3</v>
          </cell>
          <cell r="X366">
            <v>0</v>
          </cell>
        </row>
        <row r="367">
          <cell r="A367" t="str">
            <v>43 - Rio Grande do Sul</v>
          </cell>
          <cell r="B367">
            <v>81581.2</v>
          </cell>
          <cell r="C367">
            <v>28635150.279999994</v>
          </cell>
          <cell r="D367">
            <v>2822086</v>
          </cell>
          <cell r="E367">
            <v>0</v>
          </cell>
          <cell r="F367">
            <v>2689872.16</v>
          </cell>
          <cell r="G367">
            <v>9778934.2599999998</v>
          </cell>
          <cell r="H367">
            <v>0</v>
          </cell>
          <cell r="I367">
            <v>20314170.649999999</v>
          </cell>
          <cell r="J367">
            <v>8842506.5500000007</v>
          </cell>
          <cell r="K367">
            <v>0</v>
          </cell>
          <cell r="L367">
            <v>73164301.099999994</v>
          </cell>
          <cell r="M367"/>
          <cell r="N367" t="str">
            <v>43 - Rio Grande do Sul</v>
          </cell>
          <cell r="O367">
            <v>6.8811292738179809E-5</v>
          </cell>
          <cell r="P367">
            <v>2.4152889495605005E-2</v>
          </cell>
          <cell r="Q367">
            <v>2.3803448083421046E-3</v>
          </cell>
          <cell r="R367">
            <v>0</v>
          </cell>
          <cell r="S367">
            <v>2.2688264040004319E-3</v>
          </cell>
          <cell r="T367">
            <v>8.2482374374522032E-3</v>
          </cell>
          <cell r="U367">
            <v>0</v>
          </cell>
          <cell r="V367">
            <v>1.7134393013715051E-2</v>
          </cell>
          <cell r="W367">
            <v>7.4583887801518292E-3</v>
          </cell>
          <cell r="X367">
            <v>0</v>
          </cell>
        </row>
        <row r="368">
          <cell r="A368" t="str">
            <v>50 - Mato Grosso do Sul</v>
          </cell>
          <cell r="B368">
            <v>0</v>
          </cell>
          <cell r="C368">
            <v>220000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1781590</v>
          </cell>
          <cell r="J368">
            <v>147368</v>
          </cell>
          <cell r="K368">
            <v>0</v>
          </cell>
          <cell r="L368">
            <v>2148958</v>
          </cell>
          <cell r="M368"/>
          <cell r="N368" t="str">
            <v>50 - Mato Grosso do Sul</v>
          </cell>
          <cell r="O368">
            <v>0</v>
          </cell>
          <cell r="P368">
            <v>1.8556339453697123E-4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  <cell r="V368">
            <v>1.5027176730596481E-3</v>
          </cell>
          <cell r="W368">
            <v>1.2430048330056535E-4</v>
          </cell>
          <cell r="X368">
            <v>0</v>
          </cell>
        </row>
        <row r="369">
          <cell r="A369" t="str">
            <v>51 - Mato Grosso</v>
          </cell>
          <cell r="B369">
            <v>0</v>
          </cell>
          <cell r="C369">
            <v>291623.94</v>
          </cell>
          <cell r="D369">
            <v>0</v>
          </cell>
          <cell r="E369">
            <v>0</v>
          </cell>
          <cell r="F369">
            <v>73921.08</v>
          </cell>
          <cell r="G369">
            <v>376219.3</v>
          </cell>
          <cell r="H369">
            <v>0</v>
          </cell>
          <cell r="I369">
            <v>1447076</v>
          </cell>
          <cell r="J369">
            <v>0</v>
          </cell>
          <cell r="K369">
            <v>0</v>
          </cell>
          <cell r="L369">
            <v>2188840.3200000003</v>
          </cell>
          <cell r="M369"/>
          <cell r="N369" t="str">
            <v>51 - Mato Grosso</v>
          </cell>
          <cell r="O369">
            <v>0</v>
          </cell>
          <cell r="P369">
            <v>2.4597603743020923E-4</v>
          </cell>
          <cell r="Q369">
            <v>0</v>
          </cell>
          <cell r="R369">
            <v>0</v>
          </cell>
          <cell r="S369">
            <v>6.2350211511995511E-5</v>
          </cell>
          <cell r="T369">
            <v>3.1732968362874154E-4</v>
          </cell>
          <cell r="U369">
            <v>0</v>
          </cell>
          <cell r="V369">
            <v>1.2205651577862826E-3</v>
          </cell>
          <cell r="W369">
            <v>0</v>
          </cell>
          <cell r="X369">
            <v>0</v>
          </cell>
        </row>
        <row r="370">
          <cell r="A370" t="str">
            <v>52 - Goiás</v>
          </cell>
          <cell r="B370">
            <v>0</v>
          </cell>
          <cell r="C370">
            <v>1245000</v>
          </cell>
          <cell r="D370">
            <v>0</v>
          </cell>
          <cell r="E370">
            <v>0</v>
          </cell>
          <cell r="F370">
            <v>16400</v>
          </cell>
          <cell r="G370">
            <v>307640</v>
          </cell>
          <cell r="H370">
            <v>0</v>
          </cell>
          <cell r="I370">
            <v>1261595</v>
          </cell>
          <cell r="J370">
            <v>0</v>
          </cell>
          <cell r="K370">
            <v>0</v>
          </cell>
          <cell r="L370">
            <v>2830635</v>
          </cell>
          <cell r="M370"/>
          <cell r="N370" t="str">
            <v>52 - Goiás</v>
          </cell>
          <cell r="O370">
            <v>0</v>
          </cell>
          <cell r="P370">
            <v>1.0501201190842235E-3</v>
          </cell>
          <cell r="Q370">
            <v>0</v>
          </cell>
          <cell r="R370">
            <v>0</v>
          </cell>
          <cell r="S370">
            <v>1.3832907592756037E-5</v>
          </cell>
          <cell r="T370">
            <v>2.5948510316069922E-4</v>
          </cell>
          <cell r="U370">
            <v>0</v>
          </cell>
          <cell r="V370">
            <v>1.0641175033221373E-3</v>
          </cell>
          <cell r="W370">
            <v>0</v>
          </cell>
          <cell r="X370">
            <v>0</v>
          </cell>
        </row>
        <row r="371">
          <cell r="A371" t="str">
            <v>53 - Distrito Federal</v>
          </cell>
          <cell r="B371">
            <v>0</v>
          </cell>
          <cell r="C371">
            <v>6489502.3300000001</v>
          </cell>
          <cell r="D371">
            <v>1691367.7</v>
          </cell>
          <cell r="E371">
            <v>0</v>
          </cell>
          <cell r="F371">
            <v>478354</v>
          </cell>
          <cell r="G371">
            <v>1241233.32</v>
          </cell>
          <cell r="H371">
            <v>0</v>
          </cell>
          <cell r="I371">
            <v>2884946</v>
          </cell>
          <cell r="J371">
            <v>101240</v>
          </cell>
          <cell r="K371">
            <v>0</v>
          </cell>
          <cell r="L371">
            <v>12886643.350000001</v>
          </cell>
          <cell r="M371"/>
          <cell r="N371" t="str">
            <v>53 - Distrito Federal</v>
          </cell>
          <cell r="O371">
            <v>0</v>
          </cell>
          <cell r="P371">
            <v>5.4737003691381096E-3</v>
          </cell>
          <cell r="Q371">
            <v>1.4266178719190435E-3</v>
          </cell>
          <cell r="R371">
            <v>0</v>
          </cell>
          <cell r="S371">
            <v>4.0347723650153788E-4</v>
          </cell>
          <cell r="T371">
            <v>1.0469430375981577E-3</v>
          </cell>
          <cell r="U371">
            <v>0</v>
          </cell>
          <cell r="V371">
            <v>2.4333653309811681E-3</v>
          </cell>
          <cell r="W371">
            <v>8.5392900286013489E-5</v>
          </cell>
          <cell r="X371">
            <v>0</v>
          </cell>
        </row>
        <row r="372">
          <cell r="A372" t="str">
            <v>Total</v>
          </cell>
          <cell r="B372">
            <v>3190294.12</v>
          </cell>
          <cell r="C372">
            <v>441420662.26999998</v>
          </cell>
          <cell r="D372">
            <v>78369408.700000018</v>
          </cell>
          <cell r="E372">
            <v>0</v>
          </cell>
          <cell r="F372">
            <v>38772467.589999989</v>
          </cell>
          <cell r="G372">
            <v>197675833.13</v>
          </cell>
          <cell r="H372">
            <v>0</v>
          </cell>
          <cell r="I372">
            <v>261114096.06000003</v>
          </cell>
          <cell r="J372">
            <v>165035894.68000001</v>
          </cell>
          <cell r="K372">
            <v>0</v>
          </cell>
          <cell r="L372">
            <v>1185578656.5500002</v>
          </cell>
          <cell r="M372"/>
          <cell r="N372" t="str">
            <v>Total</v>
          </cell>
          <cell r="O372">
            <v>2.6909173021751795E-3</v>
          </cell>
          <cell r="P372">
            <v>0.37232507504354156</v>
          </cell>
          <cell r="Q372">
            <v>6.6102243210123854E-2</v>
          </cell>
          <cell r="R372">
            <v>0</v>
          </cell>
          <cell r="S372">
            <v>3.2703412275341355E-2</v>
          </cell>
          <cell r="T372">
            <v>0.16673363006148489</v>
          </cell>
          <cell r="U372">
            <v>0</v>
          </cell>
          <cell r="V372">
            <v>0.22024190011975633</v>
          </cell>
          <cell r="W372">
            <v>0.13920282198757669</v>
          </cell>
          <cell r="X372">
            <v>0</v>
          </cell>
        </row>
      </sheetData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entivadores"/>
      <sheetName val="procv"/>
      <sheetName val="Plan1"/>
      <sheetName val="Plan2"/>
      <sheetName val="Total x Ano"/>
      <sheetName val="TabDin"/>
      <sheetName val="Formato_Análises"/>
      <sheetName val="SCC X Ano = Total"/>
      <sheetName val="SCC X Ano = Total_VAR"/>
      <sheetName val="TabDin_Fisica"/>
      <sheetName val="SCC X Ano = Fisica"/>
      <sheetName val="SCC X Ano = Fisica_VAR"/>
      <sheetName val="TabDin_Juridica"/>
      <sheetName val="SCC X Ano = Juridica"/>
      <sheetName val="SCC X Ano = Juridica_VAR"/>
      <sheetName val="Total x Ano_VAR"/>
      <sheetName val="Formato_Análises_Fisica"/>
      <sheetName val="Formato_Análises_Juridica"/>
    </sheetNames>
    <sheetDataSet>
      <sheetData sheetId="0"/>
      <sheetData sheetId="1"/>
      <sheetData sheetId="2"/>
      <sheetData sheetId="3"/>
      <sheetData sheetId="4"/>
      <sheetData sheetId="5">
        <row r="6">
          <cell r="B6"/>
          <cell r="C6"/>
          <cell r="D6">
            <v>422960.7705317724</v>
          </cell>
          <cell r="E6"/>
          <cell r="F6"/>
          <cell r="G6"/>
          <cell r="H6"/>
          <cell r="I6"/>
          <cell r="J6"/>
          <cell r="K6"/>
        </row>
        <row r="7">
          <cell r="B7"/>
          <cell r="C7"/>
          <cell r="D7"/>
          <cell r="E7"/>
          <cell r="F7"/>
          <cell r="G7"/>
          <cell r="H7"/>
          <cell r="I7">
            <v>31436.856242229889</v>
          </cell>
          <cell r="J7"/>
          <cell r="K7"/>
        </row>
        <row r="8">
          <cell r="B8"/>
          <cell r="C8">
            <v>67495.323831572474</v>
          </cell>
          <cell r="D8">
            <v>1079899.8396555891</v>
          </cell>
          <cell r="E8"/>
          <cell r="F8"/>
          <cell r="G8">
            <v>35996.661321852967</v>
          </cell>
          <cell r="H8"/>
          <cell r="I8">
            <v>863919.87172447122</v>
          </cell>
          <cell r="J8"/>
          <cell r="K8"/>
        </row>
        <row r="9">
          <cell r="B9"/>
          <cell r="C9">
            <v>170984.1412788016</v>
          </cell>
          <cell r="D9"/>
          <cell r="E9"/>
          <cell r="F9"/>
          <cell r="G9"/>
          <cell r="H9"/>
          <cell r="I9"/>
          <cell r="J9"/>
          <cell r="K9"/>
        </row>
        <row r="10">
          <cell r="B10">
            <v>8999.1653304632418</v>
          </cell>
          <cell r="C10"/>
          <cell r="D10">
            <v>179983.30660926487</v>
          </cell>
          <cell r="E10"/>
          <cell r="F10">
            <v>836922.37573308148</v>
          </cell>
          <cell r="G10"/>
          <cell r="H10"/>
          <cell r="I10">
            <v>4110775.5269620228</v>
          </cell>
          <cell r="J10"/>
          <cell r="K10"/>
        </row>
        <row r="11">
          <cell r="B11"/>
          <cell r="C11"/>
          <cell r="D11"/>
          <cell r="E11"/>
          <cell r="F11"/>
          <cell r="G11"/>
          <cell r="H11"/>
          <cell r="I11"/>
          <cell r="J11"/>
          <cell r="K11"/>
        </row>
        <row r="12">
          <cell r="B12"/>
          <cell r="C12">
            <v>909634.19173677173</v>
          </cell>
          <cell r="D12">
            <v>1363013.5809519629</v>
          </cell>
          <cell r="E12"/>
          <cell r="F12"/>
          <cell r="G12"/>
          <cell r="H12"/>
          <cell r="I12">
            <v>5944.020694093615</v>
          </cell>
          <cell r="J12"/>
          <cell r="K12"/>
        </row>
        <row r="13">
          <cell r="B13">
            <v>1979495.2104896</v>
          </cell>
          <cell r="C13"/>
          <cell r="D13">
            <v>284373.62444263848</v>
          </cell>
          <cell r="E13"/>
          <cell r="F13">
            <v>354854.76334087469</v>
          </cell>
          <cell r="G13"/>
          <cell r="H13"/>
          <cell r="I13"/>
          <cell r="J13"/>
          <cell r="K13"/>
        </row>
        <row r="14">
          <cell r="B14"/>
          <cell r="C14">
            <v>126843.2353328794</v>
          </cell>
          <cell r="D14"/>
          <cell r="E14"/>
          <cell r="F14">
            <v>71993.322643705935</v>
          </cell>
          <cell r="G14"/>
          <cell r="H14"/>
          <cell r="I14">
            <v>665758.25114767055</v>
          </cell>
          <cell r="J14"/>
          <cell r="K14"/>
        </row>
        <row r="15">
          <cell r="B15"/>
          <cell r="C15">
            <v>3858759.5533582279</v>
          </cell>
          <cell r="D15">
            <v>4942866.7907790989</v>
          </cell>
          <cell r="E15"/>
          <cell r="F15">
            <v>601144.24407494452</v>
          </cell>
          <cell r="G15">
            <v>71993.322643705935</v>
          </cell>
          <cell r="H15"/>
          <cell r="I15">
            <v>2266565.9747734312</v>
          </cell>
          <cell r="J15">
            <v>362958.925682562</v>
          </cell>
          <cell r="K15"/>
        </row>
        <row r="16">
          <cell r="B16"/>
          <cell r="C16">
            <v>781305.01422452612</v>
          </cell>
          <cell r="D16"/>
          <cell r="E16"/>
          <cell r="F16">
            <v>37017.61662859402</v>
          </cell>
          <cell r="G16"/>
          <cell r="H16"/>
          <cell r="I16">
            <v>56103.946377973516</v>
          </cell>
          <cell r="J16"/>
          <cell r="K16"/>
        </row>
        <row r="17">
          <cell r="B17"/>
          <cell r="C17">
            <v>143986.64528741187</v>
          </cell>
          <cell r="D17"/>
          <cell r="E17"/>
          <cell r="F17"/>
          <cell r="G17"/>
          <cell r="H17"/>
          <cell r="I17"/>
          <cell r="J17"/>
          <cell r="K17"/>
        </row>
        <row r="18">
          <cell r="B18">
            <v>6175829.1139411787</v>
          </cell>
          <cell r="C18">
            <v>14455122.916244866</v>
          </cell>
          <cell r="D18">
            <v>1288268.0435752412</v>
          </cell>
          <cell r="E18"/>
          <cell r="F18">
            <v>3364958.9911931381</v>
          </cell>
          <cell r="G18">
            <v>33116.928416104733</v>
          </cell>
          <cell r="H18"/>
          <cell r="I18">
            <v>1152155.1999953876</v>
          </cell>
          <cell r="J18">
            <v>912071.11171326903</v>
          </cell>
          <cell r="K18"/>
        </row>
        <row r="19">
          <cell r="B19">
            <v>1009507.4685241726</v>
          </cell>
          <cell r="C19"/>
          <cell r="D19"/>
          <cell r="E19"/>
          <cell r="F19"/>
          <cell r="G19"/>
          <cell r="H19"/>
          <cell r="I19">
            <v>26997.495991389726</v>
          </cell>
          <cell r="J19">
            <v>1854836.5045423596</v>
          </cell>
          <cell r="K19"/>
        </row>
        <row r="20">
          <cell r="B20"/>
          <cell r="C20">
            <v>863919.87172447133</v>
          </cell>
          <cell r="D20"/>
          <cell r="E20"/>
          <cell r="F20"/>
          <cell r="G20"/>
          <cell r="H20"/>
          <cell r="I20"/>
          <cell r="J20"/>
          <cell r="K20"/>
        </row>
        <row r="21">
          <cell r="B21">
            <v>2306890.7846609708</v>
          </cell>
          <cell r="C21">
            <v>6369046.7550703976</v>
          </cell>
          <cell r="D21">
            <v>877163.25940474891</v>
          </cell>
          <cell r="E21"/>
          <cell r="F21">
            <v>630810.62252839003</v>
          </cell>
          <cell r="G21">
            <v>530950.75449733133</v>
          </cell>
          <cell r="H21"/>
          <cell r="I21">
            <v>6085012.5611456931</v>
          </cell>
          <cell r="J21">
            <v>2064428.3249719949</v>
          </cell>
          <cell r="K21"/>
        </row>
        <row r="22">
          <cell r="B22">
            <v>10527777.448206998</v>
          </cell>
          <cell r="C22">
            <v>72595118.085382476</v>
          </cell>
          <cell r="D22">
            <v>16474570.60515561</v>
          </cell>
          <cell r="E22"/>
          <cell r="F22">
            <v>9505669.0424154922</v>
          </cell>
          <cell r="G22">
            <v>5680360.1965154754</v>
          </cell>
          <cell r="H22"/>
          <cell r="I22">
            <v>34940197.432520658</v>
          </cell>
          <cell r="J22">
            <v>26384193.748965006</v>
          </cell>
          <cell r="K22"/>
        </row>
        <row r="23">
          <cell r="B23">
            <v>7276832.3922599787</v>
          </cell>
          <cell r="C23">
            <v>932518.74520218768</v>
          </cell>
          <cell r="D23">
            <v>188982.47193972807</v>
          </cell>
          <cell r="E23"/>
          <cell r="F23">
            <v>296972.455905287</v>
          </cell>
          <cell r="G23"/>
          <cell r="H23"/>
          <cell r="I23">
            <v>547239.24374546972</v>
          </cell>
          <cell r="J23"/>
          <cell r="K23"/>
        </row>
        <row r="24">
          <cell r="B24">
            <v>31091296.806750506</v>
          </cell>
          <cell r="C24">
            <v>61054957.935328268</v>
          </cell>
          <cell r="D24">
            <v>22853103.398399185</v>
          </cell>
          <cell r="E24"/>
          <cell r="F24">
            <v>22960770.114347763</v>
          </cell>
          <cell r="G24">
            <v>9773757.8492694441</v>
          </cell>
          <cell r="H24"/>
          <cell r="I24">
            <v>75049287.90136297</v>
          </cell>
          <cell r="J24">
            <v>13896930.068442466</v>
          </cell>
          <cell r="K24"/>
        </row>
        <row r="25">
          <cell r="B25">
            <v>29211106.575757693</v>
          </cell>
          <cell r="C25">
            <v>213498943.85526079</v>
          </cell>
          <cell r="D25">
            <v>79273085.218192473</v>
          </cell>
          <cell r="E25"/>
          <cell r="F25">
            <v>99299434.535075277</v>
          </cell>
          <cell r="G25">
            <v>51568284.079115652</v>
          </cell>
          <cell r="H25"/>
          <cell r="I25">
            <v>133729583.53841522</v>
          </cell>
          <cell r="J25">
            <v>89175356.097921908</v>
          </cell>
          <cell r="K25"/>
        </row>
        <row r="26">
          <cell r="B26">
            <v>2153615.3089094386</v>
          </cell>
          <cell r="C26">
            <v>10772537.754771458</v>
          </cell>
          <cell r="D26">
            <v>1876236.4477048786</v>
          </cell>
          <cell r="E26"/>
          <cell r="F26">
            <v>3707274.9835007819</v>
          </cell>
          <cell r="G26">
            <v>7077614.9536099462</v>
          </cell>
          <cell r="H26"/>
          <cell r="I26">
            <v>3880740.5726261334</v>
          </cell>
          <cell r="J26">
            <v>2730706.7278757654</v>
          </cell>
          <cell r="K26"/>
        </row>
        <row r="27">
          <cell r="B27">
            <v>2252325.4795745383</v>
          </cell>
          <cell r="C27">
            <v>14935523.541249579</v>
          </cell>
          <cell r="D27">
            <v>2014601.3504070118</v>
          </cell>
          <cell r="E27"/>
          <cell r="F27">
            <v>3634108.6736512403</v>
          </cell>
          <cell r="G27">
            <v>778085.83280251292</v>
          </cell>
          <cell r="H27"/>
          <cell r="I27">
            <v>4010947.2100046123</v>
          </cell>
          <cell r="J27">
            <v>3751692.415798977</v>
          </cell>
          <cell r="K27"/>
        </row>
        <row r="28">
          <cell r="B28">
            <v>12048044.315969847</v>
          </cell>
          <cell r="C28">
            <v>19128139.78151314</v>
          </cell>
          <cell r="D28">
            <v>5585313.9640213503</v>
          </cell>
          <cell r="E28"/>
          <cell r="F28">
            <v>9653381.3601480406</v>
          </cell>
          <cell r="G28">
            <v>13372366.597526731</v>
          </cell>
          <cell r="H28"/>
          <cell r="I28">
            <v>15937913.425927226</v>
          </cell>
          <cell r="J28">
            <v>8196110.4135348313</v>
          </cell>
          <cell r="K28"/>
        </row>
        <row r="29">
          <cell r="B29">
            <v>2927079.3143848707</v>
          </cell>
          <cell r="C29">
            <v>725332.72563533729</v>
          </cell>
          <cell r="D29">
            <v>16468.472554747736</v>
          </cell>
          <cell r="E29"/>
          <cell r="F29"/>
          <cell r="G29"/>
          <cell r="H29"/>
          <cell r="I29"/>
          <cell r="J29">
            <v>90171.636611241673</v>
          </cell>
          <cell r="K29"/>
        </row>
        <row r="30">
          <cell r="B30">
            <v>359966.61321852967</v>
          </cell>
          <cell r="C30">
            <v>125988.31462648539</v>
          </cell>
          <cell r="D30">
            <v>251976.6292529708</v>
          </cell>
          <cell r="E30"/>
          <cell r="F30"/>
          <cell r="G30"/>
          <cell r="H30"/>
          <cell r="I30">
            <v>1857704.8984997915</v>
          </cell>
          <cell r="J30"/>
          <cell r="K30"/>
        </row>
        <row r="31">
          <cell r="B31">
            <v>179983.30660926484</v>
          </cell>
          <cell r="C31">
            <v>469184.78527005954</v>
          </cell>
          <cell r="D31">
            <v>269974.95991389727</v>
          </cell>
          <cell r="E31"/>
          <cell r="F31">
            <v>68393.656511520647</v>
          </cell>
          <cell r="G31">
            <v>1187889.823621148</v>
          </cell>
          <cell r="H31"/>
          <cell r="I31">
            <v>3165085.6933738226</v>
          </cell>
          <cell r="J31">
            <v>115189.31622992951</v>
          </cell>
          <cell r="K31"/>
        </row>
        <row r="32">
          <cell r="B32">
            <v>343048.18239725882</v>
          </cell>
          <cell r="C32">
            <v>3591576.1165315099</v>
          </cell>
          <cell r="D32">
            <v>2235452.5485331784</v>
          </cell>
          <cell r="E32"/>
          <cell r="F32">
            <v>506203.04983855743</v>
          </cell>
          <cell r="G32">
            <v>714893.69385200017</v>
          </cell>
          <cell r="H32"/>
          <cell r="I32">
            <v>9182424.8732026946</v>
          </cell>
          <cell r="J32">
            <v>4411236.0593493972</v>
          </cell>
          <cell r="K32"/>
        </row>
        <row r="33">
          <cell r="B33">
            <v>109851797.48698531</v>
          </cell>
          <cell r="C33">
            <v>425576919.28886122</v>
          </cell>
          <cell r="D33">
            <v>141478295.28202537</v>
          </cell>
          <cell r="E33"/>
          <cell r="F33">
            <v>155529909.80753669</v>
          </cell>
          <cell r="G33">
            <v>90825310.693191916</v>
          </cell>
          <cell r="H33"/>
          <cell r="I33">
            <v>297565794.49473292</v>
          </cell>
          <cell r="J33">
            <v>153945881.35163969</v>
          </cell>
          <cell r="K33"/>
        </row>
        <row r="40">
          <cell r="B40"/>
          <cell r="C40">
            <v>67980.61434013398</v>
          </cell>
          <cell r="D40">
            <v>788850.44783363165</v>
          </cell>
          <cell r="E40"/>
          <cell r="F40">
            <v>4248.7883962583737</v>
          </cell>
          <cell r="G40"/>
          <cell r="H40"/>
          <cell r="I40"/>
          <cell r="J40"/>
          <cell r="K40"/>
        </row>
        <row r="41">
          <cell r="B41"/>
          <cell r="C41">
            <v>774816.69976079022</v>
          </cell>
          <cell r="D41">
            <v>339903.07170066988</v>
          </cell>
          <cell r="E41"/>
          <cell r="F41"/>
          <cell r="G41"/>
          <cell r="H41"/>
          <cell r="I41"/>
          <cell r="J41"/>
          <cell r="K41"/>
        </row>
        <row r="42">
          <cell r="B42"/>
          <cell r="C42">
            <v>118966.07509523447</v>
          </cell>
          <cell r="D42">
            <v>201508.74885255421</v>
          </cell>
          <cell r="E42"/>
          <cell r="F42"/>
          <cell r="G42"/>
          <cell r="H42"/>
          <cell r="I42">
            <v>93828.543427611425</v>
          </cell>
          <cell r="J42"/>
          <cell r="K42"/>
        </row>
        <row r="43">
          <cell r="B43"/>
          <cell r="C43">
            <v>8497.5767925167474</v>
          </cell>
          <cell r="D43">
            <v>148707.59386904308</v>
          </cell>
          <cell r="E43"/>
          <cell r="F43"/>
          <cell r="G43"/>
          <cell r="H43"/>
          <cell r="I43"/>
          <cell r="J43"/>
          <cell r="K43"/>
        </row>
        <row r="44">
          <cell r="B44">
            <v>630710.9346134275</v>
          </cell>
          <cell r="C44">
            <v>148607.50940958082</v>
          </cell>
          <cell r="D44"/>
          <cell r="E44"/>
          <cell r="F44">
            <v>67980.61434013398</v>
          </cell>
          <cell r="G44"/>
          <cell r="H44"/>
          <cell r="I44"/>
          <cell r="J44"/>
          <cell r="K44"/>
        </row>
        <row r="45">
          <cell r="B45"/>
          <cell r="C45">
            <v>849757.6792516748</v>
          </cell>
          <cell r="D45"/>
          <cell r="E45"/>
          <cell r="F45"/>
          <cell r="G45"/>
          <cell r="H45"/>
          <cell r="I45"/>
          <cell r="J45"/>
          <cell r="K45"/>
        </row>
        <row r="46">
          <cell r="B46"/>
          <cell r="C46"/>
          <cell r="D46">
            <v>553802.18825985363</v>
          </cell>
          <cell r="E46"/>
          <cell r="F46"/>
          <cell r="G46"/>
          <cell r="H46"/>
          <cell r="I46">
            <v>50985.460755100488</v>
          </cell>
          <cell r="J46"/>
          <cell r="K46"/>
        </row>
        <row r="47">
          <cell r="B47"/>
          <cell r="C47"/>
          <cell r="D47"/>
          <cell r="E47"/>
          <cell r="F47">
            <v>355113.7341592749</v>
          </cell>
          <cell r="G47"/>
          <cell r="H47"/>
          <cell r="I47"/>
          <cell r="J47"/>
          <cell r="K47"/>
        </row>
        <row r="48">
          <cell r="B48"/>
          <cell r="C48">
            <v>232597.9136255263</v>
          </cell>
          <cell r="D48"/>
          <cell r="E48"/>
          <cell r="F48">
            <v>16995.153585033495</v>
          </cell>
          <cell r="G48"/>
          <cell r="H48"/>
          <cell r="I48">
            <v>815427.4690099071</v>
          </cell>
          <cell r="J48">
            <v>999148.97115429014</v>
          </cell>
          <cell r="K48"/>
        </row>
        <row r="49">
          <cell r="B49"/>
          <cell r="C49">
            <v>4343781.6005660156</v>
          </cell>
          <cell r="D49">
            <v>4612559.4786490174</v>
          </cell>
          <cell r="E49"/>
          <cell r="F49">
            <v>1173951.7566003194</v>
          </cell>
          <cell r="G49">
            <v>578884.84257655055</v>
          </cell>
          <cell r="H49"/>
          <cell r="I49">
            <v>3334570.2748383251</v>
          </cell>
          <cell r="J49"/>
          <cell r="K49"/>
        </row>
        <row r="50">
          <cell r="B50"/>
          <cell r="C50">
            <v>1580549.2834081149</v>
          </cell>
          <cell r="D50"/>
          <cell r="E50"/>
          <cell r="F50"/>
          <cell r="G50"/>
          <cell r="H50"/>
          <cell r="I50"/>
          <cell r="J50"/>
          <cell r="K50"/>
        </row>
        <row r="51">
          <cell r="B51">
            <v>275470.1956714117</v>
          </cell>
          <cell r="C51">
            <v>528230.36243751855</v>
          </cell>
          <cell r="D51"/>
          <cell r="E51"/>
          <cell r="F51"/>
          <cell r="G51"/>
          <cell r="H51"/>
          <cell r="I51"/>
          <cell r="J51">
            <v>64432.876029258237</v>
          </cell>
          <cell r="K51"/>
        </row>
        <row r="52">
          <cell r="B52">
            <v>6650182.0479688607</v>
          </cell>
          <cell r="C52">
            <v>11165407.545816664</v>
          </cell>
          <cell r="D52">
            <v>308462.03756835795</v>
          </cell>
          <cell r="E52"/>
          <cell r="F52">
            <v>1656444.6937291813</v>
          </cell>
          <cell r="G52">
            <v>362051.15585268557</v>
          </cell>
          <cell r="H52"/>
          <cell r="I52">
            <v>1481184.2797825679</v>
          </cell>
          <cell r="J52">
            <v>907314.46909681067</v>
          </cell>
          <cell r="K52"/>
        </row>
        <row r="53">
          <cell r="B53"/>
          <cell r="C53"/>
          <cell r="D53"/>
          <cell r="E53"/>
          <cell r="F53"/>
          <cell r="G53"/>
          <cell r="H53"/>
          <cell r="I53"/>
          <cell r="J53">
            <v>2209369.9660543543</v>
          </cell>
          <cell r="K53"/>
        </row>
        <row r="54">
          <cell r="B54"/>
          <cell r="C54">
            <v>588032.31404215889</v>
          </cell>
          <cell r="D54">
            <v>195444.26622788521</v>
          </cell>
          <cell r="E54"/>
          <cell r="F54">
            <v>50985.460755100488</v>
          </cell>
          <cell r="G54"/>
          <cell r="H54"/>
          <cell r="I54">
            <v>1419095.3243502968</v>
          </cell>
          <cell r="J54">
            <v>740053.96286028356</v>
          </cell>
          <cell r="K54"/>
        </row>
        <row r="55">
          <cell r="B55">
            <v>254927.30377550243</v>
          </cell>
          <cell r="C55">
            <v>4586191.6848085281</v>
          </cell>
          <cell r="D55">
            <v>1633234.2595217188</v>
          </cell>
          <cell r="E55"/>
          <cell r="F55">
            <v>1415745.6985447621</v>
          </cell>
          <cell r="G55"/>
          <cell r="H55"/>
          <cell r="I55">
            <v>4892947.1370344916</v>
          </cell>
          <cell r="J55">
            <v>3314287.7826856468</v>
          </cell>
          <cell r="K55"/>
        </row>
        <row r="56">
          <cell r="B56">
            <v>5711259.5843509194</v>
          </cell>
          <cell r="C56">
            <v>64544575.758457765</v>
          </cell>
          <cell r="D56">
            <v>12868842.955460474</v>
          </cell>
          <cell r="E56"/>
          <cell r="F56">
            <v>12720495.522886209</v>
          </cell>
          <cell r="G56">
            <v>2950358.6623618146</v>
          </cell>
          <cell r="H56"/>
          <cell r="I56">
            <v>30608490.470233463</v>
          </cell>
          <cell r="J56">
            <v>29690342.355507836</v>
          </cell>
          <cell r="K56"/>
        </row>
        <row r="57">
          <cell r="B57">
            <v>22107.550710715346</v>
          </cell>
          <cell r="C57">
            <v>1746522.2538041936</v>
          </cell>
          <cell r="D57">
            <v>1859118.9532194436</v>
          </cell>
          <cell r="E57"/>
          <cell r="F57">
            <v>84975.767925167485</v>
          </cell>
          <cell r="G57"/>
          <cell r="H57"/>
          <cell r="I57">
            <v>734617.74007819244</v>
          </cell>
          <cell r="J57"/>
          <cell r="K57"/>
        </row>
        <row r="58">
          <cell r="B58">
            <v>32295742.839706026</v>
          </cell>
          <cell r="C58">
            <v>57811813.49443727</v>
          </cell>
          <cell r="D58">
            <v>26725836.451437555</v>
          </cell>
          <cell r="E58"/>
          <cell r="F58">
            <v>25116197.311424684</v>
          </cell>
          <cell r="G58">
            <v>11784601.374700123</v>
          </cell>
          <cell r="H58"/>
          <cell r="I58">
            <v>60017498.537300937</v>
          </cell>
          <cell r="J58">
            <v>14867365.539709145</v>
          </cell>
          <cell r="K58"/>
        </row>
        <row r="59">
          <cell r="B59">
            <v>19980682.562069096</v>
          </cell>
          <cell r="C59">
            <v>235345290.46710351</v>
          </cell>
          <cell r="D59">
            <v>70787624.847305059</v>
          </cell>
          <cell r="E59"/>
          <cell r="F59">
            <v>72955631.787627116</v>
          </cell>
          <cell r="G59">
            <v>32961476.9619487</v>
          </cell>
          <cell r="H59"/>
          <cell r="I59">
            <v>152146818.60014284</v>
          </cell>
          <cell r="J59">
            <v>47983422.362964548</v>
          </cell>
          <cell r="K59"/>
        </row>
        <row r="60">
          <cell r="B60">
            <v>2845016.3612494897</v>
          </cell>
          <cell r="C60">
            <v>25615400.954253051</v>
          </cell>
          <cell r="D60">
            <v>1187301.5517122848</v>
          </cell>
          <cell r="E60"/>
          <cell r="F60">
            <v>5324012.0935992049</v>
          </cell>
          <cell r="G60">
            <v>8863601.4152776133</v>
          </cell>
          <cell r="H60"/>
          <cell r="I60">
            <v>4015760.6734991665</v>
          </cell>
          <cell r="J60">
            <v>1125940.8216159784</v>
          </cell>
          <cell r="K60"/>
        </row>
        <row r="61">
          <cell r="B61">
            <v>2028643.5028311079</v>
          </cell>
          <cell r="C61">
            <v>12248342.539169403</v>
          </cell>
          <cell r="D61">
            <v>1492785.4945276298</v>
          </cell>
          <cell r="E61"/>
          <cell r="F61">
            <v>3761167.1715352274</v>
          </cell>
          <cell r="G61">
            <v>178449.11264285169</v>
          </cell>
          <cell r="H61"/>
          <cell r="I61">
            <v>4395756.5361579908</v>
          </cell>
          <cell r="J61">
            <v>2123553.7707892531</v>
          </cell>
          <cell r="K61"/>
        </row>
        <row r="62">
          <cell r="B62">
            <v>12098502.507231532</v>
          </cell>
          <cell r="C62">
            <v>21637419.028595075</v>
          </cell>
          <cell r="D62">
            <v>3605141.1756148571</v>
          </cell>
          <cell r="E62"/>
          <cell r="F62">
            <v>7612446.4372975547</v>
          </cell>
          <cell r="G62">
            <v>15364537.241974859</v>
          </cell>
          <cell r="H62"/>
          <cell r="I62">
            <v>19759592.048241381</v>
          </cell>
          <cell r="J62">
            <v>8426871.0052992497</v>
          </cell>
          <cell r="K62"/>
        </row>
        <row r="63">
          <cell r="B63"/>
          <cell r="C63">
            <v>424878.8396258374</v>
          </cell>
          <cell r="D63">
            <v>203941.84302040195</v>
          </cell>
          <cell r="E63"/>
          <cell r="F63"/>
          <cell r="G63"/>
          <cell r="H63"/>
          <cell r="I63">
            <v>476948.59117966302</v>
          </cell>
          <cell r="J63"/>
          <cell r="K63"/>
        </row>
        <row r="64">
          <cell r="B64"/>
          <cell r="C64">
            <v>169951.53585033494</v>
          </cell>
          <cell r="D64">
            <v>33990.30717006699</v>
          </cell>
          <cell r="E64"/>
          <cell r="F64"/>
          <cell r="G64"/>
          <cell r="H64"/>
          <cell r="I64">
            <v>1359612.2868026795</v>
          </cell>
          <cell r="J64"/>
          <cell r="K64"/>
        </row>
        <row r="65">
          <cell r="B65"/>
          <cell r="C65">
            <v>476805.62794770568</v>
          </cell>
          <cell r="D65"/>
          <cell r="E65"/>
          <cell r="F65">
            <v>105309.02460160533</v>
          </cell>
          <cell r="G65">
            <v>702741.59602379636</v>
          </cell>
          <cell r="H65"/>
          <cell r="I65">
            <v>2081311.330834744</v>
          </cell>
          <cell r="J65"/>
          <cell r="K65"/>
        </row>
        <row r="66">
          <cell r="B66">
            <v>142504.36281050585</v>
          </cell>
          <cell r="C66">
            <v>6738003.960274606</v>
          </cell>
          <cell r="D66">
            <v>2449527.1727376366</v>
          </cell>
          <cell r="E66"/>
          <cell r="F66">
            <v>506285.62529814779</v>
          </cell>
          <cell r="G66">
            <v>1308626.8260475791</v>
          </cell>
          <cell r="H66"/>
          <cell r="I66">
            <v>9808931.2387438137</v>
          </cell>
          <cell r="J66"/>
          <cell r="K66"/>
        </row>
        <row r="67">
          <cell r="B67">
            <v>82935749.752988592</v>
          </cell>
          <cell r="C67">
            <v>451752421.31887323</v>
          </cell>
          <cell r="D67">
            <v>129996582.84468816</v>
          </cell>
          <cell r="E67"/>
          <cell r="F67">
            <v>132927986.64230497</v>
          </cell>
          <cell r="G67">
            <v>75055329.189406589</v>
          </cell>
          <cell r="H67"/>
          <cell r="I67">
            <v>297493376.54241323</v>
          </cell>
          <cell r="J67">
            <v>112452103.88376667</v>
          </cell>
          <cell r="K67"/>
        </row>
        <row r="74">
          <cell r="B74"/>
          <cell r="C74"/>
          <cell r="D74"/>
          <cell r="E74"/>
          <cell r="F74">
            <v>19551.204769368931</v>
          </cell>
          <cell r="G74"/>
          <cell r="H74"/>
          <cell r="I74"/>
          <cell r="J74"/>
          <cell r="K74"/>
        </row>
        <row r="75">
          <cell r="B75"/>
          <cell r="C75">
            <v>40731.676602851941</v>
          </cell>
          <cell r="D75"/>
          <cell r="E75"/>
          <cell r="F75"/>
          <cell r="G75"/>
          <cell r="H75"/>
          <cell r="I75"/>
          <cell r="J75"/>
          <cell r="K75"/>
        </row>
        <row r="76">
          <cell r="B76"/>
          <cell r="C76">
            <v>180196.93729101698</v>
          </cell>
          <cell r="D76">
            <v>556654.96151577902</v>
          </cell>
          <cell r="E76"/>
          <cell r="F76"/>
          <cell r="G76"/>
          <cell r="H76"/>
          <cell r="I76"/>
          <cell r="J76"/>
          <cell r="K76"/>
        </row>
        <row r="77">
          <cell r="B77"/>
          <cell r="C77"/>
          <cell r="D77"/>
          <cell r="E77"/>
          <cell r="F77"/>
          <cell r="G77"/>
          <cell r="H77"/>
          <cell r="I77"/>
          <cell r="J77"/>
          <cell r="K77"/>
        </row>
        <row r="78">
          <cell r="B78"/>
          <cell r="C78">
            <v>993852.90910958732</v>
          </cell>
          <cell r="D78"/>
          <cell r="E78"/>
          <cell r="F78">
            <v>325.85341282281553</v>
          </cell>
          <cell r="G78"/>
          <cell r="H78"/>
          <cell r="I78">
            <v>2456535.2363999086</v>
          </cell>
          <cell r="J78"/>
          <cell r="K78"/>
        </row>
        <row r="79">
          <cell r="B79"/>
          <cell r="C79"/>
          <cell r="D79"/>
          <cell r="E79"/>
          <cell r="F79"/>
          <cell r="G79"/>
          <cell r="H79"/>
          <cell r="I79"/>
          <cell r="J79"/>
          <cell r="K79"/>
        </row>
        <row r="80">
          <cell r="B80"/>
          <cell r="C80"/>
          <cell r="D80"/>
          <cell r="E80"/>
          <cell r="F80"/>
          <cell r="G80"/>
          <cell r="H80"/>
          <cell r="I80"/>
          <cell r="J80"/>
          <cell r="K80"/>
        </row>
        <row r="81">
          <cell r="B81">
            <v>579577.62491358991</v>
          </cell>
          <cell r="C81">
            <v>1235082.1906223181</v>
          </cell>
          <cell r="D81"/>
          <cell r="E81"/>
          <cell r="F81"/>
          <cell r="G81"/>
          <cell r="H81"/>
          <cell r="I81"/>
          <cell r="J81">
            <v>1083462.5976358617</v>
          </cell>
          <cell r="K81"/>
        </row>
        <row r="82">
          <cell r="B82"/>
          <cell r="C82">
            <v>220691.1319266037</v>
          </cell>
          <cell r="D82"/>
          <cell r="E82"/>
          <cell r="F82"/>
          <cell r="G82"/>
          <cell r="H82"/>
          <cell r="I82">
            <v>966135.73635152541</v>
          </cell>
          <cell r="J82"/>
          <cell r="K82"/>
        </row>
        <row r="83">
          <cell r="B83">
            <v>97963.706519507279</v>
          </cell>
          <cell r="C83">
            <v>7208434.9616593346</v>
          </cell>
          <cell r="D83">
            <v>4205569.5594703034</v>
          </cell>
          <cell r="E83"/>
          <cell r="F83">
            <v>1873200.9289532376</v>
          </cell>
          <cell r="G83">
            <v>1343961.8072520122</v>
          </cell>
          <cell r="H83"/>
          <cell r="I83">
            <v>2698449.1359329787</v>
          </cell>
          <cell r="J83">
            <v>644427.45591521706</v>
          </cell>
          <cell r="K83"/>
        </row>
        <row r="84">
          <cell r="B84"/>
          <cell r="C84">
            <v>1026438.250391869</v>
          </cell>
          <cell r="D84"/>
          <cell r="E84"/>
          <cell r="F84"/>
          <cell r="G84"/>
          <cell r="H84"/>
          <cell r="I84"/>
          <cell r="J84"/>
          <cell r="K84"/>
        </row>
        <row r="85">
          <cell r="B85">
            <v>486087.75541077479</v>
          </cell>
          <cell r="C85">
            <v>136156.54513436218</v>
          </cell>
          <cell r="D85"/>
          <cell r="E85"/>
          <cell r="F85"/>
          <cell r="G85"/>
          <cell r="H85"/>
          <cell r="I85"/>
          <cell r="J85">
            <v>165619.07023485628</v>
          </cell>
          <cell r="K85"/>
        </row>
        <row r="86">
          <cell r="B86">
            <v>7789695.212133389</v>
          </cell>
          <cell r="C86">
            <v>12691215.98993508</v>
          </cell>
          <cell r="D86">
            <v>955361.47471989226</v>
          </cell>
          <cell r="E86"/>
          <cell r="F86">
            <v>1161667.4167133372</v>
          </cell>
          <cell r="G86">
            <v>3311591.2101710304</v>
          </cell>
          <cell r="H86"/>
          <cell r="I86">
            <v>1589154.5089955893</v>
          </cell>
          <cell r="J86">
            <v>796500.08290152065</v>
          </cell>
          <cell r="K86"/>
        </row>
        <row r="87">
          <cell r="B87"/>
          <cell r="C87"/>
          <cell r="D87">
            <v>32585.341282281552</v>
          </cell>
          <cell r="E87"/>
          <cell r="F87"/>
          <cell r="G87"/>
          <cell r="H87"/>
          <cell r="I87">
            <v>14663.403577026698</v>
          </cell>
          <cell r="J87"/>
          <cell r="K87"/>
        </row>
        <row r="88">
          <cell r="B88"/>
          <cell r="C88">
            <v>116003.81496492233</v>
          </cell>
          <cell r="D88"/>
          <cell r="E88"/>
          <cell r="F88">
            <v>85536.520865989078</v>
          </cell>
          <cell r="G88"/>
          <cell r="H88"/>
          <cell r="I88">
            <v>570243.47243992717</v>
          </cell>
          <cell r="J88">
            <v>1266600.3619776045</v>
          </cell>
          <cell r="K88"/>
        </row>
        <row r="89">
          <cell r="B89">
            <v>4223650.2529582875</v>
          </cell>
          <cell r="C89">
            <v>4572495.6707851626</v>
          </cell>
          <cell r="D89">
            <v>801977.3855030007</v>
          </cell>
          <cell r="E89"/>
          <cell r="F89">
            <v>844980.26039322768</v>
          </cell>
          <cell r="G89">
            <v>266759.89640739793</v>
          </cell>
          <cell r="H89"/>
          <cell r="I89">
            <v>8247486.7369788475</v>
          </cell>
          <cell r="J89">
            <v>1303413.6512912621</v>
          </cell>
          <cell r="K89"/>
        </row>
        <row r="90">
          <cell r="B90">
            <v>12586291.239884144</v>
          </cell>
          <cell r="C90">
            <v>41757298.671908259</v>
          </cell>
          <cell r="D90">
            <v>7414757.2614941057</v>
          </cell>
          <cell r="E90"/>
          <cell r="F90">
            <v>7259969.4772381261</v>
          </cell>
          <cell r="G90">
            <v>2679266.9601536319</v>
          </cell>
          <cell r="H90"/>
          <cell r="I90">
            <v>31706269.66759523</v>
          </cell>
          <cell r="J90">
            <v>19729350.459426232</v>
          </cell>
          <cell r="K90"/>
        </row>
        <row r="91">
          <cell r="B91">
            <v>1182695.8779297385</v>
          </cell>
          <cell r="C91">
            <v>1223253.7117368495</v>
          </cell>
          <cell r="D91">
            <v>1279463.4254487851</v>
          </cell>
          <cell r="E91"/>
          <cell r="F91"/>
          <cell r="G91"/>
          <cell r="H91"/>
          <cell r="I91">
            <v>244390.05961711163</v>
          </cell>
          <cell r="J91"/>
          <cell r="K91"/>
        </row>
        <row r="92">
          <cell r="B92">
            <v>42801715.379279628</v>
          </cell>
          <cell r="C92">
            <v>95047559.980999321</v>
          </cell>
          <cell r="D92">
            <v>17942321.70988404</v>
          </cell>
          <cell r="E92"/>
          <cell r="F92">
            <v>17475575.798424892</v>
          </cell>
          <cell r="G92">
            <v>11787975.306254325</v>
          </cell>
          <cell r="H92"/>
          <cell r="I92">
            <v>69203329.245062113</v>
          </cell>
          <cell r="J92">
            <v>10487495.215482689</v>
          </cell>
          <cell r="K92"/>
        </row>
        <row r="93">
          <cell r="B93">
            <v>28696108.472663723</v>
          </cell>
          <cell r="C93">
            <v>266251539.60165799</v>
          </cell>
          <cell r="D93">
            <v>59193325.56015528</v>
          </cell>
          <cell r="E93"/>
          <cell r="F93">
            <v>42700365.241167247</v>
          </cell>
          <cell r="G93">
            <v>66689951.732012689</v>
          </cell>
          <cell r="H93"/>
          <cell r="I93">
            <v>108773508.24970666</v>
          </cell>
          <cell r="J93">
            <v>30291581.784406874</v>
          </cell>
          <cell r="K93"/>
        </row>
        <row r="94">
          <cell r="B94">
            <v>1241714.5458162311</v>
          </cell>
          <cell r="C94">
            <v>16992356.286217105</v>
          </cell>
          <cell r="D94">
            <v>3151306.832791531</v>
          </cell>
          <cell r="E94"/>
          <cell r="F94">
            <v>2242035.4822436441</v>
          </cell>
          <cell r="G94">
            <v>6376258.0358067183</v>
          </cell>
          <cell r="H94"/>
          <cell r="I94">
            <v>3970121.3248178181</v>
          </cell>
          <cell r="J94">
            <v>1751325.6428060138</v>
          </cell>
          <cell r="K94"/>
        </row>
        <row r="95">
          <cell r="B95">
            <v>3949527.4868834401</v>
          </cell>
          <cell r="C95">
            <v>11076650.128393909</v>
          </cell>
          <cell r="D95">
            <v>3409209.0721708364</v>
          </cell>
          <cell r="E95"/>
          <cell r="F95">
            <v>3867339.9407604071</v>
          </cell>
          <cell r="G95">
            <v>1107182.8361395681</v>
          </cell>
          <cell r="H95"/>
          <cell r="I95">
            <v>5263196.152393003</v>
          </cell>
          <cell r="J95">
            <v>1749584.0703631709</v>
          </cell>
          <cell r="K95"/>
        </row>
        <row r="96">
          <cell r="B96">
            <v>11215028.570194203</v>
          </cell>
          <cell r="C96">
            <v>32603605.366070155</v>
          </cell>
          <cell r="D96">
            <v>2672965.1669543576</v>
          </cell>
          <cell r="E96"/>
          <cell r="F96">
            <v>4698157.1617846675</v>
          </cell>
          <cell r="G96">
            <v>13543374.051549939</v>
          </cell>
          <cell r="H96"/>
          <cell r="I96">
            <v>13424276.616869003</v>
          </cell>
          <cell r="J96">
            <v>4824869.8070159284</v>
          </cell>
          <cell r="K96"/>
        </row>
        <row r="97">
          <cell r="B97"/>
          <cell r="C97">
            <v>33562.901520749998</v>
          </cell>
          <cell r="D97">
            <v>131750.68113958489</v>
          </cell>
          <cell r="E97"/>
          <cell r="F97"/>
          <cell r="G97">
            <v>109169.85426449582</v>
          </cell>
          <cell r="H97"/>
          <cell r="I97"/>
          <cell r="J97"/>
          <cell r="K97"/>
        </row>
        <row r="98">
          <cell r="B98"/>
          <cell r="C98">
            <v>163089.60053247787</v>
          </cell>
          <cell r="D98">
            <v>48878.011923422331</v>
          </cell>
          <cell r="E98"/>
          <cell r="F98">
            <v>377118.78977528424</v>
          </cell>
          <cell r="G98">
            <v>259875.44472065454</v>
          </cell>
          <cell r="H98"/>
          <cell r="I98">
            <v>1087046.9851769125</v>
          </cell>
          <cell r="J98"/>
          <cell r="K98"/>
        </row>
        <row r="99">
          <cell r="B99">
            <v>358438.75410509709</v>
          </cell>
          <cell r="C99">
            <v>788157.94226518506</v>
          </cell>
          <cell r="D99">
            <v>765755.52013361652</v>
          </cell>
          <cell r="E99"/>
          <cell r="F99">
            <v>303532.45404445269</v>
          </cell>
          <cell r="G99">
            <v>325853.41282281553</v>
          </cell>
          <cell r="H99"/>
          <cell r="I99">
            <v>1802592.1602454272</v>
          </cell>
          <cell r="J99">
            <v>107776.01629114624</v>
          </cell>
          <cell r="K99"/>
        </row>
        <row r="100">
          <cell r="B100">
            <v>361899.95276343171</v>
          </cell>
          <cell r="C100">
            <v>5446508.508993336</v>
          </cell>
          <cell r="D100">
            <v>2067507.3190194822</v>
          </cell>
          <cell r="E100"/>
          <cell r="F100">
            <v>1117605.5182314361</v>
          </cell>
          <cell r="G100">
            <v>2458482.5363949374</v>
          </cell>
          <cell r="H100"/>
          <cell r="I100">
            <v>17705661.675267331</v>
          </cell>
          <cell r="J100">
            <v>553950.80179878639</v>
          </cell>
          <cell r="K100"/>
        </row>
        <row r="101">
          <cell r="B101">
            <v>115570394.83145519</v>
          </cell>
          <cell r="C101">
            <v>499804882.77871841</v>
          </cell>
          <cell r="D101">
            <v>104629389.28360629</v>
          </cell>
          <cell r="E101"/>
          <cell r="F101">
            <v>84026962.048778117</v>
          </cell>
          <cell r="G101">
            <v>110259703.08395022</v>
          </cell>
          <cell r="H101"/>
          <cell r="I101">
            <v>269723060.3674264</v>
          </cell>
          <cell r="J101">
            <v>74755957.017547145</v>
          </cell>
          <cell r="K101"/>
        </row>
        <row r="108">
          <cell r="B108"/>
          <cell r="C108">
            <v>138453.26341019248</v>
          </cell>
          <cell r="D108">
            <v>693295.48630897817</v>
          </cell>
          <cell r="E108"/>
          <cell r="F108">
            <v>18460.435121358998</v>
          </cell>
          <cell r="G108"/>
          <cell r="H108"/>
          <cell r="I108">
            <v>94455.893037620204</v>
          </cell>
          <cell r="J108"/>
          <cell r="K108"/>
        </row>
        <row r="109">
          <cell r="B109"/>
          <cell r="C109"/>
          <cell r="D109"/>
          <cell r="E109"/>
          <cell r="F109"/>
          <cell r="G109"/>
          <cell r="H109"/>
          <cell r="I109"/>
          <cell r="J109"/>
          <cell r="K109"/>
        </row>
        <row r="110">
          <cell r="B110"/>
          <cell r="C110">
            <v>230755.43901698745</v>
          </cell>
          <cell r="D110">
            <v>232948.12334961467</v>
          </cell>
          <cell r="E110"/>
          <cell r="F110">
            <v>114233.14176357762</v>
          </cell>
          <cell r="G110"/>
          <cell r="H110"/>
          <cell r="I110">
            <v>3845923.9836164578</v>
          </cell>
          <cell r="J110"/>
          <cell r="K110"/>
        </row>
        <row r="111">
          <cell r="B111"/>
          <cell r="C111"/>
          <cell r="D111"/>
          <cell r="E111"/>
          <cell r="F111"/>
          <cell r="G111"/>
          <cell r="H111"/>
          <cell r="I111"/>
          <cell r="J111"/>
          <cell r="K111"/>
        </row>
        <row r="112">
          <cell r="B112"/>
          <cell r="C112">
            <v>295905.3912994503</v>
          </cell>
          <cell r="D112"/>
          <cell r="E112"/>
          <cell r="F112"/>
          <cell r="G112"/>
          <cell r="H112"/>
          <cell r="I112">
            <v>7121403.599917395</v>
          </cell>
          <cell r="J112">
            <v>23045415.010129575</v>
          </cell>
          <cell r="K112"/>
        </row>
        <row r="113">
          <cell r="B113"/>
          <cell r="C113">
            <v>307.67391868931662</v>
          </cell>
          <cell r="D113"/>
          <cell r="E113"/>
          <cell r="F113"/>
          <cell r="G113"/>
          <cell r="H113"/>
          <cell r="I113"/>
          <cell r="J113"/>
          <cell r="K113"/>
        </row>
        <row r="114">
          <cell r="B114"/>
          <cell r="C114"/>
          <cell r="D114"/>
          <cell r="E114"/>
          <cell r="F114"/>
          <cell r="G114"/>
          <cell r="H114"/>
          <cell r="I114"/>
          <cell r="J114"/>
          <cell r="K114"/>
        </row>
        <row r="115">
          <cell r="B115">
            <v>249922.66266435955</v>
          </cell>
          <cell r="C115">
            <v>236468.94368704804</v>
          </cell>
          <cell r="D115"/>
          <cell r="E115"/>
          <cell r="F115">
            <v>230032.40530806757</v>
          </cell>
          <cell r="G115"/>
          <cell r="H115"/>
          <cell r="I115">
            <v>115377.71950849373</v>
          </cell>
          <cell r="J115">
            <v>13692735.214906147</v>
          </cell>
          <cell r="K115"/>
        </row>
        <row r="116">
          <cell r="B116"/>
          <cell r="C116">
            <v>265175.05875402468</v>
          </cell>
          <cell r="D116"/>
          <cell r="E116"/>
          <cell r="F116"/>
          <cell r="G116"/>
          <cell r="H116"/>
          <cell r="I116">
            <v>710353.22065133648</v>
          </cell>
          <cell r="J116"/>
          <cell r="K116"/>
        </row>
        <row r="117">
          <cell r="B117">
            <v>11845.445869538689</v>
          </cell>
          <cell r="C117">
            <v>6037633.1437583873</v>
          </cell>
          <cell r="D117">
            <v>4213230.6151109096</v>
          </cell>
          <cell r="E117"/>
          <cell r="F117">
            <v>1514286.9405068387</v>
          </cell>
          <cell r="G117">
            <v>913332.11981188343</v>
          </cell>
          <cell r="H117"/>
          <cell r="I117">
            <v>7220239.2311875587</v>
          </cell>
          <cell r="J117">
            <v>191149.92922935396</v>
          </cell>
          <cell r="K117"/>
        </row>
        <row r="118">
          <cell r="B118"/>
          <cell r="C118">
            <v>1692206.5527912416</v>
          </cell>
          <cell r="D118">
            <v>49227.826990290661</v>
          </cell>
          <cell r="E118"/>
          <cell r="F118"/>
          <cell r="G118"/>
          <cell r="H118"/>
          <cell r="I118"/>
          <cell r="J118"/>
          <cell r="K118"/>
        </row>
        <row r="119">
          <cell r="B119">
            <v>795554.6360397886</v>
          </cell>
          <cell r="C119">
            <v>784123.90384525131</v>
          </cell>
          <cell r="D119"/>
          <cell r="E119"/>
          <cell r="F119"/>
          <cell r="G119">
            <v>246139.13495145325</v>
          </cell>
          <cell r="H119"/>
          <cell r="I119"/>
          <cell r="J119">
            <v>4320.6340727622046</v>
          </cell>
          <cell r="K119"/>
        </row>
        <row r="120">
          <cell r="B120">
            <v>362132.2022973256</v>
          </cell>
          <cell r="C120">
            <v>10246456.083844937</v>
          </cell>
          <cell r="D120">
            <v>641038.60958919115</v>
          </cell>
          <cell r="E120"/>
          <cell r="F120">
            <v>1478328.5665839566</v>
          </cell>
          <cell r="G120">
            <v>1848581.8219650865</v>
          </cell>
          <cell r="H120"/>
          <cell r="I120">
            <v>3175273.2823393168</v>
          </cell>
          <cell r="J120">
            <v>279983.26600727811</v>
          </cell>
          <cell r="K120"/>
        </row>
        <row r="121">
          <cell r="B121"/>
          <cell r="C121">
            <v>159990.43771844462</v>
          </cell>
          <cell r="D121"/>
          <cell r="E121"/>
          <cell r="F121"/>
          <cell r="G121"/>
          <cell r="H121"/>
          <cell r="I121">
            <v>33074.946259101533</v>
          </cell>
          <cell r="J121"/>
          <cell r="K121"/>
        </row>
        <row r="122">
          <cell r="B122"/>
          <cell r="C122"/>
          <cell r="D122"/>
          <cell r="E122"/>
          <cell r="F122">
            <v>76918.479672329151</v>
          </cell>
          <cell r="G122"/>
          <cell r="H122"/>
          <cell r="I122">
            <v>461510.87803397491</v>
          </cell>
          <cell r="J122"/>
          <cell r="K122"/>
        </row>
        <row r="123">
          <cell r="B123">
            <v>65226.87076213512</v>
          </cell>
          <cell r="C123">
            <v>2061735.2976286421</v>
          </cell>
          <cell r="D123">
            <v>1387378.617849801</v>
          </cell>
          <cell r="E123"/>
          <cell r="F123">
            <v>1201466.6524817813</v>
          </cell>
          <cell r="G123">
            <v>147068.13313349333</v>
          </cell>
          <cell r="H123"/>
          <cell r="I123">
            <v>8356856.9287815299</v>
          </cell>
          <cell r="J123">
            <v>661498.92518203077</v>
          </cell>
          <cell r="K123"/>
        </row>
        <row r="124">
          <cell r="B124">
            <v>6837283.6580733377</v>
          </cell>
          <cell r="C124">
            <v>66407200.43177481</v>
          </cell>
          <cell r="D124">
            <v>11510341.713372113</v>
          </cell>
          <cell r="E124"/>
          <cell r="F124">
            <v>12381130.406681582</v>
          </cell>
          <cell r="G124">
            <v>4222732.4933580942</v>
          </cell>
          <cell r="H124"/>
          <cell r="I124">
            <v>31738051.870072603</v>
          </cell>
          <cell r="J124">
            <v>32687935.820645466</v>
          </cell>
          <cell r="K124"/>
        </row>
        <row r="125">
          <cell r="B125"/>
          <cell r="C125">
            <v>2315092.4011777625</v>
          </cell>
          <cell r="D125">
            <v>523814.84656856157</v>
          </cell>
          <cell r="E125"/>
          <cell r="F125">
            <v>196802.08372002793</v>
          </cell>
          <cell r="G125"/>
          <cell r="H125"/>
          <cell r="I125">
            <v>245369.95015473</v>
          </cell>
          <cell r="J125">
            <v>16697385.541163435</v>
          </cell>
          <cell r="K125"/>
        </row>
        <row r="126">
          <cell r="B126">
            <v>15339940.857304219</v>
          </cell>
          <cell r="C126">
            <v>97121676.432603732</v>
          </cell>
          <cell r="D126">
            <v>16820593.377298217</v>
          </cell>
          <cell r="E126"/>
          <cell r="F126">
            <v>16768042.471998038</v>
          </cell>
          <cell r="G126">
            <v>10744827.235743348</v>
          </cell>
          <cell r="H126"/>
          <cell r="I126">
            <v>63841101.263495825</v>
          </cell>
          <cell r="J126">
            <v>15838327.792874662</v>
          </cell>
          <cell r="K126"/>
        </row>
        <row r="127">
          <cell r="B127">
            <v>16732954.230684571</v>
          </cell>
          <cell r="C127">
            <v>313333346.45297515</v>
          </cell>
          <cell r="D127">
            <v>67519693.740461871</v>
          </cell>
          <cell r="E127"/>
          <cell r="F127">
            <v>50729177.519363359</v>
          </cell>
          <cell r="G127">
            <v>61507439.81830395</v>
          </cell>
          <cell r="H127"/>
          <cell r="I127">
            <v>133946332.7488963</v>
          </cell>
          <cell r="J127">
            <v>47929521.525654696</v>
          </cell>
          <cell r="K127"/>
        </row>
        <row r="128">
          <cell r="B128">
            <v>2905697.994269765</v>
          </cell>
          <cell r="C128">
            <v>21663742.91275188</v>
          </cell>
          <cell r="D128">
            <v>3087042.3710941863</v>
          </cell>
          <cell r="E128"/>
          <cell r="F128">
            <v>3229853.4663539114</v>
          </cell>
          <cell r="G128">
            <v>5325047.7334432658</v>
          </cell>
          <cell r="H128"/>
          <cell r="I128">
            <v>7140818.7472084463</v>
          </cell>
          <cell r="J128">
            <v>6905850.4369087163</v>
          </cell>
          <cell r="K128"/>
        </row>
        <row r="129">
          <cell r="B129">
            <v>3410684.9046047889</v>
          </cell>
          <cell r="C129">
            <v>16077483.20676644</v>
          </cell>
          <cell r="D129">
            <v>4687892.0610101102</v>
          </cell>
          <cell r="E129"/>
          <cell r="F129">
            <v>2982586.7834089403</v>
          </cell>
          <cell r="G129">
            <v>1055763.6223744247</v>
          </cell>
          <cell r="H129"/>
          <cell r="I129">
            <v>8875530.3749481328</v>
          </cell>
          <cell r="J129">
            <v>1079749.7272384844</v>
          </cell>
          <cell r="K129"/>
        </row>
        <row r="130">
          <cell r="B130">
            <v>9448017.5586304683</v>
          </cell>
          <cell r="C130">
            <v>39546988.777615093</v>
          </cell>
          <cell r="D130">
            <v>3808711.9769281805</v>
          </cell>
          <cell r="E130"/>
          <cell r="F130">
            <v>8487754.4437824171</v>
          </cell>
          <cell r="G130">
            <v>5589176.7162574437</v>
          </cell>
          <cell r="H130"/>
          <cell r="I130">
            <v>23281018.482467044</v>
          </cell>
          <cell r="J130">
            <v>4262878.1247099834</v>
          </cell>
          <cell r="K130"/>
        </row>
        <row r="131">
          <cell r="B131"/>
          <cell r="C131">
            <v>615384.69671409216</v>
          </cell>
          <cell r="D131">
            <v>614040.22322420357</v>
          </cell>
          <cell r="E131"/>
          <cell r="F131"/>
          <cell r="G131"/>
          <cell r="H131"/>
          <cell r="I131"/>
          <cell r="J131"/>
          <cell r="K131"/>
        </row>
        <row r="132">
          <cell r="B132"/>
          <cell r="C132">
            <v>457977.08924086881</v>
          </cell>
          <cell r="D132">
            <v>353825.00649271411</v>
          </cell>
          <cell r="E132"/>
          <cell r="F132"/>
          <cell r="G132">
            <v>116177.93321991684</v>
          </cell>
          <cell r="H132"/>
          <cell r="I132">
            <v>1076027.9958321471</v>
          </cell>
          <cell r="J132"/>
          <cell r="K132"/>
        </row>
        <row r="133">
          <cell r="B133">
            <v>569196.74957523576</v>
          </cell>
          <cell r="C133">
            <v>1512022.6143022445</v>
          </cell>
          <cell r="D133">
            <v>979941.4310254734</v>
          </cell>
          <cell r="E133"/>
          <cell r="F133">
            <v>406834.43823391921</v>
          </cell>
          <cell r="G133">
            <v>716622.0459772395</v>
          </cell>
          <cell r="H133"/>
          <cell r="I133">
            <v>1501144.5875352407</v>
          </cell>
          <cell r="J133">
            <v>61534.783737863327</v>
          </cell>
          <cell r="K133"/>
        </row>
        <row r="134">
          <cell r="B134">
            <v>127471.59668367806</v>
          </cell>
          <cell r="C134">
            <v>4220231.6120611159</v>
          </cell>
          <cell r="D134">
            <v>1943388.4632700125</v>
          </cell>
          <cell r="E134"/>
          <cell r="F134">
            <v>4129352.4283282589</v>
          </cell>
          <cell r="G134">
            <v>46151.087803397495</v>
          </cell>
          <cell r="H134"/>
          <cell r="I134">
            <v>10900275.083423454</v>
          </cell>
          <cell r="J134">
            <v>86148.697233008657</v>
          </cell>
          <cell r="K134"/>
        </row>
        <row r="135">
          <cell r="B135">
            <v>56855929.367459215</v>
          </cell>
          <cell r="C135">
            <v>585420357.81765652</v>
          </cell>
          <cell r="D135">
            <v>119066404.48994443</v>
          </cell>
          <cell r="E135"/>
          <cell r="F135">
            <v>103945260.66330835</v>
          </cell>
          <cell r="G135">
            <v>92479059.896342978</v>
          </cell>
          <cell r="H135"/>
          <cell r="I135">
            <v>313680140.78736669</v>
          </cell>
          <cell r="J135">
            <v>163424435.42969349</v>
          </cell>
          <cell r="K135"/>
        </row>
        <row r="142">
          <cell r="B142"/>
          <cell r="C142"/>
          <cell r="D142">
            <v>722216.50953512767</v>
          </cell>
          <cell r="E142"/>
          <cell r="F142"/>
          <cell r="G142"/>
          <cell r="H142"/>
          <cell r="I142"/>
          <cell r="J142"/>
          <cell r="K142"/>
        </row>
        <row r="143"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</row>
        <row r="144">
          <cell r="B144"/>
          <cell r="C144">
            <v>1271101.0567818244</v>
          </cell>
          <cell r="D144">
            <v>201190.55415094615</v>
          </cell>
          <cell r="E144"/>
          <cell r="F144">
            <v>211463.57844752667</v>
          </cell>
          <cell r="G144">
            <v>404441.2453396715</v>
          </cell>
          <cell r="H144"/>
          <cell r="I144">
            <v>4376.8631570659245</v>
          </cell>
          <cell r="J144"/>
          <cell r="K144"/>
        </row>
        <row r="145">
          <cell r="B145"/>
          <cell r="C145"/>
          <cell r="D145"/>
          <cell r="E145"/>
          <cell r="F145"/>
          <cell r="G145"/>
          <cell r="H145"/>
          <cell r="I145"/>
          <cell r="J145"/>
          <cell r="K145"/>
        </row>
        <row r="146">
          <cell r="B146">
            <v>6050878.7368192533</v>
          </cell>
          <cell r="C146"/>
          <cell r="D146"/>
          <cell r="E146"/>
          <cell r="F146">
            <v>93888.146239566588</v>
          </cell>
          <cell r="G146">
            <v>56968.438272130865</v>
          </cell>
          <cell r="H146"/>
          <cell r="I146">
            <v>577773.20762810204</v>
          </cell>
          <cell r="J146"/>
          <cell r="K146"/>
        </row>
        <row r="147">
          <cell r="B147"/>
          <cell r="C147">
            <v>28888.660381405105</v>
          </cell>
          <cell r="D147"/>
          <cell r="E147"/>
          <cell r="F147"/>
          <cell r="G147"/>
          <cell r="H147"/>
          <cell r="I147"/>
          <cell r="J147"/>
          <cell r="K147"/>
        </row>
        <row r="148">
          <cell r="B148"/>
          <cell r="C148"/>
          <cell r="D148"/>
          <cell r="E148"/>
          <cell r="F148"/>
          <cell r="G148"/>
          <cell r="H148"/>
          <cell r="I148"/>
          <cell r="J148"/>
          <cell r="K148"/>
        </row>
        <row r="149">
          <cell r="B149"/>
          <cell r="C149">
            <v>2025344.43076425</v>
          </cell>
          <cell r="D149">
            <v>834113.12443995266</v>
          </cell>
          <cell r="E149"/>
          <cell r="F149">
            <v>259865.05559489148</v>
          </cell>
          <cell r="G149"/>
          <cell r="H149"/>
          <cell r="I149">
            <v>2311092.8305124082</v>
          </cell>
          <cell r="J149"/>
          <cell r="K149"/>
        </row>
        <row r="150">
          <cell r="B150"/>
          <cell r="C150">
            <v>343754.53314551973</v>
          </cell>
          <cell r="D150"/>
          <cell r="E150"/>
          <cell r="F150">
            <v>40733.011137781199</v>
          </cell>
          <cell r="G150">
            <v>214714.92495180288</v>
          </cell>
          <cell r="H150"/>
          <cell r="I150">
            <v>875126.02336383879</v>
          </cell>
          <cell r="J150"/>
          <cell r="K150"/>
        </row>
        <row r="151">
          <cell r="B151"/>
          <cell r="C151">
            <v>4675183.4684821656</v>
          </cell>
          <cell r="D151">
            <v>2882686.5803529653</v>
          </cell>
          <cell r="E151"/>
          <cell r="F151">
            <v>1645297.5646887973</v>
          </cell>
          <cell r="G151">
            <v>1714824.0480720268</v>
          </cell>
          <cell r="H151"/>
          <cell r="I151">
            <v>5523200.3584997645</v>
          </cell>
          <cell r="J151">
            <v>605145.21333948348</v>
          </cell>
          <cell r="K151"/>
        </row>
        <row r="152">
          <cell r="B152"/>
          <cell r="C152">
            <v>1133879.9199701503</v>
          </cell>
          <cell r="D152">
            <v>28888.660381405105</v>
          </cell>
          <cell r="E152"/>
          <cell r="F152"/>
          <cell r="G152"/>
          <cell r="H152"/>
          <cell r="I152"/>
          <cell r="J152"/>
          <cell r="K152"/>
        </row>
        <row r="153">
          <cell r="B153">
            <v>1177155.1332214952</v>
          </cell>
          <cell r="C153"/>
          <cell r="D153">
            <v>180554.12738378192</v>
          </cell>
          <cell r="E153"/>
          <cell r="F153">
            <v>93495.794898596549</v>
          </cell>
          <cell r="G153"/>
          <cell r="H153"/>
          <cell r="I153"/>
          <cell r="J153"/>
          <cell r="K153"/>
        </row>
        <row r="154">
          <cell r="B154">
            <v>11293790.666827274</v>
          </cell>
          <cell r="C154">
            <v>7758546.9626044957</v>
          </cell>
          <cell r="D154">
            <v>2073606.3756819726</v>
          </cell>
          <cell r="E154"/>
          <cell r="F154">
            <v>1227849.2577897189</v>
          </cell>
          <cell r="G154">
            <v>2221393.5400281455</v>
          </cell>
          <cell r="H154"/>
          <cell r="I154">
            <v>2097605.6302938247</v>
          </cell>
          <cell r="J154">
            <v>1811638.3122772956</v>
          </cell>
          <cell r="K154"/>
        </row>
        <row r="155">
          <cell r="B155">
            <v>1838787.7741934289</v>
          </cell>
          <cell r="C155">
            <v>141554.43586888502</v>
          </cell>
          <cell r="D155"/>
          <cell r="E155"/>
          <cell r="F155"/>
          <cell r="G155">
            <v>158887.63209772806</v>
          </cell>
          <cell r="H155"/>
          <cell r="I155"/>
          <cell r="J155"/>
          <cell r="K155"/>
        </row>
        <row r="156">
          <cell r="B156"/>
          <cell r="C156"/>
          <cell r="D156"/>
          <cell r="E156"/>
          <cell r="F156">
            <v>64999.485858161483</v>
          </cell>
          <cell r="G156"/>
          <cell r="H156"/>
          <cell r="I156">
            <v>505551.55667458934</v>
          </cell>
          <cell r="J156"/>
          <cell r="K156"/>
        </row>
        <row r="157">
          <cell r="B157">
            <v>4559427.2707730634</v>
          </cell>
          <cell r="C157">
            <v>4973182.8846588889</v>
          </cell>
          <cell r="D157">
            <v>905593.05903817271</v>
          </cell>
          <cell r="E157"/>
          <cell r="F157">
            <v>1074302.5467789748</v>
          </cell>
          <cell r="G157"/>
          <cell r="H157"/>
          <cell r="I157">
            <v>4851562.1011160696</v>
          </cell>
          <cell r="J157">
            <v>1330322.8105637049</v>
          </cell>
          <cell r="K157"/>
        </row>
        <row r="158">
          <cell r="B158">
            <v>16149377.507219022</v>
          </cell>
          <cell r="C158">
            <v>54520360.469605304</v>
          </cell>
          <cell r="D158">
            <v>15825923.064612174</v>
          </cell>
          <cell r="E158"/>
          <cell r="F158">
            <v>7421619.9032318639</v>
          </cell>
          <cell r="G158">
            <v>4070202.1838460155</v>
          </cell>
          <cell r="H158"/>
          <cell r="I158">
            <v>38308622.903428689</v>
          </cell>
          <cell r="J158">
            <v>29209253.647754759</v>
          </cell>
          <cell r="K158"/>
        </row>
        <row r="159">
          <cell r="B159">
            <v>14444.330190702552</v>
          </cell>
          <cell r="C159">
            <v>2273258.7964439006</v>
          </cell>
          <cell r="D159">
            <v>339441.75948151003</v>
          </cell>
          <cell r="E159"/>
          <cell r="F159">
            <v>1250738.1622954817</v>
          </cell>
          <cell r="G159">
            <v>318497.48070499126</v>
          </cell>
          <cell r="H159"/>
          <cell r="I159">
            <v>989436.61806312483</v>
          </cell>
          <cell r="J159">
            <v>1608520.6100366362</v>
          </cell>
          <cell r="K159"/>
        </row>
        <row r="160">
          <cell r="B160">
            <v>25328330.154504035</v>
          </cell>
          <cell r="C160">
            <v>117750449.30358605</v>
          </cell>
          <cell r="D160">
            <v>27233578.646330692</v>
          </cell>
          <cell r="E160"/>
          <cell r="F160">
            <v>20186327.81741859</v>
          </cell>
          <cell r="G160">
            <v>17703820.40834026</v>
          </cell>
          <cell r="H160"/>
          <cell r="I160">
            <v>110604678.21951857</v>
          </cell>
          <cell r="J160">
            <v>58566049.917345606</v>
          </cell>
          <cell r="K160"/>
        </row>
        <row r="161">
          <cell r="B161">
            <v>30396118.823059361</v>
          </cell>
          <cell r="C161">
            <v>340413446.92107892</v>
          </cell>
          <cell r="D161">
            <v>52554347.526199475</v>
          </cell>
          <cell r="E161"/>
          <cell r="F161">
            <v>50353322.383947559</v>
          </cell>
          <cell r="G161">
            <v>94007637.943283603</v>
          </cell>
          <cell r="H161"/>
          <cell r="I161">
            <v>146511063.29782984</v>
          </cell>
          <cell r="J161">
            <v>42962087.169263504</v>
          </cell>
          <cell r="K161"/>
        </row>
        <row r="162">
          <cell r="B162">
            <v>3549189.4594682888</v>
          </cell>
          <cell r="C162">
            <v>29298818.273748677</v>
          </cell>
          <cell r="D162">
            <v>3274746.4347397708</v>
          </cell>
          <cell r="E162"/>
          <cell r="F162">
            <v>4137651.2114395681</v>
          </cell>
          <cell r="G162">
            <v>5269900.3231981946</v>
          </cell>
          <cell r="H162"/>
          <cell r="I162">
            <v>12536280.408811672</v>
          </cell>
          <cell r="J162">
            <v>3814112.3850557473</v>
          </cell>
          <cell r="K162"/>
        </row>
        <row r="163">
          <cell r="B163">
            <v>3551529.9609550694</v>
          </cell>
          <cell r="C163">
            <v>16250048.653138803</v>
          </cell>
          <cell r="D163">
            <v>5527003.0450874195</v>
          </cell>
          <cell r="E163"/>
          <cell r="F163">
            <v>2176512.4639235181</v>
          </cell>
          <cell r="G163">
            <v>862632.64551900409</v>
          </cell>
          <cell r="H163"/>
          <cell r="I163">
            <v>11096896.520914221</v>
          </cell>
          <cell r="J163">
            <v>3123933.0965526635</v>
          </cell>
          <cell r="K163"/>
        </row>
        <row r="164">
          <cell r="B164">
            <v>8180011.6310677202</v>
          </cell>
          <cell r="C164">
            <v>35760135.599580131</v>
          </cell>
          <cell r="D164">
            <v>3446820.021426315</v>
          </cell>
          <cell r="E164"/>
          <cell r="F164">
            <v>6427912.0100653693</v>
          </cell>
          <cell r="G164">
            <v>13882771.234820738</v>
          </cell>
          <cell r="H164"/>
          <cell r="I164">
            <v>23331246.994639367</v>
          </cell>
          <cell r="J164">
            <v>6658116.3991631567</v>
          </cell>
          <cell r="K164"/>
        </row>
        <row r="165">
          <cell r="B165"/>
          <cell r="C165">
            <v>2073959.2940015218</v>
          </cell>
          <cell r="D165">
            <v>72085.975360031487</v>
          </cell>
          <cell r="E165"/>
          <cell r="F165">
            <v>160652.51258207907</v>
          </cell>
          <cell r="G165">
            <v>424812.08420761931</v>
          </cell>
          <cell r="H165"/>
          <cell r="I165">
            <v>539145.16872901202</v>
          </cell>
          <cell r="J165"/>
          <cell r="K165"/>
        </row>
        <row r="166">
          <cell r="B166"/>
          <cell r="C166">
            <v>332151.56159096048</v>
          </cell>
          <cell r="D166">
            <v>3668859.8684384483</v>
          </cell>
          <cell r="E166"/>
          <cell r="F166"/>
          <cell r="G166"/>
          <cell r="H166"/>
          <cell r="I166">
            <v>1210793.1904799149</v>
          </cell>
          <cell r="J166"/>
          <cell r="K166"/>
        </row>
        <row r="167">
          <cell r="B167">
            <v>349552.79061500175</v>
          </cell>
          <cell r="C167">
            <v>1338723.9507778815</v>
          </cell>
          <cell r="D167">
            <v>1214236.1265798402</v>
          </cell>
          <cell r="E167"/>
          <cell r="F167">
            <v>152888.90176952933</v>
          </cell>
          <cell r="G167">
            <v>443014.91577992379</v>
          </cell>
          <cell r="H167"/>
          <cell r="I167">
            <v>7437180.3179277414</v>
          </cell>
          <cell r="J167"/>
          <cell r="K167"/>
        </row>
        <row r="168">
          <cell r="B168">
            <v>75731.782077485579</v>
          </cell>
          <cell r="C168">
            <v>2050983.1601857378</v>
          </cell>
          <cell r="D168">
            <v>4096082.7113548964</v>
          </cell>
          <cell r="E168"/>
          <cell r="F168">
            <v>1645834.6482182781</v>
          </cell>
          <cell r="G168">
            <v>5561.0671234204829</v>
          </cell>
          <cell r="H168"/>
          <cell r="I168">
            <v>7969249.3537394647</v>
          </cell>
          <cell r="J168">
            <v>129998.97171632297</v>
          </cell>
          <cell r="K168"/>
        </row>
        <row r="169">
          <cell r="B169">
            <v>112514326.02099122</v>
          </cell>
          <cell r="C169">
            <v>624413772.33639538</v>
          </cell>
          <cell r="D169">
            <v>125081974.1705749</v>
          </cell>
          <cell r="E169"/>
          <cell r="F169">
            <v>98625354.456325829</v>
          </cell>
          <cell r="G169">
            <v>141760080.11558527</v>
          </cell>
          <cell r="H169"/>
          <cell r="I169">
            <v>377280881.56532723</v>
          </cell>
          <cell r="J169">
            <v>149819178.5330689</v>
          </cell>
          <cell r="K169"/>
        </row>
        <row r="176">
          <cell r="B176"/>
          <cell r="C176"/>
          <cell r="D176">
            <v>1364750.7536516716</v>
          </cell>
          <cell r="E176"/>
          <cell r="F176"/>
          <cell r="G176"/>
          <cell r="H176"/>
          <cell r="I176"/>
          <cell r="J176"/>
          <cell r="K176"/>
        </row>
        <row r="177">
          <cell r="B177"/>
          <cell r="C177">
            <v>210683.15193984113</v>
          </cell>
          <cell r="D177"/>
          <cell r="E177"/>
          <cell r="F177"/>
          <cell r="G177"/>
          <cell r="H177"/>
          <cell r="I177"/>
          <cell r="J177"/>
          <cell r="K177"/>
        </row>
        <row r="178">
          <cell r="B178"/>
          <cell r="C178">
            <v>173143.19861428026</v>
          </cell>
          <cell r="D178">
            <v>24057.594277743545</v>
          </cell>
          <cell r="E178"/>
          <cell r="F178"/>
          <cell r="G178">
            <v>122827.56782865044</v>
          </cell>
          <cell r="H178"/>
          <cell r="I178">
            <v>1508457.2474827201</v>
          </cell>
          <cell r="J178">
            <v>63742.321650205689</v>
          </cell>
          <cell r="K178"/>
        </row>
        <row r="179">
          <cell r="B179"/>
          <cell r="C179"/>
          <cell r="D179"/>
          <cell r="E179"/>
          <cell r="F179"/>
          <cell r="G179"/>
          <cell r="H179"/>
          <cell r="I179">
            <v>150122.58290168387</v>
          </cell>
          <cell r="J179"/>
          <cell r="K179"/>
        </row>
        <row r="180">
          <cell r="B180">
            <v>4640152.5624156827</v>
          </cell>
          <cell r="C180">
            <v>109180.06029213371</v>
          </cell>
          <cell r="D180"/>
          <cell r="E180"/>
          <cell r="F180"/>
          <cell r="G180">
            <v>330269.68238370446</v>
          </cell>
          <cell r="H180"/>
          <cell r="I180">
            <v>2129011.1756966072</v>
          </cell>
          <cell r="J180"/>
          <cell r="K180"/>
        </row>
        <row r="181">
          <cell r="B181"/>
          <cell r="C181"/>
          <cell r="D181"/>
          <cell r="E181"/>
          <cell r="F181"/>
          <cell r="G181"/>
          <cell r="H181"/>
          <cell r="I181"/>
          <cell r="J181"/>
          <cell r="K181"/>
        </row>
        <row r="182">
          <cell r="B182"/>
          <cell r="C182"/>
          <cell r="D182"/>
          <cell r="E182"/>
          <cell r="F182"/>
          <cell r="G182"/>
          <cell r="H182"/>
          <cell r="I182"/>
          <cell r="J182"/>
          <cell r="K182"/>
        </row>
        <row r="183">
          <cell r="B183"/>
          <cell r="C183">
            <v>1637700.9043820058</v>
          </cell>
          <cell r="D183">
            <v>156944.63073150016</v>
          </cell>
          <cell r="E183"/>
          <cell r="F183"/>
          <cell r="G183"/>
          <cell r="H183"/>
          <cell r="I183"/>
          <cell r="J183"/>
          <cell r="K183"/>
        </row>
        <row r="184">
          <cell r="B184"/>
          <cell r="C184">
            <v>738457.98028114124</v>
          </cell>
          <cell r="D184"/>
          <cell r="E184"/>
          <cell r="F184">
            <v>246501.28112456488</v>
          </cell>
          <cell r="G184">
            <v>104403.43265435286</v>
          </cell>
          <cell r="H184"/>
          <cell r="I184">
            <v>580545.31819256861</v>
          </cell>
          <cell r="J184"/>
          <cell r="K184"/>
        </row>
        <row r="185">
          <cell r="B185"/>
          <cell r="C185">
            <v>4026724.0934191635</v>
          </cell>
          <cell r="D185">
            <v>3431065.3889055811</v>
          </cell>
          <cell r="E185"/>
          <cell r="F185">
            <v>641615.13032694312</v>
          </cell>
          <cell r="G185">
            <v>1471886.4173148349</v>
          </cell>
          <cell r="H185"/>
          <cell r="I185">
            <v>3586230.0025241082</v>
          </cell>
          <cell r="J185">
            <v>387265.76810845925</v>
          </cell>
          <cell r="K185"/>
        </row>
        <row r="186">
          <cell r="B186"/>
          <cell r="C186">
            <v>3445075.9064950617</v>
          </cell>
          <cell r="D186">
            <v>80383.819390083445</v>
          </cell>
          <cell r="E186"/>
          <cell r="F186"/>
          <cell r="G186">
            <v>127306.67980213522</v>
          </cell>
          <cell r="H186"/>
          <cell r="I186"/>
          <cell r="J186"/>
          <cell r="K186"/>
        </row>
        <row r="187">
          <cell r="B187"/>
          <cell r="C187">
            <v>170060.75891457504</v>
          </cell>
          <cell r="D187"/>
          <cell r="E187"/>
          <cell r="F187"/>
          <cell r="G187"/>
          <cell r="H187"/>
          <cell r="I187">
            <v>99626.80501657202</v>
          </cell>
          <cell r="J187"/>
          <cell r="K187"/>
        </row>
        <row r="188">
          <cell r="B188">
            <v>130088.04183807732</v>
          </cell>
          <cell r="C188">
            <v>5808663.7580736503</v>
          </cell>
          <cell r="D188">
            <v>1573557.6189603771</v>
          </cell>
          <cell r="E188"/>
          <cell r="F188">
            <v>337279.15143451979</v>
          </cell>
          <cell r="G188">
            <v>2105166.4142988957</v>
          </cell>
          <cell r="H188"/>
          <cell r="I188">
            <v>5525885.3547908943</v>
          </cell>
          <cell r="J188">
            <v>5501451.0620101271</v>
          </cell>
          <cell r="K188"/>
        </row>
        <row r="189">
          <cell r="B189">
            <v>859792.97480055294</v>
          </cell>
          <cell r="C189">
            <v>474933.26227078168</v>
          </cell>
          <cell r="D189"/>
          <cell r="E189"/>
          <cell r="F189"/>
          <cell r="G189"/>
          <cell r="H189"/>
          <cell r="I189"/>
          <cell r="J189"/>
          <cell r="K189"/>
        </row>
        <row r="190">
          <cell r="B190"/>
          <cell r="C190">
            <v>521711.45910294633</v>
          </cell>
          <cell r="D190">
            <v>136475.07536516714</v>
          </cell>
          <cell r="E190"/>
          <cell r="F190"/>
          <cell r="G190"/>
          <cell r="H190"/>
          <cell r="I190">
            <v>477662.76377808501</v>
          </cell>
          <cell r="J190"/>
          <cell r="K190"/>
        </row>
        <row r="191">
          <cell r="B191">
            <v>859929.4498759181</v>
          </cell>
          <cell r="C191">
            <v>3256999.7825519233</v>
          </cell>
          <cell r="D191">
            <v>1970973.038423744</v>
          </cell>
          <cell r="E191"/>
          <cell r="F191">
            <v>507687.28035842179</v>
          </cell>
          <cell r="G191">
            <v>403767.13324095204</v>
          </cell>
          <cell r="H191"/>
          <cell r="I191">
            <v>6044341.8833463807</v>
          </cell>
          <cell r="J191">
            <v>934405.2086634133</v>
          </cell>
          <cell r="K191"/>
        </row>
        <row r="192">
          <cell r="B192">
            <v>15039180.264270414</v>
          </cell>
          <cell r="C192">
            <v>49310071.921758436</v>
          </cell>
          <cell r="D192">
            <v>10906091.918904079</v>
          </cell>
          <cell r="E192"/>
          <cell r="F192">
            <v>3902177.2398860771</v>
          </cell>
          <cell r="G192">
            <v>11473017.406705422</v>
          </cell>
          <cell r="H192"/>
          <cell r="I192">
            <v>41075868.980164781</v>
          </cell>
          <cell r="J192">
            <v>28213511.177448865</v>
          </cell>
          <cell r="K192"/>
        </row>
        <row r="193">
          <cell r="B193">
            <v>1220345.3163696476</v>
          </cell>
          <cell r="C193">
            <v>2627489.4728045841</v>
          </cell>
          <cell r="D193">
            <v>841416.60590263328</v>
          </cell>
          <cell r="E193"/>
          <cell r="F193">
            <v>133953.01597241886</v>
          </cell>
          <cell r="G193">
            <v>315434.84169151087</v>
          </cell>
          <cell r="H193"/>
          <cell r="I193">
            <v>357564.69745673786</v>
          </cell>
          <cell r="J193">
            <v>3181677.7418220886</v>
          </cell>
          <cell r="K193"/>
        </row>
        <row r="194">
          <cell r="B194">
            <v>26640144.064046226</v>
          </cell>
          <cell r="C194">
            <v>117159945.52007858</v>
          </cell>
          <cell r="D194">
            <v>29919226.469117772</v>
          </cell>
          <cell r="E194"/>
          <cell r="F194">
            <v>7190599.193912657</v>
          </cell>
          <cell r="G194">
            <v>26801293.532792266</v>
          </cell>
          <cell r="H194"/>
          <cell r="I194">
            <v>85402847.34215419</v>
          </cell>
          <cell r="J194">
            <v>50105323.445105001</v>
          </cell>
          <cell r="K194"/>
        </row>
        <row r="195">
          <cell r="B195">
            <v>30269338.26270882</v>
          </cell>
          <cell r="C195">
            <v>228253119.13698587</v>
          </cell>
          <cell r="D195">
            <v>65882050.036153182</v>
          </cell>
          <cell r="E195"/>
          <cell r="F195">
            <v>19761110.097538177</v>
          </cell>
          <cell r="G195">
            <v>118115598.66970055</v>
          </cell>
          <cell r="H195"/>
          <cell r="I195">
            <v>140312431.28416154</v>
          </cell>
          <cell r="J195">
            <v>100851692.79664505</v>
          </cell>
          <cell r="K195"/>
        </row>
        <row r="196">
          <cell r="B196">
            <v>2922629.1333335559</v>
          </cell>
          <cell r="C196">
            <v>27136077.660546459</v>
          </cell>
          <cell r="D196">
            <v>4056463.2952069421</v>
          </cell>
          <cell r="E196"/>
          <cell r="F196">
            <v>1124817.3491765624</v>
          </cell>
          <cell r="G196">
            <v>7603139.299833281</v>
          </cell>
          <cell r="H196"/>
          <cell r="I196">
            <v>12933264.75193035</v>
          </cell>
          <cell r="J196">
            <v>8217731.6828625444</v>
          </cell>
          <cell r="K196"/>
        </row>
        <row r="197">
          <cell r="B197">
            <v>4340677.4435775559</v>
          </cell>
          <cell r="C197">
            <v>18521936.556943607</v>
          </cell>
          <cell r="D197">
            <v>3362944.3326998209</v>
          </cell>
          <cell r="E197"/>
          <cell r="F197">
            <v>2355829.9532144703</v>
          </cell>
          <cell r="G197">
            <v>2822621.180726504</v>
          </cell>
          <cell r="H197"/>
          <cell r="I197">
            <v>13272875.293429825</v>
          </cell>
          <cell r="J197">
            <v>4419465.3370838249</v>
          </cell>
          <cell r="K197"/>
        </row>
        <row r="198">
          <cell r="B198">
            <v>10344655.45863395</v>
          </cell>
          <cell r="C198">
            <v>28409601.609127767</v>
          </cell>
          <cell r="D198">
            <v>3882299.9044617834</v>
          </cell>
          <cell r="E198"/>
          <cell r="F198">
            <v>2453635.3482277109</v>
          </cell>
          <cell r="G198">
            <v>4863392.4857947063</v>
          </cell>
          <cell r="H198"/>
          <cell r="I198">
            <v>19461634.200792126</v>
          </cell>
          <cell r="J198">
            <v>14485827.645786894</v>
          </cell>
          <cell r="K198"/>
        </row>
        <row r="199">
          <cell r="B199"/>
          <cell r="C199">
            <v>611131.12946286704</v>
          </cell>
          <cell r="D199"/>
          <cell r="E199"/>
          <cell r="F199">
            <v>13020.950465515232</v>
          </cell>
          <cell r="G199"/>
          <cell r="H199"/>
          <cell r="I199">
            <v>2197248.7133791912</v>
          </cell>
          <cell r="J199"/>
          <cell r="K199"/>
        </row>
        <row r="200">
          <cell r="B200"/>
          <cell r="C200">
            <v>995629.11480538291</v>
          </cell>
          <cell r="D200"/>
          <cell r="E200"/>
          <cell r="F200"/>
          <cell r="G200">
            <v>3616.8624473276595</v>
          </cell>
          <cell r="H200"/>
          <cell r="I200">
            <v>1444760.6313352543</v>
          </cell>
          <cell r="J200"/>
          <cell r="K200"/>
        </row>
        <row r="201">
          <cell r="B201"/>
          <cell r="C201">
            <v>1944535.1414140337</v>
          </cell>
          <cell r="D201">
            <v>123606.21272363885</v>
          </cell>
          <cell r="E201"/>
          <cell r="F201">
            <v>123500.6492528439</v>
          </cell>
          <cell r="G201">
            <v>891492.04055562045</v>
          </cell>
          <cell r="H201"/>
          <cell r="I201">
            <v>6341347.0489755329</v>
          </cell>
          <cell r="J201"/>
          <cell r="K201"/>
        </row>
        <row r="202">
          <cell r="B202">
            <v>119117.13806965233</v>
          </cell>
          <cell r="C202">
            <v>879308.9105777716</v>
          </cell>
          <cell r="D202">
            <v>1001071.9728185741</v>
          </cell>
          <cell r="E202"/>
          <cell r="F202">
            <v>1240087.5960593596</v>
          </cell>
          <cell r="G202">
            <v>1817848.0038640262</v>
          </cell>
          <cell r="H202"/>
          <cell r="I202">
            <v>7697627.3406000398</v>
          </cell>
          <cell r="J202">
            <v>1530977.3954464449</v>
          </cell>
          <cell r="K202"/>
        </row>
        <row r="203">
          <cell r="B203">
            <v>97386050.109940052</v>
          </cell>
          <cell r="C203">
            <v>496422180.49084288</v>
          </cell>
          <cell r="D203">
            <v>128713378.6676943</v>
          </cell>
          <cell r="E203"/>
          <cell r="F203">
            <v>40031814.236950241</v>
          </cell>
          <cell r="G203">
            <v>179373081.65163469</v>
          </cell>
          <cell r="H203"/>
          <cell r="I203">
            <v>350599353.41810924</v>
          </cell>
          <cell r="J203">
            <v>217893071.5826329</v>
          </cell>
          <cell r="K203"/>
        </row>
        <row r="210">
          <cell r="B210"/>
          <cell r="C210"/>
          <cell r="D210">
            <v>786037.75760800345</v>
          </cell>
          <cell r="E210"/>
          <cell r="F210"/>
          <cell r="G210"/>
          <cell r="H210"/>
          <cell r="I210"/>
          <cell r="J210"/>
          <cell r="K210"/>
        </row>
        <row r="211">
          <cell r="B211"/>
          <cell r="C211">
            <v>56609.485748927378</v>
          </cell>
          <cell r="D211"/>
          <cell r="E211"/>
          <cell r="F211"/>
          <cell r="G211"/>
          <cell r="H211"/>
          <cell r="I211"/>
          <cell r="J211"/>
          <cell r="K211"/>
        </row>
        <row r="212">
          <cell r="B212"/>
          <cell r="C212">
            <v>212616.77050052554</v>
          </cell>
          <cell r="D212">
            <v>257717.29757639457</v>
          </cell>
          <cell r="E212"/>
          <cell r="F212"/>
          <cell r="G212">
            <v>154630.37854583672</v>
          </cell>
          <cell r="H212"/>
          <cell r="I212">
            <v>2569355.7400634796</v>
          </cell>
          <cell r="J212">
            <v>604399.63714535092</v>
          </cell>
          <cell r="K212"/>
        </row>
        <row r="213">
          <cell r="B213"/>
          <cell r="C213"/>
          <cell r="D213"/>
          <cell r="E213"/>
          <cell r="F213"/>
          <cell r="G213"/>
          <cell r="H213"/>
          <cell r="I213">
            <v>5798.6391954688779</v>
          </cell>
          <cell r="J213"/>
          <cell r="K213"/>
        </row>
        <row r="214">
          <cell r="B214"/>
          <cell r="C214">
            <v>702317.00490382384</v>
          </cell>
          <cell r="D214">
            <v>461188.32547917776</v>
          </cell>
          <cell r="E214"/>
          <cell r="F214"/>
          <cell r="G214"/>
          <cell r="H214"/>
          <cell r="I214">
            <v>902010.54151738097</v>
          </cell>
          <cell r="J214"/>
          <cell r="K214"/>
        </row>
        <row r="215">
          <cell r="B215"/>
          <cell r="C215"/>
          <cell r="D215"/>
          <cell r="E215"/>
          <cell r="F215"/>
          <cell r="G215"/>
          <cell r="H215"/>
          <cell r="I215"/>
          <cell r="J215"/>
          <cell r="K215"/>
        </row>
        <row r="216">
          <cell r="B216"/>
          <cell r="C216">
            <v>523465.63312332425</v>
          </cell>
          <cell r="D216"/>
          <cell r="E216"/>
          <cell r="F216"/>
          <cell r="G216"/>
          <cell r="H216"/>
          <cell r="I216"/>
          <cell r="J216"/>
          <cell r="K216"/>
        </row>
        <row r="217">
          <cell r="B217"/>
          <cell r="C217"/>
          <cell r="D217">
            <v>451649.56400263146</v>
          </cell>
          <cell r="E217"/>
          <cell r="F217"/>
          <cell r="G217"/>
          <cell r="H217"/>
          <cell r="I217">
            <v>87623.881175974151</v>
          </cell>
          <cell r="J217"/>
          <cell r="K217"/>
        </row>
        <row r="218">
          <cell r="B218"/>
          <cell r="C218">
            <v>572934.01738784241</v>
          </cell>
          <cell r="D218"/>
          <cell r="E218"/>
          <cell r="F218"/>
          <cell r="G218">
            <v>257717.29757639457</v>
          </cell>
          <cell r="H218"/>
          <cell r="I218">
            <v>1269180.7232928223</v>
          </cell>
          <cell r="J218"/>
          <cell r="K218"/>
        </row>
        <row r="219">
          <cell r="B219">
            <v>367247.14904636226</v>
          </cell>
          <cell r="C219">
            <v>3841750.069198431</v>
          </cell>
          <cell r="D219">
            <v>2245226.7050965698</v>
          </cell>
          <cell r="E219"/>
          <cell r="F219">
            <v>235630.15202220483</v>
          </cell>
          <cell r="G219">
            <v>2278396.1454518144</v>
          </cell>
          <cell r="H219"/>
          <cell r="I219">
            <v>3185340.2207401604</v>
          </cell>
          <cell r="J219">
            <v>167516.24342465648</v>
          </cell>
          <cell r="K219"/>
        </row>
        <row r="220">
          <cell r="B220"/>
          <cell r="C220">
            <v>9795512.7337185964</v>
          </cell>
          <cell r="D220">
            <v>57986.391954688777</v>
          </cell>
          <cell r="E220"/>
          <cell r="F220"/>
          <cell r="G220">
            <v>231945.56781875511</v>
          </cell>
          <cell r="H220"/>
          <cell r="I220">
            <v>431676.47344046086</v>
          </cell>
          <cell r="J220">
            <v>515434.59515278914</v>
          </cell>
          <cell r="K220"/>
        </row>
        <row r="221">
          <cell r="B221"/>
          <cell r="C221"/>
          <cell r="D221"/>
          <cell r="E221"/>
          <cell r="F221"/>
          <cell r="G221"/>
          <cell r="H221"/>
          <cell r="I221">
            <v>5540.9218978924828</v>
          </cell>
          <cell r="J221">
            <v>79892.362248682315</v>
          </cell>
          <cell r="K221"/>
        </row>
        <row r="222">
          <cell r="B222"/>
          <cell r="C222">
            <v>1912667.3894075828</v>
          </cell>
          <cell r="D222">
            <v>893093.70342334616</v>
          </cell>
          <cell r="E222"/>
          <cell r="F222">
            <v>399940.95924306556</v>
          </cell>
          <cell r="G222">
            <v>3418169.617145089</v>
          </cell>
          <cell r="H222"/>
          <cell r="I222">
            <v>4668980.0452928273</v>
          </cell>
          <cell r="J222">
            <v>3820658.9365700493</v>
          </cell>
          <cell r="K222"/>
        </row>
        <row r="223"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</row>
        <row r="224">
          <cell r="B224"/>
          <cell r="C224"/>
          <cell r="D224"/>
          <cell r="E224"/>
          <cell r="F224"/>
          <cell r="G224">
            <v>78751.963206906745</v>
          </cell>
          <cell r="H224"/>
          <cell r="I224">
            <v>554092.18978924828</v>
          </cell>
          <cell r="J224"/>
          <cell r="K224"/>
        </row>
        <row r="225">
          <cell r="B225"/>
          <cell r="C225">
            <v>3428233.3487567985</v>
          </cell>
          <cell r="D225">
            <v>554092.18978924828</v>
          </cell>
          <cell r="E225"/>
          <cell r="F225">
            <v>154630.37854583675</v>
          </cell>
          <cell r="G225">
            <v>1450824.0367590208</v>
          </cell>
          <cell r="H225"/>
          <cell r="I225">
            <v>7148823.4420247488</v>
          </cell>
          <cell r="J225">
            <v>784491.45382254501</v>
          </cell>
          <cell r="K225"/>
        </row>
        <row r="226">
          <cell r="B226">
            <v>4441370.725636174</v>
          </cell>
          <cell r="C226">
            <v>41102910.396905892</v>
          </cell>
          <cell r="D226">
            <v>10206657.359724009</v>
          </cell>
          <cell r="E226"/>
          <cell r="F226">
            <v>291469.56560010905</v>
          </cell>
          <cell r="G226">
            <v>13281937.527197899</v>
          </cell>
          <cell r="H226"/>
          <cell r="I226">
            <v>44811435.429116137</v>
          </cell>
          <cell r="J226">
            <v>45945992.341902055</v>
          </cell>
          <cell r="K226"/>
        </row>
        <row r="227">
          <cell r="B227"/>
          <cell r="C227">
            <v>2842582.928499158</v>
          </cell>
          <cell r="D227">
            <v>154630.37854583675</v>
          </cell>
          <cell r="E227"/>
          <cell r="F227"/>
          <cell r="G227">
            <v>217423.1981003253</v>
          </cell>
          <cell r="H227"/>
          <cell r="I227">
            <v>183084.94537124649</v>
          </cell>
          <cell r="J227">
            <v>5929427.8504410293</v>
          </cell>
          <cell r="K227"/>
        </row>
        <row r="228">
          <cell r="B228">
            <v>18827540.924230184</v>
          </cell>
          <cell r="C228">
            <v>105350227.06527966</v>
          </cell>
          <cell r="D228">
            <v>20787274.746917155</v>
          </cell>
          <cell r="E228"/>
          <cell r="F228">
            <v>2937467.7368170484</v>
          </cell>
          <cell r="G228">
            <v>23737003.268193595</v>
          </cell>
          <cell r="H228"/>
          <cell r="I228">
            <v>62887841.068946995</v>
          </cell>
          <cell r="J228">
            <v>74652218.742493272</v>
          </cell>
          <cell r="K228"/>
        </row>
        <row r="229">
          <cell r="B229">
            <v>9569487.2801435161</v>
          </cell>
          <cell r="C229">
            <v>254827495.56866062</v>
          </cell>
          <cell r="D229">
            <v>48558735.819881842</v>
          </cell>
          <cell r="E229"/>
          <cell r="F229">
            <v>7034629.8739085132</v>
          </cell>
          <cell r="G229">
            <v>62579776.95769731</v>
          </cell>
          <cell r="H229"/>
          <cell r="I229">
            <v>148976034.26018444</v>
          </cell>
          <cell r="J229">
            <v>156572011.95493284</v>
          </cell>
          <cell r="K229"/>
        </row>
        <row r="230">
          <cell r="B230">
            <v>3132502.9559617238</v>
          </cell>
          <cell r="C230">
            <v>27447379.715697825</v>
          </cell>
          <cell r="D230">
            <v>2799732.7888657255</v>
          </cell>
          <cell r="E230"/>
          <cell r="F230">
            <v>163650.48396101056</v>
          </cell>
          <cell r="G230">
            <v>5222834.181614304</v>
          </cell>
          <cell r="H230"/>
          <cell r="I230">
            <v>16373293.648689317</v>
          </cell>
          <cell r="J230">
            <v>11967487.729716592</v>
          </cell>
          <cell r="K230"/>
        </row>
        <row r="231">
          <cell r="B231">
            <v>1388850.7453249602</v>
          </cell>
          <cell r="C231">
            <v>14216512.81408935</v>
          </cell>
          <cell r="D231">
            <v>4446869.9231035886</v>
          </cell>
          <cell r="E231"/>
          <cell r="F231">
            <v>453299.63765795907</v>
          </cell>
          <cell r="G231">
            <v>4420212.1483910177</v>
          </cell>
          <cell r="H231"/>
          <cell r="I231">
            <v>14034557.533834437</v>
          </cell>
          <cell r="J231">
            <v>6983521.5313925976</v>
          </cell>
          <cell r="K231"/>
        </row>
        <row r="232">
          <cell r="B232">
            <v>2825221.8929489739</v>
          </cell>
          <cell r="C232">
            <v>33119737.035892494</v>
          </cell>
          <cell r="D232">
            <v>4054537.3841206264</v>
          </cell>
          <cell r="E232"/>
          <cell r="F232">
            <v>903724.36154626391</v>
          </cell>
          <cell r="G232">
            <v>7375411.9563515633</v>
          </cell>
          <cell r="H232"/>
          <cell r="I232">
            <v>26444755.838657841</v>
          </cell>
          <cell r="J232">
            <v>25646030.671376113</v>
          </cell>
          <cell r="K232"/>
        </row>
        <row r="233">
          <cell r="B233"/>
          <cell r="C233">
            <v>85355.608153085283</v>
          </cell>
          <cell r="D233"/>
          <cell r="E233"/>
          <cell r="F233"/>
          <cell r="G233">
            <v>12112.712986090541</v>
          </cell>
          <cell r="H233"/>
          <cell r="I233">
            <v>579863.91954688774</v>
          </cell>
          <cell r="J233"/>
          <cell r="K233"/>
        </row>
        <row r="234">
          <cell r="B234"/>
          <cell r="C234">
            <v>1564103.0563872107</v>
          </cell>
          <cell r="D234">
            <v>103086.91903055782</v>
          </cell>
          <cell r="E234"/>
          <cell r="F234"/>
          <cell r="G234">
            <v>257717.29757639457</v>
          </cell>
          <cell r="H234"/>
          <cell r="I234">
            <v>1546667.4503369771</v>
          </cell>
          <cell r="J234">
            <v>1126326.2341110082</v>
          </cell>
          <cell r="K234"/>
        </row>
        <row r="235">
          <cell r="B235"/>
          <cell r="C235">
            <v>759930.99536351464</v>
          </cell>
          <cell r="D235">
            <v>779594.82516859344</v>
          </cell>
          <cell r="E235"/>
          <cell r="F235"/>
          <cell r="G235">
            <v>453324.72643687803</v>
          </cell>
          <cell r="H235"/>
          <cell r="I235">
            <v>5463236.5621509226</v>
          </cell>
          <cell r="J235">
            <v>1382601.7580378416</v>
          </cell>
          <cell r="K235"/>
        </row>
        <row r="236">
          <cell r="B236">
            <v>87682.035084172356</v>
          </cell>
          <cell r="C236">
            <v>1623556.8777484347</v>
          </cell>
          <cell r="D236">
            <v>1151480.885571331</v>
          </cell>
          <cell r="E236"/>
          <cell r="F236">
            <v>395776.45388806914</v>
          </cell>
          <cell r="G236">
            <v>1715656.3032858502</v>
          </cell>
          <cell r="H236"/>
          <cell r="I236">
            <v>8197114.19278784</v>
          </cell>
          <cell r="J236">
            <v>528320.46003160882</v>
          </cell>
          <cell r="K236"/>
        </row>
        <row r="237">
          <cell r="B237">
            <v>40639903.708376065</v>
          </cell>
          <cell r="C237">
            <v>503985898.51542306</v>
          </cell>
          <cell r="D237">
            <v>98749592.965859339</v>
          </cell>
          <cell r="E237"/>
          <cell r="F237">
            <v>12970219.603190081</v>
          </cell>
          <cell r="G237">
            <v>127143845.28433508</v>
          </cell>
          <cell r="H237"/>
          <cell r="I237">
            <v>350326307.66805357</v>
          </cell>
          <cell r="J237">
            <v>336706332.50279909</v>
          </cell>
          <cell r="K237"/>
        </row>
        <row r="244">
          <cell r="B244"/>
          <cell r="C244"/>
          <cell r="D244">
            <v>1502072.7088865133</v>
          </cell>
          <cell r="E244"/>
          <cell r="F244"/>
          <cell r="G244"/>
          <cell r="H244"/>
          <cell r="I244"/>
          <cell r="J244"/>
          <cell r="K244"/>
        </row>
        <row r="245">
          <cell r="B245"/>
          <cell r="C245"/>
          <cell r="D245"/>
          <cell r="E245"/>
          <cell r="F245"/>
          <cell r="G245"/>
          <cell r="H245"/>
          <cell r="I245"/>
          <cell r="J245"/>
          <cell r="K245"/>
        </row>
        <row r="246">
          <cell r="B246"/>
          <cell r="C246">
            <v>609402.91043533524</v>
          </cell>
          <cell r="D246"/>
          <cell r="E246"/>
          <cell r="F246"/>
          <cell r="G246">
            <v>221127.23000300507</v>
          </cell>
          <cell r="H246"/>
          <cell r="I246">
            <v>1426228.2487819779</v>
          </cell>
          <cell r="J246">
            <v>538829.37994467793</v>
          </cell>
          <cell r="K246"/>
        </row>
        <row r="247">
          <cell r="B247"/>
          <cell r="C247"/>
          <cell r="D247"/>
          <cell r="E247"/>
          <cell r="F247"/>
          <cell r="G247"/>
          <cell r="H247"/>
          <cell r="I247"/>
          <cell r="J247"/>
          <cell r="K247"/>
        </row>
        <row r="248">
          <cell r="B248">
            <v>605496.24863911571</v>
          </cell>
          <cell r="C248">
            <v>573315.51566531858</v>
          </cell>
          <cell r="D248"/>
          <cell r="E248"/>
          <cell r="F248"/>
          <cell r="G248"/>
          <cell r="H248"/>
          <cell r="I248">
            <v>6067250.9600977376</v>
          </cell>
          <cell r="J248"/>
          <cell r="K248"/>
        </row>
        <row r="249"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</row>
        <row r="250"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</row>
        <row r="251">
          <cell r="B251"/>
          <cell r="C251"/>
          <cell r="D251">
            <v>386537.30070248729</v>
          </cell>
          <cell r="E251"/>
          <cell r="F251"/>
          <cell r="G251">
            <v>161461.62966210657</v>
          </cell>
          <cell r="H251"/>
          <cell r="I251">
            <v>1734544.2744055213</v>
          </cell>
          <cell r="J251">
            <v>3632977.4918346941</v>
          </cell>
          <cell r="K251"/>
        </row>
        <row r="252">
          <cell r="B252"/>
          <cell r="C252">
            <v>400139.28953116608</v>
          </cell>
          <cell r="D252"/>
          <cell r="E252"/>
          <cell r="F252">
            <v>37681.242545309447</v>
          </cell>
          <cell r="G252"/>
          <cell r="H252"/>
          <cell r="I252">
            <v>1116908.3588178905</v>
          </cell>
          <cell r="J252"/>
          <cell r="K252"/>
        </row>
        <row r="253">
          <cell r="B253">
            <v>181648.8745917347</v>
          </cell>
          <cell r="C253">
            <v>3332522.0064010597</v>
          </cell>
          <cell r="D253">
            <v>2054877.0512391059</v>
          </cell>
          <cell r="E253"/>
          <cell r="F253">
            <v>69026.572344859189</v>
          </cell>
          <cell r="G253">
            <v>1983615.1441732957</v>
          </cell>
          <cell r="H253"/>
          <cell r="I253">
            <v>5004432.0292380033</v>
          </cell>
          <cell r="J253">
            <v>1993535.8490194243</v>
          </cell>
          <cell r="K253"/>
        </row>
        <row r="254">
          <cell r="B254"/>
          <cell r="C254">
            <v>5961895.6663980009</v>
          </cell>
          <cell r="D254"/>
          <cell r="E254"/>
          <cell r="F254"/>
          <cell r="G254">
            <v>233721.55197469864</v>
          </cell>
          <cell r="H254"/>
          <cell r="I254">
            <v>1872194.4007921459</v>
          </cell>
          <cell r="J254"/>
          <cell r="K254"/>
        </row>
        <row r="255">
          <cell r="B255"/>
          <cell r="C255"/>
          <cell r="D255"/>
          <cell r="E255"/>
          <cell r="F255"/>
          <cell r="G255"/>
          <cell r="H255"/>
          <cell r="I255"/>
          <cell r="J255">
            <v>551195.34506115981</v>
          </cell>
          <cell r="K255"/>
        </row>
        <row r="256">
          <cell r="B256"/>
          <cell r="C256">
            <v>4513724.8875012966</v>
          </cell>
          <cell r="D256">
            <v>798208.75068598427</v>
          </cell>
          <cell r="E256"/>
          <cell r="F256"/>
          <cell r="G256">
            <v>2348908.2578044566</v>
          </cell>
          <cell r="H256"/>
          <cell r="I256">
            <v>3965542.2132450873</v>
          </cell>
          <cell r="J256">
            <v>11224782.703694217</v>
          </cell>
          <cell r="K256"/>
        </row>
        <row r="257">
          <cell r="B257"/>
          <cell r="C257"/>
          <cell r="D257"/>
          <cell r="E257"/>
          <cell r="F257"/>
          <cell r="G257"/>
          <cell r="H257"/>
          <cell r="I257">
            <v>36329.774918346942</v>
          </cell>
          <cell r="J257"/>
          <cell r="K257"/>
        </row>
        <row r="258">
          <cell r="B258"/>
          <cell r="C258"/>
          <cell r="D258"/>
          <cell r="E258"/>
          <cell r="F258"/>
          <cell r="G258"/>
          <cell r="H258"/>
          <cell r="I258">
            <v>985505.69428502477</v>
          </cell>
          <cell r="J258"/>
          <cell r="K258"/>
        </row>
        <row r="259">
          <cell r="B259"/>
          <cell r="C259">
            <v>3874436.0748745035</v>
          </cell>
          <cell r="D259">
            <v>147753.19459291702</v>
          </cell>
          <cell r="E259"/>
          <cell r="F259">
            <v>228867.96670515733</v>
          </cell>
          <cell r="G259">
            <v>1401299.290069707</v>
          </cell>
          <cell r="H259"/>
          <cell r="I259">
            <v>5824873.9119082913</v>
          </cell>
          <cell r="J259">
            <v>3126782.6279723928</v>
          </cell>
          <cell r="K259"/>
        </row>
        <row r="260">
          <cell r="B260">
            <v>1030554.6151837748</v>
          </cell>
          <cell r="C260">
            <v>36716232.438863635</v>
          </cell>
          <cell r="D260">
            <v>9072746.1985479314</v>
          </cell>
          <cell r="E260"/>
          <cell r="F260">
            <v>509607.44071963074</v>
          </cell>
          <cell r="G260">
            <v>14586860.739141462</v>
          </cell>
          <cell r="H260"/>
          <cell r="I260">
            <v>38994513.882507659</v>
          </cell>
          <cell r="J260">
            <v>61815548.513702817</v>
          </cell>
          <cell r="K260"/>
        </row>
        <row r="261">
          <cell r="B261"/>
          <cell r="C261">
            <v>2902490.6628365493</v>
          </cell>
          <cell r="D261">
            <v>1132035.7864556906</v>
          </cell>
          <cell r="E261"/>
          <cell r="F261"/>
          <cell r="G261">
            <v>54494.662377520413</v>
          </cell>
          <cell r="H261"/>
          <cell r="I261">
            <v>552370.22576216911</v>
          </cell>
          <cell r="J261">
            <v>7440819.5513233962</v>
          </cell>
          <cell r="K261"/>
        </row>
        <row r="262">
          <cell r="B262">
            <v>4651372.1317257741</v>
          </cell>
          <cell r="C262">
            <v>133787483.99814174</v>
          </cell>
          <cell r="D262">
            <v>26321228.939160265</v>
          </cell>
          <cell r="E262"/>
          <cell r="F262">
            <v>48439.699891129254</v>
          </cell>
          <cell r="G262">
            <v>15493691.071279841</v>
          </cell>
          <cell r="H262"/>
          <cell r="I262">
            <v>84874154.768989846</v>
          </cell>
          <cell r="J262">
            <v>83196081.169749588</v>
          </cell>
          <cell r="K262"/>
        </row>
        <row r="263">
          <cell r="B263">
            <v>4356364.3929205444</v>
          </cell>
          <cell r="C263">
            <v>222471645.58469871</v>
          </cell>
          <cell r="D263">
            <v>39693410.264714822</v>
          </cell>
          <cell r="E263"/>
          <cell r="F263">
            <v>3417802.3505054377</v>
          </cell>
          <cell r="G263">
            <v>58074545.150634311</v>
          </cell>
          <cell r="H263"/>
          <cell r="I263">
            <v>136344625.3343451</v>
          </cell>
          <cell r="J263">
            <v>191094808.77574158</v>
          </cell>
          <cell r="K263"/>
        </row>
        <row r="264">
          <cell r="B264"/>
          <cell r="C264">
            <v>29070692.280769818</v>
          </cell>
          <cell r="D264">
            <v>2226342.4840525049</v>
          </cell>
          <cell r="E264"/>
          <cell r="F264"/>
          <cell r="G264">
            <v>5643651.6215336444</v>
          </cell>
          <cell r="H264"/>
          <cell r="I264">
            <v>14021191.138254751</v>
          </cell>
          <cell r="J264">
            <v>17138786.19623889</v>
          </cell>
          <cell r="K264"/>
        </row>
        <row r="265">
          <cell r="B265"/>
          <cell r="C265">
            <v>18458275.144325782</v>
          </cell>
          <cell r="D265">
            <v>2983766.4485112298</v>
          </cell>
          <cell r="E265"/>
          <cell r="F265">
            <v>128365.20471149252</v>
          </cell>
          <cell r="G265">
            <v>3349534.0532226725</v>
          </cell>
          <cell r="H265"/>
          <cell r="I265">
            <v>12683297.925821779</v>
          </cell>
          <cell r="J265">
            <v>5374927.5424176203</v>
          </cell>
          <cell r="K265"/>
        </row>
        <row r="266">
          <cell r="B266">
            <v>1100454.5795375209</v>
          </cell>
          <cell r="C266">
            <v>37214925.119435936</v>
          </cell>
          <cell r="D266">
            <v>5000896.0522451997</v>
          </cell>
          <cell r="E266"/>
          <cell r="F266">
            <v>145319.09967338777</v>
          </cell>
          <cell r="G266">
            <v>6699206.1474801106</v>
          </cell>
          <cell r="H266"/>
          <cell r="I266">
            <v>27524925.715259217</v>
          </cell>
          <cell r="J266">
            <v>18989810.910218149</v>
          </cell>
          <cell r="K266"/>
        </row>
        <row r="267">
          <cell r="B267"/>
          <cell r="C267">
            <v>108663.48300379817</v>
          </cell>
          <cell r="D267"/>
          <cell r="E267"/>
          <cell r="F267"/>
          <cell r="G267">
            <v>1628.7849088392213</v>
          </cell>
          <cell r="H267"/>
          <cell r="I267">
            <v>1671169.6462439592</v>
          </cell>
          <cell r="J267">
            <v>182254.3708403738</v>
          </cell>
          <cell r="K267"/>
        </row>
        <row r="268">
          <cell r="B268"/>
          <cell r="C268">
            <v>220157.90316848364</v>
          </cell>
          <cell r="D268"/>
          <cell r="E268"/>
          <cell r="F268"/>
          <cell r="G268">
            <v>53828.059447468637</v>
          </cell>
          <cell r="H268"/>
          <cell r="I268">
            <v>819694.94249796809</v>
          </cell>
          <cell r="J268">
            <v>536859.57954860537</v>
          </cell>
          <cell r="K268"/>
        </row>
        <row r="269">
          <cell r="B269"/>
          <cell r="C269">
            <v>478342.03642490128</v>
          </cell>
          <cell r="D269">
            <v>381523.18626750674</v>
          </cell>
          <cell r="E269"/>
          <cell r="F269"/>
          <cell r="G269">
            <v>181769.97384146252</v>
          </cell>
          <cell r="H269"/>
          <cell r="I269">
            <v>3767602.3167646173</v>
          </cell>
          <cell r="J269">
            <v>198602.76955362994</v>
          </cell>
          <cell r="K269"/>
        </row>
        <row r="270">
          <cell r="B270"/>
          <cell r="C270">
            <v>3787470.6710399366</v>
          </cell>
          <cell r="D270">
            <v>1065673.3976048436</v>
          </cell>
          <cell r="E270"/>
          <cell r="F270"/>
          <cell r="G270">
            <v>1298273.5705270625</v>
          </cell>
          <cell r="H270"/>
          <cell r="I270">
            <v>2688403.3439576733</v>
          </cell>
          <cell r="J270">
            <v>3106270.837053495</v>
          </cell>
          <cell r="K270"/>
        </row>
        <row r="271">
          <cell r="B271">
            <v>11925890.842598464</v>
          </cell>
          <cell r="C271">
            <v>504481815.67351604</v>
          </cell>
          <cell r="D271">
            <v>92767071.763667002</v>
          </cell>
          <cell r="E271"/>
          <cell r="F271">
            <v>4585109.5770964036</v>
          </cell>
          <cell r="G271">
            <v>111787616.93808167</v>
          </cell>
          <cell r="H271"/>
          <cell r="I271">
            <v>351975759.10689473</v>
          </cell>
          <cell r="J271">
            <v>410142873.61391467</v>
          </cell>
          <cell r="K271"/>
        </row>
        <row r="278">
          <cell r="B278"/>
          <cell r="C278"/>
          <cell r="D278">
            <v>1334933.0650743239</v>
          </cell>
          <cell r="E278"/>
          <cell r="F278"/>
          <cell r="G278"/>
          <cell r="H278"/>
          <cell r="I278"/>
          <cell r="J278"/>
          <cell r="K278"/>
        </row>
        <row r="279"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</row>
        <row r="280">
          <cell r="B280"/>
          <cell r="C280">
            <v>328262.22911663703</v>
          </cell>
          <cell r="D280">
            <v>80314.825390537182</v>
          </cell>
          <cell r="E280"/>
          <cell r="F280"/>
          <cell r="G280">
            <v>93007.631583047158</v>
          </cell>
          <cell r="H280"/>
          <cell r="I280">
            <v>1137975.7276043417</v>
          </cell>
          <cell r="J280">
            <v>289563.34021570516</v>
          </cell>
          <cell r="K280"/>
        </row>
        <row r="281">
          <cell r="B281"/>
          <cell r="C281"/>
          <cell r="D281"/>
          <cell r="E281"/>
          <cell r="F281"/>
          <cell r="G281"/>
          <cell r="H281"/>
          <cell r="I281"/>
          <cell r="J281"/>
          <cell r="K281"/>
        </row>
        <row r="282">
          <cell r="B282"/>
          <cell r="C282">
            <v>115629.11186779046</v>
          </cell>
          <cell r="D282"/>
          <cell r="E282"/>
          <cell r="F282"/>
          <cell r="G282"/>
          <cell r="H282"/>
          <cell r="I282">
            <v>2574486.803960233</v>
          </cell>
          <cell r="J282">
            <v>751939.34616317658</v>
          </cell>
          <cell r="K282"/>
        </row>
        <row r="283">
          <cell r="B283"/>
          <cell r="C283"/>
          <cell r="D283"/>
          <cell r="E283"/>
          <cell r="F283"/>
          <cell r="G283"/>
          <cell r="H283"/>
          <cell r="I283"/>
          <cell r="J283"/>
          <cell r="K283"/>
        </row>
        <row r="284">
          <cell r="B284"/>
          <cell r="C284">
            <v>1081133.8400105047</v>
          </cell>
          <cell r="D284"/>
          <cell r="E284"/>
          <cell r="F284"/>
          <cell r="G284"/>
          <cell r="H284"/>
          <cell r="I284"/>
          <cell r="J284"/>
          <cell r="K284"/>
        </row>
        <row r="285">
          <cell r="B285"/>
          <cell r="C285"/>
          <cell r="D285">
            <v>30980.601354678322</v>
          </cell>
          <cell r="E285"/>
          <cell r="F285"/>
          <cell r="G285"/>
          <cell r="H285"/>
          <cell r="I285">
            <v>663089.70281560672</v>
          </cell>
          <cell r="J285"/>
          <cell r="K285"/>
        </row>
        <row r="286">
          <cell r="B286"/>
          <cell r="C286">
            <v>344467.60529180954</v>
          </cell>
          <cell r="D286"/>
          <cell r="E286"/>
          <cell r="F286"/>
          <cell r="G286">
            <v>98478.668734991108</v>
          </cell>
          <cell r="H286"/>
          <cell r="I286">
            <v>250981.43303115616</v>
          </cell>
          <cell r="J286"/>
          <cell r="K286"/>
        </row>
        <row r="287">
          <cell r="B287">
            <v>62369.823532161034</v>
          </cell>
          <cell r="C287">
            <v>2520437.8042379427</v>
          </cell>
          <cell r="D287">
            <v>952888.25386054826</v>
          </cell>
          <cell r="E287"/>
          <cell r="F287">
            <v>41612.719519759994</v>
          </cell>
          <cell r="G287">
            <v>1039511.0866086081</v>
          </cell>
          <cell r="H287"/>
          <cell r="I287">
            <v>4208855.0939768571</v>
          </cell>
          <cell r="J287">
            <v>941585.33183026686</v>
          </cell>
          <cell r="K287"/>
        </row>
        <row r="288">
          <cell r="B288"/>
          <cell r="C288">
            <v>5388922.3225042</v>
          </cell>
          <cell r="D288"/>
          <cell r="E288"/>
          <cell r="F288"/>
          <cell r="G288">
            <v>543821.09290322871</v>
          </cell>
          <cell r="H288"/>
          <cell r="I288">
            <v>361143.16239982017</v>
          </cell>
          <cell r="J288"/>
          <cell r="K288"/>
        </row>
        <row r="289">
          <cell r="B289"/>
          <cell r="C289"/>
          <cell r="D289">
            <v>88411.96037541423</v>
          </cell>
          <cell r="E289"/>
          <cell r="F289"/>
          <cell r="G289"/>
          <cell r="H289"/>
          <cell r="I289"/>
          <cell r="J289"/>
          <cell r="K289"/>
        </row>
        <row r="290">
          <cell r="B290"/>
          <cell r="C290">
            <v>3749905.9815702494</v>
          </cell>
          <cell r="D290">
            <v>1300492.8862028369</v>
          </cell>
          <cell r="E290"/>
          <cell r="F290"/>
          <cell r="G290">
            <v>2333675.3396438593</v>
          </cell>
          <cell r="H290"/>
          <cell r="I290">
            <v>4712033.3104568012</v>
          </cell>
          <cell r="J290">
            <v>4274083.6438416522</v>
          </cell>
          <cell r="K290"/>
        </row>
        <row r="291">
          <cell r="B291"/>
          <cell r="C291">
            <v>164514.08715895459</v>
          </cell>
          <cell r="D291"/>
          <cell r="E291"/>
          <cell r="F291"/>
          <cell r="G291">
            <v>12036.28173427669</v>
          </cell>
          <cell r="H291"/>
          <cell r="I291"/>
          <cell r="J291"/>
          <cell r="K291"/>
        </row>
        <row r="292">
          <cell r="B292"/>
          <cell r="C292"/>
          <cell r="D292">
            <v>45081.346132018152</v>
          </cell>
          <cell r="E292"/>
          <cell r="F292"/>
          <cell r="G292">
            <v>75193.934616317667</v>
          </cell>
          <cell r="H292"/>
          <cell r="I292">
            <v>382972.60063607653</v>
          </cell>
          <cell r="J292"/>
          <cell r="K292"/>
        </row>
        <row r="293">
          <cell r="B293">
            <v>2407256.3468553382</v>
          </cell>
          <cell r="C293">
            <v>3550122.0874660867</v>
          </cell>
          <cell r="D293">
            <v>54929.21300551726</v>
          </cell>
          <cell r="E293"/>
          <cell r="F293"/>
          <cell r="G293">
            <v>1043385.8611348781</v>
          </cell>
          <cell r="H293"/>
          <cell r="I293">
            <v>6086698.4336893549</v>
          </cell>
          <cell r="J293">
            <v>1449824.8452651468</v>
          </cell>
          <cell r="K293"/>
        </row>
        <row r="294">
          <cell r="B294">
            <v>329356.43654702581</v>
          </cell>
          <cell r="C294">
            <v>42024440.494824387</v>
          </cell>
          <cell r="D294">
            <v>9047002.4602845218</v>
          </cell>
          <cell r="E294"/>
          <cell r="F294">
            <v>109420.74303887901</v>
          </cell>
          <cell r="G294">
            <v>8488803.2847886439</v>
          </cell>
          <cell r="H294"/>
          <cell r="I294">
            <v>33172784.337583981</v>
          </cell>
          <cell r="J294">
            <v>33015619.997966815</v>
          </cell>
          <cell r="K294"/>
        </row>
        <row r="295">
          <cell r="B295"/>
          <cell r="C295">
            <v>1611768.2671395917</v>
          </cell>
          <cell r="D295">
            <v>671843.36225871707</v>
          </cell>
          <cell r="E295"/>
          <cell r="F295"/>
          <cell r="G295">
            <v>180003.60000694386</v>
          </cell>
          <cell r="H295"/>
          <cell r="I295">
            <v>866800.33535690815</v>
          </cell>
          <cell r="J295">
            <v>4393882.8568211747</v>
          </cell>
          <cell r="K295"/>
        </row>
        <row r="296">
          <cell r="B296">
            <v>875365.94431103207</v>
          </cell>
          <cell r="C296">
            <v>93860279.187831879</v>
          </cell>
          <cell r="D296">
            <v>17451654.015675522</v>
          </cell>
          <cell r="E296"/>
          <cell r="F296">
            <v>666125.03422750498</v>
          </cell>
          <cell r="G296">
            <v>15337653.816866487</v>
          </cell>
          <cell r="H296"/>
          <cell r="I296">
            <v>77229557.820153385</v>
          </cell>
          <cell r="J296">
            <v>64352269.874306783</v>
          </cell>
          <cell r="K296"/>
        </row>
        <row r="297">
          <cell r="B297">
            <v>1367759.2879859875</v>
          </cell>
          <cell r="C297">
            <v>184730861.62871143</v>
          </cell>
          <cell r="D297">
            <v>32742590.241444811</v>
          </cell>
          <cell r="E297"/>
          <cell r="F297">
            <v>1463940.1211171623</v>
          </cell>
          <cell r="G297">
            <v>62993573.020158924</v>
          </cell>
          <cell r="H297"/>
          <cell r="I297">
            <v>116819641.9077687</v>
          </cell>
          <cell r="J297">
            <v>156255732.46099821</v>
          </cell>
          <cell r="K297"/>
        </row>
        <row r="298">
          <cell r="B298"/>
          <cell r="C298">
            <v>21411720.041570805</v>
          </cell>
          <cell r="D298">
            <v>2019795.1322666176</v>
          </cell>
          <cell r="E298"/>
          <cell r="F298"/>
          <cell r="G298">
            <v>3314057.3168668887</v>
          </cell>
          <cell r="H298"/>
          <cell r="I298">
            <v>9737138.7495382465</v>
          </cell>
          <cell r="J298">
            <v>8676373.723091403</v>
          </cell>
          <cell r="K298"/>
        </row>
        <row r="299">
          <cell r="B299"/>
          <cell r="C299">
            <v>20785588.124792933</v>
          </cell>
          <cell r="D299">
            <v>2791939.6860984559</v>
          </cell>
          <cell r="E299"/>
          <cell r="F299">
            <v>153030.60996058461</v>
          </cell>
          <cell r="G299">
            <v>3272088.947106027</v>
          </cell>
          <cell r="H299"/>
          <cell r="I299">
            <v>10510699.153074624</v>
          </cell>
          <cell r="J299">
            <v>2844362.6935791876</v>
          </cell>
          <cell r="K299"/>
        </row>
        <row r="300">
          <cell r="B300">
            <v>1593334.8876788095</v>
          </cell>
          <cell r="C300">
            <v>38098190.905797116</v>
          </cell>
          <cell r="D300">
            <v>2206598.1372459978</v>
          </cell>
          <cell r="E300"/>
          <cell r="F300"/>
          <cell r="G300">
            <v>5388551.7253895989</v>
          </cell>
          <cell r="H300"/>
          <cell r="I300">
            <v>21757650.066035453</v>
          </cell>
          <cell r="J300">
            <v>12660642.162051033</v>
          </cell>
          <cell r="K300"/>
        </row>
        <row r="301">
          <cell r="B301"/>
          <cell r="C301">
            <v>331010.75781895634</v>
          </cell>
          <cell r="D301"/>
          <cell r="E301"/>
          <cell r="F301"/>
          <cell r="G301"/>
          <cell r="H301"/>
          <cell r="I301">
            <v>1247396.4706432207</v>
          </cell>
          <cell r="J301"/>
          <cell r="K301"/>
        </row>
        <row r="302">
          <cell r="B302"/>
          <cell r="C302">
            <v>1473997.8679178839</v>
          </cell>
          <cell r="D302"/>
          <cell r="E302"/>
          <cell r="F302"/>
          <cell r="G302"/>
          <cell r="H302"/>
          <cell r="I302">
            <v>425816.70837177313</v>
          </cell>
          <cell r="J302">
            <v>193589.02779494209</v>
          </cell>
          <cell r="K302"/>
        </row>
        <row r="303">
          <cell r="B303"/>
          <cell r="C303">
            <v>365465.2817498559</v>
          </cell>
          <cell r="D303"/>
          <cell r="E303"/>
          <cell r="F303"/>
          <cell r="G303">
            <v>264558.84027868963</v>
          </cell>
          <cell r="H303"/>
          <cell r="I303">
            <v>2537232.9035077235</v>
          </cell>
          <cell r="J303"/>
          <cell r="K303"/>
        </row>
        <row r="304">
          <cell r="B304"/>
          <cell r="C304">
            <v>12905024.583258688</v>
          </cell>
          <cell r="D304">
            <v>2356813.3843144155</v>
          </cell>
          <cell r="E304"/>
          <cell r="F304"/>
          <cell r="G304">
            <v>682497.03631017741</v>
          </cell>
          <cell r="H304"/>
          <cell r="I304">
            <v>3793752.8319372279</v>
          </cell>
          <cell r="J304">
            <v>103730.8644008573</v>
          </cell>
          <cell r="K304"/>
        </row>
        <row r="305">
          <cell r="B305">
            <v>6635442.7269103546</v>
          </cell>
          <cell r="C305">
            <v>434841742.21063763</v>
          </cell>
          <cell r="D305">
            <v>73176268.57098493</v>
          </cell>
          <cell r="E305"/>
          <cell r="F305">
            <v>2434129.2278638906</v>
          </cell>
          <cell r="G305">
            <v>105160897.48473158</v>
          </cell>
          <cell r="H305"/>
          <cell r="I305">
            <v>298476707.55254149</v>
          </cell>
          <cell r="J305">
            <v>290203200.16832638</v>
          </cell>
          <cell r="K305"/>
        </row>
        <row r="312">
          <cell r="B312"/>
          <cell r="C312"/>
          <cell r="D312">
            <v>980059.45097053843</v>
          </cell>
          <cell r="E312"/>
          <cell r="F312"/>
          <cell r="G312"/>
          <cell r="H312"/>
          <cell r="I312"/>
          <cell r="J312"/>
          <cell r="K312"/>
        </row>
        <row r="313"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</row>
        <row r="314">
          <cell r="B314"/>
          <cell r="C314">
            <v>215400.904578177</v>
          </cell>
          <cell r="D314">
            <v>360315.97462152148</v>
          </cell>
          <cell r="E314"/>
          <cell r="F314"/>
          <cell r="G314">
            <v>154421.13198065205</v>
          </cell>
          <cell r="H314"/>
          <cell r="I314"/>
          <cell r="J314">
            <v>276421.37229134998</v>
          </cell>
          <cell r="K314"/>
        </row>
        <row r="315">
          <cell r="B315"/>
          <cell r="C315"/>
          <cell r="D315"/>
          <cell r="E315"/>
          <cell r="F315"/>
          <cell r="G315"/>
          <cell r="H315"/>
          <cell r="I315"/>
          <cell r="J315"/>
          <cell r="K315"/>
        </row>
        <row r="316">
          <cell r="B316"/>
          <cell r="C316">
            <v>182216.93573716941</v>
          </cell>
          <cell r="D316">
            <v>243779.49368678938</v>
          </cell>
          <cell r="E316"/>
          <cell r="F316"/>
          <cell r="G316"/>
          <cell r="H316"/>
          <cell r="I316">
            <v>2821274.0812865128</v>
          </cell>
          <cell r="J316">
            <v>308842.2639613041</v>
          </cell>
          <cell r="K316"/>
        </row>
        <row r="317">
          <cell r="B317"/>
          <cell r="C317"/>
          <cell r="D317"/>
          <cell r="E317"/>
          <cell r="F317"/>
          <cell r="G317"/>
          <cell r="H317"/>
          <cell r="I317">
            <v>288252.77969721716</v>
          </cell>
          <cell r="J317"/>
          <cell r="K317"/>
        </row>
        <row r="318">
          <cell r="B318"/>
          <cell r="C318">
            <v>339355.50902996422</v>
          </cell>
          <cell r="D318"/>
          <cell r="E318"/>
          <cell r="F318"/>
          <cell r="G318"/>
          <cell r="H318"/>
          <cell r="I318"/>
          <cell r="J318"/>
          <cell r="K318"/>
        </row>
        <row r="319"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</row>
        <row r="320">
          <cell r="B320"/>
          <cell r="C320">
            <v>338054.89189848618</v>
          </cell>
          <cell r="D320"/>
          <cell r="E320"/>
          <cell r="F320"/>
          <cell r="G320">
            <v>157169.82812990766</v>
          </cell>
          <cell r="H320"/>
          <cell r="I320">
            <v>728276.92769771966</v>
          </cell>
          <cell r="J320"/>
          <cell r="K320"/>
        </row>
        <row r="321">
          <cell r="B321">
            <v>5147.3710660217357</v>
          </cell>
          <cell r="C321">
            <v>3577166.1091321064</v>
          </cell>
          <cell r="D321">
            <v>1322543.0894605189</v>
          </cell>
          <cell r="E321"/>
          <cell r="F321"/>
          <cell r="G321">
            <v>1987263.233825994</v>
          </cell>
          <cell r="H321"/>
          <cell r="I321">
            <v>4831496.3298783833</v>
          </cell>
          <cell r="J321">
            <v>1426330.0470018217</v>
          </cell>
          <cell r="K321"/>
        </row>
        <row r="322">
          <cell r="B322"/>
          <cell r="C322">
            <v>3933547.2171211769</v>
          </cell>
          <cell r="D322">
            <v>36031.597462152145</v>
          </cell>
          <cell r="E322"/>
          <cell r="F322"/>
          <cell r="G322">
            <v>514737.10660217353</v>
          </cell>
          <cell r="H322"/>
          <cell r="I322">
            <v>1544.2113198065206</v>
          </cell>
          <cell r="J322"/>
          <cell r="K322"/>
        </row>
        <row r="323">
          <cell r="B323"/>
          <cell r="C323">
            <v>195770.56084904828</v>
          </cell>
          <cell r="D323">
            <v>133831.64771656512</v>
          </cell>
          <cell r="E323"/>
          <cell r="F323"/>
          <cell r="G323"/>
          <cell r="H323"/>
          <cell r="I323">
            <v>644914.12086186314</v>
          </cell>
          <cell r="J323">
            <v>184996.51611282118</v>
          </cell>
          <cell r="K323"/>
        </row>
        <row r="324">
          <cell r="B324"/>
          <cell r="C324">
            <v>3260499.2543501472</v>
          </cell>
          <cell r="D324">
            <v>614513.74734593881</v>
          </cell>
          <cell r="E324"/>
          <cell r="F324"/>
          <cell r="G324">
            <v>1013007.7731641434</v>
          </cell>
          <cell r="H324"/>
          <cell r="I324">
            <v>3434375.3179487395</v>
          </cell>
          <cell r="J324">
            <v>4096274.5794331301</v>
          </cell>
          <cell r="K324"/>
        </row>
        <row r="325">
          <cell r="B325"/>
          <cell r="C325">
            <v>205894.84264086941</v>
          </cell>
          <cell r="D325"/>
          <cell r="E325"/>
          <cell r="F325"/>
          <cell r="G325">
            <v>24707.381116904329</v>
          </cell>
          <cell r="H325"/>
          <cell r="I325"/>
          <cell r="J325"/>
          <cell r="K325"/>
        </row>
        <row r="326">
          <cell r="B326"/>
          <cell r="C326"/>
          <cell r="D326"/>
          <cell r="E326"/>
          <cell r="F326"/>
          <cell r="G326"/>
          <cell r="H326"/>
          <cell r="I326"/>
          <cell r="J326">
            <v>544767.89887555758</v>
          </cell>
          <cell r="K326"/>
        </row>
        <row r="327">
          <cell r="B327">
            <v>7000424.6497895597</v>
          </cell>
          <cell r="C327">
            <v>1863332.8837866699</v>
          </cell>
          <cell r="D327">
            <v>211042.21370689114</v>
          </cell>
          <cell r="E327"/>
          <cell r="F327"/>
          <cell r="G327">
            <v>760163.75903008983</v>
          </cell>
          <cell r="H327"/>
          <cell r="I327">
            <v>4431968.8457817705</v>
          </cell>
          <cell r="J327">
            <v>2559890.5785539295</v>
          </cell>
          <cell r="K327"/>
        </row>
        <row r="328">
          <cell r="B328">
            <v>2058948.4264086941</v>
          </cell>
          <cell r="C328">
            <v>32004347.35801883</v>
          </cell>
          <cell r="D328">
            <v>8244888.8632346252</v>
          </cell>
          <cell r="E328"/>
          <cell r="F328">
            <v>44740.949305860922</v>
          </cell>
          <cell r="G328">
            <v>7110780.7646432556</v>
          </cell>
          <cell r="H328"/>
          <cell r="I328">
            <v>31294029.196180858</v>
          </cell>
          <cell r="J328">
            <v>29340890.119110856</v>
          </cell>
          <cell r="K328"/>
        </row>
        <row r="329">
          <cell r="B329"/>
          <cell r="C329">
            <v>2019305.979027953</v>
          </cell>
          <cell r="D329">
            <v>294115.37797286263</v>
          </cell>
          <cell r="E329"/>
          <cell r="F329"/>
          <cell r="G329">
            <v>551816.03965512919</v>
          </cell>
          <cell r="H329"/>
          <cell r="I329">
            <v>1472838.3255737168</v>
          </cell>
          <cell r="J329">
            <v>3693999.0065770466</v>
          </cell>
          <cell r="K329"/>
        </row>
        <row r="330">
          <cell r="B330">
            <v>824574.0073693071</v>
          </cell>
          <cell r="C330">
            <v>94913204.780822247</v>
          </cell>
          <cell r="D330">
            <v>24744469.562299035</v>
          </cell>
          <cell r="E330"/>
          <cell r="F330">
            <v>172025.14102644636</v>
          </cell>
          <cell r="G330">
            <v>14403317.312049879</v>
          </cell>
          <cell r="H330"/>
          <cell r="I330">
            <v>49067790.746612698</v>
          </cell>
          <cell r="J330">
            <v>73139489.57325156</v>
          </cell>
          <cell r="K330"/>
        </row>
        <row r="331">
          <cell r="B331">
            <v>1576330.9152584963</v>
          </cell>
          <cell r="C331">
            <v>156195214.15485188</v>
          </cell>
          <cell r="D331">
            <v>33802202.150749065</v>
          </cell>
          <cell r="E331"/>
          <cell r="F331">
            <v>686659.30020729941</v>
          </cell>
          <cell r="G331">
            <v>56646514.896971159</v>
          </cell>
          <cell r="H331"/>
          <cell r="I331">
            <v>109116549.5991905</v>
          </cell>
          <cell r="J331">
            <v>153476912.1404981</v>
          </cell>
          <cell r="K331"/>
        </row>
        <row r="332">
          <cell r="B332"/>
          <cell r="C332">
            <v>21774553.786380611</v>
          </cell>
          <cell r="D332">
            <v>1948836.0601644577</v>
          </cell>
          <cell r="E332"/>
          <cell r="F332"/>
          <cell r="G332">
            <v>2634567.9997057603</v>
          </cell>
          <cell r="H332"/>
          <cell r="I332">
            <v>8660108.4992262144</v>
          </cell>
          <cell r="J332">
            <v>5983619.1977266138</v>
          </cell>
          <cell r="K332"/>
        </row>
        <row r="333">
          <cell r="B333"/>
          <cell r="C333">
            <v>18078427.597826298</v>
          </cell>
          <cell r="D333">
            <v>2964954.9352851305</v>
          </cell>
          <cell r="E333"/>
          <cell r="F333"/>
          <cell r="G333">
            <v>2515041.2359081591</v>
          </cell>
          <cell r="H333"/>
          <cell r="I333">
            <v>9945147.4210152701</v>
          </cell>
          <cell r="J333">
            <v>2427649.6640968653</v>
          </cell>
          <cell r="K333"/>
        </row>
        <row r="334">
          <cell r="B334">
            <v>965544.44106991636</v>
          </cell>
          <cell r="C334">
            <v>29870020.026729483</v>
          </cell>
          <cell r="D334">
            <v>2935165.1738092843</v>
          </cell>
          <cell r="E334"/>
          <cell r="F334"/>
          <cell r="G334">
            <v>5685702.2185582006</v>
          </cell>
          <cell r="H334"/>
          <cell r="I334">
            <v>21368983.700442221</v>
          </cell>
          <cell r="J334">
            <v>10579093.48243068</v>
          </cell>
          <cell r="K334"/>
        </row>
        <row r="335">
          <cell r="B335"/>
          <cell r="C335">
            <v>444443.20723965071</v>
          </cell>
          <cell r="D335">
            <v>182886.09397575224</v>
          </cell>
          <cell r="E335"/>
          <cell r="F335"/>
          <cell r="G335"/>
          <cell r="H335"/>
          <cell r="I335">
            <v>1042111.0091714304</v>
          </cell>
          <cell r="J335"/>
          <cell r="K335"/>
        </row>
        <row r="336">
          <cell r="B336"/>
          <cell r="C336">
            <v>154065.53099792701</v>
          </cell>
          <cell r="D336"/>
          <cell r="E336"/>
          <cell r="F336"/>
          <cell r="G336">
            <v>93566.811110748182</v>
          </cell>
          <cell r="H336"/>
          <cell r="I336">
            <v>302358.63536654308</v>
          </cell>
          <cell r="J336">
            <v>620199.93492040958</v>
          </cell>
          <cell r="K336"/>
        </row>
        <row r="337">
          <cell r="B337"/>
          <cell r="C337">
            <v>1439946.1714931843</v>
          </cell>
          <cell r="D337"/>
          <cell r="E337"/>
          <cell r="F337"/>
          <cell r="G337">
            <v>207922.90684088197</v>
          </cell>
          <cell r="H337"/>
          <cell r="I337">
            <v>2491301.8796886737</v>
          </cell>
          <cell r="J337">
            <v>203835.89421446071</v>
          </cell>
          <cell r="K337"/>
        </row>
        <row r="338">
          <cell r="B338"/>
          <cell r="C338">
            <v>4788717.9805073682</v>
          </cell>
          <cell r="D338">
            <v>801136.83271562285</v>
          </cell>
          <cell r="E338"/>
          <cell r="F338"/>
          <cell r="G338">
            <v>398103.85509140021</v>
          </cell>
          <cell r="H338"/>
          <cell r="I338">
            <v>3939800.902355677</v>
          </cell>
          <cell r="J338">
            <v>653716.12538476032</v>
          </cell>
          <cell r="K338"/>
        </row>
        <row r="339">
          <cell r="B339">
            <v>12430969.810961997</v>
          </cell>
          <cell r="C339">
            <v>375793485.68301922</v>
          </cell>
          <cell r="D339">
            <v>79820772.265176743</v>
          </cell>
          <cell r="E339"/>
          <cell r="F339">
            <v>903425.39053960668</v>
          </cell>
          <cell r="G339">
            <v>94858804.254384443</v>
          </cell>
          <cell r="H339"/>
          <cell r="I339">
            <v>255883122.5292958</v>
          </cell>
          <cell r="J339">
            <v>289516928.39444131</v>
          </cell>
          <cell r="K339"/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x Ano"/>
      <sheetName val="SCC X Ano = Total"/>
      <sheetName val="SCC X Ano = Total_VAR"/>
      <sheetName val="SCC X Ano = Fisica"/>
      <sheetName val="SCC X Ano = Fisica_VAR"/>
      <sheetName val="SCC X Ano = Juridica"/>
      <sheetName val="SCC X Ano = Juridica_VAR"/>
    </sheetNames>
    <sheetDataSet>
      <sheetData sheetId="0"/>
      <sheetData sheetId="1">
        <row r="343">
          <cell r="A343"/>
          <cell r="B343">
            <v>2017</v>
          </cell>
          <cell r="C343">
            <v>2017</v>
          </cell>
          <cell r="D343">
            <v>2017</v>
          </cell>
          <cell r="E343">
            <v>2017</v>
          </cell>
          <cell r="F343">
            <v>2017</v>
          </cell>
          <cell r="G343">
            <v>2017</v>
          </cell>
          <cell r="H343">
            <v>2017</v>
          </cell>
          <cell r="I343">
            <v>2017</v>
          </cell>
          <cell r="J343">
            <v>2017</v>
          </cell>
          <cell r="K343">
            <v>2017</v>
          </cell>
          <cell r="O343">
            <v>2017</v>
          </cell>
          <cell r="P343">
            <v>2017</v>
          </cell>
          <cell r="Q343">
            <v>2017</v>
          </cell>
          <cell r="R343">
            <v>2017</v>
          </cell>
          <cell r="S343">
            <v>2017</v>
          </cell>
          <cell r="T343">
            <v>2017</v>
          </cell>
          <cell r="U343">
            <v>2017</v>
          </cell>
          <cell r="V343">
            <v>2017</v>
          </cell>
          <cell r="W343">
            <v>2017</v>
          </cell>
          <cell r="X343">
            <v>2017</v>
          </cell>
        </row>
        <row r="344">
          <cell r="A344"/>
          <cell r="B344" t="str">
            <v>Arquitetura e Design</v>
          </cell>
          <cell r="C344" t="str">
            <v>Artes Cênicas e Espetáculos</v>
          </cell>
          <cell r="D344" t="str">
            <v>Audiovisual</v>
          </cell>
          <cell r="E344" t="str">
            <v>Cultura Digital</v>
          </cell>
          <cell r="F344" t="str">
            <v>Editorial</v>
          </cell>
          <cell r="G344" t="str">
            <v>Educação e Criação em Artes</v>
          </cell>
          <cell r="H344" t="str">
            <v>Entretenimento</v>
          </cell>
          <cell r="I344" t="str">
            <v>Música</v>
          </cell>
          <cell r="J344" t="str">
            <v>Patrimônio</v>
          </cell>
          <cell r="K344" t="str">
            <v>Publicidade</v>
          </cell>
          <cell r="L344" t="str">
            <v>Cultura</v>
          </cell>
          <cell r="O344" t="str">
            <v>Arquitetura e Design</v>
          </cell>
          <cell r="P344" t="str">
            <v>Artes Cênicas e Espetáculos</v>
          </cell>
          <cell r="Q344" t="str">
            <v>Audiovisual</v>
          </cell>
          <cell r="R344" t="str">
            <v>Cultura Digital</v>
          </cell>
          <cell r="S344" t="str">
            <v>Editorial</v>
          </cell>
          <cell r="T344" t="str">
            <v>Educação e Criação em Artes</v>
          </cell>
          <cell r="U344" t="str">
            <v>Entretenimento</v>
          </cell>
          <cell r="V344" t="str">
            <v>Música</v>
          </cell>
          <cell r="W344" t="str">
            <v>Patrimônio</v>
          </cell>
          <cell r="X344" t="str">
            <v>Publicidade</v>
          </cell>
        </row>
        <row r="345">
          <cell r="A345" t="str">
            <v>11 - Rondônia</v>
          </cell>
          <cell r="B345">
            <v>0</v>
          </cell>
          <cell r="C345">
            <v>0</v>
          </cell>
          <cell r="D345">
            <v>450000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14000</v>
          </cell>
          <cell r="J345">
            <v>0</v>
          </cell>
          <cell r="K345">
            <v>0</v>
          </cell>
          <cell r="L345">
            <v>464000</v>
          </cell>
          <cell r="N345" t="str">
            <v>11 - Rondônia</v>
          </cell>
          <cell r="O345">
            <v>0</v>
          </cell>
          <cell r="P345">
            <v>0</v>
          </cell>
          <cell r="Q345">
            <v>4.0623283680285186E-4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1.263835492275539E-5</v>
          </cell>
          <cell r="W345">
            <v>0</v>
          </cell>
          <cell r="X345">
            <v>0</v>
          </cell>
        </row>
        <row r="346">
          <cell r="A346" t="str">
            <v>12 - Acre</v>
          </cell>
          <cell r="B346">
            <v>0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N346" t="str">
            <v>12 - Acre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</row>
        <row r="347">
          <cell r="A347" t="str">
            <v>13 - Amazonas</v>
          </cell>
          <cell r="B347">
            <v>0</v>
          </cell>
          <cell r="C347">
            <v>0</v>
          </cell>
          <cell r="D347">
            <v>1223010</v>
          </cell>
          <cell r="E347">
            <v>0</v>
          </cell>
          <cell r="F347">
            <v>0</v>
          </cell>
          <cell r="G347">
            <v>162000</v>
          </cell>
          <cell r="H347">
            <v>0</v>
          </cell>
          <cell r="I347">
            <v>1000000</v>
          </cell>
          <cell r="J347">
            <v>0</v>
          </cell>
          <cell r="K347">
            <v>0</v>
          </cell>
          <cell r="L347">
            <v>2385010</v>
          </cell>
          <cell r="N347" t="str">
            <v>13 - Amazonas</v>
          </cell>
          <cell r="O347">
            <v>0</v>
          </cell>
          <cell r="P347">
            <v>0</v>
          </cell>
          <cell r="Q347">
            <v>1.1040596038627908E-3</v>
          </cell>
          <cell r="R347">
            <v>0</v>
          </cell>
          <cell r="S347">
            <v>0</v>
          </cell>
          <cell r="T347">
            <v>1.4624382124902666E-4</v>
          </cell>
          <cell r="U347">
            <v>0</v>
          </cell>
          <cell r="V347">
            <v>9.0273963733967079E-4</v>
          </cell>
          <cell r="W347">
            <v>0</v>
          </cell>
          <cell r="X347">
            <v>0</v>
          </cell>
        </row>
        <row r="348">
          <cell r="A348" t="str">
            <v>14 - Roraima</v>
          </cell>
          <cell r="B348">
            <v>0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N348" t="str">
            <v>14 - Roraima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</row>
        <row r="349">
          <cell r="A349" t="str">
            <v>15 - Pará</v>
          </cell>
          <cell r="B349">
            <v>0</v>
          </cell>
          <cell r="C349">
            <v>2230000</v>
          </cell>
          <cell r="D349">
            <v>30000</v>
          </cell>
          <cell r="E349">
            <v>0</v>
          </cell>
          <cell r="F349">
            <v>0</v>
          </cell>
          <cell r="G349">
            <v>184850</v>
          </cell>
          <cell r="H349">
            <v>0</v>
          </cell>
          <cell r="I349">
            <v>2545240</v>
          </cell>
          <cell r="J349">
            <v>301000</v>
          </cell>
          <cell r="K349">
            <v>0</v>
          </cell>
          <cell r="L349">
            <v>5291090</v>
          </cell>
          <cell r="N349" t="str">
            <v>15 - Pará</v>
          </cell>
          <cell r="O349">
            <v>0</v>
          </cell>
          <cell r="P349">
            <v>2.0131093912674658E-3</v>
          </cell>
          <cell r="Q349">
            <v>2.7082189120190122E-5</v>
          </cell>
          <cell r="R349">
            <v>0</v>
          </cell>
          <cell r="S349">
            <v>0</v>
          </cell>
          <cell r="T349">
            <v>1.6687142196223815E-4</v>
          </cell>
          <cell r="U349">
            <v>0</v>
          </cell>
          <cell r="V349">
            <v>2.2976890345424235E-3</v>
          </cell>
          <cell r="W349">
            <v>2.7172463083924091E-4</v>
          </cell>
          <cell r="X349">
            <v>0</v>
          </cell>
        </row>
        <row r="350">
          <cell r="A350" t="str">
            <v>16 - Amapá</v>
          </cell>
          <cell r="B350">
            <v>0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N350" t="str">
            <v>16 - Amapá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  <cell r="W350">
            <v>0</v>
          </cell>
          <cell r="X350">
            <v>0</v>
          </cell>
        </row>
        <row r="351">
          <cell r="A351" t="str">
            <v>17 - Tocantins</v>
          </cell>
          <cell r="B351">
            <v>0</v>
          </cell>
          <cell r="C351">
            <v>1118469.77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1118469.77</v>
          </cell>
          <cell r="N351" t="str">
            <v>17 - Tocantins</v>
          </cell>
          <cell r="O351">
            <v>0</v>
          </cell>
          <cell r="P351">
            <v>1.009686994545185E-3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</row>
        <row r="352">
          <cell r="A352" t="str">
            <v>21 - Maranhão</v>
          </cell>
          <cell r="B352">
            <v>0</v>
          </cell>
          <cell r="C352">
            <v>100000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633600</v>
          </cell>
          <cell r="J352">
            <v>4125000</v>
          </cell>
          <cell r="K352">
            <v>0</v>
          </cell>
          <cell r="L352">
            <v>4858600</v>
          </cell>
          <cell r="N352" t="str">
            <v>21 - Maranhão</v>
          </cell>
          <cell r="O352">
            <v>0</v>
          </cell>
          <cell r="P352">
            <v>9.0273963733967082E-5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5.7197583421841544E-4</v>
          </cell>
          <cell r="W352">
            <v>3.7238010040261419E-3</v>
          </cell>
          <cell r="X352">
            <v>0</v>
          </cell>
        </row>
        <row r="353">
          <cell r="A353" t="str">
            <v>22 - Piauí</v>
          </cell>
          <cell r="B353">
            <v>0</v>
          </cell>
          <cell r="C353">
            <v>474884.01</v>
          </cell>
          <cell r="D353">
            <v>0</v>
          </cell>
          <cell r="E353">
            <v>0</v>
          </cell>
          <cell r="F353">
            <v>28950</v>
          </cell>
          <cell r="G353">
            <v>0</v>
          </cell>
          <cell r="H353">
            <v>0</v>
          </cell>
          <cell r="I353">
            <v>640000</v>
          </cell>
          <cell r="J353">
            <v>0</v>
          </cell>
          <cell r="K353">
            <v>0</v>
          </cell>
          <cell r="L353">
            <v>1143834.01</v>
          </cell>
          <cell r="N353" t="str">
            <v>22 - Piauí</v>
          </cell>
          <cell r="O353">
            <v>0</v>
          </cell>
          <cell r="P353">
            <v>4.2869661896580862E-4</v>
          </cell>
          <cell r="Q353">
            <v>0</v>
          </cell>
          <cell r="R353">
            <v>0</v>
          </cell>
          <cell r="S353">
            <v>2.6134312500983469E-5</v>
          </cell>
          <cell r="T353">
            <v>0</v>
          </cell>
          <cell r="U353">
            <v>0</v>
          </cell>
          <cell r="V353">
            <v>5.7775336789738928E-4</v>
          </cell>
          <cell r="W353">
            <v>0</v>
          </cell>
          <cell r="X353">
            <v>0</v>
          </cell>
        </row>
        <row r="354">
          <cell r="A354" t="str">
            <v>23 - Ceará</v>
          </cell>
          <cell r="B354">
            <v>176000</v>
          </cell>
          <cell r="C354">
            <v>4355764.4799999995</v>
          </cell>
          <cell r="D354">
            <v>958103.67</v>
          </cell>
          <cell r="E354">
            <v>0</v>
          </cell>
          <cell r="F354">
            <v>1238069.76</v>
          </cell>
          <cell r="G354">
            <v>2788848.67</v>
          </cell>
          <cell r="H354">
            <v>0</v>
          </cell>
          <cell r="I354">
            <v>4961136.75</v>
          </cell>
          <cell r="J354">
            <v>23900</v>
          </cell>
          <cell r="K354">
            <v>0</v>
          </cell>
          <cell r="L354">
            <v>14501823.329999998</v>
          </cell>
          <cell r="N354" t="str">
            <v>23 - Ceará</v>
          </cell>
          <cell r="O354">
            <v>1.5888217617178205E-4</v>
          </cell>
          <cell r="P354">
            <v>3.9321212470122191E-3</v>
          </cell>
          <cell r="Q354">
            <v>8.649181595896077E-4</v>
          </cell>
          <cell r="R354">
            <v>0</v>
          </cell>
          <cell r="S354">
            <v>1.1176546461436133E-3</v>
          </cell>
          <cell r="T354">
            <v>2.5176042369510231E-3</v>
          </cell>
          <cell r="U354">
            <v>0</v>
          </cell>
          <cell r="V354">
            <v>4.4786147904875128E-3</v>
          </cell>
          <cell r="W354">
            <v>2.1575477332418132E-5</v>
          </cell>
          <cell r="X354">
            <v>0</v>
          </cell>
        </row>
        <row r="355">
          <cell r="A355" t="str">
            <v>24 - Rio Grande do Norte</v>
          </cell>
          <cell r="B355">
            <v>0</v>
          </cell>
          <cell r="C355">
            <v>2009127.06</v>
          </cell>
          <cell r="D355">
            <v>25000</v>
          </cell>
          <cell r="E355">
            <v>0</v>
          </cell>
          <cell r="F355">
            <v>0</v>
          </cell>
          <cell r="G355">
            <v>331559.46000000002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2365686.52</v>
          </cell>
          <cell r="N355" t="str">
            <v>24 - Rio Grande do Norte</v>
          </cell>
          <cell r="O355">
            <v>0</v>
          </cell>
          <cell r="P355">
            <v>1.8137186335137191E-3</v>
          </cell>
          <cell r="Q355">
            <v>2.256849093349177E-5</v>
          </cell>
          <cell r="R355">
            <v>0</v>
          </cell>
          <cell r="S355">
            <v>0</v>
          </cell>
          <cell r="T355">
            <v>2.9931186667693711E-4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</row>
        <row r="356">
          <cell r="A356" t="str">
            <v>25 - Paraíba</v>
          </cell>
          <cell r="B356">
            <v>0</v>
          </cell>
          <cell r="C356">
            <v>78400</v>
          </cell>
          <cell r="D356">
            <v>200000</v>
          </cell>
          <cell r="E356">
            <v>0</v>
          </cell>
          <cell r="F356">
            <v>0</v>
          </cell>
          <cell r="G356">
            <v>26300</v>
          </cell>
          <cell r="H356">
            <v>0</v>
          </cell>
          <cell r="I356">
            <v>60000</v>
          </cell>
          <cell r="J356">
            <v>0</v>
          </cell>
          <cell r="K356">
            <v>0</v>
          </cell>
          <cell r="L356">
            <v>364700</v>
          </cell>
          <cell r="N356" t="str">
            <v>25 - Paraíba</v>
          </cell>
          <cell r="O356">
            <v>0</v>
          </cell>
          <cell r="P356">
            <v>7.0774787567430187E-5</v>
          </cell>
          <cell r="Q356">
            <v>1.8054792746793416E-4</v>
          </cell>
          <cell r="R356">
            <v>0</v>
          </cell>
          <cell r="S356">
            <v>0</v>
          </cell>
          <cell r="T356">
            <v>2.3742052462033342E-5</v>
          </cell>
          <cell r="U356">
            <v>0</v>
          </cell>
          <cell r="V356">
            <v>5.4164378240380245E-5</v>
          </cell>
          <cell r="W356">
            <v>0</v>
          </cell>
          <cell r="X356">
            <v>0</v>
          </cell>
        </row>
        <row r="357">
          <cell r="A357" t="str">
            <v>26 - Pernambuco</v>
          </cell>
          <cell r="B357">
            <v>0</v>
          </cell>
          <cell r="C357">
            <v>8560854</v>
          </cell>
          <cell r="D357">
            <v>798856.75</v>
          </cell>
          <cell r="E357">
            <v>0</v>
          </cell>
          <cell r="F357">
            <v>275519.89</v>
          </cell>
          <cell r="G357">
            <v>370000</v>
          </cell>
          <cell r="H357">
            <v>0</v>
          </cell>
          <cell r="I357">
            <v>4151281.1399999997</v>
          </cell>
          <cell r="J357">
            <v>531000</v>
          </cell>
          <cell r="K357">
            <v>0</v>
          </cell>
          <cell r="L357">
            <v>14687511.780000001</v>
          </cell>
          <cell r="N357" t="str">
            <v>26 - Pernambuco</v>
          </cell>
          <cell r="O357">
            <v>0</v>
          </cell>
          <cell r="P357">
            <v>7.72822223527787E-3</v>
          </cell>
          <cell r="Q357">
            <v>7.2115965278134804E-4</v>
          </cell>
          <cell r="R357">
            <v>0</v>
          </cell>
          <cell r="S357">
            <v>2.4872272557846601E-4</v>
          </cell>
          <cell r="T357">
            <v>3.3401366581567817E-4</v>
          </cell>
          <cell r="U357">
            <v>0</v>
          </cell>
          <cell r="V357">
            <v>3.7475260308186147E-3</v>
          </cell>
          <cell r="W357">
            <v>4.793547474273652E-4</v>
          </cell>
          <cell r="X357">
            <v>0</v>
          </cell>
        </row>
        <row r="358">
          <cell r="A358" t="str">
            <v>27 - Alagoas</v>
          </cell>
          <cell r="B358">
            <v>0</v>
          </cell>
          <cell r="C358">
            <v>0</v>
          </cell>
          <cell r="D358">
            <v>0</v>
          </cell>
          <cell r="E358">
            <v>0</v>
          </cell>
          <cell r="F358">
            <v>0</v>
          </cell>
          <cell r="G358">
            <v>38000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38000</v>
          </cell>
          <cell r="N358" t="str">
            <v>27 - Alagoas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3.4304106218907492E-5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</row>
        <row r="359">
          <cell r="A359" t="str">
            <v>28 - Sergipe</v>
          </cell>
          <cell r="B359">
            <v>0</v>
          </cell>
          <cell r="C359">
            <v>0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432000</v>
          </cell>
          <cell r="J359">
            <v>910400</v>
          </cell>
          <cell r="K359">
            <v>0</v>
          </cell>
          <cell r="L359">
            <v>1342400</v>
          </cell>
          <cell r="N359" t="str">
            <v>28 - Sergipe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V359">
            <v>3.8998352333073779E-4</v>
          </cell>
          <cell r="W359">
            <v>8.2185416583403629E-4</v>
          </cell>
          <cell r="X359">
            <v>0</v>
          </cell>
        </row>
        <row r="360">
          <cell r="A360" t="str">
            <v>29 - Bahia</v>
          </cell>
          <cell r="B360">
            <v>0</v>
          </cell>
          <cell r="C360">
            <v>1963113.4200000002</v>
          </cell>
          <cell r="D360">
            <v>13800</v>
          </cell>
          <cell r="E360">
            <v>0</v>
          </cell>
          <cell r="F360">
            <v>540850</v>
          </cell>
          <cell r="G360">
            <v>0</v>
          </cell>
          <cell r="H360">
            <v>0</v>
          </cell>
          <cell r="I360">
            <v>3868567.4699999997</v>
          </cell>
          <cell r="J360">
            <v>587205</v>
          </cell>
          <cell r="K360">
            <v>0</v>
          </cell>
          <cell r="L360">
            <v>6973535.8899999997</v>
          </cell>
          <cell r="N360" t="str">
            <v>29 - Bahia</v>
          </cell>
          <cell r="O360">
            <v>0</v>
          </cell>
          <cell r="P360">
            <v>1.772180296827441E-3</v>
          </cell>
          <cell r="Q360">
            <v>1.2457806995287456E-5</v>
          </cell>
          <cell r="R360">
            <v>0</v>
          </cell>
          <cell r="S360">
            <v>4.8824673285516096E-4</v>
          </cell>
          <cell r="T360">
            <v>0</v>
          </cell>
          <cell r="U360">
            <v>0</v>
          </cell>
          <cell r="V360">
            <v>3.4923091948918473E-3</v>
          </cell>
          <cell r="W360">
            <v>5.3009322874404143E-4</v>
          </cell>
          <cell r="X360">
            <v>0</v>
          </cell>
        </row>
        <row r="361">
          <cell r="A361" t="str">
            <v>31 - Minas Gerais</v>
          </cell>
          <cell r="B361">
            <v>0</v>
          </cell>
          <cell r="C361">
            <v>38537552.25</v>
          </cell>
          <cell r="D361">
            <v>5437000.3399999999</v>
          </cell>
          <cell r="E361">
            <v>0</v>
          </cell>
          <cell r="F361">
            <v>2721858.31</v>
          </cell>
          <cell r="G361">
            <v>7790109.2700000005</v>
          </cell>
          <cell r="H361">
            <v>0</v>
          </cell>
          <cell r="I361">
            <v>32482223.610000003</v>
          </cell>
          <cell r="J361">
            <v>28367046.57</v>
          </cell>
          <cell r="K361">
            <v>0</v>
          </cell>
          <cell r="L361">
            <v>115335790.35000002</v>
          </cell>
          <cell r="N361" t="str">
            <v>31 - Minas Gerais</v>
          </cell>
          <cell r="O361">
            <v>0</v>
          </cell>
          <cell r="P361">
            <v>3.4789375942123613E-2</v>
          </cell>
          <cell r="Q361">
            <v>4.9081957151472667E-3</v>
          </cell>
          <cell r="R361">
            <v>0</v>
          </cell>
          <cell r="S361">
            <v>2.4571293836593692E-3</v>
          </cell>
          <cell r="T361">
            <v>7.0324404172362083E-3</v>
          </cell>
          <cell r="U361">
            <v>0</v>
          </cell>
          <cell r="V361">
            <v>2.9322990761677496E-2</v>
          </cell>
          <cell r="W361">
            <v>2.5608057332999354E-2</v>
          </cell>
          <cell r="X361">
            <v>0</v>
          </cell>
        </row>
        <row r="362">
          <cell r="A362" t="str">
            <v>32 - Espírito Santo</v>
          </cell>
          <cell r="B362">
            <v>0</v>
          </cell>
          <cell r="C362">
            <v>2179061.77</v>
          </cell>
          <cell r="D362">
            <v>222700</v>
          </cell>
          <cell r="E362">
            <v>0</v>
          </cell>
          <cell r="F362">
            <v>174520</v>
          </cell>
          <cell r="G362">
            <v>150000</v>
          </cell>
          <cell r="H362">
            <v>0</v>
          </cell>
          <cell r="I362">
            <v>521096.72</v>
          </cell>
          <cell r="J362">
            <v>4372500</v>
          </cell>
          <cell r="K362">
            <v>0</v>
          </cell>
          <cell r="L362">
            <v>7619878.4900000002</v>
          </cell>
          <cell r="N362" t="str">
            <v>32 - Espírito Santo</v>
          </cell>
          <cell r="O362">
            <v>0</v>
          </cell>
          <cell r="P362">
            <v>1.9671254319905411E-3</v>
          </cell>
          <cell r="Q362">
            <v>2.0104011723554469E-4</v>
          </cell>
          <cell r="R362">
            <v>0</v>
          </cell>
          <cell r="S362">
            <v>1.5754612150851934E-4</v>
          </cell>
          <cell r="T362">
            <v>1.3541094560095063E-4</v>
          </cell>
          <cell r="U362">
            <v>0</v>
          </cell>
          <cell r="V362">
            <v>4.7041466403169194E-4</v>
          </cell>
          <cell r="W362">
            <v>3.9472290642677101E-3</v>
          </cell>
          <cell r="X362">
            <v>0</v>
          </cell>
        </row>
        <row r="363">
          <cell r="A363" t="str">
            <v>33 - Rio de Janeiro</v>
          </cell>
          <cell r="B363">
            <v>0</v>
          </cell>
          <cell r="C363">
            <v>107419173.08999999</v>
          </cell>
          <cell r="D363">
            <v>19278588.23</v>
          </cell>
          <cell r="E363">
            <v>0</v>
          </cell>
          <cell r="F363">
            <v>4595505.46</v>
          </cell>
          <cell r="G363">
            <v>16582327.67</v>
          </cell>
          <cell r="H363">
            <v>0</v>
          </cell>
          <cell r="I363">
            <v>42588088.330000006</v>
          </cell>
          <cell r="J363">
            <v>43184302.189999998</v>
          </cell>
          <cell r="K363">
            <v>0</v>
          </cell>
          <cell r="L363">
            <v>233647984.97</v>
          </cell>
          <cell r="N363" t="str">
            <v>33 - Rio de Janeiro</v>
          </cell>
          <cell r="O363">
            <v>0</v>
          </cell>
          <cell r="P363">
            <v>9.6971545358593911E-2</v>
          </cell>
          <cell r="Q363">
            <v>1.7403545747171047E-2</v>
          </cell>
          <cell r="R363">
            <v>0</v>
          </cell>
          <cell r="S363">
            <v>4.1485449323528769E-3</v>
          </cell>
          <cell r="T363">
            <v>1.4969524467063388E-2</v>
          </cell>
          <cell r="U363">
            <v>0</v>
          </cell>
          <cell r="V363">
            <v>3.844595541401407E-2</v>
          </cell>
          <cell r="W363">
            <v>3.8984181297767345E-2</v>
          </cell>
          <cell r="X363">
            <v>0</v>
          </cell>
        </row>
        <row r="364">
          <cell r="A364" t="str">
            <v>35 - São Paulo</v>
          </cell>
          <cell r="B364">
            <v>20000</v>
          </cell>
          <cell r="C364">
            <v>183665900.95999998</v>
          </cell>
          <cell r="D364">
            <v>31073947.079999994</v>
          </cell>
          <cell r="E364">
            <v>0</v>
          </cell>
          <cell r="F364">
            <v>21605189.449999999</v>
          </cell>
          <cell r="G364">
            <v>127810236.74000007</v>
          </cell>
          <cell r="H364">
            <v>0</v>
          </cell>
          <cell r="I364">
            <v>103829297.09000003</v>
          </cell>
          <cell r="J364">
            <v>47530887.499999985</v>
          </cell>
          <cell r="K364">
            <v>0</v>
          </cell>
          <cell r="L364">
            <v>515535458.82000005</v>
          </cell>
          <cell r="N364" t="str">
            <v>35 - São Paulo</v>
          </cell>
          <cell r="O364">
            <v>1.8054792746793415E-5</v>
          </cell>
          <cell r="P364">
            <v>0.16580248882429427</v>
          </cell>
          <cell r="Q364">
            <v>2.8051683717711318E-2</v>
          </cell>
          <cell r="R364">
            <v>0</v>
          </cell>
          <cell r="S364">
            <v>1.9503860888747882E-2</v>
          </cell>
          <cell r="T364">
            <v>0.11537936676296513</v>
          </cell>
          <cell r="U364">
            <v>0</v>
          </cell>
          <cell r="V364">
            <v>9.3730822000259562E-2</v>
          </cell>
          <cell r="W364">
            <v>4.290801614418268E-2</v>
          </cell>
          <cell r="X364">
            <v>0</v>
          </cell>
        </row>
        <row r="365">
          <cell r="A365" t="str">
            <v>41 - Paraná</v>
          </cell>
          <cell r="B365">
            <v>0</v>
          </cell>
          <cell r="C365">
            <v>26636383.210000005</v>
          </cell>
          <cell r="D365">
            <v>1065891.48</v>
          </cell>
          <cell r="E365">
            <v>0</v>
          </cell>
          <cell r="F365">
            <v>2736123.82</v>
          </cell>
          <cell r="G365">
            <v>4193017.4499999997</v>
          </cell>
          <cell r="H365">
            <v>0</v>
          </cell>
          <cell r="I365">
            <v>14527930.780000003</v>
          </cell>
          <cell r="J365">
            <v>5860379.8700000001</v>
          </cell>
          <cell r="K365">
            <v>0</v>
          </cell>
          <cell r="L365">
            <v>55019726.610000007</v>
          </cell>
          <cell r="N365" t="str">
            <v>41 - Paraná</v>
          </cell>
          <cell r="O365">
            <v>0</v>
          </cell>
          <cell r="P365">
            <v>2.40457189190359E-2</v>
          </cell>
          <cell r="Q365">
            <v>9.6222248809864493E-4</v>
          </cell>
          <cell r="R365">
            <v>0</v>
          </cell>
          <cell r="S365">
            <v>2.4700074249832346E-3</v>
          </cell>
          <cell r="T365">
            <v>3.7852030521719109E-3</v>
          </cell>
          <cell r="U365">
            <v>0</v>
          </cell>
          <cell r="V365">
            <v>1.3114938963633043E-2</v>
          </cell>
          <cell r="W365">
            <v>5.2903971985165067E-3</v>
          </cell>
          <cell r="X365">
            <v>0</v>
          </cell>
        </row>
        <row r="366">
          <cell r="A366" t="str">
            <v>42 - Santa Catarina</v>
          </cell>
          <cell r="B366">
            <v>0</v>
          </cell>
          <cell r="C366">
            <v>17431087.799999997</v>
          </cell>
          <cell r="D366">
            <v>2228474.9300000002</v>
          </cell>
          <cell r="E366">
            <v>0</v>
          </cell>
          <cell r="F366">
            <v>1327789.6600000001</v>
          </cell>
          <cell r="G366">
            <v>1913598.9300000002</v>
          </cell>
          <cell r="H366">
            <v>0</v>
          </cell>
          <cell r="I366">
            <v>9280974.8499999978</v>
          </cell>
          <cell r="J366">
            <v>1713667.63</v>
          </cell>
          <cell r="K366">
            <v>0</v>
          </cell>
          <cell r="L366">
            <v>33895593.799999997</v>
          </cell>
          <cell r="N366" t="str">
            <v>42 - Santa Catarina</v>
          </cell>
          <cell r="O366">
            <v>0</v>
          </cell>
          <cell r="P366">
            <v>1.5735733879007958E-2</v>
          </cell>
          <cell r="Q366">
            <v>2.0117326501287482E-3</v>
          </cell>
          <cell r="R366">
            <v>0</v>
          </cell>
          <cell r="S366">
            <v>1.198648356131765E-3</v>
          </cell>
          <cell r="T366">
            <v>1.7274816040817821E-3</v>
          </cell>
          <cell r="U366">
            <v>0</v>
          </cell>
          <cell r="V366">
            <v>8.3783038702476033E-3</v>
          </cell>
          <cell r="W366">
            <v>1.546995694826933E-3</v>
          </cell>
          <cell r="X366">
            <v>0</v>
          </cell>
        </row>
        <row r="367">
          <cell r="A367" t="str">
            <v>43 - Rio Grande do Sul</v>
          </cell>
          <cell r="B367">
            <v>81581.2</v>
          </cell>
          <cell r="C367">
            <v>28493520.279999994</v>
          </cell>
          <cell r="D367">
            <v>2422086</v>
          </cell>
          <cell r="E367">
            <v>0</v>
          </cell>
          <cell r="F367">
            <v>2689872.16</v>
          </cell>
          <cell r="G367">
            <v>9645934.2599999998</v>
          </cell>
          <cell r="H367">
            <v>0</v>
          </cell>
          <cell r="I367">
            <v>20164170.649999999</v>
          </cell>
          <cell r="J367">
            <v>8842506.5500000007</v>
          </cell>
          <cell r="K367">
            <v>0</v>
          </cell>
          <cell r="L367">
            <v>72339671.099999994</v>
          </cell>
          <cell r="N367" t="str">
            <v>43 - Rio Grande do Sul</v>
          </cell>
          <cell r="O367">
            <v>7.3646582901735146E-5</v>
          </cell>
          <cell r="P367">
            <v>2.5722230164097748E-2</v>
          </cell>
          <cell r="Q367">
            <v>2.1865130372454938E-3</v>
          </cell>
          <cell r="R367">
            <v>0</v>
          </cell>
          <cell r="S367">
            <v>2.4282542182084768E-3</v>
          </cell>
          <cell r="T367">
            <v>8.7077671956747055E-3</v>
          </cell>
          <cell r="U367">
            <v>0</v>
          </cell>
          <cell r="V367">
            <v>1.8202996099836232E-2</v>
          </cell>
          <cell r="W367">
            <v>7.9824811561206646E-3</v>
          </cell>
          <cell r="X367">
            <v>0</v>
          </cell>
        </row>
        <row r="368">
          <cell r="A368" t="str">
            <v>50 - Mato Grosso do Sul</v>
          </cell>
          <cell r="B368">
            <v>0</v>
          </cell>
          <cell r="C368">
            <v>220000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1781590</v>
          </cell>
          <cell r="J368">
            <v>147368</v>
          </cell>
          <cell r="K368">
            <v>0</v>
          </cell>
          <cell r="L368">
            <v>2148958</v>
          </cell>
          <cell r="N368" t="str">
            <v>50 - Mato Grosso do Sul</v>
          </cell>
          <cell r="O368">
            <v>0</v>
          </cell>
          <cell r="P368">
            <v>1.9860272021472757E-4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  <cell r="V368">
            <v>1.6083119104879841E-3</v>
          </cell>
          <cell r="W368">
            <v>1.3303493487547261E-4</v>
          </cell>
          <cell r="X368">
            <v>0</v>
          </cell>
        </row>
        <row r="369">
          <cell r="A369" t="str">
            <v>51 - Mato Grosso</v>
          </cell>
          <cell r="B369">
            <v>0</v>
          </cell>
          <cell r="C369">
            <v>291623.94</v>
          </cell>
          <cell r="D369">
            <v>0</v>
          </cell>
          <cell r="E369">
            <v>0</v>
          </cell>
          <cell r="F369">
            <v>73921.08</v>
          </cell>
          <cell r="G369">
            <v>376219.3</v>
          </cell>
          <cell r="H369">
            <v>0</v>
          </cell>
          <cell r="I369">
            <v>1412076</v>
          </cell>
          <cell r="J369">
            <v>0</v>
          </cell>
          <cell r="K369">
            <v>0</v>
          </cell>
          <cell r="L369">
            <v>2153840.3200000003</v>
          </cell>
          <cell r="N369" t="str">
            <v>51 - Mato Grosso</v>
          </cell>
          <cell r="O369">
            <v>0</v>
          </cell>
          <cell r="P369">
            <v>2.6326048983516589E-4</v>
          </cell>
          <cell r="Q369">
            <v>0</v>
          </cell>
          <cell r="R369">
            <v>0</v>
          </cell>
          <cell r="S369">
            <v>6.6731488950956799E-5</v>
          </cell>
          <cell r="T369">
            <v>3.3962807444218481E-4</v>
          </cell>
          <cell r="U369">
            <v>0</v>
          </cell>
          <cell r="V369">
            <v>1.2747369761360529E-3</v>
          </cell>
          <cell r="W369">
            <v>0</v>
          </cell>
          <cell r="X369">
            <v>0</v>
          </cell>
        </row>
        <row r="370">
          <cell r="A370" t="str">
            <v>52 - Goiás</v>
          </cell>
          <cell r="B370">
            <v>0</v>
          </cell>
          <cell r="C370">
            <v>1245000</v>
          </cell>
          <cell r="D370">
            <v>0</v>
          </cell>
          <cell r="E370">
            <v>0</v>
          </cell>
          <cell r="F370">
            <v>16400</v>
          </cell>
          <cell r="G370">
            <v>270000</v>
          </cell>
          <cell r="H370">
            <v>0</v>
          </cell>
          <cell r="I370">
            <v>1261595</v>
          </cell>
          <cell r="J370">
            <v>0</v>
          </cell>
          <cell r="K370">
            <v>0</v>
          </cell>
          <cell r="L370">
            <v>2792995</v>
          </cell>
          <cell r="N370" t="str">
            <v>52 - Goiás</v>
          </cell>
          <cell r="O370">
            <v>0</v>
          </cell>
          <cell r="P370">
            <v>1.1239108484878901E-3</v>
          </cell>
          <cell r="Q370">
            <v>0</v>
          </cell>
          <cell r="R370">
            <v>0</v>
          </cell>
          <cell r="S370">
            <v>1.48049300523706E-5</v>
          </cell>
          <cell r="T370">
            <v>2.4373970208171111E-4</v>
          </cell>
          <cell r="U370">
            <v>0</v>
          </cell>
          <cell r="V370">
            <v>1.1388918127695419E-3</v>
          </cell>
          <cell r="W370">
            <v>0</v>
          </cell>
          <cell r="X370">
            <v>0</v>
          </cell>
        </row>
        <row r="371">
          <cell r="A371" t="str">
            <v>53 - Distrito Federal</v>
          </cell>
          <cell r="B371">
            <v>0</v>
          </cell>
          <cell r="C371">
            <v>6480096.3300000001</v>
          </cell>
          <cell r="D371">
            <v>631372</v>
          </cell>
          <cell r="E371">
            <v>0</v>
          </cell>
          <cell r="F371">
            <v>478354</v>
          </cell>
          <cell r="G371">
            <v>1138540.22</v>
          </cell>
          <cell r="H371">
            <v>0</v>
          </cell>
          <cell r="I371">
            <v>2884946</v>
          </cell>
          <cell r="J371">
            <v>101240</v>
          </cell>
          <cell r="K371">
            <v>0</v>
          </cell>
          <cell r="L371">
            <v>11714548.550000001</v>
          </cell>
          <cell r="N371" t="str">
            <v>53 - Distrito Federal</v>
          </cell>
          <cell r="O371">
            <v>0</v>
          </cell>
          <cell r="P371">
            <v>5.8498398108703317E-3</v>
          </cell>
          <cell r="Q371">
            <v>5.6996453030642264E-4</v>
          </cell>
          <cell r="R371">
            <v>0</v>
          </cell>
          <cell r="S371">
            <v>4.3182911647998088E-4</v>
          </cell>
          <cell r="T371">
            <v>1.027805385299429E-3</v>
          </cell>
          <cell r="U371">
            <v>0</v>
          </cell>
          <cell r="V371">
            <v>2.6043551057845339E-3</v>
          </cell>
          <cell r="W371">
            <v>9.1393360884268267E-5</v>
          </cell>
          <cell r="X371">
            <v>0</v>
          </cell>
        </row>
        <row r="372">
          <cell r="A372" t="str">
            <v>Total</v>
          </cell>
          <cell r="B372">
            <v>277581.2</v>
          </cell>
          <cell r="C372">
            <v>433490012.36999989</v>
          </cell>
          <cell r="D372">
            <v>66058830.479999989</v>
          </cell>
          <cell r="E372">
            <v>0</v>
          </cell>
          <cell r="F372">
            <v>38502923.589999989</v>
          </cell>
          <cell r="G372">
            <v>173771541.97000006</v>
          </cell>
          <cell r="H372">
            <v>0</v>
          </cell>
          <cell r="I372">
            <v>249039814.39000005</v>
          </cell>
          <cell r="J372">
            <v>146598403.30999997</v>
          </cell>
          <cell r="K372">
            <v>0</v>
          </cell>
          <cell r="L372">
            <v>1107739107.3099999</v>
          </cell>
          <cell r="N372" t="str">
            <v>Total</v>
          </cell>
          <cell r="O372">
            <v>2.5058355182031061E-4</v>
          </cell>
          <cell r="P372">
            <v>0.39132861655726309</v>
          </cell>
          <cell r="Q372">
            <v>5.9633924670597978E-2</v>
          </cell>
          <cell r="R372">
            <v>0</v>
          </cell>
          <cell r="S372">
            <v>3.4758115278153645E-2</v>
          </cell>
          <cell r="T372">
            <v>0.15687045877795322</v>
          </cell>
          <cell r="U372">
            <v>0</v>
          </cell>
          <cell r="V372">
            <v>0.22481811172556757</v>
          </cell>
          <cell r="W372">
            <v>0.13234018943864417</v>
          </cell>
          <cell r="X372">
            <v>0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B27"/>
  <sheetViews>
    <sheetView workbookViewId="0">
      <selection sqref="A1:A27"/>
    </sheetView>
  </sheetViews>
  <sheetFormatPr defaultRowHeight="12.75" x14ac:dyDescent="0.2"/>
  <cols>
    <col min="1" max="1" width="18.140625" bestFit="1" customWidth="1"/>
    <col min="2" max="2" width="23.140625" bestFit="1" customWidth="1"/>
  </cols>
  <sheetData>
    <row r="1" spans="1:2" ht="15" x14ac:dyDescent="0.25">
      <c r="A1" s="1" t="s">
        <v>7</v>
      </c>
      <c r="B1" s="2" t="s">
        <v>251</v>
      </c>
    </row>
    <row r="2" spans="1:2" ht="15" x14ac:dyDescent="0.25">
      <c r="A2" s="3" t="s">
        <v>9</v>
      </c>
      <c r="B2" s="4" t="s">
        <v>263</v>
      </c>
    </row>
    <row r="3" spans="1:2" ht="15" x14ac:dyDescent="0.25">
      <c r="A3" s="3" t="s">
        <v>10</v>
      </c>
      <c r="B3" s="4" t="s">
        <v>255</v>
      </c>
    </row>
    <row r="4" spans="1:2" ht="15" x14ac:dyDescent="0.25">
      <c r="A4" s="3" t="s">
        <v>11</v>
      </c>
      <c r="B4" s="4" t="s">
        <v>252</v>
      </c>
    </row>
    <row r="5" spans="1:2" ht="15" x14ac:dyDescent="0.25">
      <c r="A5" s="3" t="s">
        <v>12</v>
      </c>
      <c r="B5" s="4" t="s">
        <v>265</v>
      </c>
    </row>
    <row r="6" spans="1:2" ht="15" x14ac:dyDescent="0.25">
      <c r="A6" s="3" t="s">
        <v>13</v>
      </c>
      <c r="B6" s="4" t="s">
        <v>259</v>
      </c>
    </row>
    <row r="7" spans="1:2" ht="15" x14ac:dyDescent="0.25">
      <c r="A7" s="3" t="s">
        <v>14</v>
      </c>
      <c r="B7" s="4" t="s">
        <v>276</v>
      </c>
    </row>
    <row r="8" spans="1:2" ht="15" x14ac:dyDescent="0.25">
      <c r="A8" s="3" t="s">
        <v>15</v>
      </c>
      <c r="B8" s="4" t="s">
        <v>267</v>
      </c>
    </row>
    <row r="9" spans="1:2" ht="15" x14ac:dyDescent="0.25">
      <c r="A9" s="3" t="s">
        <v>16</v>
      </c>
      <c r="B9" s="4" t="s">
        <v>275</v>
      </c>
    </row>
    <row r="10" spans="1:2" ht="15" x14ac:dyDescent="0.25">
      <c r="A10" s="3" t="s">
        <v>17</v>
      </c>
      <c r="B10" s="4" t="s">
        <v>257</v>
      </c>
    </row>
    <row r="11" spans="1:2" ht="15" x14ac:dyDescent="0.25">
      <c r="A11" s="3" t="s">
        <v>18</v>
      </c>
      <c r="B11" s="4" t="s">
        <v>274</v>
      </c>
    </row>
    <row r="12" spans="1:2" ht="15" x14ac:dyDescent="0.25">
      <c r="A12" s="3" t="s">
        <v>19</v>
      </c>
      <c r="B12" s="4" t="s">
        <v>273</v>
      </c>
    </row>
    <row r="13" spans="1:2" ht="15" x14ac:dyDescent="0.25">
      <c r="A13" s="3" t="s">
        <v>20</v>
      </c>
      <c r="B13" s="4" t="s">
        <v>266</v>
      </c>
    </row>
    <row r="14" spans="1:2" ht="15" x14ac:dyDescent="0.25">
      <c r="A14" s="3" t="s">
        <v>21</v>
      </c>
      <c r="B14" s="4" t="s">
        <v>254</v>
      </c>
    </row>
    <row r="15" spans="1:2" ht="15" x14ac:dyDescent="0.25">
      <c r="A15" s="3" t="s">
        <v>22</v>
      </c>
      <c r="B15" s="4" t="s">
        <v>261</v>
      </c>
    </row>
    <row r="16" spans="1:2" ht="15" x14ac:dyDescent="0.25">
      <c r="A16" s="3" t="s">
        <v>23</v>
      </c>
      <c r="B16" s="4" t="s">
        <v>270</v>
      </c>
    </row>
    <row r="17" spans="1:2" ht="15" x14ac:dyDescent="0.25">
      <c r="A17" s="3" t="s">
        <v>24</v>
      </c>
      <c r="B17" s="4" t="s">
        <v>262</v>
      </c>
    </row>
    <row r="18" spans="1:2" ht="15" x14ac:dyDescent="0.25">
      <c r="A18" s="3" t="s">
        <v>25</v>
      </c>
      <c r="B18" s="4" t="s">
        <v>258</v>
      </c>
    </row>
    <row r="19" spans="1:2" ht="15" x14ac:dyDescent="0.25">
      <c r="A19" s="3" t="s">
        <v>26</v>
      </c>
      <c r="B19" s="4" t="s">
        <v>268</v>
      </c>
    </row>
    <row r="20" spans="1:2" ht="15" x14ac:dyDescent="0.25">
      <c r="A20" s="3" t="s">
        <v>27</v>
      </c>
      <c r="B20" s="4" t="s">
        <v>260</v>
      </c>
    </row>
    <row r="21" spans="1:2" ht="15" x14ac:dyDescent="0.25">
      <c r="A21" s="3" t="s">
        <v>28</v>
      </c>
      <c r="B21" s="4" t="s">
        <v>272</v>
      </c>
    </row>
    <row r="22" spans="1:2" ht="15" x14ac:dyDescent="0.25">
      <c r="A22" s="3" t="s">
        <v>29</v>
      </c>
      <c r="B22" s="4" t="s">
        <v>250</v>
      </c>
    </row>
    <row r="23" spans="1:2" ht="15" x14ac:dyDescent="0.25">
      <c r="A23" s="3" t="s">
        <v>30</v>
      </c>
      <c r="B23" s="4" t="s">
        <v>253</v>
      </c>
    </row>
    <row r="24" spans="1:2" ht="15" x14ac:dyDescent="0.25">
      <c r="A24" s="3" t="s">
        <v>31</v>
      </c>
      <c r="B24" s="4" t="s">
        <v>271</v>
      </c>
    </row>
    <row r="25" spans="1:2" ht="15" x14ac:dyDescent="0.25">
      <c r="A25" s="3" t="s">
        <v>32</v>
      </c>
      <c r="B25" s="4" t="s">
        <v>269</v>
      </c>
    </row>
    <row r="26" spans="1:2" ht="15" x14ac:dyDescent="0.25">
      <c r="A26" s="3" t="s">
        <v>33</v>
      </c>
      <c r="B26" s="4" t="s">
        <v>264</v>
      </c>
    </row>
    <row r="27" spans="1:2" ht="15" x14ac:dyDescent="0.25">
      <c r="A27" s="5" t="s">
        <v>35</v>
      </c>
      <c r="B27" s="6" t="s">
        <v>256</v>
      </c>
    </row>
  </sheetData>
  <sortState ref="A1:B27">
    <sortCondition ref="A1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</sheetPr>
  <dimension ref="A1:B11"/>
  <sheetViews>
    <sheetView workbookViewId="0">
      <selection activeCell="C39" sqref="C39"/>
    </sheetView>
  </sheetViews>
  <sheetFormatPr defaultRowHeight="15" x14ac:dyDescent="0.25"/>
  <cols>
    <col min="1" max="1" width="9.140625" style="20"/>
    <col min="2" max="2" width="21.85546875" style="20" bestFit="1" customWidth="1"/>
    <col min="3" max="16384" width="9.140625" style="20"/>
  </cols>
  <sheetData>
    <row r="1" spans="1:2" x14ac:dyDescent="0.25">
      <c r="A1" s="19" t="s">
        <v>279</v>
      </c>
      <c r="B1" s="19" t="s">
        <v>280</v>
      </c>
    </row>
    <row r="2" spans="1:2" x14ac:dyDescent="0.25">
      <c r="A2" s="21">
        <v>2007</v>
      </c>
      <c r="B2" s="21">
        <v>1.7483032046917213</v>
      </c>
    </row>
    <row r="3" spans="1:2" x14ac:dyDescent="0.25">
      <c r="A3" s="21">
        <v>2008</v>
      </c>
      <c r="B3" s="21">
        <v>1.6508576287825887</v>
      </c>
    </row>
    <row r="4" spans="1:2" x14ac:dyDescent="0.25">
      <c r="A4" s="21">
        <v>2009</v>
      </c>
      <c r="B4" s="21">
        <v>1.5826205680692207</v>
      </c>
    </row>
    <row r="5" spans="1:2" x14ac:dyDescent="0.25">
      <c r="A5" s="21">
        <v>2010</v>
      </c>
      <c r="B5" s="21">
        <v>1.4943255243453311</v>
      </c>
    </row>
    <row r="6" spans="1:2" x14ac:dyDescent="0.25">
      <c r="A6" s="21">
        <v>2011</v>
      </c>
      <c r="B6" s="21">
        <v>1.4030783875336763</v>
      </c>
    </row>
    <row r="7" spans="1:2" x14ac:dyDescent="0.25">
      <c r="A7" s="21">
        <v>2012</v>
      </c>
      <c r="B7" s="21">
        <v>1.3256774537399443</v>
      </c>
    </row>
    <row r="8" spans="1:2" x14ac:dyDescent="0.25">
      <c r="A8" s="21">
        <v>2013</v>
      </c>
      <c r="B8" s="21">
        <v>1.2516937980127849</v>
      </c>
    </row>
    <row r="9" spans="1:2" x14ac:dyDescent="0.25">
      <c r="A9" s="21">
        <v>2014</v>
      </c>
      <c r="B9" s="21">
        <v>1.1763213509825461</v>
      </c>
    </row>
    <row r="10" spans="1:2" x14ac:dyDescent="0.25">
      <c r="A10" s="21">
        <v>2015</v>
      </c>
      <c r="B10" s="21">
        <v>1.0628798821322138</v>
      </c>
    </row>
    <row r="11" spans="1:2" x14ac:dyDescent="0.25">
      <c r="A11" s="21">
        <v>2016</v>
      </c>
      <c r="B11" s="21">
        <v>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82"/>
  <sheetViews>
    <sheetView zoomScale="115" zoomScaleNormal="115" workbookViewId="0">
      <selection activeCell="O28" sqref="O28"/>
    </sheetView>
  </sheetViews>
  <sheetFormatPr defaultRowHeight="12.75" x14ac:dyDescent="0.2"/>
  <cols>
    <col min="1" max="1" width="23.7109375" style="7" bestFit="1" customWidth="1"/>
    <col min="2" max="2" width="21" style="7" bestFit="1" customWidth="1"/>
    <col min="3" max="4" width="15" style="7" bestFit="1" customWidth="1"/>
    <col min="5" max="5" width="6.7109375" style="9" bestFit="1" customWidth="1"/>
    <col min="6" max="6" width="13.5703125" style="7" bestFit="1" customWidth="1"/>
    <col min="7" max="7" width="6.7109375" style="7" bestFit="1" customWidth="1"/>
    <col min="8" max="8" width="9.140625" style="7"/>
    <col min="9" max="9" width="23.7109375" style="7" bestFit="1" customWidth="1"/>
    <col min="10" max="10" width="21" style="7" bestFit="1" customWidth="1"/>
    <col min="11" max="11" width="15.5703125" style="7" bestFit="1" customWidth="1"/>
    <col min="12" max="12" width="16.7109375" style="7" bestFit="1" customWidth="1"/>
    <col min="13" max="13" width="7.7109375" style="7" bestFit="1" customWidth="1"/>
    <col min="14" max="14" width="13.28515625" style="7" bestFit="1" customWidth="1"/>
    <col min="15" max="15" width="7.7109375" style="7" bestFit="1" customWidth="1"/>
    <col min="16" max="16" width="9.140625" style="7"/>
    <col min="17" max="17" width="23.7109375" style="7" bestFit="1" customWidth="1"/>
    <col min="18" max="19" width="9.28515625" style="7" bestFit="1" customWidth="1"/>
    <col min="20" max="20" width="11.42578125" style="7" bestFit="1" customWidth="1"/>
    <col min="21" max="23" width="9.28515625" style="7" bestFit="1" customWidth="1"/>
    <col min="24" max="16384" width="9.140625" style="7"/>
  </cols>
  <sheetData>
    <row r="1" spans="1:23" x14ac:dyDescent="0.2">
      <c r="B1" s="38" t="s">
        <v>247</v>
      </c>
      <c r="C1" s="38"/>
      <c r="D1" s="38"/>
      <c r="E1" s="38"/>
      <c r="F1" s="38"/>
      <c r="G1" s="38"/>
      <c r="J1" s="38" t="s">
        <v>278</v>
      </c>
      <c r="K1" s="38"/>
      <c r="L1" s="38"/>
      <c r="M1" s="38"/>
      <c r="N1" s="38"/>
      <c r="O1" s="38"/>
      <c r="R1" s="39" t="s">
        <v>249</v>
      </c>
      <c r="S1" s="39"/>
      <c r="T1" s="39"/>
      <c r="U1" s="39"/>
      <c r="V1" s="39"/>
      <c r="W1" s="39"/>
    </row>
    <row r="4" spans="1:23" x14ac:dyDescent="0.2">
      <c r="B4" s="9"/>
      <c r="C4" s="9"/>
      <c r="D4" s="9"/>
      <c r="F4" s="9"/>
      <c r="G4" s="9"/>
      <c r="J4" s="9"/>
      <c r="K4" s="9"/>
      <c r="L4" s="9"/>
      <c r="M4" s="9"/>
      <c r="N4" s="9"/>
      <c r="O4" s="9"/>
      <c r="R4" s="9"/>
      <c r="S4" s="9"/>
      <c r="T4" s="9"/>
      <c r="U4" s="9"/>
      <c r="V4" s="9"/>
      <c r="W4" s="9"/>
    </row>
    <row r="5" spans="1:23" x14ac:dyDescent="0.2">
      <c r="B5" s="9">
        <v>2007</v>
      </c>
      <c r="C5" s="9"/>
      <c r="D5" s="9"/>
      <c r="F5" s="9"/>
      <c r="G5" s="9"/>
      <c r="J5" s="9">
        <v>2007</v>
      </c>
      <c r="K5" s="8" t="s">
        <v>248</v>
      </c>
      <c r="L5" s="7">
        <f>IPCA_2016!B2</f>
        <v>1.7483032046917213</v>
      </c>
      <c r="M5" s="9"/>
      <c r="N5" s="9"/>
      <c r="O5" s="9"/>
      <c r="R5" s="9">
        <v>2008</v>
      </c>
      <c r="S5" s="8" t="s">
        <v>248</v>
      </c>
      <c r="T5" s="15">
        <v>1.553193034</v>
      </c>
      <c r="U5" s="9"/>
      <c r="V5" s="9"/>
      <c r="W5" s="9"/>
    </row>
    <row r="6" spans="1:23" x14ac:dyDescent="0.2">
      <c r="A6" s="7" t="s">
        <v>277</v>
      </c>
      <c r="B6" s="10" t="s">
        <v>0</v>
      </c>
      <c r="C6" s="10" t="s">
        <v>1</v>
      </c>
      <c r="D6" s="10" t="s">
        <v>2</v>
      </c>
      <c r="E6" s="10" t="s">
        <v>3</v>
      </c>
      <c r="F6" s="10" t="s">
        <v>4</v>
      </c>
      <c r="G6" s="10" t="s">
        <v>5</v>
      </c>
      <c r="I6" s="7" t="s">
        <v>277</v>
      </c>
      <c r="J6" s="10" t="s">
        <v>0</v>
      </c>
      <c r="K6" s="10" t="s">
        <v>1</v>
      </c>
      <c r="L6" s="10" t="s">
        <v>2</v>
      </c>
      <c r="M6" s="10" t="s">
        <v>3</v>
      </c>
      <c r="N6" s="10" t="s">
        <v>4</v>
      </c>
      <c r="O6" s="10" t="s">
        <v>5</v>
      </c>
      <c r="Q6" s="7" t="s">
        <v>277</v>
      </c>
      <c r="R6" s="10" t="s">
        <v>0</v>
      </c>
      <c r="S6" s="10" t="s">
        <v>1</v>
      </c>
      <c r="T6" s="10" t="s">
        <v>2</v>
      </c>
      <c r="U6" s="10" t="s">
        <v>3</v>
      </c>
      <c r="V6" s="10" t="s">
        <v>4</v>
      </c>
      <c r="W6" s="10" t="s">
        <v>5</v>
      </c>
    </row>
    <row r="7" spans="1:23" x14ac:dyDescent="0.2">
      <c r="A7" s="7" t="str">
        <f>VLOOKUP(B7,procv!$A$1:$B$27,2,FALSE)</f>
        <v>12 - Acre</v>
      </c>
      <c r="B7" s="14" t="s">
        <v>7</v>
      </c>
      <c r="C7" s="12">
        <v>19688.39</v>
      </c>
      <c r="D7" s="14">
        <v>19507.45</v>
      </c>
      <c r="E7" s="14">
        <v>99.08</v>
      </c>
      <c r="F7" s="14" t="s">
        <v>42</v>
      </c>
      <c r="G7" s="14" t="s">
        <v>43</v>
      </c>
      <c r="I7" s="7" t="str">
        <f>VLOOKUP(J7,procv!$A$1:$B$27,2,FALSE)</f>
        <v>12 - Acre</v>
      </c>
      <c r="J7" s="14" t="s">
        <v>7</v>
      </c>
      <c r="K7" s="12">
        <f>$L$5*C7</f>
        <v>34421.275332220437</v>
      </c>
      <c r="L7" s="12">
        <f t="shared" ref="L7:L34" si="0">$L$5*D7</f>
        <v>34104.937350363522</v>
      </c>
      <c r="M7" s="11">
        <f t="shared" ref="M7:M34" si="1">L7/K7</f>
        <v>0.99080981228023224</v>
      </c>
      <c r="N7" s="12">
        <f t="shared" ref="N7:N34" si="2">$L$5*F7</f>
        <v>316.33798185692007</v>
      </c>
      <c r="O7" s="11">
        <f>N7/K7</f>
        <v>9.1901877197678433E-3</v>
      </c>
      <c r="Q7" s="7" t="str">
        <f>VLOOKUP(R7,procv!$A$1:$B$27,2,FALSE)</f>
        <v>12 - Acre</v>
      </c>
      <c r="R7" s="14" t="s">
        <v>7</v>
      </c>
      <c r="S7" s="12">
        <f>K38/K7-1</f>
        <v>31.210675836132118</v>
      </c>
      <c r="T7" s="12">
        <f t="shared" ref="T7:T34" si="3">L38/L7-1</f>
        <v>31.489477049788398</v>
      </c>
      <c r="U7" s="12">
        <f t="shared" ref="U7:U34" si="4">M38/M7-1</f>
        <v>8.655553055597176E-3</v>
      </c>
      <c r="V7" s="12">
        <f t="shared" ref="V7:V34" si="5">N38/N7-1</f>
        <v>1.1526414858539811</v>
      </c>
      <c r="W7" s="12">
        <f t="shared" ref="W7:W34" si="6">O38/O7-1</f>
        <v>-0.93316993729640196</v>
      </c>
    </row>
    <row r="8" spans="1:23" x14ac:dyDescent="0.2">
      <c r="A8" s="7" t="str">
        <f>VLOOKUP(B8,procv!$A$1:$B$27,2,FALSE)</f>
        <v>27 - Alagoas</v>
      </c>
      <c r="B8" s="14" t="s">
        <v>9</v>
      </c>
      <c r="C8" s="12">
        <v>135465.14000000001</v>
      </c>
      <c r="D8" s="14">
        <v>134249.68</v>
      </c>
      <c r="E8" s="14">
        <v>99.1</v>
      </c>
      <c r="F8" s="14">
        <v>1215.46</v>
      </c>
      <c r="G8" s="14" t="s">
        <v>44</v>
      </c>
      <c r="I8" s="7" t="str">
        <f>VLOOKUP(J8,procv!$A$1:$B$27,2,FALSE)</f>
        <v>27 - Alagoas</v>
      </c>
      <c r="J8" s="14" t="s">
        <v>9</v>
      </c>
      <c r="K8" s="12">
        <f t="shared" ref="K8:K34" si="7">$L$5*C8</f>
        <v>236834.1383860127</v>
      </c>
      <c r="L8" s="12">
        <f t="shared" si="0"/>
        <v>234709.14577283806</v>
      </c>
      <c r="M8" s="11">
        <f t="shared" si="1"/>
        <v>0.99102750715054799</v>
      </c>
      <c r="N8" s="12">
        <f t="shared" si="2"/>
        <v>2124.9926131745997</v>
      </c>
      <c r="O8" s="11">
        <f t="shared" ref="O8:O32" si="8">N8/K8</f>
        <v>8.9724928494518963E-3</v>
      </c>
      <c r="Q8" s="7" t="str">
        <f>VLOOKUP(R8,procv!$A$1:$B$27,2,FALSE)</f>
        <v>27 - Alagoas</v>
      </c>
      <c r="R8" s="14" t="s">
        <v>9</v>
      </c>
      <c r="S8" s="12">
        <f t="shared" ref="S8:S34" si="9">K39/K8-1</f>
        <v>-0.82574719067068525</v>
      </c>
      <c r="T8" s="12">
        <f t="shared" si="3"/>
        <v>-0.83665565579050261</v>
      </c>
      <c r="U8" s="12">
        <f t="shared" si="4"/>
        <v>-6.2601373038421171E-2</v>
      </c>
      <c r="V8" s="12">
        <f t="shared" si="5"/>
        <v>0.37911183523444048</v>
      </c>
      <c r="W8" s="12">
        <f t="shared" si="6"/>
        <v>6.9144309956466863</v>
      </c>
    </row>
    <row r="9" spans="1:23" x14ac:dyDescent="0.2">
      <c r="A9" s="7" t="str">
        <f>VLOOKUP(B9,procv!$A$1:$B$27,2,FALSE)</f>
        <v>16 - Amapá</v>
      </c>
      <c r="B9" s="14" t="s">
        <v>10</v>
      </c>
      <c r="C9" s="12">
        <v>2265.02</v>
      </c>
      <c r="D9" s="14">
        <v>2265.02</v>
      </c>
      <c r="E9" s="14">
        <v>100</v>
      </c>
      <c r="F9" s="14" t="s">
        <v>8</v>
      </c>
      <c r="G9" s="14" t="s">
        <v>8</v>
      </c>
      <c r="I9" s="7" t="str">
        <f>VLOOKUP(J9,procv!$A$1:$B$27,2,FALSE)</f>
        <v>16 - Amapá</v>
      </c>
      <c r="J9" s="14" t="s">
        <v>10</v>
      </c>
      <c r="K9" s="12">
        <f t="shared" si="7"/>
        <v>3959.9417246908424</v>
      </c>
      <c r="L9" s="12">
        <f t="shared" si="0"/>
        <v>3959.9417246908424</v>
      </c>
      <c r="M9" s="11">
        <f t="shared" si="1"/>
        <v>1</v>
      </c>
      <c r="N9" s="12">
        <f t="shared" si="2"/>
        <v>0</v>
      </c>
      <c r="O9" s="11">
        <f t="shared" si="8"/>
        <v>0</v>
      </c>
      <c r="Q9" s="7" t="str">
        <f>VLOOKUP(R9,procv!$A$1:$B$27,2,FALSE)</f>
        <v>16 - Amapá</v>
      </c>
      <c r="R9" s="14" t="s">
        <v>10</v>
      </c>
      <c r="S9" s="12">
        <f t="shared" si="9"/>
        <v>14.976860051709657</v>
      </c>
      <c r="T9" s="12">
        <f t="shared" si="3"/>
        <v>14.951759142469188</v>
      </c>
      <c r="U9" s="12">
        <f t="shared" si="4"/>
        <v>-1.571078995448949E-3</v>
      </c>
      <c r="V9" s="12" t="e">
        <f t="shared" si="5"/>
        <v>#DIV/0!</v>
      </c>
      <c r="W9" s="12" t="e">
        <f t="shared" si="6"/>
        <v>#DIV/0!</v>
      </c>
    </row>
    <row r="10" spans="1:23" x14ac:dyDescent="0.2">
      <c r="A10" s="7" t="str">
        <f>VLOOKUP(B10,procv!$A$1:$B$27,2,FALSE)</f>
        <v>13 - Amazonas</v>
      </c>
      <c r="B10" s="14" t="s">
        <v>11</v>
      </c>
      <c r="C10" s="12">
        <v>3921463.92</v>
      </c>
      <c r="D10" s="14">
        <v>3904025.81</v>
      </c>
      <c r="E10" s="14">
        <v>99.56</v>
      </c>
      <c r="F10" s="14">
        <v>17438.11</v>
      </c>
      <c r="G10" s="14" t="s">
        <v>45</v>
      </c>
      <c r="I10" s="7" t="str">
        <f>VLOOKUP(J10,procv!$A$1:$B$27,2,FALSE)</f>
        <v>13 - Amazonas</v>
      </c>
      <c r="J10" s="14" t="s">
        <v>11</v>
      </c>
      <c r="K10" s="12">
        <f t="shared" si="7"/>
        <v>6855907.9384189593</v>
      </c>
      <c r="L10" s="12">
        <f t="shared" si="0"/>
        <v>6825420.8348221928</v>
      </c>
      <c r="M10" s="11">
        <f t="shared" si="1"/>
        <v>0.99555316321767917</v>
      </c>
      <c r="N10" s="12">
        <f t="shared" si="2"/>
        <v>30487.103596766752</v>
      </c>
      <c r="O10" s="11">
        <f t="shared" si="8"/>
        <v>4.4468367823208227E-3</v>
      </c>
      <c r="Q10" s="7" t="str">
        <f>VLOOKUP(R10,procv!$A$1:$B$27,2,FALSE)</f>
        <v>13 - Amazonas</v>
      </c>
      <c r="R10" s="14" t="s">
        <v>11</v>
      </c>
      <c r="S10" s="12">
        <f t="shared" si="9"/>
        <v>0.67395954403935976</v>
      </c>
      <c r="T10" s="12">
        <f t="shared" si="3"/>
        <v>0.45422571343438234</v>
      </c>
      <c r="U10" s="12">
        <f t="shared" si="4"/>
        <v>-0.13126591463181192</v>
      </c>
      <c r="V10" s="12">
        <f t="shared" si="5"/>
        <v>49.867739489916453</v>
      </c>
      <c r="W10" s="12">
        <f t="shared" si="6"/>
        <v>29.387675539140989</v>
      </c>
    </row>
    <row r="11" spans="1:23" x14ac:dyDescent="0.2">
      <c r="A11" s="7" t="str">
        <f>VLOOKUP(B11,procv!$A$1:$B$27,2,FALSE)</f>
        <v>29 - Bahia</v>
      </c>
      <c r="B11" s="14" t="s">
        <v>12</v>
      </c>
      <c r="C11" s="12">
        <v>11375169.92</v>
      </c>
      <c r="D11" s="14">
        <v>9286576.9299999997</v>
      </c>
      <c r="E11" s="14">
        <v>81.64</v>
      </c>
      <c r="F11" s="14">
        <v>2088592.99</v>
      </c>
      <c r="G11" s="14" t="s">
        <v>46</v>
      </c>
      <c r="I11" s="7" t="str">
        <f>VLOOKUP(J11,procv!$A$1:$B$27,2,FALSE)</f>
        <v>29 - Bahia</v>
      </c>
      <c r="J11" s="14" t="s">
        <v>12</v>
      </c>
      <c r="K11" s="12">
        <f t="shared" si="7"/>
        <v>19887246.025048871</v>
      </c>
      <c r="L11" s="12">
        <f t="shared" si="0"/>
        <v>16235752.207335206</v>
      </c>
      <c r="M11" s="11">
        <f t="shared" si="1"/>
        <v>0.81639017221819221</v>
      </c>
      <c r="N11" s="12">
        <f t="shared" si="2"/>
        <v>3651493.8177136644</v>
      </c>
      <c r="O11" s="11">
        <f t="shared" si="8"/>
        <v>0.18360982778180779</v>
      </c>
      <c r="Q11" s="7" t="str">
        <f>VLOOKUP(R11,procv!$A$1:$B$27,2,FALSE)</f>
        <v>29 - Bahia</v>
      </c>
      <c r="R11" s="14" t="s">
        <v>12</v>
      </c>
      <c r="S11" s="12">
        <f t="shared" si="9"/>
        <v>-0.30001055188897163</v>
      </c>
      <c r="T11" s="12">
        <f t="shared" si="3"/>
        <v>-0.25383701922078161</v>
      </c>
      <c r="U11" s="12">
        <f t="shared" si="4"/>
        <v>6.5963183863403385E-2</v>
      </c>
      <c r="V11" s="12">
        <f t="shared" si="5"/>
        <v>-0.50531338748501298</v>
      </c>
      <c r="W11" s="12">
        <f t="shared" si="6"/>
        <v>-0.29329418629104442</v>
      </c>
    </row>
    <row r="12" spans="1:23" x14ac:dyDescent="0.2">
      <c r="A12" s="7" t="str">
        <f>VLOOKUP(B12,procv!$A$1:$B$27,2,FALSE)</f>
        <v>23 - Ceará</v>
      </c>
      <c r="B12" s="14" t="s">
        <v>13</v>
      </c>
      <c r="C12" s="12">
        <v>7667386.4699999997</v>
      </c>
      <c r="D12" s="14">
        <v>6827533.1100000003</v>
      </c>
      <c r="E12" s="14">
        <v>89.05</v>
      </c>
      <c r="F12" s="14">
        <v>839853.36</v>
      </c>
      <c r="G12" s="14" t="s">
        <v>47</v>
      </c>
      <c r="I12" s="7" t="str">
        <f>VLOOKUP(J12,procv!$A$1:$B$27,2,FALSE)</f>
        <v>23 - Ceará</v>
      </c>
      <c r="J12" s="14" t="s">
        <v>13</v>
      </c>
      <c r="K12" s="12">
        <f t="shared" si="7"/>
        <v>13404916.337110944</v>
      </c>
      <c r="L12" s="12">
        <f t="shared" si="0"/>
        <v>11936598.016351836</v>
      </c>
      <c r="M12" s="11">
        <f t="shared" si="1"/>
        <v>0.89046419359633522</v>
      </c>
      <c r="N12" s="12">
        <f t="shared" si="2"/>
        <v>1468318.3207591099</v>
      </c>
      <c r="O12" s="11">
        <f t="shared" si="8"/>
        <v>0.10953580640366495</v>
      </c>
      <c r="Q12" s="7" t="str">
        <f>VLOOKUP(R12,procv!$A$1:$B$27,2,FALSE)</f>
        <v>23 - Ceará</v>
      </c>
      <c r="R12" s="14" t="s">
        <v>13</v>
      </c>
      <c r="S12" s="12">
        <f t="shared" si="9"/>
        <v>0.23054307355594772</v>
      </c>
      <c r="T12" s="12">
        <f t="shared" si="3"/>
        <v>0.17860080987652727</v>
      </c>
      <c r="U12" s="12">
        <f t="shared" si="4"/>
        <v>-4.2210845597887681E-2</v>
      </c>
      <c r="V12" s="12">
        <f t="shared" si="5"/>
        <v>0.65280431816130524</v>
      </c>
      <c r="W12" s="12">
        <f t="shared" si="6"/>
        <v>0.34315031605121571</v>
      </c>
    </row>
    <row r="13" spans="1:23" x14ac:dyDescent="0.2">
      <c r="A13" s="7" t="str">
        <f>VLOOKUP(B13,procv!$A$1:$B$27,2,FALSE)</f>
        <v>53 - Distrito Federal</v>
      </c>
      <c r="B13" s="14" t="s">
        <v>14</v>
      </c>
      <c r="C13" s="12">
        <v>36729223.420000002</v>
      </c>
      <c r="D13" s="14">
        <v>32332656.780000001</v>
      </c>
      <c r="E13" s="14">
        <v>88.03</v>
      </c>
      <c r="F13" s="14">
        <v>4396566.6399999997</v>
      </c>
      <c r="G13" s="14" t="s">
        <v>48</v>
      </c>
      <c r="I13" s="7" t="str">
        <f>VLOOKUP(J13,procv!$A$1:$B$27,2,FALSE)</f>
        <v>53 - Distrito Federal</v>
      </c>
      <c r="J13" s="14" t="s">
        <v>14</v>
      </c>
      <c r="K13" s="12">
        <f t="shared" si="7"/>
        <v>64213819.011024229</v>
      </c>
      <c r="L13" s="12">
        <f t="shared" si="0"/>
        <v>56527287.464671515</v>
      </c>
      <c r="M13" s="11">
        <f t="shared" si="1"/>
        <v>0.88029786010651245</v>
      </c>
      <c r="N13" s="12">
        <f t="shared" si="2"/>
        <v>7686531.5463527124</v>
      </c>
      <c r="O13" s="11">
        <f t="shared" si="8"/>
        <v>0.11970213989348755</v>
      </c>
      <c r="Q13" s="7" t="str">
        <f>VLOOKUP(R13,procv!$A$1:$B$27,2,FALSE)</f>
        <v>53 - Distrito Federal</v>
      </c>
      <c r="R13" s="14" t="s">
        <v>14</v>
      </c>
      <c r="S13" s="12">
        <f t="shared" si="9"/>
        <v>8.4416168970200545E-2</v>
      </c>
      <c r="T13" s="12">
        <f t="shared" si="3"/>
        <v>0.12208213697185766</v>
      </c>
      <c r="U13" s="12">
        <f t="shared" si="4"/>
        <v>3.4733867936906693E-2</v>
      </c>
      <c r="V13" s="12">
        <f t="shared" si="5"/>
        <v>-0.19258197876719862</v>
      </c>
      <c r="W13" s="12">
        <f t="shared" si="6"/>
        <v>-0.25543527998152804</v>
      </c>
    </row>
    <row r="14" spans="1:23" x14ac:dyDescent="0.2">
      <c r="A14" s="7" t="str">
        <f>VLOOKUP(B14,procv!$A$1:$B$27,2,FALSE)</f>
        <v>32 - Espírito Santo</v>
      </c>
      <c r="B14" s="14" t="s">
        <v>15</v>
      </c>
      <c r="C14" s="12">
        <v>4958273.22</v>
      </c>
      <c r="D14" s="14">
        <v>4691163.3099999996</v>
      </c>
      <c r="E14" s="14">
        <v>94.61</v>
      </c>
      <c r="F14" s="14">
        <v>267109.90999999997</v>
      </c>
      <c r="G14" s="14" t="s">
        <v>49</v>
      </c>
      <c r="I14" s="7" t="str">
        <f>VLOOKUP(J14,procv!$A$1:$B$27,2,FALSE)</f>
        <v>32 - Espírito Santo</v>
      </c>
      <c r="J14" s="14" t="s">
        <v>15</v>
      </c>
      <c r="K14" s="12">
        <f t="shared" si="7"/>
        <v>8668564.9602631405</v>
      </c>
      <c r="L14" s="12">
        <f t="shared" si="0"/>
        <v>8201575.8486052221</v>
      </c>
      <c r="M14" s="11">
        <f t="shared" si="1"/>
        <v>0.94612844065902435</v>
      </c>
      <c r="N14" s="12">
        <f t="shared" si="2"/>
        <v>466989.11165791721</v>
      </c>
      <c r="O14" s="11">
        <f t="shared" si="8"/>
        <v>5.387155934097556E-2</v>
      </c>
      <c r="Q14" s="7" t="str">
        <f>VLOOKUP(R14,procv!$A$1:$B$27,2,FALSE)</f>
        <v>32 - Espírito Santo</v>
      </c>
      <c r="R14" s="14" t="s">
        <v>15</v>
      </c>
      <c r="S14" s="12">
        <f t="shared" si="9"/>
        <v>0.27029868961310966</v>
      </c>
      <c r="T14" s="12">
        <f t="shared" si="3"/>
        <v>0.25691767489027839</v>
      </c>
      <c r="U14" s="12">
        <f t="shared" si="4"/>
        <v>-1.0533754645458027E-2</v>
      </c>
      <c r="V14" s="12">
        <f t="shared" si="5"/>
        <v>0.5053050054614725</v>
      </c>
      <c r="W14" s="12">
        <f t="shared" si="6"/>
        <v>0.18500083308748261</v>
      </c>
    </row>
    <row r="15" spans="1:23" x14ac:dyDescent="0.2">
      <c r="A15" s="7" t="str">
        <f>VLOOKUP(B15,procv!$A$1:$B$27,2,FALSE)</f>
        <v>52 - Goiás</v>
      </c>
      <c r="B15" s="14" t="s">
        <v>16</v>
      </c>
      <c r="C15" s="12">
        <v>1983436.28</v>
      </c>
      <c r="D15" s="14">
        <v>1919983.03</v>
      </c>
      <c r="E15" s="14">
        <v>96.8</v>
      </c>
      <c r="F15" s="14">
        <v>63453.25</v>
      </c>
      <c r="G15" s="14" t="s">
        <v>50</v>
      </c>
      <c r="I15" s="7" t="str">
        <f>VLOOKUP(J15,procv!$A$1:$B$27,2,FALSE)</f>
        <v>52 - Goiás</v>
      </c>
      <c r="J15" s="14" t="s">
        <v>16</v>
      </c>
      <c r="K15" s="12">
        <f t="shared" si="7"/>
        <v>3467648.0046258261</v>
      </c>
      <c r="L15" s="12">
        <f t="shared" si="0"/>
        <v>3356712.4843027215</v>
      </c>
      <c r="M15" s="11">
        <f t="shared" si="1"/>
        <v>0.96800842525679731</v>
      </c>
      <c r="N15" s="12">
        <f t="shared" si="2"/>
        <v>110935.52032310497</v>
      </c>
      <c r="O15" s="11">
        <f t="shared" si="8"/>
        <v>3.1991574743202744E-2</v>
      </c>
      <c r="Q15" s="7" t="str">
        <f>VLOOKUP(R15,procv!$A$1:$B$27,2,FALSE)</f>
        <v>52 - Goiás</v>
      </c>
      <c r="R15" s="14" t="s">
        <v>16</v>
      </c>
      <c r="S15" s="12">
        <f t="shared" si="9"/>
        <v>0.18736335944315652</v>
      </c>
      <c r="T15" s="12">
        <f t="shared" si="3"/>
        <v>-3.6946803910169468E-3</v>
      </c>
      <c r="U15" s="12">
        <f t="shared" si="4"/>
        <v>-0.16090949608195337</v>
      </c>
      <c r="V15" s="12">
        <f t="shared" si="5"/>
        <v>5.9684414638219998</v>
      </c>
      <c r="W15" s="12">
        <f t="shared" si="6"/>
        <v>4.8688365346645215</v>
      </c>
    </row>
    <row r="16" spans="1:23" x14ac:dyDescent="0.2">
      <c r="A16" s="7" t="str">
        <f>VLOOKUP(B16,procv!$A$1:$B$27,2,FALSE)</f>
        <v>21 - Maranhão</v>
      </c>
      <c r="B16" s="14" t="s">
        <v>17</v>
      </c>
      <c r="C16" s="12">
        <v>1017214.05</v>
      </c>
      <c r="D16" s="14">
        <v>1016598.67</v>
      </c>
      <c r="E16" s="14">
        <v>99.94</v>
      </c>
      <c r="F16" s="14" t="s">
        <v>51</v>
      </c>
      <c r="G16" s="14" t="s">
        <v>34</v>
      </c>
      <c r="I16" s="7" t="str">
        <f>VLOOKUP(J16,procv!$A$1:$B$27,2,FALSE)</f>
        <v>21 - Maranhão</v>
      </c>
      <c r="J16" s="14" t="s">
        <v>17</v>
      </c>
      <c r="K16" s="12">
        <f t="shared" si="7"/>
        <v>1778398.5834724449</v>
      </c>
      <c r="L16" s="12">
        <f t="shared" si="0"/>
        <v>1777322.7126463416</v>
      </c>
      <c r="M16" s="11">
        <f t="shared" si="1"/>
        <v>0.99939503391641116</v>
      </c>
      <c r="N16" s="12">
        <f t="shared" si="2"/>
        <v>1075.8708261031913</v>
      </c>
      <c r="O16" s="11">
        <f t="shared" si="8"/>
        <v>6.0496608358879818E-4</v>
      </c>
      <c r="Q16" s="7" t="str">
        <f>VLOOKUP(R16,procv!$A$1:$B$27,2,FALSE)</f>
        <v>21 - Maranhão</v>
      </c>
      <c r="R16" s="14" t="s">
        <v>17</v>
      </c>
      <c r="S16" s="12">
        <f t="shared" si="9"/>
        <v>-0.9348957170945329</v>
      </c>
      <c r="T16" s="12">
        <f t="shared" si="3"/>
        <v>-0.93616545891554337</v>
      </c>
      <c r="U16" s="12">
        <f t="shared" si="4"/>
        <v>-1.9503199549163908E-2</v>
      </c>
      <c r="V16" s="12">
        <f t="shared" si="5"/>
        <v>1.1626990154003489</v>
      </c>
      <c r="W16" s="12">
        <f t="shared" si="6"/>
        <v>32.218997566421777</v>
      </c>
    </row>
    <row r="17" spans="1:23" x14ac:dyDescent="0.2">
      <c r="A17" s="7" t="str">
        <f>VLOOKUP(B17,procv!$A$1:$B$27,2,FALSE)</f>
        <v>51 - Mato Grosso</v>
      </c>
      <c r="B17" s="14" t="s">
        <v>18</v>
      </c>
      <c r="C17" s="12">
        <v>738112.4</v>
      </c>
      <c r="D17" s="14">
        <v>701344.73</v>
      </c>
      <c r="E17" s="14">
        <v>95.02</v>
      </c>
      <c r="F17" s="14">
        <v>36767.67</v>
      </c>
      <c r="G17" s="14" t="s">
        <v>52</v>
      </c>
      <c r="I17" s="7" t="str">
        <f>VLOOKUP(J17,procv!$A$1:$B$27,2,FALSE)</f>
        <v>51 - Mato Grosso</v>
      </c>
      <c r="J17" s="14" t="s">
        <v>18</v>
      </c>
      <c r="K17" s="12">
        <f t="shared" si="7"/>
        <v>1290444.2743426978</v>
      </c>
      <c r="L17" s="12">
        <f t="shared" si="0"/>
        <v>1226163.2390526501</v>
      </c>
      <c r="M17" s="11">
        <f t="shared" si="1"/>
        <v>0.95018689565437453</v>
      </c>
      <c r="N17" s="12">
        <f t="shared" si="2"/>
        <v>64281.035290047657</v>
      </c>
      <c r="O17" s="11">
        <f t="shared" si="8"/>
        <v>4.98131043456254E-2</v>
      </c>
      <c r="Q17" s="7" t="str">
        <f>VLOOKUP(R17,procv!$A$1:$B$27,2,FALSE)</f>
        <v>51 - Mato Grosso</v>
      </c>
      <c r="R17" s="14" t="s">
        <v>18</v>
      </c>
      <c r="S17" s="12">
        <f t="shared" si="9"/>
        <v>-2.2990845922100323E-2</v>
      </c>
      <c r="T17" s="12">
        <f t="shared" si="3"/>
        <v>-1.7043988880453553E-2</v>
      </c>
      <c r="U17" s="12">
        <f t="shared" si="4"/>
        <v>6.086797669013988E-3</v>
      </c>
      <c r="V17" s="12">
        <f t="shared" si="5"/>
        <v>-0.1364273744326735</v>
      </c>
      <c r="W17" s="12">
        <f t="shared" si="6"/>
        <v>-0.11610590140031429</v>
      </c>
    </row>
    <row r="18" spans="1:23" x14ac:dyDescent="0.2">
      <c r="A18" s="7" t="str">
        <f>VLOOKUP(B18,procv!$A$1:$B$27,2,FALSE)</f>
        <v>50 - Mato Grosso do Sul</v>
      </c>
      <c r="B18" s="14" t="s">
        <v>19</v>
      </c>
      <c r="C18" s="12">
        <v>340206.05</v>
      </c>
      <c r="D18" s="14">
        <v>340206.05</v>
      </c>
      <c r="E18" s="14">
        <v>100</v>
      </c>
      <c r="F18" s="14" t="s">
        <v>8</v>
      </c>
      <c r="G18" s="14" t="s">
        <v>8</v>
      </c>
      <c r="I18" s="7" t="str">
        <f>VLOOKUP(J18,procv!$A$1:$B$27,2,FALSE)</f>
        <v>50 - Mato Grosso do Sul</v>
      </c>
      <c r="J18" s="14" t="s">
        <v>19</v>
      </c>
      <c r="K18" s="12">
        <f t="shared" si="7"/>
        <v>594783.3274705119</v>
      </c>
      <c r="L18" s="12">
        <f t="shared" si="0"/>
        <v>594783.3274705119</v>
      </c>
      <c r="M18" s="11">
        <f t="shared" si="1"/>
        <v>1</v>
      </c>
      <c r="N18" s="12">
        <f t="shared" si="2"/>
        <v>0</v>
      </c>
      <c r="O18" s="11">
        <f t="shared" si="8"/>
        <v>0</v>
      </c>
      <c r="Q18" s="7" t="str">
        <f>VLOOKUP(R18,procv!$A$1:$B$27,2,FALSE)</f>
        <v>50 - Mato Grosso do Sul</v>
      </c>
      <c r="R18" s="14" t="s">
        <v>19</v>
      </c>
      <c r="S18" s="12">
        <f t="shared" si="9"/>
        <v>-0.56531522560919489</v>
      </c>
      <c r="T18" s="12">
        <f t="shared" si="3"/>
        <v>-0.56678041670216694</v>
      </c>
      <c r="U18" s="12">
        <f t="shared" si="4"/>
        <v>-3.3706979845923302E-3</v>
      </c>
      <c r="V18" s="12" t="e">
        <f t="shared" si="5"/>
        <v>#DIV/0!</v>
      </c>
      <c r="W18" s="12" t="e">
        <f t="shared" si="6"/>
        <v>#DIV/0!</v>
      </c>
    </row>
    <row r="19" spans="1:23" x14ac:dyDescent="0.2">
      <c r="A19" s="7" t="str">
        <f>VLOOKUP(B19,procv!$A$1:$B$27,2,FALSE)</f>
        <v>31 - Minas Gerais</v>
      </c>
      <c r="B19" s="14" t="s">
        <v>20</v>
      </c>
      <c r="C19" s="12">
        <v>109063567.09</v>
      </c>
      <c r="D19" s="14">
        <v>99752657.219999999</v>
      </c>
      <c r="E19" s="14">
        <v>91.46</v>
      </c>
      <c r="F19" s="14">
        <v>9310909.8800000008</v>
      </c>
      <c r="G19" s="14" t="s">
        <v>53</v>
      </c>
      <c r="I19" s="7" t="str">
        <f>VLOOKUP(J19,procv!$A$1:$B$27,2,FALSE)</f>
        <v>31 - Minas Gerais</v>
      </c>
      <c r="J19" s="14" t="s">
        <v>20</v>
      </c>
      <c r="K19" s="12">
        <f t="shared" si="7"/>
        <v>190676183.85855755</v>
      </c>
      <c r="L19" s="12">
        <f t="shared" si="0"/>
        <v>174397890.29424077</v>
      </c>
      <c r="M19" s="11">
        <f t="shared" si="1"/>
        <v>0.91462859579572919</v>
      </c>
      <c r="N19" s="12">
        <f t="shared" si="2"/>
        <v>16278293.581799811</v>
      </c>
      <c r="O19" s="11">
        <f t="shared" si="8"/>
        <v>8.5371404295960476E-2</v>
      </c>
      <c r="Q19" s="7" t="str">
        <f>VLOOKUP(R19,procv!$A$1:$B$27,2,FALSE)</f>
        <v>31 - Minas Gerais</v>
      </c>
      <c r="R19" s="14" t="s">
        <v>20</v>
      </c>
      <c r="S19" s="12">
        <f t="shared" si="9"/>
        <v>-0.30208596933006726</v>
      </c>
      <c r="T19" s="12">
        <f t="shared" si="3"/>
        <v>-0.29442069864337161</v>
      </c>
      <c r="U19" s="12">
        <f t="shared" si="4"/>
        <v>1.0983115899443563E-2</v>
      </c>
      <c r="V19" s="12">
        <f t="shared" si="5"/>
        <v>-0.38420803217271748</v>
      </c>
      <c r="W19" s="12">
        <f t="shared" si="6"/>
        <v>-0.1176678777525374</v>
      </c>
    </row>
    <row r="20" spans="1:23" x14ac:dyDescent="0.2">
      <c r="A20" s="7" t="str">
        <f>VLOOKUP(B20,procv!$A$1:$B$27,2,FALSE)</f>
        <v>15 - Pará</v>
      </c>
      <c r="B20" s="14" t="s">
        <v>21</v>
      </c>
      <c r="C20" s="12">
        <v>1982081.57</v>
      </c>
      <c r="D20" s="14">
        <v>1634058.5</v>
      </c>
      <c r="E20" s="14">
        <v>82.44</v>
      </c>
      <c r="F20" s="14">
        <v>348023.07</v>
      </c>
      <c r="G20" s="14" t="s">
        <v>54</v>
      </c>
      <c r="I20" s="7" t="str">
        <f>VLOOKUP(J20,procv!$A$1:$B$27,2,FALSE)</f>
        <v>15 - Pará</v>
      </c>
      <c r="J20" s="14" t="s">
        <v>21</v>
      </c>
      <c r="K20" s="12">
        <f t="shared" si="7"/>
        <v>3465279.5607913984</v>
      </c>
      <c r="L20" s="12">
        <f t="shared" si="0"/>
        <v>2856829.7122037471</v>
      </c>
      <c r="M20" s="11">
        <f t="shared" si="1"/>
        <v>0.82441536449985764</v>
      </c>
      <c r="N20" s="12">
        <f t="shared" si="2"/>
        <v>608449.84858765127</v>
      </c>
      <c r="O20" s="11">
        <f t="shared" si="8"/>
        <v>0.17558463550014242</v>
      </c>
      <c r="Q20" s="7" t="str">
        <f>VLOOKUP(R20,procv!$A$1:$B$27,2,FALSE)</f>
        <v>15 - Pará</v>
      </c>
      <c r="R20" s="14" t="s">
        <v>21</v>
      </c>
      <c r="S20" s="12">
        <f t="shared" si="9"/>
        <v>-0.50029803133737771</v>
      </c>
      <c r="T20" s="12">
        <f t="shared" si="3"/>
        <v>-0.39463341733694146</v>
      </c>
      <c r="U20" s="12">
        <f t="shared" si="4"/>
        <v>0.21145526859386155</v>
      </c>
      <c r="V20" s="12">
        <f t="shared" si="5"/>
        <v>-0.99642077589173117</v>
      </c>
      <c r="W20" s="12">
        <f t="shared" si="6"/>
        <v>-0.99283728235482427</v>
      </c>
    </row>
    <row r="21" spans="1:23" x14ac:dyDescent="0.2">
      <c r="A21" s="7" t="str">
        <f>VLOOKUP(B21,procv!$A$1:$B$27,2,FALSE)</f>
        <v>25 - Paraíba</v>
      </c>
      <c r="B21" s="14" t="s">
        <v>22</v>
      </c>
      <c r="C21" s="12">
        <v>737180.23</v>
      </c>
      <c r="D21" s="14">
        <v>737051.91</v>
      </c>
      <c r="E21" s="14">
        <v>99.98</v>
      </c>
      <c r="F21" s="14" t="s">
        <v>55</v>
      </c>
      <c r="G21" s="14" t="s">
        <v>56</v>
      </c>
      <c r="I21" s="7" t="str">
        <f>VLOOKUP(J21,procv!$A$1:$B$27,2,FALSE)</f>
        <v>25 - Paraíba</v>
      </c>
      <c r="J21" s="14" t="s">
        <v>22</v>
      </c>
      <c r="K21" s="12">
        <f t="shared" si="7"/>
        <v>1288814.5585443801</v>
      </c>
      <c r="L21" s="12">
        <f>$L$5*D21</f>
        <v>1288590.2162771542</v>
      </c>
      <c r="M21" s="11">
        <f t="shared" si="1"/>
        <v>0.99982593130583552</v>
      </c>
      <c r="N21" s="12">
        <f t="shared" si="2"/>
        <v>224.34226722604166</v>
      </c>
      <c r="O21" s="11">
        <f t="shared" si="8"/>
        <v>1.7406869416451931E-4</v>
      </c>
      <c r="Q21" s="7" t="str">
        <f>VLOOKUP(R21,procv!$A$1:$B$27,2,FALSE)</f>
        <v>25 - Paraíba</v>
      </c>
      <c r="R21" s="14" t="s">
        <v>22</v>
      </c>
      <c r="S21" s="12">
        <f t="shared" si="9"/>
        <v>-0.29929306876984774</v>
      </c>
      <c r="T21" s="12">
        <f t="shared" si="3"/>
        <v>-0.4591555638285072</v>
      </c>
      <c r="U21" s="12">
        <f t="shared" si="4"/>
        <v>-0.22814458931925619</v>
      </c>
      <c r="V21" s="12">
        <f t="shared" si="5"/>
        <v>917.92824215840005</v>
      </c>
      <c r="W21" s="12">
        <f t="shared" si="6"/>
        <v>1310.4302159750885</v>
      </c>
    </row>
    <row r="22" spans="1:23" x14ac:dyDescent="0.2">
      <c r="A22" s="7" t="str">
        <f>VLOOKUP(B22,procv!$A$1:$B$27,2,FALSE)</f>
        <v>41 - Paraná</v>
      </c>
      <c r="B22" s="14" t="s">
        <v>23</v>
      </c>
      <c r="C22" s="12">
        <v>37724046.509999998</v>
      </c>
      <c r="D22" s="14">
        <v>30371041.329999998</v>
      </c>
      <c r="E22" s="14">
        <v>80.510000000000005</v>
      </c>
      <c r="F22" s="14">
        <v>7353005.1799999997</v>
      </c>
      <c r="G22" s="14" t="s">
        <v>57</v>
      </c>
      <c r="I22" s="7" t="str">
        <f>VLOOKUP(J22,procv!$A$1:$B$27,2,FALSE)</f>
        <v>41 - Paraná</v>
      </c>
      <c r="J22" s="14" t="s">
        <v>23</v>
      </c>
      <c r="K22" s="12">
        <f t="shared" si="7"/>
        <v>65953071.407372542</v>
      </c>
      <c r="L22" s="12">
        <f t="shared" si="0"/>
        <v>53097788.887063712</v>
      </c>
      <c r="M22" s="11">
        <f t="shared" si="1"/>
        <v>0.80508439946783428</v>
      </c>
      <c r="N22" s="12">
        <f t="shared" si="2"/>
        <v>12855282.520308826</v>
      </c>
      <c r="O22" s="11">
        <f t="shared" si="8"/>
        <v>0.19491560053216569</v>
      </c>
      <c r="Q22" s="7" t="str">
        <f>VLOOKUP(R22,procv!$A$1:$B$27,2,FALSE)</f>
        <v>41 - Paraná</v>
      </c>
      <c r="R22" s="14" t="s">
        <v>23</v>
      </c>
      <c r="S22" s="12">
        <f t="shared" si="9"/>
        <v>7.0775894115411297E-2</v>
      </c>
      <c r="T22" s="12">
        <f t="shared" si="3"/>
        <v>0.18519783724719208</v>
      </c>
      <c r="U22" s="12">
        <f t="shared" si="4"/>
        <v>0.10685890834917133</v>
      </c>
      <c r="V22" s="12">
        <f t="shared" si="5"/>
        <v>-0.40183543674104494</v>
      </c>
      <c r="W22" s="12">
        <f t="shared" si="6"/>
        <v>-0.44137277786486739</v>
      </c>
    </row>
    <row r="23" spans="1:23" x14ac:dyDescent="0.2">
      <c r="A23" s="7" t="str">
        <f>VLOOKUP(B23,procv!$A$1:$B$27,2,FALSE)</f>
        <v>26 - Pernambuco</v>
      </c>
      <c r="B23" s="14" t="s">
        <v>24</v>
      </c>
      <c r="C23" s="12">
        <v>7063643.8499999996</v>
      </c>
      <c r="D23" s="14">
        <v>6225373.8799999999</v>
      </c>
      <c r="E23" s="14">
        <v>88.13</v>
      </c>
      <c r="F23" s="14">
        <v>838269.97</v>
      </c>
      <c r="G23" s="14" t="s">
        <v>58</v>
      </c>
      <c r="I23" s="7" t="str">
        <f>VLOOKUP(J23,procv!$A$1:$B$27,2,FALSE)</f>
        <v>26 - Pernambuco</v>
      </c>
      <c r="J23" s="14" t="s">
        <v>24</v>
      </c>
      <c r="K23" s="12">
        <f t="shared" si="7"/>
        <v>12349391.179755967</v>
      </c>
      <c r="L23" s="12">
        <f t="shared" si="0"/>
        <v>10883841.104808135</v>
      </c>
      <c r="M23" s="11">
        <f t="shared" si="1"/>
        <v>0.88132612744907868</v>
      </c>
      <c r="N23" s="12">
        <f t="shared" si="2"/>
        <v>1465550.0749478331</v>
      </c>
      <c r="O23" s="11">
        <f t="shared" si="8"/>
        <v>0.11867387255092145</v>
      </c>
      <c r="Q23" s="7" t="str">
        <f>VLOOKUP(R23,procv!$A$1:$B$27,2,FALSE)</f>
        <v>26 - Pernambuco</v>
      </c>
      <c r="R23" s="14" t="s">
        <v>24</v>
      </c>
      <c r="S23" s="12">
        <f t="shared" si="9"/>
        <v>3.6080255096452296E-2</v>
      </c>
      <c r="T23" s="12">
        <f t="shared" si="3"/>
        <v>-5.3105717025774268E-3</v>
      </c>
      <c r="U23" s="12">
        <f t="shared" si="4"/>
        <v>-3.9949440784562196E-2</v>
      </c>
      <c r="V23" s="12">
        <f t="shared" si="5"/>
        <v>0.34346736269964007</v>
      </c>
      <c r="W23" s="12">
        <f t="shared" si="6"/>
        <v>0.29668271940436886</v>
      </c>
    </row>
    <row r="24" spans="1:23" x14ac:dyDescent="0.2">
      <c r="A24" s="7" t="str">
        <f>VLOOKUP(B24,procv!$A$1:$B$27,2,FALSE)</f>
        <v>22 - Piauí</v>
      </c>
      <c r="B24" s="14" t="s">
        <v>25</v>
      </c>
      <c r="C24" s="12">
        <v>277740.61</v>
      </c>
      <c r="D24" s="14">
        <v>252848.2</v>
      </c>
      <c r="E24" s="14">
        <v>91.04</v>
      </c>
      <c r="F24" s="14">
        <v>24892.41</v>
      </c>
      <c r="G24" s="14" t="s">
        <v>59</v>
      </c>
      <c r="I24" s="7" t="str">
        <f>VLOOKUP(J24,procv!$A$1:$B$27,2,FALSE)</f>
        <v>22 - Piauí</v>
      </c>
      <c r="J24" s="14" t="s">
        <v>25</v>
      </c>
      <c r="K24" s="12">
        <f t="shared" si="7"/>
        <v>485574.79853603349</v>
      </c>
      <c r="L24" s="12">
        <f t="shared" si="0"/>
        <v>442055.31836053333</v>
      </c>
      <c r="M24" s="11">
        <f t="shared" si="1"/>
        <v>0.91037533186090447</v>
      </c>
      <c r="N24" s="12">
        <f t="shared" si="2"/>
        <v>43519.480175500248</v>
      </c>
      <c r="O24" s="11">
        <f t="shared" si="8"/>
        <v>8.9624668139095684E-2</v>
      </c>
      <c r="Q24" s="7" t="str">
        <f>VLOOKUP(R24,procv!$A$1:$B$27,2,FALSE)</f>
        <v>22 - Piauí</v>
      </c>
      <c r="R24" s="14" t="s">
        <v>25</v>
      </c>
      <c r="S24" s="12">
        <f t="shared" si="9"/>
        <v>0.3100640377135262</v>
      </c>
      <c r="T24" s="12">
        <f t="shared" si="3"/>
        <v>0.43494605524930252</v>
      </c>
      <c r="U24" s="12">
        <f t="shared" si="4"/>
        <v>9.5325124528824245E-2</v>
      </c>
      <c r="V24" s="12">
        <f t="shared" si="5"/>
        <v>-0.95844280441332008</v>
      </c>
      <c r="W24" s="12">
        <f t="shared" si="6"/>
        <v>-0.96827850059970333</v>
      </c>
    </row>
    <row r="25" spans="1:23" x14ac:dyDescent="0.2">
      <c r="A25" s="7" t="str">
        <f>VLOOKUP(B25,procv!$A$1:$B$27,2,FALSE)</f>
        <v>33 - Rio de Janeiro</v>
      </c>
      <c r="B25" s="14" t="s">
        <v>26</v>
      </c>
      <c r="C25" s="12">
        <v>330377021.25599998</v>
      </c>
      <c r="D25" s="14">
        <v>293930288.18000001</v>
      </c>
      <c r="E25" s="14">
        <v>88.97</v>
      </c>
      <c r="F25" s="14">
        <v>36446733.079999998</v>
      </c>
      <c r="G25" s="14" t="s">
        <v>60</v>
      </c>
      <c r="I25" s="7" t="str">
        <f>VLOOKUP(J25,procv!$A$1:$B$27,2,FALSE)</f>
        <v>33 - Rio de Janeiro</v>
      </c>
      <c r="J25" s="14" t="s">
        <v>26</v>
      </c>
      <c r="K25" s="12">
        <f t="shared" si="7"/>
        <v>577599205.01836967</v>
      </c>
      <c r="L25" s="12">
        <f t="shared" si="0"/>
        <v>513879264.78105515</v>
      </c>
      <c r="M25" s="11">
        <f t="shared" si="1"/>
        <v>0.88968139207309327</v>
      </c>
      <c r="N25" s="12">
        <f t="shared" si="2"/>
        <v>63719940.244307764</v>
      </c>
      <c r="O25" s="11">
        <f t="shared" si="8"/>
        <v>0.11031860793901413</v>
      </c>
      <c r="Q25" s="7" t="str">
        <f>VLOOKUP(R25,procv!$A$1:$B$27,2,FALSE)</f>
        <v>33 - Rio de Janeiro</v>
      </c>
      <c r="R25" s="14" t="s">
        <v>26</v>
      </c>
      <c r="S25" s="12">
        <f t="shared" si="9"/>
        <v>-9.1803737851884892E-2</v>
      </c>
      <c r="T25" s="12">
        <f t="shared" si="3"/>
        <v>-6.535009699750205E-2</v>
      </c>
      <c r="U25" s="12">
        <f t="shared" si="4"/>
        <v>2.9127669818650448E-2</v>
      </c>
      <c r="V25" s="12">
        <f t="shared" si="5"/>
        <v>-0.30514319575717974</v>
      </c>
      <c r="W25" s="12">
        <f t="shared" si="6"/>
        <v>-0.2349045760226901</v>
      </c>
    </row>
    <row r="26" spans="1:23" x14ac:dyDescent="0.2">
      <c r="A26" s="7" t="str">
        <f>VLOOKUP(B26,procv!$A$1:$B$27,2,FALSE)</f>
        <v>24 - Rio Grande do Norte</v>
      </c>
      <c r="B26" s="14" t="s">
        <v>27</v>
      </c>
      <c r="C26" s="12">
        <v>497588.17</v>
      </c>
      <c r="D26" s="14">
        <v>495657.05</v>
      </c>
      <c r="E26" s="14">
        <v>99.61</v>
      </c>
      <c r="F26" s="14">
        <v>1931.12</v>
      </c>
      <c r="G26" s="14" t="s">
        <v>61</v>
      </c>
      <c r="I26" s="7" t="str">
        <f>VLOOKUP(J26,procv!$A$1:$B$27,2,FALSE)</f>
        <v>24 - Rio Grande do Norte</v>
      </c>
      <c r="J26" s="14" t="s">
        <v>27</v>
      </c>
      <c r="K26" s="12">
        <f t="shared" si="7"/>
        <v>869934.99222768901</v>
      </c>
      <c r="L26" s="12">
        <f t="shared" si="0"/>
        <v>866558.80894304474</v>
      </c>
      <c r="M26" s="11">
        <f t="shared" si="1"/>
        <v>0.9961190395663948</v>
      </c>
      <c r="N26" s="12">
        <f t="shared" si="2"/>
        <v>3376.1832846442767</v>
      </c>
      <c r="O26" s="11">
        <f t="shared" si="8"/>
        <v>3.8809604336051636E-3</v>
      </c>
      <c r="Q26" s="7" t="str">
        <f>VLOOKUP(R26,procv!$A$1:$B$27,2,FALSE)</f>
        <v>24 - Rio Grande do Norte</v>
      </c>
      <c r="R26" s="14" t="s">
        <v>27</v>
      </c>
      <c r="S26" s="12">
        <f t="shared" si="9"/>
        <v>1.0238749185871212</v>
      </c>
      <c r="T26" s="12">
        <f t="shared" si="3"/>
        <v>0.49308500598840954</v>
      </c>
      <c r="U26" s="12">
        <f t="shared" si="4"/>
        <v>-0.26226418822822273</v>
      </c>
      <c r="V26" s="12">
        <f t="shared" si="5"/>
        <v>137.26075416401736</v>
      </c>
      <c r="W26" s="12">
        <f t="shared" si="6"/>
        <v>67.314871089236092</v>
      </c>
    </row>
    <row r="27" spans="1:23" x14ac:dyDescent="0.2">
      <c r="A27" s="7" t="str">
        <f>VLOOKUP(B27,procv!$A$1:$B$27,2,FALSE)</f>
        <v>43 - Rio Grande do Sul</v>
      </c>
      <c r="B27" s="14" t="s">
        <v>28</v>
      </c>
      <c r="C27" s="12">
        <v>30125446.359999999</v>
      </c>
      <c r="D27" s="14">
        <v>27362163.890000001</v>
      </c>
      <c r="E27" s="14">
        <v>90.83</v>
      </c>
      <c r="F27" s="14">
        <v>2763282.47</v>
      </c>
      <c r="G27" s="14" t="s">
        <v>62</v>
      </c>
      <c r="I27" s="7" t="str">
        <f>VLOOKUP(J27,procv!$A$1:$B$27,2,FALSE)</f>
        <v>43 - Rio Grande do Sul</v>
      </c>
      <c r="J27" s="14" t="s">
        <v>28</v>
      </c>
      <c r="K27" s="12">
        <f t="shared" si="7"/>
        <v>52668414.413956553</v>
      </c>
      <c r="L27" s="12">
        <f t="shared" si="0"/>
        <v>47837358.816187099</v>
      </c>
      <c r="M27" s="11">
        <f t="shared" si="1"/>
        <v>0.90827414017443298</v>
      </c>
      <c r="N27" s="12">
        <f t="shared" si="2"/>
        <v>4831055.597769456</v>
      </c>
      <c r="O27" s="11">
        <f t="shared" si="8"/>
        <v>9.1725859825567094E-2</v>
      </c>
      <c r="Q27" s="7" t="str">
        <f>VLOOKUP(R27,procv!$A$1:$B$27,2,FALSE)</f>
        <v>43 - Rio Grande do Sul</v>
      </c>
      <c r="R27" s="14" t="s">
        <v>28</v>
      </c>
      <c r="S27" s="12">
        <f t="shared" si="9"/>
        <v>5.7871024942346416E-4</v>
      </c>
      <c r="T27" s="12">
        <f t="shared" si="3"/>
        <v>-2.9825211713150335E-2</v>
      </c>
      <c r="U27" s="12">
        <f t="shared" si="4"/>
        <v>-3.0386337077864534E-2</v>
      </c>
      <c r="V27" s="12">
        <f t="shared" si="5"/>
        <v>0.30163989893106535</v>
      </c>
      <c r="W27" s="12">
        <f t="shared" si="6"/>
        <v>0.30088706225479611</v>
      </c>
    </row>
    <row r="28" spans="1:23" x14ac:dyDescent="0.2">
      <c r="A28" s="7" t="str">
        <f>VLOOKUP(B28,procv!$A$1:$B$27,2,FALSE)</f>
        <v>11 - Rondônia</v>
      </c>
      <c r="B28" s="14" t="s">
        <v>29</v>
      </c>
      <c r="C28" s="12">
        <v>805137.62</v>
      </c>
      <c r="D28" s="14">
        <v>654867.62</v>
      </c>
      <c r="E28" s="14">
        <v>81.34</v>
      </c>
      <c r="F28" s="14">
        <v>150270</v>
      </c>
      <c r="G28" s="14" t="s">
        <v>63</v>
      </c>
      <c r="I28" s="7" t="str">
        <f>VLOOKUP(J28,procv!$A$1:$B$27,2,FALSE)</f>
        <v>11 - Rondônia</v>
      </c>
      <c r="J28" s="14" t="s">
        <v>29</v>
      </c>
      <c r="K28" s="12">
        <f t="shared" si="7"/>
        <v>1407624.6812638652</v>
      </c>
      <c r="L28" s="12">
        <f t="shared" si="0"/>
        <v>1144907.1586948403</v>
      </c>
      <c r="M28" s="11">
        <f t="shared" si="1"/>
        <v>0.8133610996838031</v>
      </c>
      <c r="N28" s="12">
        <f t="shared" si="2"/>
        <v>262717.52256902494</v>
      </c>
      <c r="O28" s="11">
        <f t="shared" si="8"/>
        <v>0.18663890031619687</v>
      </c>
      <c r="Q28" s="7" t="str">
        <f>VLOOKUP(R28,procv!$A$1:$B$27,2,FALSE)</f>
        <v>11 - Rondônia</v>
      </c>
      <c r="R28" s="14" t="s">
        <v>29</v>
      </c>
      <c r="S28" s="12">
        <f t="shared" si="9"/>
        <v>0.2425428384149384</v>
      </c>
      <c r="T28" s="12">
        <f t="shared" si="3"/>
        <v>0.353457163957003</v>
      </c>
      <c r="U28" s="12">
        <f t="shared" si="4"/>
        <v>8.9263985202758578E-2</v>
      </c>
      <c r="V28" s="12">
        <f t="shared" si="5"/>
        <v>-0.24081511987105964</v>
      </c>
      <c r="W28" s="12">
        <f t="shared" si="6"/>
        <v>-0.38900707753673769</v>
      </c>
    </row>
    <row r="29" spans="1:23" x14ac:dyDescent="0.2">
      <c r="A29" s="7" t="str">
        <f>VLOOKUP(B29,procv!$A$1:$B$27,2,FALSE)</f>
        <v>14 - Roraima</v>
      </c>
      <c r="B29" s="14" t="s">
        <v>30</v>
      </c>
      <c r="C29" s="12">
        <v>19066.78</v>
      </c>
      <c r="D29" s="14">
        <v>19066.78</v>
      </c>
      <c r="E29" s="14">
        <v>100</v>
      </c>
      <c r="F29" s="14" t="s">
        <v>8</v>
      </c>
      <c r="G29" s="14" t="s">
        <v>8</v>
      </c>
      <c r="I29" s="7" t="str">
        <f>VLOOKUP(J29,procv!$A$1:$B$27,2,FALSE)</f>
        <v>14 - Roraima</v>
      </c>
      <c r="J29" s="14" t="s">
        <v>30</v>
      </c>
      <c r="K29" s="12">
        <f t="shared" si="7"/>
        <v>33334.512577152018</v>
      </c>
      <c r="L29" s="12">
        <f t="shared" si="0"/>
        <v>33334.512577152018</v>
      </c>
      <c r="M29" s="11">
        <f t="shared" si="1"/>
        <v>1</v>
      </c>
      <c r="N29" s="12">
        <f t="shared" si="2"/>
        <v>0</v>
      </c>
      <c r="O29" s="11">
        <f t="shared" si="8"/>
        <v>0</v>
      </c>
      <c r="Q29" s="7" t="str">
        <f>VLOOKUP(R29,procv!$A$1:$B$27,2,FALSE)</f>
        <v>14 - Roraima</v>
      </c>
      <c r="R29" s="14" t="s">
        <v>30</v>
      </c>
      <c r="S29" s="12">
        <f t="shared" si="9"/>
        <v>-0.2985077252803624</v>
      </c>
      <c r="T29" s="12">
        <f t="shared" si="3"/>
        <v>-0.30873838841559187</v>
      </c>
      <c r="U29" s="12">
        <f t="shared" si="4"/>
        <v>-1.4584142269162159E-2</v>
      </c>
      <c r="V29" s="12" t="e">
        <f t="shared" si="5"/>
        <v>#DIV/0!</v>
      </c>
      <c r="W29" s="12" t="e">
        <f t="shared" si="6"/>
        <v>#DIV/0!</v>
      </c>
    </row>
    <row r="30" spans="1:23" x14ac:dyDescent="0.2">
      <c r="A30" s="7" t="str">
        <f>VLOOKUP(B30,procv!$A$1:$B$27,2,FALSE)</f>
        <v>42 - Santa Catarina</v>
      </c>
      <c r="B30" s="14" t="s">
        <v>31</v>
      </c>
      <c r="C30" s="12">
        <v>14008894.710000001</v>
      </c>
      <c r="D30" s="14">
        <v>13524359.119999999</v>
      </c>
      <c r="E30" s="14">
        <v>96.54</v>
      </c>
      <c r="F30" s="14">
        <v>484535.59</v>
      </c>
      <c r="G30" s="14" t="s">
        <v>64</v>
      </c>
      <c r="I30" s="7" t="str">
        <f>VLOOKUP(J30,procv!$A$1:$B$27,2,FALSE)</f>
        <v>42 - Santa Catarina</v>
      </c>
      <c r="J30" s="14" t="s">
        <v>31</v>
      </c>
      <c r="K30" s="12">
        <f t="shared" si="7"/>
        <v>24491795.515681904</v>
      </c>
      <c r="L30" s="12">
        <f t="shared" si="0"/>
        <v>23644680.390897706</v>
      </c>
      <c r="M30" s="11">
        <f t="shared" si="1"/>
        <v>0.96541228983225025</v>
      </c>
      <c r="N30" s="12">
        <f t="shared" si="2"/>
        <v>847115.12478419393</v>
      </c>
      <c r="O30" s="11">
        <f t="shared" si="8"/>
        <v>3.4587710167749558E-2</v>
      </c>
      <c r="Q30" s="7" t="str">
        <f>VLOOKUP(R30,procv!$A$1:$B$27,2,FALSE)</f>
        <v>42 - Santa Catarina</v>
      </c>
      <c r="R30" s="14" t="s">
        <v>31</v>
      </c>
      <c r="S30" s="12">
        <f t="shared" si="9"/>
        <v>-3.7372262090445973E-3</v>
      </c>
      <c r="T30" s="12">
        <f t="shared" si="3"/>
        <v>3.2244813589887844E-3</v>
      </c>
      <c r="U30" s="12">
        <f t="shared" si="4"/>
        <v>6.9878226419552991E-3</v>
      </c>
      <c r="V30" s="12">
        <f t="shared" si="5"/>
        <v>-0.19805243273186457</v>
      </c>
      <c r="W30" s="12">
        <f t="shared" si="6"/>
        <v>-0.19504413055946723</v>
      </c>
    </row>
    <row r="31" spans="1:23" x14ac:dyDescent="0.2">
      <c r="A31" s="7" t="str">
        <f>VLOOKUP(B31,procv!$A$1:$B$27,2,FALSE)</f>
        <v>35 - São Paulo</v>
      </c>
      <c r="B31" s="14" t="s">
        <v>32</v>
      </c>
      <c r="C31" s="12">
        <v>388290185.58999997</v>
      </c>
      <c r="D31" s="14">
        <v>347896064.45999998</v>
      </c>
      <c r="E31" s="14">
        <v>89.6</v>
      </c>
      <c r="F31" s="14">
        <v>40394121.130000003</v>
      </c>
      <c r="G31" s="14" t="s">
        <v>65</v>
      </c>
      <c r="I31" s="7" t="str">
        <f>VLOOKUP(J31,procv!$A$1:$B$27,2,FALSE)</f>
        <v>35 - São Paulo</v>
      </c>
      <c r="J31" s="14" t="s">
        <v>32</v>
      </c>
      <c r="K31" s="12">
        <f t="shared" si="7"/>
        <v>678848975.81734014</v>
      </c>
      <c r="L31" s="12">
        <f t="shared" si="0"/>
        <v>608227804.39505565</v>
      </c>
      <c r="M31" s="11">
        <f t="shared" si="1"/>
        <v>0.89596924509276021</v>
      </c>
      <c r="N31" s="12">
        <f t="shared" si="2"/>
        <v>70621171.422284573</v>
      </c>
      <c r="O31" s="11">
        <f t="shared" si="8"/>
        <v>0.10403075490723995</v>
      </c>
      <c r="Q31" s="7" t="str">
        <f>VLOOKUP(R31,procv!$A$1:$B$27,2,FALSE)</f>
        <v>35 - São Paulo</v>
      </c>
      <c r="R31" s="14" t="s">
        <v>32</v>
      </c>
      <c r="S31" s="12">
        <f t="shared" si="9"/>
        <v>-6.4954355258399765E-2</v>
      </c>
      <c r="T31" s="12">
        <f t="shared" si="3"/>
        <v>-4.7913125338870044E-2</v>
      </c>
      <c r="U31" s="12">
        <f t="shared" si="4"/>
        <v>1.822502464490805E-2</v>
      </c>
      <c r="V31" s="12">
        <f t="shared" si="5"/>
        <v>-0.21172266353480818</v>
      </c>
      <c r="W31" s="12">
        <f t="shared" si="6"/>
        <v>-0.15696379005857808</v>
      </c>
    </row>
    <row r="32" spans="1:23" x14ac:dyDescent="0.2">
      <c r="A32" s="7" t="str">
        <f>VLOOKUP(B32,procv!$A$1:$B$27,2,FALSE)</f>
        <v>28 - Sergipe</v>
      </c>
      <c r="B32" s="14" t="s">
        <v>33</v>
      </c>
      <c r="C32" s="12">
        <v>453066.09</v>
      </c>
      <c r="D32" s="14">
        <v>452811.61</v>
      </c>
      <c r="E32" s="14">
        <v>99.94</v>
      </c>
      <c r="F32" s="14" t="s">
        <v>66</v>
      </c>
      <c r="G32" s="14" t="s">
        <v>34</v>
      </c>
      <c r="I32" s="7" t="str">
        <f>VLOOKUP(J32,procv!$A$1:$B$27,2,FALSE)</f>
        <v>28 - Sergipe</v>
      </c>
      <c r="J32" s="14" t="s">
        <v>33</v>
      </c>
      <c r="K32" s="12">
        <f t="shared" si="7"/>
        <v>792096.8970841479</v>
      </c>
      <c r="L32" s="12">
        <f t="shared" si="0"/>
        <v>791651.98888461781</v>
      </c>
      <c r="M32" s="11">
        <f t="shared" si="1"/>
        <v>0.9994383159419411</v>
      </c>
      <c r="N32" s="12">
        <f t="shared" si="2"/>
        <v>444.90819952994923</v>
      </c>
      <c r="O32" s="11">
        <f t="shared" si="8"/>
        <v>5.6168405805872602E-4</v>
      </c>
      <c r="Q32" s="7" t="str">
        <f>VLOOKUP(R32,procv!$A$1:$B$27,2,FALSE)</f>
        <v>28 - Sergipe</v>
      </c>
      <c r="R32" s="14" t="s">
        <v>33</v>
      </c>
      <c r="S32" s="12">
        <f t="shared" si="9"/>
        <v>-0.28278122867040367</v>
      </c>
      <c r="T32" s="12">
        <f t="shared" si="3"/>
        <v>-0.33913191504929252</v>
      </c>
      <c r="U32" s="12">
        <f t="shared" si="4"/>
        <v>-7.8568337349041451E-2</v>
      </c>
      <c r="V32" s="12">
        <f t="shared" si="5"/>
        <v>99.985393181223159</v>
      </c>
      <c r="W32" s="12">
        <f t="shared" si="6"/>
        <v>139.80138058017383</v>
      </c>
    </row>
    <row r="33" spans="1:23" x14ac:dyDescent="0.2">
      <c r="A33" s="7" t="str">
        <f>VLOOKUP(B33,procv!$A$1:$B$27,2,FALSE)</f>
        <v>17 - Tocantins</v>
      </c>
      <c r="B33" s="14" t="s">
        <v>35</v>
      </c>
      <c r="C33" s="12">
        <v>380336.99</v>
      </c>
      <c r="D33" s="14">
        <v>380075.07</v>
      </c>
      <c r="E33" s="14">
        <v>99.93</v>
      </c>
      <c r="F33" s="14" t="s">
        <v>67</v>
      </c>
      <c r="G33" s="14" t="s">
        <v>68</v>
      </c>
      <c r="I33" s="7" t="str">
        <f>VLOOKUP(J33,procv!$A$1:$B$27,2,FALSE)</f>
        <v>17 - Tocantins</v>
      </c>
      <c r="J33" s="14" t="s">
        <v>35</v>
      </c>
      <c r="K33" s="12">
        <f t="shared" si="7"/>
        <v>664944.3784798031</v>
      </c>
      <c r="L33" s="12">
        <f t="shared" si="0"/>
        <v>664486.46290443034</v>
      </c>
      <c r="M33" s="11">
        <f t="shared" si="1"/>
        <v>0.99931134754997153</v>
      </c>
      <c r="N33" s="12">
        <f t="shared" si="2"/>
        <v>457.91557537285564</v>
      </c>
      <c r="O33" s="14" t="s">
        <v>68</v>
      </c>
      <c r="Q33" s="7" t="str">
        <f>VLOOKUP(R33,procv!$A$1:$B$27,2,FALSE)</f>
        <v>17 - Tocantins</v>
      </c>
      <c r="R33" s="14" t="s">
        <v>35</v>
      </c>
      <c r="S33" s="12">
        <f t="shared" si="9"/>
        <v>0.83800445247922672</v>
      </c>
      <c r="T33" s="12">
        <f t="shared" si="3"/>
        <v>0.78697987913293499</v>
      </c>
      <c r="U33" s="12">
        <f t="shared" si="4"/>
        <v>-2.7760854048784478E-2</v>
      </c>
      <c r="V33" s="12">
        <f t="shared" si="5"/>
        <v>74.880339082564419</v>
      </c>
      <c r="W33" s="12">
        <f t="shared" si="6"/>
        <v>39.571428571428562</v>
      </c>
    </row>
    <row r="34" spans="1:23" x14ac:dyDescent="0.2">
      <c r="A34" s="7" t="s">
        <v>6</v>
      </c>
      <c r="B34" s="14" t="s">
        <v>6</v>
      </c>
      <c r="C34" s="12">
        <v>990692907.70599997</v>
      </c>
      <c r="D34" s="14">
        <v>884864495.35000002</v>
      </c>
      <c r="E34" s="14">
        <v>89.32</v>
      </c>
      <c r="F34" s="14">
        <v>105828412.36</v>
      </c>
      <c r="G34" s="14" t="s">
        <v>41</v>
      </c>
      <c r="I34" s="7" t="e">
        <f>VLOOKUP(J34,procv!$A$1:$B$27,2,FALSE)</f>
        <v>#N/A</v>
      </c>
      <c r="J34" s="14" t="s">
        <v>6</v>
      </c>
      <c r="K34" s="12">
        <f t="shared" si="7"/>
        <v>1732031585.4077594</v>
      </c>
      <c r="L34" s="12">
        <f t="shared" si="0"/>
        <v>1547011432.9383278</v>
      </c>
      <c r="M34" s="11">
        <f t="shared" si="1"/>
        <v>0.89317737965738442</v>
      </c>
      <c r="N34" s="12">
        <f t="shared" si="2"/>
        <v>185020152.47642496</v>
      </c>
      <c r="O34" s="14" t="s">
        <v>41</v>
      </c>
      <c r="Q34" s="7" t="e">
        <f>VLOOKUP(R34,procv!$A$1:$B$27,2,FALSE)</f>
        <v>#N/A</v>
      </c>
      <c r="R34" s="14" t="s">
        <v>6</v>
      </c>
      <c r="S34" s="12">
        <f t="shared" si="9"/>
        <v>-8.1415345083051149E-2</v>
      </c>
      <c r="T34" s="12">
        <f t="shared" si="3"/>
        <v>-6.2749598296594433E-2</v>
      </c>
      <c r="U34" s="12">
        <f t="shared" si="4"/>
        <v>2.0320116046511183E-2</v>
      </c>
      <c r="V34" s="12">
        <f t="shared" si="5"/>
        <v>-0.23748549910606442</v>
      </c>
      <c r="W34" s="12">
        <f t="shared" si="6"/>
        <v>-0.16947565543071164</v>
      </c>
    </row>
    <row r="35" spans="1:23" x14ac:dyDescent="0.2">
      <c r="B35" s="9"/>
      <c r="C35" s="9"/>
      <c r="D35" s="9"/>
      <c r="F35" s="9"/>
      <c r="G35" s="9"/>
      <c r="J35" s="9"/>
      <c r="K35" s="9"/>
      <c r="L35" s="9"/>
      <c r="M35" s="9"/>
      <c r="N35" s="9"/>
      <c r="O35" s="9"/>
      <c r="R35" s="9"/>
      <c r="S35" s="9"/>
      <c r="T35" s="9"/>
      <c r="U35" s="9"/>
      <c r="V35" s="9"/>
      <c r="W35" s="9"/>
    </row>
    <row r="36" spans="1:23" x14ac:dyDescent="0.2">
      <c r="B36" s="9">
        <v>2008</v>
      </c>
      <c r="C36" s="9"/>
      <c r="D36" s="9"/>
      <c r="F36" s="9"/>
      <c r="G36" s="9"/>
      <c r="J36" s="9">
        <v>2008</v>
      </c>
      <c r="K36" s="8" t="s">
        <v>248</v>
      </c>
      <c r="L36" s="15">
        <f>IPCA_2016!B3</f>
        <v>1.6508576287825887</v>
      </c>
      <c r="M36" s="9"/>
      <c r="N36" s="9"/>
      <c r="O36" s="9"/>
      <c r="R36" s="9">
        <v>2009</v>
      </c>
      <c r="S36" s="8" t="s">
        <v>248</v>
      </c>
      <c r="T36" s="16">
        <v>1.4889928720000001</v>
      </c>
      <c r="U36" s="9"/>
      <c r="V36" s="9"/>
      <c r="W36" s="9"/>
    </row>
    <row r="37" spans="1:23" x14ac:dyDescent="0.2">
      <c r="A37" s="7" t="s">
        <v>277</v>
      </c>
      <c r="B37" s="10" t="s">
        <v>0</v>
      </c>
      <c r="C37" s="10" t="s">
        <v>1</v>
      </c>
      <c r="D37" s="10" t="s">
        <v>2</v>
      </c>
      <c r="E37" s="10" t="s">
        <v>3</v>
      </c>
      <c r="F37" s="10" t="s">
        <v>4</v>
      </c>
      <c r="G37" s="10" t="s">
        <v>5</v>
      </c>
      <c r="I37" s="7" t="s">
        <v>277</v>
      </c>
      <c r="J37" s="10" t="s">
        <v>0</v>
      </c>
      <c r="K37" s="10" t="s">
        <v>1</v>
      </c>
      <c r="L37" s="10" t="s">
        <v>2</v>
      </c>
      <c r="M37" s="10" t="s">
        <v>3</v>
      </c>
      <c r="N37" s="10" t="s">
        <v>4</v>
      </c>
      <c r="O37" s="10" t="s">
        <v>5</v>
      </c>
      <c r="Q37" s="7" t="s">
        <v>277</v>
      </c>
      <c r="R37" s="10" t="s">
        <v>0</v>
      </c>
      <c r="S37" s="10" t="s">
        <v>1</v>
      </c>
      <c r="T37" s="10" t="s">
        <v>2</v>
      </c>
      <c r="U37" s="10" t="s">
        <v>3</v>
      </c>
      <c r="V37" s="10" t="s">
        <v>4</v>
      </c>
      <c r="W37" s="10" t="s">
        <v>5</v>
      </c>
    </row>
    <row r="38" spans="1:23" x14ac:dyDescent="0.2">
      <c r="A38" s="7" t="str">
        <f>VLOOKUP(B38,procv!$A$1:$B$27,2,FALSE)</f>
        <v>12 - Acre</v>
      </c>
      <c r="B38" s="14" t="s">
        <v>7</v>
      </c>
      <c r="C38" s="12">
        <v>671610.03</v>
      </c>
      <c r="D38" s="14">
        <v>671197.54</v>
      </c>
      <c r="E38" s="25">
        <v>99.94</v>
      </c>
      <c r="F38" s="14" t="s">
        <v>70</v>
      </c>
      <c r="G38" s="14" t="s">
        <v>34</v>
      </c>
      <c r="I38" s="7" t="str">
        <f>VLOOKUP(J38,procv!$A$1:$B$27,2,FALSE)</f>
        <v>12 - Acre</v>
      </c>
      <c r="J38" s="14" t="s">
        <v>7</v>
      </c>
      <c r="K38" s="12">
        <f>$L$36*C38</f>
        <v>1108732.5415924033</v>
      </c>
      <c r="L38" s="12">
        <f t="shared" ref="L38:L65" si="10">$L$36*D38</f>
        <v>1108051.5793291067</v>
      </c>
      <c r="M38" s="11">
        <f t="shared" ref="M38:M65" si="11">L38/K38</f>
        <v>0.99938581917843006</v>
      </c>
      <c r="N38" s="12">
        <f t="shared" ref="N38:N65" si="12">$L$36*F38</f>
        <v>680.96226329653007</v>
      </c>
      <c r="O38" s="11">
        <f>N38/K38</f>
        <v>6.141808215699221E-4</v>
      </c>
      <c r="Q38" s="7" t="str">
        <f>VLOOKUP(R38,procv!$A$1:$B$27,2,FALSE)</f>
        <v>12 - Acre</v>
      </c>
      <c r="R38" s="14" t="s">
        <v>7</v>
      </c>
      <c r="S38" s="12">
        <f>K69/K38-1</f>
        <v>2.4497279922914279</v>
      </c>
      <c r="T38" s="12">
        <f t="shared" ref="T38:T65" si="13">L69/L38-1</f>
        <v>2.3548270141845165</v>
      </c>
      <c r="U38" s="12">
        <f t="shared" ref="U38:U65" si="14">M69/M38-1</f>
        <v>-2.7509698828131479E-2</v>
      </c>
      <c r="V38" s="12">
        <f t="shared" ref="V38:V65" si="15">N69/N38-1</f>
        <v>156.8711759036421</v>
      </c>
      <c r="W38" s="12">
        <f t="shared" ref="W38:W65" si="16">O69/O38-1</f>
        <v>4574.1998455720141</v>
      </c>
    </row>
    <row r="39" spans="1:23" x14ac:dyDescent="0.2">
      <c r="A39" s="7" t="str">
        <f>VLOOKUP(B39,procv!$A$1:$B$27,2,FALSE)</f>
        <v>27 - Alagoas</v>
      </c>
      <c r="B39" s="14" t="s">
        <v>9</v>
      </c>
      <c r="C39" s="12">
        <v>24998.53</v>
      </c>
      <c r="D39" s="14">
        <v>23223.33</v>
      </c>
      <c r="E39" s="25">
        <v>92.9</v>
      </c>
      <c r="F39" s="14">
        <v>1775.2</v>
      </c>
      <c r="G39" s="14" t="s">
        <v>71</v>
      </c>
      <c r="I39" s="7" t="str">
        <f>VLOOKUP(J39,procv!$A$1:$B$27,2,FALSE)</f>
        <v>27 - Alagoas</v>
      </c>
      <c r="J39" s="14" t="s">
        <v>9</v>
      </c>
      <c r="K39" s="12">
        <f t="shared" ref="K39:K65" si="17">$L$36*C39</f>
        <v>41269.013958850403</v>
      </c>
      <c r="L39" s="12">
        <f t="shared" si="10"/>
        <v>38338.41149623556</v>
      </c>
      <c r="M39" s="11">
        <f t="shared" si="11"/>
        <v>0.9289878244840799</v>
      </c>
      <c r="N39" s="12">
        <f t="shared" si="12"/>
        <v>2930.6024626148514</v>
      </c>
      <c r="O39" s="11">
        <f t="shared" ref="O39:O63" si="18">N39/K39</f>
        <v>7.1012175515920345E-2</v>
      </c>
      <c r="Q39" s="7" t="str">
        <f>VLOOKUP(R39,procv!$A$1:$B$27,2,FALSE)</f>
        <v>27 - Alagoas</v>
      </c>
      <c r="R39" s="14" t="s">
        <v>9</v>
      </c>
      <c r="S39" s="12">
        <f t="shared" ref="S39:S65" si="19">K70/K39-1</f>
        <v>0.50931767777914172</v>
      </c>
      <c r="T39" s="12">
        <f t="shared" si="13"/>
        <v>0.27017745661784964</v>
      </c>
      <c r="U39" s="12">
        <f t="shared" si="14"/>
        <v>-0.15844260269525945</v>
      </c>
      <c r="V39" s="12">
        <f t="shared" si="15"/>
        <v>3.6377720898463242</v>
      </c>
      <c r="W39" s="12">
        <f t="shared" si="16"/>
        <v>306.27125090130687</v>
      </c>
    </row>
    <row r="40" spans="1:23" x14ac:dyDescent="0.2">
      <c r="A40" s="7" t="str">
        <f>VLOOKUP(B40,procv!$A$1:$B$27,2,FALSE)</f>
        <v>16 - Amapá</v>
      </c>
      <c r="B40" s="14" t="s">
        <v>10</v>
      </c>
      <c r="C40" s="12">
        <v>38323.980000000003</v>
      </c>
      <c r="D40" s="14">
        <v>38263.769999999997</v>
      </c>
      <c r="E40" s="25">
        <v>99.84</v>
      </c>
      <c r="F40" s="14" t="s">
        <v>72</v>
      </c>
      <c r="G40" s="14" t="s">
        <v>73</v>
      </c>
      <c r="I40" s="7" t="str">
        <f>VLOOKUP(J40,procv!$A$1:$B$27,2,FALSE)</f>
        <v>16 - Amapá</v>
      </c>
      <c r="J40" s="14" t="s">
        <v>10</v>
      </c>
      <c r="K40" s="12">
        <f t="shared" si="17"/>
        <v>63267.43474831136</v>
      </c>
      <c r="L40" s="12">
        <f t="shared" si="10"/>
        <v>63168.036610482348</v>
      </c>
      <c r="M40" s="11">
        <f t="shared" si="11"/>
        <v>0.99842892100455105</v>
      </c>
      <c r="N40" s="12">
        <f t="shared" si="12"/>
        <v>99.398137828999666</v>
      </c>
      <c r="O40" s="11">
        <f t="shared" si="18"/>
        <v>1.5710789954488024E-3</v>
      </c>
      <c r="Q40" s="7" t="str">
        <f>VLOOKUP(R40,procv!$A$1:$B$27,2,FALSE)</f>
        <v>16 - Amapá</v>
      </c>
      <c r="R40" s="14" t="s">
        <v>10</v>
      </c>
      <c r="S40" s="12">
        <f t="shared" si="19"/>
        <v>0.2022232858483004</v>
      </c>
      <c r="T40" s="12">
        <f t="shared" si="13"/>
        <v>0.19189814800120009</v>
      </c>
      <c r="U40" s="12">
        <f t="shared" si="14"/>
        <v>-8.5883695388706549E-3</v>
      </c>
      <c r="V40" s="12">
        <f t="shared" si="15"/>
        <v>6.763902405591776</v>
      </c>
      <c r="W40" s="12">
        <f t="shared" si="16"/>
        <v>641.8702840059791</v>
      </c>
    </row>
    <row r="41" spans="1:23" x14ac:dyDescent="0.2">
      <c r="A41" s="7" t="str">
        <f>VLOOKUP(B41,procv!$A$1:$B$27,2,FALSE)</f>
        <v>13 - Amazonas</v>
      </c>
      <c r="B41" s="14" t="s">
        <v>11</v>
      </c>
      <c r="C41" s="12">
        <v>6951848.7400000002</v>
      </c>
      <c r="D41" s="14">
        <v>6012452.1399999997</v>
      </c>
      <c r="E41" s="25">
        <v>86.49</v>
      </c>
      <c r="F41" s="14">
        <v>939396.6</v>
      </c>
      <c r="G41" s="14" t="s">
        <v>74</v>
      </c>
      <c r="I41" s="7" t="str">
        <f>VLOOKUP(J41,procv!$A$1:$B$27,2,FALSE)</f>
        <v>13 - Amazonas</v>
      </c>
      <c r="J41" s="14" t="s">
        <v>11</v>
      </c>
      <c r="K41" s="12">
        <f t="shared" si="17"/>
        <v>11476512.526571628</v>
      </c>
      <c r="L41" s="12">
        <f t="shared" si="10"/>
        <v>9925702.4830092005</v>
      </c>
      <c r="M41" s="11">
        <f t="shared" si="11"/>
        <v>0.86487096668331698</v>
      </c>
      <c r="N41" s="12">
        <f t="shared" si="12"/>
        <v>1550810.043562426</v>
      </c>
      <c r="O41" s="11">
        <f t="shared" si="18"/>
        <v>0.13512903331668288</v>
      </c>
      <c r="Q41" s="7" t="str">
        <f>VLOOKUP(R41,procv!$A$1:$B$27,2,FALSE)</f>
        <v>13 - Amazonas</v>
      </c>
      <c r="R41" s="14" t="s">
        <v>11</v>
      </c>
      <c r="S41" s="12">
        <f t="shared" si="19"/>
        <v>-0.43471778096002811</v>
      </c>
      <c r="T41" s="12">
        <f t="shared" si="13"/>
        <v>-0.34660607380664354</v>
      </c>
      <c r="U41" s="12">
        <f t="shared" si="14"/>
        <v>0.15587206564364631</v>
      </c>
      <c r="V41" s="12">
        <f t="shared" si="15"/>
        <v>-0.99866214932736053</v>
      </c>
      <c r="W41" s="12">
        <f t="shared" si="16"/>
        <v>-0.77798997548000492</v>
      </c>
    </row>
    <row r="42" spans="1:23" x14ac:dyDescent="0.2">
      <c r="A42" s="7" t="str">
        <f>VLOOKUP(B42,procv!$A$1:$B$27,2,FALSE)</f>
        <v>29 - Bahia</v>
      </c>
      <c r="B42" s="14" t="s">
        <v>12</v>
      </c>
      <c r="C42" s="12">
        <v>8432503.2799999993</v>
      </c>
      <c r="D42" s="14">
        <v>7338317.4000000004</v>
      </c>
      <c r="E42" s="25">
        <v>87.02</v>
      </c>
      <c r="F42" s="14">
        <v>1094185.8799999999</v>
      </c>
      <c r="G42" s="14" t="s">
        <v>75</v>
      </c>
      <c r="I42" s="7" t="str">
        <f>VLOOKUP(J42,procv!$A$1:$B$27,2,FALSE)</f>
        <v>29 - Bahia</v>
      </c>
      <c r="J42" s="14" t="s">
        <v>12</v>
      </c>
      <c r="K42" s="12">
        <f t="shared" si="17"/>
        <v>13920862.369522201</v>
      </c>
      <c r="L42" s="12">
        <f t="shared" si="10"/>
        <v>12114517.262218012</v>
      </c>
      <c r="M42" s="11">
        <f t="shared" si="11"/>
        <v>0.87024186725249641</v>
      </c>
      <c r="N42" s="12">
        <f t="shared" si="12"/>
        <v>1806345.1073041901</v>
      </c>
      <c r="O42" s="11">
        <f t="shared" si="18"/>
        <v>0.12975813274750367</v>
      </c>
      <c r="Q42" s="7" t="str">
        <f>VLOOKUP(R42,procv!$A$1:$B$27,2,FALSE)</f>
        <v>29 - Bahia</v>
      </c>
      <c r="R42" s="14" t="s">
        <v>12</v>
      </c>
      <c r="S42" s="12">
        <f t="shared" si="19"/>
        <v>-0.2836573704657066</v>
      </c>
      <c r="T42" s="12">
        <f t="shared" si="13"/>
        <v>-0.17718514232482041</v>
      </c>
      <c r="U42" s="12">
        <f t="shared" si="14"/>
        <v>0.14863310342162039</v>
      </c>
      <c r="V42" s="12">
        <f t="shared" si="15"/>
        <v>-0.99772891778181205</v>
      </c>
      <c r="W42" s="12">
        <f t="shared" si="16"/>
        <v>-0.6917341583680463</v>
      </c>
    </row>
    <row r="43" spans="1:23" x14ac:dyDescent="0.2">
      <c r="A43" s="7" t="str">
        <f>VLOOKUP(B43,procv!$A$1:$B$27,2,FALSE)</f>
        <v>23 - Ceará</v>
      </c>
      <c r="B43" s="14" t="s">
        <v>13</v>
      </c>
      <c r="C43" s="12">
        <v>9991974.2699999996</v>
      </c>
      <c r="D43" s="14">
        <v>8521924.5099999998</v>
      </c>
      <c r="E43" s="25">
        <v>85.29</v>
      </c>
      <c r="F43" s="14">
        <v>1470049.76</v>
      </c>
      <c r="G43" s="14" t="s">
        <v>76</v>
      </c>
      <c r="I43" s="7" t="str">
        <f>VLOOKUP(J43,procv!$A$1:$B$27,2,FALSE)</f>
        <v>23 - Ceará</v>
      </c>
      <c r="J43" s="14" t="s">
        <v>13</v>
      </c>
      <c r="K43" s="12">
        <f t="shared" si="17"/>
        <v>16495326.950228836</v>
      </c>
      <c r="L43" s="12">
        <f t="shared" si="10"/>
        <v>14068484.089242823</v>
      </c>
      <c r="M43" s="11">
        <f t="shared" si="11"/>
        <v>0.85287694700999273</v>
      </c>
      <c r="N43" s="12">
        <f t="shared" si="12"/>
        <v>2426842.8609860134</v>
      </c>
      <c r="O43" s="11">
        <f t="shared" si="18"/>
        <v>0.14712305299000736</v>
      </c>
      <c r="Q43" s="7" t="str">
        <f>VLOOKUP(R43,procv!$A$1:$B$27,2,FALSE)</f>
        <v>23 - Ceará</v>
      </c>
      <c r="R43" s="14" t="s">
        <v>13</v>
      </c>
      <c r="S43" s="12">
        <f t="shared" si="19"/>
        <v>8.9028245521736382E-2</v>
      </c>
      <c r="T43" s="12">
        <f t="shared" si="13"/>
        <v>0.16762713561127796</v>
      </c>
      <c r="U43" s="12">
        <f t="shared" si="14"/>
        <v>7.2173417367963566E-2</v>
      </c>
      <c r="V43" s="12">
        <f t="shared" si="15"/>
        <v>-0.36661198254296778</v>
      </c>
      <c r="W43" s="12">
        <f t="shared" si="16"/>
        <v>57.182588153478562</v>
      </c>
    </row>
    <row r="44" spans="1:23" x14ac:dyDescent="0.2">
      <c r="A44" s="7" t="str">
        <f>VLOOKUP(B44,procv!$A$1:$B$27,2,FALSE)</f>
        <v>53 - Distrito Federal</v>
      </c>
      <c r="B44" s="14" t="s">
        <v>14</v>
      </c>
      <c r="C44" s="12">
        <v>42180804.93</v>
      </c>
      <c r="D44" s="14">
        <v>38421398.920000002</v>
      </c>
      <c r="E44" s="25">
        <v>91.09</v>
      </c>
      <c r="F44" s="14">
        <v>3759406.01</v>
      </c>
      <c r="G44" s="14" t="s">
        <v>77</v>
      </c>
      <c r="I44" s="7" t="str">
        <f>VLOOKUP(J44,procv!$A$1:$B$27,2,FALSE)</f>
        <v>53 - Distrito Federal</v>
      </c>
      <c r="J44" s="14" t="s">
        <v>14</v>
      </c>
      <c r="K44" s="12">
        <f t="shared" si="17"/>
        <v>69634503.606880724</v>
      </c>
      <c r="L44" s="12">
        <f t="shared" si="10"/>
        <v>63428259.515581116</v>
      </c>
      <c r="M44" s="11">
        <f t="shared" si="11"/>
        <v>0.91087400972459354</v>
      </c>
      <c r="N44" s="12">
        <f t="shared" si="12"/>
        <v>6206244.0912996121</v>
      </c>
      <c r="O44" s="11">
        <f t="shared" si="18"/>
        <v>8.9125990275406519E-2</v>
      </c>
      <c r="Q44" s="7" t="str">
        <f>VLOOKUP(R44,procv!$A$1:$B$27,2,FALSE)</f>
        <v>53 - Distrito Federal</v>
      </c>
      <c r="R44" s="14" t="s">
        <v>14</v>
      </c>
      <c r="S44" s="12">
        <f t="shared" si="19"/>
        <v>0.34576362003233774</v>
      </c>
      <c r="T44" s="12">
        <f t="shared" si="13"/>
        <v>0.29627767139957162</v>
      </c>
      <c r="U44" s="12">
        <f t="shared" si="14"/>
        <v>-3.6771649861940037E-2</v>
      </c>
      <c r="V44" s="12">
        <f t="shared" si="15"/>
        <v>0.85151356252235799</v>
      </c>
      <c r="W44" s="12">
        <f t="shared" si="16"/>
        <v>136.55807887368891</v>
      </c>
    </row>
    <row r="45" spans="1:23" x14ac:dyDescent="0.2">
      <c r="A45" s="7" t="str">
        <f>VLOOKUP(B45,procv!$A$1:$B$27,2,FALSE)</f>
        <v>32 - Espírito Santo</v>
      </c>
      <c r="B45" s="14" t="s">
        <v>15</v>
      </c>
      <c r="C45" s="12">
        <v>6670270.3600000003</v>
      </c>
      <c r="D45" s="14">
        <v>6244454.6799999997</v>
      </c>
      <c r="E45" s="25">
        <v>93.62</v>
      </c>
      <c r="F45" s="14">
        <v>425815.67</v>
      </c>
      <c r="G45" s="14" t="s">
        <v>78</v>
      </c>
      <c r="I45" s="7" t="str">
        <f>VLOOKUP(J45,procv!$A$1:$B$27,2,FALSE)</f>
        <v>32 - Espírito Santo</v>
      </c>
      <c r="J45" s="14" t="s">
        <v>15</v>
      </c>
      <c r="K45" s="12">
        <f t="shared" si="17"/>
        <v>11011666.709848385</v>
      </c>
      <c r="L45" s="12">
        <f t="shared" si="10"/>
        <v>10308705.646065138</v>
      </c>
      <c r="M45" s="11">
        <f t="shared" si="11"/>
        <v>0.93616215580203244</v>
      </c>
      <c r="N45" s="12">
        <f t="shared" si="12"/>
        <v>702961.04727466928</v>
      </c>
      <c r="O45" s="11">
        <f t="shared" si="18"/>
        <v>6.3837842698777791E-2</v>
      </c>
      <c r="Q45" s="7" t="str">
        <f>VLOOKUP(R45,procv!$A$1:$B$27,2,FALSE)</f>
        <v>32 - Espírito Santo</v>
      </c>
      <c r="R45" s="14" t="s">
        <v>15</v>
      </c>
      <c r="S45" s="12">
        <f t="shared" si="19"/>
        <v>-0.34091036784250017</v>
      </c>
      <c r="T45" s="12">
        <f t="shared" si="13"/>
        <v>-0.30919766149768801</v>
      </c>
      <c r="U45" s="12">
        <f t="shared" si="14"/>
        <v>4.8115923536836913E-2</v>
      </c>
      <c r="V45" s="12">
        <f t="shared" si="15"/>
        <v>-0.80596735120676133</v>
      </c>
      <c r="W45" s="12">
        <f t="shared" si="16"/>
        <v>28.449616724532476</v>
      </c>
    </row>
    <row r="46" spans="1:23" x14ac:dyDescent="0.2">
      <c r="A46" s="7" t="str">
        <f>VLOOKUP(B46,procv!$A$1:$B$27,2,FALSE)</f>
        <v>52 - Goiás</v>
      </c>
      <c r="B46" s="14" t="s">
        <v>16</v>
      </c>
      <c r="C46" s="12">
        <v>2494072.2400000002</v>
      </c>
      <c r="D46" s="14">
        <v>2025801.89</v>
      </c>
      <c r="E46" s="25">
        <v>81.22</v>
      </c>
      <c r="F46" s="14">
        <v>468270.35</v>
      </c>
      <c r="G46" s="14" t="s">
        <v>79</v>
      </c>
      <c r="I46" s="7" t="str">
        <f>VLOOKUP(J46,procv!$A$1:$B$27,2,FALSE)</f>
        <v>52 - Goiás</v>
      </c>
      <c r="J46" s="14" t="s">
        <v>16</v>
      </c>
      <c r="K46" s="12">
        <f t="shared" si="17"/>
        <v>4117358.1841388796</v>
      </c>
      <c r="L46" s="12">
        <f t="shared" si="10"/>
        <v>3344310.5045086863</v>
      </c>
      <c r="M46" s="11">
        <f t="shared" si="11"/>
        <v>0.81224667734564082</v>
      </c>
      <c r="N46" s="12">
        <f t="shared" si="12"/>
        <v>773047.67963019281</v>
      </c>
      <c r="O46" s="11">
        <f t="shared" si="18"/>
        <v>0.18775332265435901</v>
      </c>
      <c r="Q46" s="7" t="str">
        <f>VLOOKUP(R46,procv!$A$1:$B$27,2,FALSE)</f>
        <v>52 - Goiás</v>
      </c>
      <c r="R46" s="14" t="s">
        <v>16</v>
      </c>
      <c r="S46" s="12">
        <f t="shared" si="19"/>
        <v>5.9158127660939419E-2</v>
      </c>
      <c r="T46" s="12">
        <f t="shared" si="13"/>
        <v>1.7761289120169499E-2</v>
      </c>
      <c r="U46" s="12">
        <f t="shared" si="14"/>
        <v>-3.9084663054223423E-2</v>
      </c>
      <c r="V46" s="12">
        <f t="shared" si="15"/>
        <v>0.23824654048895111</v>
      </c>
      <c r="W46" s="12">
        <f t="shared" si="16"/>
        <v>115.90871665908381</v>
      </c>
    </row>
    <row r="47" spans="1:23" x14ac:dyDescent="0.2">
      <c r="A47" s="7" t="str">
        <f>VLOOKUP(B47,procv!$A$1:$B$27,2,FALSE)</f>
        <v>21 - Maranhão</v>
      </c>
      <c r="B47" s="14" t="s">
        <v>17</v>
      </c>
      <c r="C47" s="12">
        <v>70134.070000000007</v>
      </c>
      <c r="D47" s="14">
        <v>68724.63</v>
      </c>
      <c r="E47" s="25">
        <v>97.99</v>
      </c>
      <c r="F47" s="14">
        <v>1409.44</v>
      </c>
      <c r="G47" s="14" t="s">
        <v>80</v>
      </c>
      <c r="I47" s="7" t="str">
        <f>VLOOKUP(J47,procv!$A$1:$B$27,2,FALSE)</f>
        <v>21 - Maranhão</v>
      </c>
      <c r="J47" s="14" t="s">
        <v>17</v>
      </c>
      <c r="K47" s="12">
        <f t="shared" si="17"/>
        <v>115781.36449707211</v>
      </c>
      <c r="L47" s="12">
        <f t="shared" si="10"/>
        <v>113454.57972076077</v>
      </c>
      <c r="M47" s="11">
        <f t="shared" si="11"/>
        <v>0.97990363314149598</v>
      </c>
      <c r="N47" s="12">
        <f t="shared" si="12"/>
        <v>2326.7847763113318</v>
      </c>
      <c r="O47" s="11">
        <f t="shared" si="18"/>
        <v>2.0096366858504001E-2</v>
      </c>
      <c r="Q47" s="7" t="str">
        <f>VLOOKUP(R47,procv!$A$1:$B$27,2,FALSE)</f>
        <v>21 - Maranhão</v>
      </c>
      <c r="R47" s="14" t="s">
        <v>17</v>
      </c>
      <c r="S47" s="12">
        <f t="shared" si="19"/>
        <v>-0.61576658984349097</v>
      </c>
      <c r="T47" s="12">
        <f t="shared" si="13"/>
        <v>-0.62683397091701409</v>
      </c>
      <c r="U47" s="12">
        <f t="shared" si="14"/>
        <v>-2.8803796809379612E-2</v>
      </c>
      <c r="V47" s="12">
        <f t="shared" si="15"/>
        <v>-7.6118453458202895E-2</v>
      </c>
      <c r="W47" s="12">
        <f t="shared" si="16"/>
        <v>239.3419500652742</v>
      </c>
    </row>
    <row r="48" spans="1:23" x14ac:dyDescent="0.2">
      <c r="A48" s="7" t="str">
        <f>VLOOKUP(B48,procv!$A$1:$B$27,2,FALSE)</f>
        <v>51 - Mato Grosso</v>
      </c>
      <c r="B48" s="14" t="s">
        <v>18</v>
      </c>
      <c r="C48" s="12">
        <v>763709.63</v>
      </c>
      <c r="D48" s="14">
        <v>730083.87</v>
      </c>
      <c r="E48" s="25">
        <v>95.6</v>
      </c>
      <c r="F48" s="14">
        <v>33625.760000000002</v>
      </c>
      <c r="G48" s="14" t="s">
        <v>81</v>
      </c>
      <c r="I48" s="7" t="str">
        <f>VLOOKUP(J48,procv!$A$1:$B$27,2,FALSE)</f>
        <v>51 - Mato Grosso</v>
      </c>
      <c r="J48" s="14" t="s">
        <v>18</v>
      </c>
      <c r="K48" s="12">
        <f t="shared" si="17"/>
        <v>1260775.8688602282</v>
      </c>
      <c r="L48" s="12">
        <f t="shared" si="10"/>
        <v>1205264.5264406158</v>
      </c>
      <c r="M48" s="11">
        <f t="shared" si="11"/>
        <v>0.95597049103597131</v>
      </c>
      <c r="N48" s="12">
        <f t="shared" si="12"/>
        <v>55511.342419612425</v>
      </c>
      <c r="O48" s="11">
        <f t="shared" si="18"/>
        <v>4.402950896402865E-2</v>
      </c>
      <c r="Q48" s="7" t="str">
        <f>VLOOKUP(R48,procv!$A$1:$B$27,2,FALSE)</f>
        <v>51 - Mato Grosso</v>
      </c>
      <c r="R48" s="14" t="s">
        <v>18</v>
      </c>
      <c r="S48" s="12">
        <f t="shared" si="19"/>
        <v>2.9533639887275198E-2</v>
      </c>
      <c r="T48" s="12">
        <f t="shared" si="13"/>
        <v>-2.1427940186914407E-3</v>
      </c>
      <c r="U48" s="12">
        <f t="shared" si="14"/>
        <v>-3.0767750249943271E-2</v>
      </c>
      <c r="V48" s="12">
        <f t="shared" si="15"/>
        <v>0.7172936623779913</v>
      </c>
      <c r="W48" s="12">
        <f t="shared" si="16"/>
        <v>165.7063788060106</v>
      </c>
    </row>
    <row r="49" spans="1:23" x14ac:dyDescent="0.2">
      <c r="A49" s="7" t="str">
        <f>VLOOKUP(B49,procv!$A$1:$B$27,2,FALSE)</f>
        <v>50 - Mato Grosso do Sul</v>
      </c>
      <c r="B49" s="14" t="s">
        <v>19</v>
      </c>
      <c r="C49" s="12">
        <v>156611.48000000001</v>
      </c>
      <c r="D49" s="14">
        <v>156083.59</v>
      </c>
      <c r="E49" s="25">
        <v>99.66</v>
      </c>
      <c r="F49" s="14" t="s">
        <v>82</v>
      </c>
      <c r="G49" s="14" t="s">
        <v>83</v>
      </c>
      <c r="I49" s="7" t="str">
        <f>VLOOKUP(J49,procv!$A$1:$B$27,2,FALSE)</f>
        <v>50 - Mato Grosso do Sul</v>
      </c>
      <c r="J49" s="14" t="s">
        <v>19</v>
      </c>
      <c r="K49" s="12">
        <f t="shared" si="17"/>
        <v>258543.25651293184</v>
      </c>
      <c r="L49" s="12">
        <f t="shared" si="10"/>
        <v>257671.78527927375</v>
      </c>
      <c r="M49" s="11">
        <f t="shared" si="11"/>
        <v>0.99662930201540767</v>
      </c>
      <c r="N49" s="12">
        <f t="shared" si="12"/>
        <v>871.47123365804066</v>
      </c>
      <c r="O49" s="11">
        <f t="shared" si="18"/>
        <v>3.3706979845921888E-3</v>
      </c>
      <c r="Q49" s="7" t="str">
        <f>VLOOKUP(R49,procv!$A$1:$B$27,2,FALSE)</f>
        <v>50 - Mato Grosso do Sul</v>
      </c>
      <c r="R49" s="14" t="s">
        <v>19</v>
      </c>
      <c r="S49" s="12">
        <f t="shared" si="19"/>
        <v>1.2482902434916769</v>
      </c>
      <c r="T49" s="12">
        <f t="shared" si="13"/>
        <v>1.2536830608158791</v>
      </c>
      <c r="U49" s="12">
        <f t="shared" si="14"/>
        <v>2.3986303991725411E-3</v>
      </c>
      <c r="V49" s="12">
        <f t="shared" si="15"/>
        <v>-0.34622809967760471</v>
      </c>
      <c r="W49" s="12">
        <f t="shared" si="16"/>
        <v>28.66744586940462</v>
      </c>
    </row>
    <row r="50" spans="1:23" x14ac:dyDescent="0.2">
      <c r="A50" s="7" t="str">
        <f>VLOOKUP(B50,procv!$A$1:$B$27,2,FALSE)</f>
        <v>31 - Minas Gerais</v>
      </c>
      <c r="B50" s="14" t="s">
        <v>20</v>
      </c>
      <c r="C50" s="12">
        <v>80609970.060000002</v>
      </c>
      <c r="D50" s="14">
        <v>74537948.909999996</v>
      </c>
      <c r="E50" s="25">
        <v>92.47</v>
      </c>
      <c r="F50" s="14">
        <v>6072021.1500000004</v>
      </c>
      <c r="G50" s="14" t="s">
        <v>84</v>
      </c>
      <c r="I50" s="7" t="str">
        <f>VLOOKUP(J50,procv!$A$1:$B$27,2,FALSE)</f>
        <v>31 - Minas Gerais</v>
      </c>
      <c r="J50" s="14" t="s">
        <v>20</v>
      </c>
      <c r="K50" s="12">
        <f t="shared" si="17"/>
        <v>133075584.02948707</v>
      </c>
      <c r="L50" s="12">
        <f t="shared" si="10"/>
        <v>123051541.59188034</v>
      </c>
      <c r="M50" s="11">
        <f t="shared" si="11"/>
        <v>0.92467406766829896</v>
      </c>
      <c r="N50" s="12">
        <f t="shared" si="12"/>
        <v>10024042.437606728</v>
      </c>
      <c r="O50" s="11">
        <f t="shared" si="18"/>
        <v>7.5325932331700957E-2</v>
      </c>
      <c r="Q50" s="7" t="str">
        <f>VLOOKUP(R50,procv!$A$1:$B$27,2,FALSE)</f>
        <v>31 - Minas Gerais</v>
      </c>
      <c r="R50" s="14" t="s">
        <v>20</v>
      </c>
      <c r="S50" s="12">
        <f t="shared" si="19"/>
        <v>-0.19460030864977951</v>
      </c>
      <c r="T50" s="12">
        <f t="shared" si="13"/>
        <v>-0.19249212491032797</v>
      </c>
      <c r="U50" s="12">
        <f t="shared" si="14"/>
        <v>2.6175621397586113E-3</v>
      </c>
      <c r="V50" s="12">
        <f t="shared" si="15"/>
        <v>-0.22047961440024266</v>
      </c>
      <c r="W50" s="12">
        <f t="shared" si="16"/>
        <v>95.779419442140778</v>
      </c>
    </row>
    <row r="51" spans="1:23" x14ac:dyDescent="0.2">
      <c r="A51" s="7" t="str">
        <f>VLOOKUP(B51,procv!$A$1:$B$27,2,FALSE)</f>
        <v>15 - Pará</v>
      </c>
      <c r="B51" s="14" t="s">
        <v>21</v>
      </c>
      <c r="C51" s="12">
        <v>1048913.6000000001</v>
      </c>
      <c r="D51" s="14">
        <v>1047594.42</v>
      </c>
      <c r="E51" s="25">
        <v>99.87</v>
      </c>
      <c r="F51" s="14">
        <v>1319.18</v>
      </c>
      <c r="G51" s="14" t="s">
        <v>85</v>
      </c>
      <c r="I51" s="7" t="str">
        <f>VLOOKUP(J51,procv!$A$1:$B$27,2,FALSE)</f>
        <v>15 - Pará</v>
      </c>
      <c r="J51" s="14" t="s">
        <v>21</v>
      </c>
      <c r="K51" s="12">
        <f t="shared" si="17"/>
        <v>1731607.0184938088</v>
      </c>
      <c r="L51" s="12">
        <f t="shared" si="10"/>
        <v>1729429.2401270713</v>
      </c>
      <c r="M51" s="11">
        <f t="shared" si="11"/>
        <v>0.99874233683308133</v>
      </c>
      <c r="N51" s="12">
        <f t="shared" si="12"/>
        <v>2177.7783667374156</v>
      </c>
      <c r="O51" s="11">
        <f t="shared" si="18"/>
        <v>1.25766316691861E-3</v>
      </c>
      <c r="Q51" s="7" t="str">
        <f>VLOOKUP(R51,procv!$A$1:$B$27,2,FALSE)</f>
        <v>15 - Pará</v>
      </c>
      <c r="R51" s="14" t="s">
        <v>21</v>
      </c>
      <c r="S51" s="12">
        <f t="shared" si="19"/>
        <v>0.26124992728792473</v>
      </c>
      <c r="T51" s="12">
        <f t="shared" si="13"/>
        <v>0.26161283633554655</v>
      </c>
      <c r="U51" s="12">
        <f t="shared" si="14"/>
        <v>2.8773761628841932E-4</v>
      </c>
      <c r="V51" s="12">
        <f t="shared" si="15"/>
        <v>-2.694538590352602E-2</v>
      </c>
      <c r="W51" s="12">
        <f t="shared" si="16"/>
        <v>78.512545672311589</v>
      </c>
    </row>
    <row r="52" spans="1:23" x14ac:dyDescent="0.2">
      <c r="A52" s="7" t="str">
        <f>VLOOKUP(B52,procv!$A$1:$B$27,2,FALSE)</f>
        <v>25 - Paraíba</v>
      </c>
      <c r="B52" s="14" t="s">
        <v>22</v>
      </c>
      <c r="C52" s="12">
        <v>547037.66</v>
      </c>
      <c r="D52" s="14">
        <v>422160.48</v>
      </c>
      <c r="E52" s="25">
        <v>77.17</v>
      </c>
      <c r="F52" s="14">
        <v>124877.18</v>
      </c>
      <c r="G52" s="14" t="s">
        <v>86</v>
      </c>
      <c r="I52" s="7" t="str">
        <f>VLOOKUP(J52,procv!$A$1:$B$27,2,FALSE)</f>
        <v>25 - Paraíba</v>
      </c>
      <c r="J52" s="14" t="s">
        <v>22</v>
      </c>
      <c r="K52" s="12">
        <f t="shared" si="17"/>
        <v>903081.294242376</v>
      </c>
      <c r="L52" s="12">
        <f t="shared" si="10"/>
        <v>696926.84897851944</v>
      </c>
      <c r="M52" s="11">
        <f t="shared" si="11"/>
        <v>0.77172105481732278</v>
      </c>
      <c r="N52" s="12">
        <f t="shared" si="12"/>
        <v>206154.4452638565</v>
      </c>
      <c r="O52" s="11">
        <f t="shared" si="18"/>
        <v>0.22827894518267716</v>
      </c>
      <c r="Q52" s="7" t="str">
        <f>VLOOKUP(R52,procv!$A$1:$B$27,2,FALSE)</f>
        <v>25 - Paraíba</v>
      </c>
      <c r="R52" s="14" t="s">
        <v>22</v>
      </c>
      <c r="S52" s="12">
        <f t="shared" si="19"/>
        <v>1.7164638604329769</v>
      </c>
      <c r="T52" s="12">
        <f t="shared" si="13"/>
        <v>2.5167370061076144</v>
      </c>
      <c r="U52" s="12">
        <f t="shared" si="14"/>
        <v>0.29460106476332126</v>
      </c>
      <c r="V52" s="12">
        <f t="shared" si="15"/>
        <v>-0.9889439275160683</v>
      </c>
      <c r="W52" s="12">
        <f t="shared" si="16"/>
        <v>-0.60574550610447797</v>
      </c>
    </row>
    <row r="53" spans="1:23" x14ac:dyDescent="0.2">
      <c r="A53" s="7" t="str">
        <f>VLOOKUP(B53,procv!$A$1:$B$27,2,FALSE)</f>
        <v>41 - Paraná</v>
      </c>
      <c r="B53" s="14" t="s">
        <v>23</v>
      </c>
      <c r="C53" s="12">
        <v>42778346.100000001</v>
      </c>
      <c r="D53" s="14">
        <v>38120419.020000003</v>
      </c>
      <c r="E53" s="25">
        <v>89.11</v>
      </c>
      <c r="F53" s="14">
        <v>4657927.08</v>
      </c>
      <c r="G53" s="14" t="s">
        <v>38</v>
      </c>
      <c r="I53" s="7" t="str">
        <f>VLOOKUP(J53,procv!$A$1:$B$27,2,FALSE)</f>
        <v>41 - Paraná</v>
      </c>
      <c r="J53" s="14" t="s">
        <v>23</v>
      </c>
      <c r="K53" s="12">
        <f t="shared" si="17"/>
        <v>70620959.005886897</v>
      </c>
      <c r="L53" s="12">
        <f t="shared" si="10"/>
        <v>62931384.551555902</v>
      </c>
      <c r="M53" s="11">
        <f t="shared" si="11"/>
        <v>0.89111483952391524</v>
      </c>
      <c r="N53" s="12">
        <f t="shared" si="12"/>
        <v>7689574.4543310078</v>
      </c>
      <c r="O53" s="11">
        <f t="shared" si="18"/>
        <v>0.1088851604760849</v>
      </c>
      <c r="Q53" s="7" t="str">
        <f>VLOOKUP(R53,procv!$A$1:$B$27,2,FALSE)</f>
        <v>41 - Paraná</v>
      </c>
      <c r="R53" s="14" t="s">
        <v>23</v>
      </c>
      <c r="S53" s="12">
        <f t="shared" si="19"/>
        <v>-0.31048613543401637</v>
      </c>
      <c r="T53" s="12">
        <f t="shared" si="13"/>
        <v>-0.30127285169714502</v>
      </c>
      <c r="U53" s="12">
        <f t="shared" si="14"/>
        <v>1.336199924372905E-2</v>
      </c>
      <c r="V53" s="12">
        <f t="shared" si="15"/>
        <v>-0.38588753836875056</v>
      </c>
      <c r="W53" s="12">
        <f t="shared" si="16"/>
        <v>88.084682959442105</v>
      </c>
    </row>
    <row r="54" spans="1:23" x14ac:dyDescent="0.2">
      <c r="A54" s="7" t="str">
        <f>VLOOKUP(B54,procv!$A$1:$B$27,2,FALSE)</f>
        <v>26 - Pernambuco</v>
      </c>
      <c r="B54" s="14" t="s">
        <v>24</v>
      </c>
      <c r="C54" s="12">
        <v>7750492.9199999999</v>
      </c>
      <c r="D54" s="14">
        <v>6557828.79</v>
      </c>
      <c r="E54" s="25">
        <v>84.61</v>
      </c>
      <c r="F54" s="14">
        <v>1192664.1399999999</v>
      </c>
      <c r="G54" s="14" t="s">
        <v>87</v>
      </c>
      <c r="I54" s="7" t="str">
        <f>VLOOKUP(J54,procv!$A$1:$B$27,2,FALSE)</f>
        <v>26 - Pernambuco</v>
      </c>
      <c r="J54" s="14" t="s">
        <v>24</v>
      </c>
      <c r="K54" s="12">
        <f t="shared" si="17"/>
        <v>12794960.363807442</v>
      </c>
      <c r="L54" s="12">
        <f t="shared" si="10"/>
        <v>10826041.686221592</v>
      </c>
      <c r="M54" s="11">
        <f t="shared" si="11"/>
        <v>0.8461176415086642</v>
      </c>
      <c r="N54" s="12">
        <f t="shared" si="12"/>
        <v>1968918.6940944253</v>
      </c>
      <c r="O54" s="11">
        <f t="shared" si="18"/>
        <v>0.1538823597815763</v>
      </c>
      <c r="Q54" s="7" t="str">
        <f>VLOOKUP(R54,procv!$A$1:$B$27,2,FALSE)</f>
        <v>26 - Pernambuco</v>
      </c>
      <c r="R54" s="14" t="s">
        <v>24</v>
      </c>
      <c r="S54" s="12">
        <f t="shared" si="19"/>
        <v>-3.267056653148015E-2</v>
      </c>
      <c r="T54" s="12">
        <f t="shared" si="13"/>
        <v>-1.0401609975928872E-2</v>
      </c>
      <c r="U54" s="12">
        <f t="shared" si="14"/>
        <v>2.3021067885531155E-2</v>
      </c>
      <c r="V54" s="12">
        <f t="shared" si="15"/>
        <v>-0.15511577905924867</v>
      </c>
      <c r="W54" s="12">
        <f t="shared" si="16"/>
        <v>86.339445658859177</v>
      </c>
    </row>
    <row r="55" spans="1:23" x14ac:dyDescent="0.2">
      <c r="A55" s="7" t="str">
        <f>VLOOKUP(B55,procv!$A$1:$B$27,2,FALSE)</f>
        <v>22 - Piauí</v>
      </c>
      <c r="B55" s="14" t="s">
        <v>25</v>
      </c>
      <c r="C55" s="12">
        <v>385335.51899999997</v>
      </c>
      <c r="D55" s="14">
        <v>384240</v>
      </c>
      <c r="E55" s="25">
        <v>99.72</v>
      </c>
      <c r="F55" s="14">
        <v>1095.52</v>
      </c>
      <c r="G55" s="14" t="s">
        <v>88</v>
      </c>
      <c r="I55" s="7" t="str">
        <f>VLOOKUP(J55,procv!$A$1:$B$27,2,FALSE)</f>
        <v>22 - Piauí</v>
      </c>
      <c r="J55" s="14" t="s">
        <v>25</v>
      </c>
      <c r="K55" s="12">
        <f t="shared" si="17"/>
        <v>636134.08118204807</v>
      </c>
      <c r="L55" s="12">
        <f t="shared" si="10"/>
        <v>634325.53528342186</v>
      </c>
      <c r="M55" s="11">
        <f t="shared" si="11"/>
        <v>0.99715697373851497</v>
      </c>
      <c r="N55" s="12">
        <f t="shared" si="12"/>
        <v>1808.5475494839015</v>
      </c>
      <c r="O55" s="11">
        <f t="shared" si="18"/>
        <v>2.8430288566261138E-3</v>
      </c>
      <c r="Q55" s="7" t="str">
        <f>VLOOKUP(R55,procv!$A$1:$B$27,2,FALSE)</f>
        <v>22 - Piauí</v>
      </c>
      <c r="R55" s="14" t="s">
        <v>25</v>
      </c>
      <c r="S55" s="12">
        <f t="shared" si="19"/>
        <v>0.1388958187206768</v>
      </c>
      <c r="T55" s="12">
        <f t="shared" si="13"/>
        <v>6.9731017492731029E-2</v>
      </c>
      <c r="U55" s="12">
        <f t="shared" si="14"/>
        <v>-6.072969984703136E-2</v>
      </c>
      <c r="V55" s="12">
        <f t="shared" si="15"/>
        <v>24.39758765906134</v>
      </c>
      <c r="W55" s="12">
        <f t="shared" si="16"/>
        <v>2229.0160567219218</v>
      </c>
    </row>
    <row r="56" spans="1:23" x14ac:dyDescent="0.2">
      <c r="A56" s="7" t="str">
        <f>VLOOKUP(B56,procv!$A$1:$B$27,2,FALSE)</f>
        <v>33 - Rio de Janeiro</v>
      </c>
      <c r="B56" s="14" t="s">
        <v>26</v>
      </c>
      <c r="C56" s="12">
        <v>317758133.634</v>
      </c>
      <c r="D56" s="14">
        <v>290937992.83999997</v>
      </c>
      <c r="E56" s="25">
        <v>91.56</v>
      </c>
      <c r="F56" s="14">
        <v>26820140.800000001</v>
      </c>
      <c r="G56" s="14" t="s">
        <v>89</v>
      </c>
      <c r="I56" s="7" t="str">
        <f>VLOOKUP(J56,procv!$A$1:$B$27,2,FALSE)</f>
        <v>33 - Rio de Janeiro</v>
      </c>
      <c r="J56" s="14" t="s">
        <v>26</v>
      </c>
      <c r="K56" s="12">
        <f t="shared" si="17"/>
        <v>524573439.01740617</v>
      </c>
      <c r="L56" s="12">
        <f t="shared" si="10"/>
        <v>480297204.98260814</v>
      </c>
      <c r="M56" s="11">
        <f t="shared" si="11"/>
        <v>0.91559573790519566</v>
      </c>
      <c r="N56" s="12">
        <f t="shared" si="12"/>
        <v>44276234.044703163</v>
      </c>
      <c r="O56" s="11">
        <f t="shared" si="18"/>
        <v>8.4404262113686637E-2</v>
      </c>
      <c r="Q56" s="7" t="str">
        <f>VLOOKUP(R56,procv!$A$1:$B$27,2,FALSE)</f>
        <v>33 - Rio de Janeiro</v>
      </c>
      <c r="R56" s="14" t="s">
        <v>26</v>
      </c>
      <c r="S56" s="12">
        <f t="shared" si="19"/>
        <v>-1.5738739974879845E-3</v>
      </c>
      <c r="T56" s="12">
        <f t="shared" si="13"/>
        <v>2.743598854822582E-2</v>
      </c>
      <c r="U56" s="12">
        <f t="shared" si="14"/>
        <v>2.9055592387053464E-2</v>
      </c>
      <c r="V56" s="12">
        <f t="shared" si="15"/>
        <v>-0.31626540565435424</v>
      </c>
      <c r="W56" s="12">
        <f t="shared" si="16"/>
        <v>67.479954154622476</v>
      </c>
    </row>
    <row r="57" spans="1:23" x14ac:dyDescent="0.2">
      <c r="A57" s="7" t="str">
        <f>VLOOKUP(B57,procv!$A$1:$B$27,2,FALSE)</f>
        <v>24 - Rio Grande do Norte</v>
      </c>
      <c r="B57" s="14" t="s">
        <v>27</v>
      </c>
      <c r="C57" s="12">
        <v>1066499.97</v>
      </c>
      <c r="D57" s="14">
        <v>783741.7</v>
      </c>
      <c r="E57" s="25">
        <v>73.489999999999995</v>
      </c>
      <c r="F57" s="14">
        <v>282758.27</v>
      </c>
      <c r="G57" s="14" t="s">
        <v>90</v>
      </c>
      <c r="I57" s="7" t="str">
        <f>VLOOKUP(J57,procv!$A$1:$B$27,2,FALSE)</f>
        <v>24 - Rio Grande do Norte</v>
      </c>
      <c r="J57" s="14" t="s">
        <v>27</v>
      </c>
      <c r="K57" s="12">
        <f t="shared" si="17"/>
        <v>1760639.6115709019</v>
      </c>
      <c r="L57" s="12">
        <f t="shared" si="10"/>
        <v>1293845.9644400349</v>
      </c>
      <c r="M57" s="11">
        <f t="shared" si="11"/>
        <v>0.7348726882758374</v>
      </c>
      <c r="N57" s="12">
        <f t="shared" si="12"/>
        <v>466793.647130867</v>
      </c>
      <c r="O57" s="11">
        <f t="shared" si="18"/>
        <v>0.26512731172416254</v>
      </c>
      <c r="Q57" s="7" t="str">
        <f>VLOOKUP(R57,procv!$A$1:$B$27,2,FALSE)</f>
        <v>24 - Rio Grande do Norte</v>
      </c>
      <c r="R57" s="14" t="s">
        <v>27</v>
      </c>
      <c r="S57" s="12">
        <f t="shared" si="19"/>
        <v>0.45107417383072335</v>
      </c>
      <c r="T57" s="12">
        <f t="shared" si="13"/>
        <v>0.9702877654226405</v>
      </c>
      <c r="U57" s="12">
        <f t="shared" si="14"/>
        <v>0.35781326754733289</v>
      </c>
      <c r="V57" s="12">
        <f t="shared" si="15"/>
        <v>-0.98806797022523984</v>
      </c>
      <c r="W57" s="12">
        <f t="shared" si="16"/>
        <v>-0.17020996980919423</v>
      </c>
    </row>
    <row r="58" spans="1:23" x14ac:dyDescent="0.2">
      <c r="A58" s="7" t="str">
        <f>VLOOKUP(B58,procv!$A$1:$B$27,2,FALSE)</f>
        <v>43 - Rio Grande do Sul</v>
      </c>
      <c r="B58" s="14" t="s">
        <v>28</v>
      </c>
      <c r="C58" s="12">
        <v>31922131.41</v>
      </c>
      <c r="D58" s="14">
        <v>28113023.59</v>
      </c>
      <c r="E58" s="25">
        <v>88.07</v>
      </c>
      <c r="F58" s="14">
        <v>3809107.83</v>
      </c>
      <c r="G58" s="14" t="s">
        <v>91</v>
      </c>
      <c r="I58" s="7" t="str">
        <f>VLOOKUP(J58,procv!$A$1:$B$27,2,FALSE)</f>
        <v>43 - Rio Grande do Sul</v>
      </c>
      <c r="J58" s="14" t="s">
        <v>28</v>
      </c>
      <c r="K58" s="12">
        <f t="shared" si="17"/>
        <v>52698894.165198795</v>
      </c>
      <c r="L58" s="12">
        <f t="shared" si="10"/>
        <v>46410599.461696379</v>
      </c>
      <c r="M58" s="11">
        <f t="shared" si="11"/>
        <v>0.88067501599198506</v>
      </c>
      <c r="N58" s="12">
        <f t="shared" si="12"/>
        <v>6288294.7200109921</v>
      </c>
      <c r="O58" s="11">
        <f t="shared" si="18"/>
        <v>0.11932498432127719</v>
      </c>
      <c r="Q58" s="7" t="str">
        <f>VLOOKUP(R58,procv!$A$1:$B$27,2,FALSE)</f>
        <v>43 - Rio Grande do Sul</v>
      </c>
      <c r="R58" s="14" t="s">
        <v>28</v>
      </c>
      <c r="S58" s="12">
        <f t="shared" si="19"/>
        <v>9.1715371168058946E-2</v>
      </c>
      <c r="T58" s="12">
        <f t="shared" si="13"/>
        <v>0.16158267871121845</v>
      </c>
      <c r="U58" s="12">
        <f t="shared" si="14"/>
        <v>6.3997731815762959E-2</v>
      </c>
      <c r="V58" s="12">
        <f t="shared" si="15"/>
        <v>-0.42393852042780611</v>
      </c>
      <c r="W58" s="12">
        <f t="shared" si="16"/>
        <v>51.796989966808049</v>
      </c>
    </row>
    <row r="59" spans="1:23" x14ac:dyDescent="0.2">
      <c r="A59" s="7" t="str">
        <f>VLOOKUP(B59,procv!$A$1:$B$27,2,FALSE)</f>
        <v>11 - Rondônia</v>
      </c>
      <c r="B59" s="14" t="s">
        <v>29</v>
      </c>
      <c r="C59" s="12">
        <v>1059469.8999999999</v>
      </c>
      <c r="D59" s="14">
        <v>938653.2</v>
      </c>
      <c r="E59" s="25">
        <v>88.6</v>
      </c>
      <c r="F59" s="14">
        <v>120816.7</v>
      </c>
      <c r="G59" s="14" t="s">
        <v>92</v>
      </c>
      <c r="I59" s="7" t="str">
        <f>VLOOKUP(J59,procv!$A$1:$B$27,2,FALSE)</f>
        <v>11 - Rondônia</v>
      </c>
      <c r="J59" s="14" t="s">
        <v>29</v>
      </c>
      <c r="K59" s="12">
        <f t="shared" si="17"/>
        <v>1749033.9668805262</v>
      </c>
      <c r="L59" s="12">
        <f t="shared" si="10"/>
        <v>1549582.7960011889</v>
      </c>
      <c r="M59" s="11">
        <f t="shared" si="11"/>
        <v>0.88596495285047749</v>
      </c>
      <c r="N59" s="12">
        <f t="shared" si="12"/>
        <v>199451.17087933738</v>
      </c>
      <c r="O59" s="11">
        <f t="shared" si="18"/>
        <v>0.11403504714952262</v>
      </c>
      <c r="Q59" s="7" t="str">
        <f>VLOOKUP(R59,procv!$A$1:$B$27,2,FALSE)</f>
        <v>11 - Rondônia</v>
      </c>
      <c r="R59" s="14" t="s">
        <v>29</v>
      </c>
      <c r="S59" s="12">
        <f t="shared" si="19"/>
        <v>-0.97133756080452316</v>
      </c>
      <c r="T59" s="12">
        <f t="shared" si="13"/>
        <v>-0.96818759462623871</v>
      </c>
      <c r="U59" s="12">
        <f t="shared" si="14"/>
        <v>0.10989874786307396</v>
      </c>
      <c r="V59" s="12">
        <f t="shared" si="15"/>
        <v>-0.99581038478612849</v>
      </c>
      <c r="W59" s="12">
        <f t="shared" si="16"/>
        <v>13.644620594669444</v>
      </c>
    </row>
    <row r="60" spans="1:23" x14ac:dyDescent="0.2">
      <c r="A60" s="7" t="str">
        <f>VLOOKUP(B60,procv!$A$1:$B$27,2,FALSE)</f>
        <v>14 - Roraima</v>
      </c>
      <c r="B60" s="14" t="s">
        <v>30</v>
      </c>
      <c r="C60" s="12">
        <v>14164.7</v>
      </c>
      <c r="D60" s="14">
        <v>13958.12</v>
      </c>
      <c r="E60" s="25">
        <v>98.54</v>
      </c>
      <c r="F60" s="14" t="s">
        <v>93</v>
      </c>
      <c r="G60" s="14" t="s">
        <v>94</v>
      </c>
      <c r="I60" s="7" t="str">
        <f>VLOOKUP(J60,procv!$A$1:$B$27,2,FALSE)</f>
        <v>14 - Roraima</v>
      </c>
      <c r="J60" s="14" t="s">
        <v>30</v>
      </c>
      <c r="K60" s="12">
        <f t="shared" si="17"/>
        <v>23383.903054416736</v>
      </c>
      <c r="L60" s="12">
        <f t="shared" si="10"/>
        <v>23042.868885462827</v>
      </c>
      <c r="M60" s="11">
        <f t="shared" si="11"/>
        <v>0.98541585773083784</v>
      </c>
      <c r="N60" s="12">
        <f t="shared" si="12"/>
        <v>341.03416895390717</v>
      </c>
      <c r="O60" s="11">
        <f t="shared" si="18"/>
        <v>1.4584142269162071E-2</v>
      </c>
      <c r="Q60" s="7" t="str">
        <f>VLOOKUP(R60,procv!$A$1:$B$27,2,FALSE)</f>
        <v>14 - Roraima</v>
      </c>
      <c r="R60" s="14" t="s">
        <v>30</v>
      </c>
      <c r="S60" s="12">
        <f t="shared" si="19"/>
        <v>7.3247786046180652E-2</v>
      </c>
      <c r="T60" s="12">
        <f t="shared" si="13"/>
        <v>7.7369432911439828E-2</v>
      </c>
      <c r="U60" s="12">
        <f t="shared" si="14"/>
        <v>3.8403497485359761E-3</v>
      </c>
      <c r="V60" s="12">
        <f t="shared" si="15"/>
        <v>-0.2052421042767496</v>
      </c>
      <c r="W60" s="12">
        <f t="shared" si="16"/>
        <v>73.053035143769975</v>
      </c>
    </row>
    <row r="61" spans="1:23" x14ac:dyDescent="0.2">
      <c r="A61" s="7" t="str">
        <f>VLOOKUP(B61,procv!$A$1:$B$27,2,FALSE)</f>
        <v>42 - Santa Catarina</v>
      </c>
      <c r="B61" s="14" t="s">
        <v>31</v>
      </c>
      <c r="C61" s="12">
        <v>14780356.41</v>
      </c>
      <c r="D61" s="14">
        <v>14368847.93</v>
      </c>
      <c r="E61" s="25">
        <v>97.22</v>
      </c>
      <c r="F61" s="14">
        <v>411508.47999999998</v>
      </c>
      <c r="G61" s="14" t="s">
        <v>36</v>
      </c>
      <c r="I61" s="7" t="str">
        <f>VLOOKUP(J61,procv!$A$1:$B$27,2,FALSE)</f>
        <v>42 - Santa Catarina</v>
      </c>
      <c r="J61" s="14" t="s">
        <v>31</v>
      </c>
      <c r="K61" s="12">
        <f t="shared" si="17"/>
        <v>24400264.135574136</v>
      </c>
      <c r="L61" s="12">
        <f t="shared" si="10"/>
        <v>23720922.222057406</v>
      </c>
      <c r="M61" s="11">
        <f t="shared" si="11"/>
        <v>0.97215841968996186</v>
      </c>
      <c r="N61" s="12">
        <f t="shared" si="12"/>
        <v>679341.91351672728</v>
      </c>
      <c r="O61" s="11">
        <f t="shared" si="18"/>
        <v>2.7841580310038E-2</v>
      </c>
      <c r="Q61" s="7" t="str">
        <f>VLOOKUP(R61,procv!$A$1:$B$27,2,FALSE)</f>
        <v>42 - Santa Catarina</v>
      </c>
      <c r="R61" s="14" t="s">
        <v>31</v>
      </c>
      <c r="S61" s="12">
        <f t="shared" si="19"/>
        <v>5.758353605917832E-2</v>
      </c>
      <c r="T61" s="12">
        <f t="shared" si="13"/>
        <v>4.7843635923956018E-2</v>
      </c>
      <c r="U61" s="12">
        <f t="shared" si="14"/>
        <v>-9.2095799557504465E-3</v>
      </c>
      <c r="V61" s="12">
        <f t="shared" si="15"/>
        <v>0.39767651274923388</v>
      </c>
      <c r="W61" s="12">
        <f t="shared" si="16"/>
        <v>131.17640518319334</v>
      </c>
    </row>
    <row r="62" spans="1:23" x14ac:dyDescent="0.2">
      <c r="A62" s="7" t="str">
        <f>VLOOKUP(B62,procv!$A$1:$B$27,2,FALSE)</f>
        <v>35 - São Paulo</v>
      </c>
      <c r="B62" s="14" t="s">
        <v>32</v>
      </c>
      <c r="C62" s="12">
        <v>384500012.12</v>
      </c>
      <c r="D62" s="14">
        <v>350778709.97000003</v>
      </c>
      <c r="E62" s="25">
        <v>91.23</v>
      </c>
      <c r="F62" s="14">
        <v>33721302.149999999</v>
      </c>
      <c r="G62" s="14" t="s">
        <v>95</v>
      </c>
      <c r="I62" s="7" t="str">
        <f>VLOOKUP(J62,procv!$A$1:$B$27,2,FALSE)</f>
        <v>35 - São Paulo</v>
      </c>
      <c r="J62" s="14" t="s">
        <v>32</v>
      </c>
      <c r="K62" s="12">
        <f t="shared" si="17"/>
        <v>634754778.27529979</v>
      </c>
      <c r="L62" s="12">
        <f t="shared" si="10"/>
        <v>579085709.36848962</v>
      </c>
      <c r="M62" s="11">
        <f t="shared" si="11"/>
        <v>0.91229830666565548</v>
      </c>
      <c r="N62" s="12">
        <f t="shared" si="12"/>
        <v>55669068.906810209</v>
      </c>
      <c r="O62" s="11">
        <f t="shared" si="18"/>
        <v>8.7701693334344549E-2</v>
      </c>
      <c r="Q62" s="7" t="str">
        <f>VLOOKUP(R62,procv!$A$1:$B$27,2,FALSE)</f>
        <v>35 - São Paulo</v>
      </c>
      <c r="R62" s="14" t="s">
        <v>32</v>
      </c>
      <c r="S62" s="12">
        <f t="shared" si="19"/>
        <v>-2.2340888210069076E-2</v>
      </c>
      <c r="T62" s="12">
        <f t="shared" si="13"/>
        <v>-5.2949211396892792E-2</v>
      </c>
      <c r="U62" s="12">
        <f t="shared" si="14"/>
        <v>-3.1307766498268386E-2</v>
      </c>
      <c r="V62" s="12">
        <f t="shared" si="15"/>
        <v>0.29605571653765694</v>
      </c>
      <c r="W62" s="12">
        <f t="shared" si="16"/>
        <v>131.60861401687004</v>
      </c>
    </row>
    <row r="63" spans="1:23" x14ac:dyDescent="0.2">
      <c r="A63" s="7" t="str">
        <f>VLOOKUP(B63,procv!$A$1:$B$27,2,FALSE)</f>
        <v>28 - Sergipe</v>
      </c>
      <c r="B63" s="14" t="s">
        <v>33</v>
      </c>
      <c r="C63" s="12">
        <v>344128.26</v>
      </c>
      <c r="D63" s="14">
        <v>316912.57</v>
      </c>
      <c r="E63" s="25">
        <v>92.09</v>
      </c>
      <c r="F63" s="14">
        <v>27215.69</v>
      </c>
      <c r="G63" s="14" t="s">
        <v>96</v>
      </c>
      <c r="I63" s="7" t="str">
        <f>VLOOKUP(J63,procv!$A$1:$B$27,2,FALSE)</f>
        <v>28 - Sergipe</v>
      </c>
      <c r="J63" s="14" t="s">
        <v>33</v>
      </c>
      <c r="K63" s="12">
        <f t="shared" si="17"/>
        <v>568106.76330067823</v>
      </c>
      <c r="L63" s="12">
        <f t="shared" si="10"/>
        <v>523177.53384159616</v>
      </c>
      <c r="M63" s="11">
        <f t="shared" si="11"/>
        <v>0.9209141091754568</v>
      </c>
      <c r="N63" s="12">
        <f t="shared" si="12"/>
        <v>44929.229459082009</v>
      </c>
      <c r="O63" s="11">
        <f t="shared" si="18"/>
        <v>7.9085890824543134E-2</v>
      </c>
      <c r="Q63" s="7" t="str">
        <f>VLOOKUP(R63,procv!$A$1:$B$27,2,FALSE)</f>
        <v>28 - Sergipe</v>
      </c>
      <c r="R63" s="14" t="s">
        <v>33</v>
      </c>
      <c r="S63" s="12">
        <f t="shared" si="19"/>
        <v>-0.92121760687573906</v>
      </c>
      <c r="T63" s="12">
        <f t="shared" si="13"/>
        <v>-0.91988029551244477</v>
      </c>
      <c r="U63" s="12">
        <f t="shared" si="14"/>
        <v>1.6974749182663729E-2</v>
      </c>
      <c r="V63" s="12">
        <f t="shared" si="15"/>
        <v>-0.9367899028943889</v>
      </c>
      <c r="W63" s="12">
        <f t="shared" si="16"/>
        <v>79.292450825240891</v>
      </c>
    </row>
    <row r="64" spans="1:23" x14ac:dyDescent="0.2">
      <c r="A64" s="7" t="str">
        <f>VLOOKUP(B64,procv!$A$1:$B$27,2,FALSE)</f>
        <v>17 - Tocantins</v>
      </c>
      <c r="B64" s="14" t="s">
        <v>35</v>
      </c>
      <c r="C64" s="12">
        <v>740324.73</v>
      </c>
      <c r="D64" s="14">
        <v>719277.01</v>
      </c>
      <c r="E64" s="25">
        <v>97.16</v>
      </c>
      <c r="F64" s="14">
        <v>21047.72</v>
      </c>
      <c r="G64" s="14" t="s">
        <v>97</v>
      </c>
      <c r="I64" s="7" t="str">
        <f>VLOOKUP(J64,procv!$A$1:$B$27,2,FALSE)</f>
        <v>17 - Tocantins</v>
      </c>
      <c r="J64" s="14" t="s">
        <v>35</v>
      </c>
      <c r="K64" s="12">
        <f t="shared" si="17"/>
        <v>1222170.7282969102</v>
      </c>
      <c r="L64" s="12">
        <f t="shared" si="10"/>
        <v>1187423.9391664304</v>
      </c>
      <c r="M64" s="11">
        <f t="shared" si="11"/>
        <v>0.97156961108134265</v>
      </c>
      <c r="N64" s="12">
        <f t="shared" si="12"/>
        <v>34746.789130479869</v>
      </c>
      <c r="O64" s="14" t="s">
        <v>97</v>
      </c>
      <c r="Q64" s="7" t="str">
        <f>VLOOKUP(R64,procv!$A$1:$B$27,2,FALSE)</f>
        <v>17 - Tocantins</v>
      </c>
      <c r="R64" s="14" t="s">
        <v>35</v>
      </c>
      <c r="S64" s="12">
        <f t="shared" si="19"/>
        <v>0.19751124297828548</v>
      </c>
      <c r="T64" s="12">
        <f t="shared" si="13"/>
        <v>0.23237254655971973</v>
      </c>
      <c r="U64" s="12">
        <f t="shared" si="14"/>
        <v>2.9111462448345726E-2</v>
      </c>
      <c r="V64" s="12">
        <f t="shared" si="15"/>
        <v>-0.99382607074293372</v>
      </c>
      <c r="W64" s="12">
        <f t="shared" si="16"/>
        <v>-0.99647887323943662</v>
      </c>
    </row>
    <row r="65" spans="1:23" x14ac:dyDescent="0.2">
      <c r="A65" s="14" t="s">
        <v>6</v>
      </c>
      <c r="B65" s="14" t="s">
        <v>6</v>
      </c>
      <c r="C65" s="12">
        <v>963752178.53299999</v>
      </c>
      <c r="D65" s="14">
        <v>878293234.78999996</v>
      </c>
      <c r="E65" s="25">
        <v>91.13</v>
      </c>
      <c r="F65" s="14">
        <v>85458943.739999995</v>
      </c>
      <c r="G65" s="14" t="s">
        <v>69</v>
      </c>
      <c r="I65" s="7" t="e">
        <f>VLOOKUP(J65,procv!$A$1:$B$27,2,FALSE)</f>
        <v>#N/A</v>
      </c>
      <c r="J65" s="14" t="s">
        <v>6</v>
      </c>
      <c r="K65" s="12">
        <f t="shared" si="17"/>
        <v>1591017636.1870425</v>
      </c>
      <c r="L65" s="12">
        <f t="shared" si="10"/>
        <v>1449937086.9612088</v>
      </c>
      <c r="M65" s="11">
        <f t="shared" si="11"/>
        <v>0.91132684766214123</v>
      </c>
      <c r="N65" s="12">
        <f t="shared" si="12"/>
        <v>141080549.22088104</v>
      </c>
      <c r="O65" s="14" t="s">
        <v>69</v>
      </c>
      <c r="Q65" s="7" t="e">
        <f>VLOOKUP(R65,procv!$A$1:$B$27,2,FALSE)</f>
        <v>#N/A</v>
      </c>
      <c r="R65" s="14" t="s">
        <v>6</v>
      </c>
      <c r="S65" s="12">
        <f t="shared" si="19"/>
        <v>-2.5120883638770519E-2</v>
      </c>
      <c r="T65" s="12">
        <f t="shared" si="13"/>
        <v>-2.3787338394554602E-2</v>
      </c>
      <c r="U65" s="12">
        <f t="shared" si="14"/>
        <v>1.3679083096922451E-3</v>
      </c>
      <c r="V65" s="12">
        <f t="shared" si="15"/>
        <v>-3.8826222273893762E-2</v>
      </c>
      <c r="W65" s="12">
        <f t="shared" si="16"/>
        <v>-1.465614430665152E-2</v>
      </c>
    </row>
    <row r="66" spans="1:23" x14ac:dyDescent="0.2">
      <c r="B66" s="9"/>
      <c r="C66" s="9"/>
      <c r="D66" s="9"/>
      <c r="F66" s="9"/>
      <c r="G66" s="9"/>
      <c r="J66" s="9"/>
      <c r="K66" s="9"/>
      <c r="L66" s="9"/>
      <c r="M66" s="9"/>
      <c r="N66" s="9"/>
      <c r="O66" s="9"/>
      <c r="R66" s="9"/>
      <c r="S66" s="9"/>
      <c r="T66" s="9"/>
      <c r="U66" s="9"/>
      <c r="V66" s="9"/>
      <c r="W66" s="9"/>
    </row>
    <row r="67" spans="1:23" x14ac:dyDescent="0.2">
      <c r="B67" s="9">
        <v>2009</v>
      </c>
      <c r="C67" s="9"/>
      <c r="D67" s="9"/>
      <c r="F67" s="9"/>
      <c r="G67" s="9"/>
      <c r="J67" s="9">
        <v>2009</v>
      </c>
      <c r="K67" s="8" t="s">
        <v>248</v>
      </c>
      <c r="L67" s="16">
        <f>IPCA_2016!B4</f>
        <v>1.5826205680692207</v>
      </c>
      <c r="M67" s="9"/>
      <c r="N67" s="9"/>
      <c r="O67" s="9"/>
      <c r="R67" s="9">
        <v>2010</v>
      </c>
      <c r="S67" s="8" t="s">
        <v>248</v>
      </c>
      <c r="T67" s="17">
        <v>1.405921355</v>
      </c>
      <c r="U67" s="9"/>
      <c r="V67" s="9"/>
      <c r="W67" s="9"/>
    </row>
    <row r="68" spans="1:23" x14ac:dyDescent="0.2">
      <c r="A68" s="7" t="s">
        <v>277</v>
      </c>
      <c r="B68" s="10" t="s">
        <v>0</v>
      </c>
      <c r="C68" s="10" t="s">
        <v>1</v>
      </c>
      <c r="D68" s="10" t="s">
        <v>2</v>
      </c>
      <c r="E68" s="10" t="s">
        <v>3</v>
      </c>
      <c r="F68" s="10" t="s">
        <v>4</v>
      </c>
      <c r="G68" s="10" t="s">
        <v>5</v>
      </c>
      <c r="I68" s="7" t="s">
        <v>277</v>
      </c>
      <c r="J68" s="10" t="s">
        <v>0</v>
      </c>
      <c r="K68" s="10" t="s">
        <v>1</v>
      </c>
      <c r="L68" s="10" t="s">
        <v>2</v>
      </c>
      <c r="M68" s="10" t="s">
        <v>3</v>
      </c>
      <c r="N68" s="10" t="s">
        <v>4</v>
      </c>
      <c r="O68" s="10" t="s">
        <v>5</v>
      </c>
      <c r="Q68" s="7" t="s">
        <v>277</v>
      </c>
      <c r="R68" s="10" t="s">
        <v>0</v>
      </c>
      <c r="S68" s="10" t="s">
        <v>1</v>
      </c>
      <c r="T68" s="10" t="s">
        <v>2</v>
      </c>
      <c r="U68" s="10" t="s">
        <v>3</v>
      </c>
      <c r="V68" s="10" t="s">
        <v>4</v>
      </c>
      <c r="W68" s="10" t="s">
        <v>5</v>
      </c>
    </row>
    <row r="69" spans="1:23" x14ac:dyDescent="0.2">
      <c r="A69" s="7" t="str">
        <f>VLOOKUP(B69,procv!$A$1:$B$27,2,FALSE)</f>
        <v>12 - Acre</v>
      </c>
      <c r="B69" s="14" t="s">
        <v>7</v>
      </c>
      <c r="C69" s="12">
        <v>2416767.33</v>
      </c>
      <c r="D69" s="14">
        <v>2348839.29</v>
      </c>
      <c r="E69" s="24">
        <v>97.19</v>
      </c>
      <c r="F69" s="14">
        <v>67928.039999999994</v>
      </c>
      <c r="G69" s="14" t="s">
        <v>99</v>
      </c>
      <c r="I69" s="7" t="str">
        <f>VLOOKUP(J69,procv!$A$1:$B$27,2,FALSE)</f>
        <v>12 - Acre</v>
      </c>
      <c r="J69" s="14" t="s">
        <v>7</v>
      </c>
      <c r="K69" s="12">
        <f>$L$67*C69</f>
        <v>3824825.6846957337</v>
      </c>
      <c r="L69" s="12">
        <f t="shared" ref="L69:L96" si="20">$L$67*D69</f>
        <v>3717321.3714431049</v>
      </c>
      <c r="M69" s="11">
        <f t="shared" ref="M69:M96" si="21">L69/K69</f>
        <v>0.97189301627972602</v>
      </c>
      <c r="N69" s="12">
        <f t="shared" ref="N69:N96" si="22">$L$67*F69</f>
        <v>107504.31325262874</v>
      </c>
      <c r="O69" s="14" t="s">
        <v>99</v>
      </c>
      <c r="Q69" s="7" t="str">
        <f>VLOOKUP(R69,procv!$A$1:$B$27,2,FALSE)</f>
        <v>12 - Acre</v>
      </c>
      <c r="R69" s="14" t="s">
        <v>7</v>
      </c>
      <c r="S69" s="12">
        <f>K100/K69-1</f>
        <v>-0.61831039898377127</v>
      </c>
      <c r="T69" s="12">
        <f t="shared" ref="T69:T96" si="23">L100/L69-1</f>
        <v>-0.60734705097447517</v>
      </c>
      <c r="U69" s="12">
        <f t="shared" ref="U69:U96" si="24">M100/M69-1</f>
        <v>2.8723203304744871E-2</v>
      </c>
      <c r="V69" s="12">
        <f t="shared" ref="V69:V96" si="25">N100/N69-1</f>
        <v>-0.99740484295974563</v>
      </c>
      <c r="W69" s="12">
        <f t="shared" ref="W69:W96" si="26">O100/O69-1</f>
        <v>-0.99288256227758009</v>
      </c>
    </row>
    <row r="70" spans="1:23" x14ac:dyDescent="0.2">
      <c r="A70" s="7" t="str">
        <f>VLOOKUP(B70,procv!$A$1:$B$27,2,FALSE)</f>
        <v>27 - Alagoas</v>
      </c>
      <c r="B70" s="14" t="s">
        <v>9</v>
      </c>
      <c r="C70" s="12">
        <v>39357.54</v>
      </c>
      <c r="D70" s="14">
        <v>30769.59</v>
      </c>
      <c r="E70" s="24">
        <v>78.180000000000007</v>
      </c>
      <c r="F70" s="14">
        <v>8587.9500000000007</v>
      </c>
      <c r="G70" s="14" t="s">
        <v>100</v>
      </c>
      <c r="I70" s="7" t="str">
        <f>VLOOKUP(J70,procv!$A$1:$B$27,2,FALSE)</f>
        <v>27 - Alagoas</v>
      </c>
      <c r="J70" s="14" t="s">
        <v>9</v>
      </c>
      <c r="K70" s="12">
        <f t="shared" ref="K70:K96" si="27">$L$67*C70</f>
        <v>62288.052312607077</v>
      </c>
      <c r="L70" s="12">
        <f t="shared" si="20"/>
        <v>48696.586005057012</v>
      </c>
      <c r="M70" s="11">
        <f t="shared" si="21"/>
        <v>0.78179657570061545</v>
      </c>
      <c r="N70" s="12">
        <f t="shared" si="22"/>
        <v>13591.466307550065</v>
      </c>
      <c r="O70" s="14" t="s">
        <v>100</v>
      </c>
      <c r="Q70" s="7" t="str">
        <f>VLOOKUP(R70,procv!$A$1:$B$27,2,FALSE)</f>
        <v>27 - Alagoas</v>
      </c>
      <c r="R70" s="14" t="s">
        <v>9</v>
      </c>
      <c r="S70" s="12">
        <f t="shared" ref="S70:S96" si="28">K101/K70-1</f>
        <v>0.26595328961849618</v>
      </c>
      <c r="T70" s="12">
        <f t="shared" si="23"/>
        <v>0.27570645279507167</v>
      </c>
      <c r="U70" s="12">
        <f t="shared" si="24"/>
        <v>7.7042046152544508E-3</v>
      </c>
      <c r="V70" s="12">
        <f t="shared" si="25"/>
        <v>0.23100888121528884</v>
      </c>
      <c r="W70" s="12">
        <f t="shared" si="26"/>
        <v>-2.7497708524289677E-2</v>
      </c>
    </row>
    <row r="71" spans="1:23" x14ac:dyDescent="0.2">
      <c r="A71" s="7" t="str">
        <f>VLOOKUP(B71,procv!$A$1:$B$27,2,FALSE)</f>
        <v>16 - Amapá</v>
      </c>
      <c r="B71" s="14" t="s">
        <v>10</v>
      </c>
      <c r="C71" s="12">
        <v>48060.53</v>
      </c>
      <c r="D71" s="14">
        <v>47572.91</v>
      </c>
      <c r="E71" s="24">
        <v>98.99</v>
      </c>
      <c r="F71" s="14" t="s">
        <v>101</v>
      </c>
      <c r="G71" s="14" t="s">
        <v>102</v>
      </c>
      <c r="I71" s="7" t="str">
        <f>VLOOKUP(J71,procv!$A$1:$B$27,2,FALSE)</f>
        <v>16 - Amapá</v>
      </c>
      <c r="J71" s="14" t="s">
        <v>10</v>
      </c>
      <c r="K71" s="12">
        <f t="shared" si="27"/>
        <v>76061.583290307826</v>
      </c>
      <c r="L71" s="12">
        <f t="shared" si="20"/>
        <v>75289.865848905916</v>
      </c>
      <c r="M71" s="11">
        <f t="shared" si="21"/>
        <v>0.98985404447266812</v>
      </c>
      <c r="N71" s="12">
        <f t="shared" si="22"/>
        <v>771.71744140191345</v>
      </c>
      <c r="O71" s="14" t="s">
        <v>102</v>
      </c>
      <c r="Q71" s="7" t="str">
        <f>VLOOKUP(R71,procv!$A$1:$B$27,2,FALSE)</f>
        <v>16 - Amapá</v>
      </c>
      <c r="R71" s="14" t="s">
        <v>10</v>
      </c>
      <c r="S71" s="12">
        <f t="shared" si="28"/>
        <v>0.26939976874926885</v>
      </c>
      <c r="T71" s="12">
        <f t="shared" si="23"/>
        <v>0.2824110542736884</v>
      </c>
      <c r="U71" s="12">
        <f t="shared" si="24"/>
        <v>1.0249951075097075E-2</v>
      </c>
      <c r="V71" s="12">
        <f t="shared" si="25"/>
        <v>-1</v>
      </c>
      <c r="W71" s="12">
        <f t="shared" si="26"/>
        <v>-1</v>
      </c>
    </row>
    <row r="72" spans="1:23" x14ac:dyDescent="0.2">
      <c r="A72" s="7" t="str">
        <f>VLOOKUP(B72,procv!$A$1:$B$27,2,FALSE)</f>
        <v>13 - Amazonas</v>
      </c>
      <c r="B72" s="14" t="s">
        <v>11</v>
      </c>
      <c r="C72" s="12">
        <v>4099193.83</v>
      </c>
      <c r="D72" s="14">
        <v>4097882.87</v>
      </c>
      <c r="E72" s="24">
        <v>99.97</v>
      </c>
      <c r="F72" s="14">
        <v>1310.96</v>
      </c>
      <c r="G72" s="14" t="s">
        <v>37</v>
      </c>
      <c r="I72" s="7" t="str">
        <f>VLOOKUP(J72,procv!$A$1:$B$27,2,FALSE)</f>
        <v>13 - Amazonas</v>
      </c>
      <c r="J72" s="14" t="s">
        <v>11</v>
      </c>
      <c r="K72" s="12">
        <f t="shared" si="27"/>
        <v>6487468.4678604444</v>
      </c>
      <c r="L72" s="12">
        <f t="shared" si="20"/>
        <v>6485393.7156005288</v>
      </c>
      <c r="M72" s="11">
        <f t="shared" si="21"/>
        <v>0.99968019077546288</v>
      </c>
      <c r="N72" s="12">
        <f t="shared" si="22"/>
        <v>2074.7522599160257</v>
      </c>
      <c r="O72" s="14" t="s">
        <v>37</v>
      </c>
      <c r="Q72" s="7" t="str">
        <f>VLOOKUP(R72,procv!$A$1:$B$27,2,FALSE)</f>
        <v>13 - Amazonas</v>
      </c>
      <c r="R72" s="14" t="s">
        <v>11</v>
      </c>
      <c r="S72" s="12">
        <f t="shared" si="28"/>
        <v>0.55911585338000713</v>
      </c>
      <c r="T72" s="12">
        <f t="shared" si="23"/>
        <v>0.5482616645743279</v>
      </c>
      <c r="U72" s="12">
        <f t="shared" si="24"/>
        <v>-6.9617589880498487E-3</v>
      </c>
      <c r="V72" s="12">
        <f t="shared" si="25"/>
        <v>34.48783555080653</v>
      </c>
      <c r="W72" s="12">
        <f t="shared" si="26"/>
        <v>23.333333333333332</v>
      </c>
    </row>
    <row r="73" spans="1:23" x14ac:dyDescent="0.2">
      <c r="A73" s="7" t="str">
        <f>VLOOKUP(B73,procv!$A$1:$B$27,2,FALSE)</f>
        <v>29 - Bahia</v>
      </c>
      <c r="B73" s="14" t="s">
        <v>12</v>
      </c>
      <c r="C73" s="12">
        <v>6301009.4500000002</v>
      </c>
      <c r="D73" s="14">
        <v>6298417.3200000003</v>
      </c>
      <c r="E73" s="24">
        <v>99.96</v>
      </c>
      <c r="F73" s="14">
        <v>2592.13</v>
      </c>
      <c r="G73" s="14" t="s">
        <v>103</v>
      </c>
      <c r="I73" s="7" t="str">
        <f>VLOOKUP(J73,procv!$A$1:$B$27,2,FALSE)</f>
        <v>29 - Bahia</v>
      </c>
      <c r="J73" s="14" t="s">
        <v>12</v>
      </c>
      <c r="K73" s="12">
        <f t="shared" si="27"/>
        <v>9972107.1551685277</v>
      </c>
      <c r="L73" s="12">
        <f t="shared" si="20"/>
        <v>9968004.7969154194</v>
      </c>
      <c r="M73" s="11">
        <f t="shared" si="21"/>
        <v>0.99958861670966082</v>
      </c>
      <c r="N73" s="12">
        <f t="shared" si="22"/>
        <v>4102.3582531092688</v>
      </c>
      <c r="O73" s="14" t="s">
        <v>103</v>
      </c>
      <c r="Q73" s="7" t="str">
        <f>VLOOKUP(R73,procv!$A$1:$B$27,2,FALSE)</f>
        <v>29 - Bahia</v>
      </c>
      <c r="R73" s="14" t="s">
        <v>12</v>
      </c>
      <c r="S73" s="12">
        <f t="shared" si="28"/>
        <v>0.68496106182391747</v>
      </c>
      <c r="T73" s="12">
        <f t="shared" si="23"/>
        <v>0.57333963089911966</v>
      </c>
      <c r="U73" s="12">
        <f t="shared" si="24"/>
        <v>-6.6245703508406861E-2</v>
      </c>
      <c r="V73" s="12">
        <f t="shared" si="25"/>
        <v>271.90529099123626</v>
      </c>
      <c r="W73" s="12">
        <f t="shared" si="26"/>
        <v>165.5</v>
      </c>
    </row>
    <row r="74" spans="1:23" x14ac:dyDescent="0.2">
      <c r="A74" s="7" t="str">
        <f>VLOOKUP(B74,procv!$A$1:$B$27,2,FALSE)</f>
        <v>23 - Ceará</v>
      </c>
      <c r="B74" s="14" t="s">
        <v>13</v>
      </c>
      <c r="C74" s="12">
        <v>11350716.23</v>
      </c>
      <c r="D74" s="14">
        <v>10379458.039999999</v>
      </c>
      <c r="E74" s="24">
        <v>91.44</v>
      </c>
      <c r="F74" s="14">
        <v>971258.19</v>
      </c>
      <c r="G74" s="14" t="s">
        <v>104</v>
      </c>
      <c r="I74" s="7" t="str">
        <f>VLOOKUP(J74,procv!$A$1:$B$27,2,FALSE)</f>
        <v>23 - Ceará</v>
      </c>
      <c r="J74" s="14" t="s">
        <v>13</v>
      </c>
      <c r="K74" s="12">
        <f t="shared" si="27"/>
        <v>17963876.967915125</v>
      </c>
      <c r="L74" s="12">
        <f t="shared" si="20"/>
        <v>16426743.779515438</v>
      </c>
      <c r="M74" s="11">
        <f t="shared" si="21"/>
        <v>0.91443199087005955</v>
      </c>
      <c r="N74" s="12">
        <f t="shared" si="22"/>
        <v>1537133.188399683</v>
      </c>
      <c r="O74" s="14" t="s">
        <v>104</v>
      </c>
      <c r="Q74" s="7" t="str">
        <f>VLOOKUP(R74,procv!$A$1:$B$27,2,FALSE)</f>
        <v>23 - Ceará</v>
      </c>
      <c r="R74" s="14" t="s">
        <v>13</v>
      </c>
      <c r="S74" s="12">
        <f t="shared" si="28"/>
        <v>0.25369521518754978</v>
      </c>
      <c r="T74" s="12">
        <f t="shared" si="23"/>
        <v>0.21543765067029064</v>
      </c>
      <c r="U74" s="12">
        <f t="shared" si="24"/>
        <v>-3.0515841532932408E-2</v>
      </c>
      <c r="V74" s="12">
        <f t="shared" si="25"/>
        <v>0.66253891828320444</v>
      </c>
      <c r="W74" s="12">
        <f t="shared" si="26"/>
        <v>0.3259345794392523</v>
      </c>
    </row>
    <row r="75" spans="1:23" x14ac:dyDescent="0.2">
      <c r="A75" s="7" t="str">
        <f>VLOOKUP(B75,procv!$A$1:$B$27,2,FALSE)</f>
        <v>53 - Distrito Federal</v>
      </c>
      <c r="B75" s="14" t="s">
        <v>14</v>
      </c>
      <c r="C75" s="12">
        <v>59212917.829999998</v>
      </c>
      <c r="D75" s="14">
        <v>51952210.280000001</v>
      </c>
      <c r="E75" s="24">
        <v>87.74</v>
      </c>
      <c r="F75" s="14">
        <v>7260707.5499999998</v>
      </c>
      <c r="G75" s="14" t="s">
        <v>105</v>
      </c>
      <c r="I75" s="7" t="str">
        <f>VLOOKUP(J75,procv!$A$1:$B$27,2,FALSE)</f>
        <v>53 - Distrito Federal</v>
      </c>
      <c r="J75" s="14" t="s">
        <v>14</v>
      </c>
      <c r="K75" s="12">
        <f t="shared" si="27"/>
        <v>93711581.653150678</v>
      </c>
      <c r="L75" s="12">
        <f t="shared" si="20"/>
        <v>82220636.545785204</v>
      </c>
      <c r="M75" s="11">
        <f t="shared" si="21"/>
        <v>0.87737966957065938</v>
      </c>
      <c r="N75" s="12">
        <f t="shared" si="22"/>
        <v>11490945.10736548</v>
      </c>
      <c r="O75" s="14" t="s">
        <v>105</v>
      </c>
      <c r="Q75" s="7" t="str">
        <f>VLOOKUP(R75,procv!$A$1:$B$27,2,FALSE)</f>
        <v>53 - Distrito Federal</v>
      </c>
      <c r="R75" s="14" t="s">
        <v>14</v>
      </c>
      <c r="S75" s="12">
        <f t="shared" si="28"/>
        <v>-0.12225596606267897</v>
      </c>
      <c r="T75" s="12">
        <f t="shared" si="23"/>
        <v>-0.1317417398229499</v>
      </c>
      <c r="U75" s="12">
        <f t="shared" si="24"/>
        <v>-1.0806993147786437E-2</v>
      </c>
      <c r="V75" s="12">
        <f t="shared" si="25"/>
        <v>-5.4382840926563203E-2</v>
      </c>
      <c r="W75" s="12">
        <f t="shared" si="26"/>
        <v>7.7487765089722771E-2</v>
      </c>
    </row>
    <row r="76" spans="1:23" x14ac:dyDescent="0.2">
      <c r="A76" s="7" t="str">
        <f>VLOOKUP(B76,procv!$A$1:$B$27,2,FALSE)</f>
        <v>32 - Espírito Santo</v>
      </c>
      <c r="B76" s="14" t="s">
        <v>15</v>
      </c>
      <c r="C76" s="12">
        <v>4585859.37</v>
      </c>
      <c r="D76" s="14">
        <v>4499674.8499999996</v>
      </c>
      <c r="E76" s="24">
        <v>98.12</v>
      </c>
      <c r="F76" s="14">
        <v>86184.52</v>
      </c>
      <c r="G76" s="14" t="s">
        <v>106</v>
      </c>
      <c r="I76" s="7" t="str">
        <f>VLOOKUP(J76,procv!$A$1:$B$27,2,FALSE)</f>
        <v>32 - Espírito Santo</v>
      </c>
      <c r="J76" s="14" t="s">
        <v>15</v>
      </c>
      <c r="K76" s="12">
        <f t="shared" si="27"/>
        <v>7257675.3612349583</v>
      </c>
      <c r="L76" s="12">
        <f t="shared" si="20"/>
        <v>7121277.9672337845</v>
      </c>
      <c r="M76" s="11">
        <f t="shared" si="21"/>
        <v>0.98120646250868337</v>
      </c>
      <c r="N76" s="12">
        <f t="shared" si="22"/>
        <v>136397.39400117312</v>
      </c>
      <c r="O76" s="14" t="s">
        <v>106</v>
      </c>
      <c r="Q76" s="7" t="str">
        <f>VLOOKUP(R76,procv!$A$1:$B$27,2,FALSE)</f>
        <v>32 - Espírito Santo</v>
      </c>
      <c r="R76" s="14" t="s">
        <v>15</v>
      </c>
      <c r="S76" s="12">
        <f t="shared" si="28"/>
        <v>0.33011827508759772</v>
      </c>
      <c r="T76" s="12">
        <f t="shared" si="23"/>
        <v>0.32632911400067965</v>
      </c>
      <c r="U76" s="12">
        <f t="shared" si="24"/>
        <v>-2.8487399638715827E-3</v>
      </c>
      <c r="V76" s="12">
        <f t="shared" si="25"/>
        <v>0.52794954276076855</v>
      </c>
      <c r="W76" s="12">
        <f t="shared" si="26"/>
        <v>0.14893617021276606</v>
      </c>
    </row>
    <row r="77" spans="1:23" x14ac:dyDescent="0.2">
      <c r="A77" s="7" t="str">
        <f>VLOOKUP(B77,procv!$A$1:$B$27,2,FALSE)</f>
        <v>52 - Goiás</v>
      </c>
      <c r="B77" s="14" t="s">
        <v>16</v>
      </c>
      <c r="C77" s="12">
        <v>2755514.16</v>
      </c>
      <c r="D77" s="14">
        <v>2150679.6</v>
      </c>
      <c r="E77" s="24">
        <v>78.05</v>
      </c>
      <c r="F77" s="14">
        <v>604834.56000000006</v>
      </c>
      <c r="G77" s="14" t="s">
        <v>107</v>
      </c>
      <c r="I77" s="7" t="str">
        <f>VLOOKUP(J77,procv!$A$1:$B$27,2,FALSE)</f>
        <v>52 - Goiás</v>
      </c>
      <c r="J77" s="14" t="s">
        <v>16</v>
      </c>
      <c r="K77" s="12">
        <f t="shared" si="27"/>
        <v>4360933.3852219814</v>
      </c>
      <c r="L77" s="12">
        <f t="shared" si="20"/>
        <v>3403709.7702868846</v>
      </c>
      <c r="M77" s="11">
        <f t="shared" si="21"/>
        <v>0.78050028964467388</v>
      </c>
      <c r="N77" s="12">
        <f t="shared" si="22"/>
        <v>957223.61493509728</v>
      </c>
      <c r="O77" s="14" t="s">
        <v>107</v>
      </c>
      <c r="Q77" s="7" t="str">
        <f>VLOOKUP(R77,procv!$A$1:$B$27,2,FALSE)</f>
        <v>52 - Goiás</v>
      </c>
      <c r="R77" s="14" t="s">
        <v>16</v>
      </c>
      <c r="S77" s="12">
        <f t="shared" si="28"/>
        <v>0.32022062386102301</v>
      </c>
      <c r="T77" s="12">
        <f t="shared" si="23"/>
        <v>0.64428435895765124</v>
      </c>
      <c r="U77" s="12">
        <f t="shared" si="24"/>
        <v>0.24546180330746115</v>
      </c>
      <c r="V77" s="12">
        <f t="shared" si="25"/>
        <v>-0.83208995867599778</v>
      </c>
      <c r="W77" s="12">
        <f t="shared" si="26"/>
        <v>-0.87289293849658312</v>
      </c>
    </row>
    <row r="78" spans="1:23" x14ac:dyDescent="0.2">
      <c r="A78" s="7" t="str">
        <f>VLOOKUP(B78,procv!$A$1:$B$27,2,FALSE)</f>
        <v>21 - Maranhão</v>
      </c>
      <c r="B78" s="14" t="s">
        <v>17</v>
      </c>
      <c r="C78" s="12">
        <v>28109.75</v>
      </c>
      <c r="D78" s="14">
        <v>26751.45</v>
      </c>
      <c r="E78" s="24">
        <v>95.17</v>
      </c>
      <c r="F78" s="14">
        <v>1358.3</v>
      </c>
      <c r="G78" s="14" t="s">
        <v>108</v>
      </c>
      <c r="I78" s="7" t="str">
        <f>VLOOKUP(J78,procv!$A$1:$B$27,2,FALSE)</f>
        <v>21 - Maranhão</v>
      </c>
      <c r="J78" s="14" t="s">
        <v>17</v>
      </c>
      <c r="K78" s="12">
        <f t="shared" si="27"/>
        <v>44487.068513283775</v>
      </c>
      <c r="L78" s="12">
        <f t="shared" si="20"/>
        <v>42337.394995675357</v>
      </c>
      <c r="M78" s="11">
        <f t="shared" si="21"/>
        <v>0.95167868799971544</v>
      </c>
      <c r="N78" s="12">
        <f t="shared" si="22"/>
        <v>2149.6735176084226</v>
      </c>
      <c r="O78" s="14" t="s">
        <v>108</v>
      </c>
      <c r="Q78" s="7" t="str">
        <f>VLOOKUP(R78,procv!$A$1:$B$27,2,FALSE)</f>
        <v>21 - Maranhão</v>
      </c>
      <c r="R78" s="14" t="s">
        <v>17</v>
      </c>
      <c r="S78" s="12">
        <f t="shared" si="28"/>
        <v>-0.3715579296441589</v>
      </c>
      <c r="T78" s="12">
        <f t="shared" si="23"/>
        <v>-0.35736554536753551</v>
      </c>
      <c r="U78" s="12">
        <f t="shared" si="24"/>
        <v>2.2583440775356234E-2</v>
      </c>
      <c r="V78" s="12">
        <f t="shared" si="25"/>
        <v>-0.65107413251309798</v>
      </c>
      <c r="W78" s="12">
        <f t="shared" si="26"/>
        <v>-0.4451345755693582</v>
      </c>
    </row>
    <row r="79" spans="1:23" x14ac:dyDescent="0.2">
      <c r="A79" s="7" t="str">
        <f>VLOOKUP(B79,procv!$A$1:$B$27,2,FALSE)</f>
        <v>51 - Mato Grosso</v>
      </c>
      <c r="B79" s="14" t="s">
        <v>18</v>
      </c>
      <c r="C79" s="12">
        <v>820165.74</v>
      </c>
      <c r="D79" s="14">
        <v>759930.66</v>
      </c>
      <c r="E79" s="24">
        <v>92.66</v>
      </c>
      <c r="F79" s="14">
        <v>60235.08</v>
      </c>
      <c r="G79" s="14" t="s">
        <v>109</v>
      </c>
      <c r="I79" s="7" t="str">
        <f>VLOOKUP(J79,procv!$A$1:$B$27,2,FALSE)</f>
        <v>51 - Mato Grosso</v>
      </c>
      <c r="J79" s="14" t="s">
        <v>18</v>
      </c>
      <c r="K79" s="12">
        <f t="shared" si="27"/>
        <v>1298011.1693497128</v>
      </c>
      <c r="L79" s="12">
        <f t="shared" si="20"/>
        <v>1202681.8928224179</v>
      </c>
      <c r="M79" s="11">
        <f t="shared" si="21"/>
        <v>0.92655742972146093</v>
      </c>
      <c r="N79" s="12">
        <f t="shared" si="22"/>
        <v>95329.276527294962</v>
      </c>
      <c r="O79" s="14" t="s">
        <v>109</v>
      </c>
      <c r="Q79" s="7" t="str">
        <f>VLOOKUP(R79,procv!$A$1:$B$27,2,FALSE)</f>
        <v>51 - Mato Grosso</v>
      </c>
      <c r="R79" s="14" t="s">
        <v>18</v>
      </c>
      <c r="S79" s="12">
        <f t="shared" si="28"/>
        <v>8.8590682605097282E-2</v>
      </c>
      <c r="T79" s="12">
        <f t="shared" si="23"/>
        <v>0.11632533662867273</v>
      </c>
      <c r="U79" s="12">
        <f t="shared" si="24"/>
        <v>2.5477577997639944E-2</v>
      </c>
      <c r="V79" s="12">
        <f t="shared" si="25"/>
        <v>-0.26131196444056815</v>
      </c>
      <c r="W79" s="12">
        <f t="shared" si="26"/>
        <v>-0.32152588555858308</v>
      </c>
    </row>
    <row r="80" spans="1:23" x14ac:dyDescent="0.2">
      <c r="A80" s="7" t="str">
        <f>VLOOKUP(B80,procv!$A$1:$B$27,2,FALSE)</f>
        <v>50 - Mato Grosso do Sul</v>
      </c>
      <c r="B80" s="14" t="s">
        <v>19</v>
      </c>
      <c r="C80" s="12">
        <v>367289.73</v>
      </c>
      <c r="D80" s="14">
        <v>366929.73</v>
      </c>
      <c r="E80" s="24">
        <v>99.9</v>
      </c>
      <c r="F80" s="14" t="s">
        <v>110</v>
      </c>
      <c r="G80" s="14" t="s">
        <v>111</v>
      </c>
      <c r="I80" s="7" t="str">
        <f>VLOOKUP(J80,procv!$A$1:$B$27,2,FALSE)</f>
        <v>50 - Mato Grosso do Sul</v>
      </c>
      <c r="J80" s="14" t="s">
        <v>19</v>
      </c>
      <c r="K80" s="12">
        <f t="shared" si="27"/>
        <v>581280.28113859065</v>
      </c>
      <c r="L80" s="12">
        <f t="shared" si="20"/>
        <v>580710.53773408569</v>
      </c>
      <c r="M80" s="11">
        <f t="shared" si="21"/>
        <v>0.99901984735592786</v>
      </c>
      <c r="N80" s="12">
        <f t="shared" si="22"/>
        <v>569.74340450491945</v>
      </c>
      <c r="O80" s="14" t="s">
        <v>111</v>
      </c>
      <c r="Q80" s="7" t="str">
        <f>VLOOKUP(R80,procv!$A$1:$B$27,2,FALSE)</f>
        <v>50 - Mato Grosso do Sul</v>
      </c>
      <c r="R80" s="14" t="s">
        <v>19</v>
      </c>
      <c r="S80" s="12">
        <f t="shared" si="28"/>
        <v>-0.70523304446597046</v>
      </c>
      <c r="T80" s="12">
        <f t="shared" si="23"/>
        <v>-0.70618477855062356</v>
      </c>
      <c r="U80" s="12">
        <f t="shared" si="24"/>
        <v>-3.2287679021850701E-3</v>
      </c>
      <c r="V80" s="12">
        <f t="shared" si="25"/>
        <v>0.26482120751618154</v>
      </c>
      <c r="W80" s="12">
        <f t="shared" si="26"/>
        <v>3.1999999999999993</v>
      </c>
    </row>
    <row r="81" spans="1:23" x14ac:dyDescent="0.2">
      <c r="A81" s="7" t="str">
        <f>VLOOKUP(B81,procv!$A$1:$B$27,2,FALSE)</f>
        <v>31 - Minas Gerais</v>
      </c>
      <c r="B81" s="14" t="s">
        <v>20</v>
      </c>
      <c r="C81" s="12">
        <v>67722508.140000001</v>
      </c>
      <c r="D81" s="14">
        <v>62785162.079999998</v>
      </c>
      <c r="E81" s="24">
        <v>92.71</v>
      </c>
      <c r="F81" s="14">
        <v>4937346.0599999996</v>
      </c>
      <c r="G81" s="14" t="s">
        <v>112</v>
      </c>
      <c r="I81" s="7" t="str">
        <f>VLOOKUP(J81,procv!$A$1:$B$27,2,FALSE)</f>
        <v>31 - Minas Gerais</v>
      </c>
      <c r="J81" s="14" t="s">
        <v>20</v>
      </c>
      <c r="K81" s="12">
        <f t="shared" si="27"/>
        <v>107179034.30359922</v>
      </c>
      <c r="L81" s="12">
        <f t="shared" si="20"/>
        <v>99365088.87736769</v>
      </c>
      <c r="M81" s="11">
        <f t="shared" si="21"/>
        <v>0.92709445949944402</v>
      </c>
      <c r="N81" s="12">
        <f t="shared" si="22"/>
        <v>7813945.4262315277</v>
      </c>
      <c r="O81" s="14" t="s">
        <v>112</v>
      </c>
      <c r="Q81" s="7" t="str">
        <f>VLOOKUP(R81,procv!$A$1:$B$27,2,FALSE)</f>
        <v>31 - Minas Gerais</v>
      </c>
      <c r="R81" s="14" t="s">
        <v>20</v>
      </c>
      <c r="S81" s="12">
        <f t="shared" si="28"/>
        <v>0.17269563042615244</v>
      </c>
      <c r="T81" s="12">
        <f t="shared" si="23"/>
        <v>0.17411869299349103</v>
      </c>
      <c r="U81" s="12">
        <f t="shared" si="24"/>
        <v>1.2134969470480872E-3</v>
      </c>
      <c r="V81" s="12">
        <f t="shared" si="25"/>
        <v>0.15459942796139403</v>
      </c>
      <c r="W81" s="12">
        <f t="shared" si="26"/>
        <v>-1.5089163237311465E-2</v>
      </c>
    </row>
    <row r="82" spans="1:23" x14ac:dyDescent="0.2">
      <c r="A82" s="7" t="str">
        <f>VLOOKUP(B82,procv!$A$1:$B$27,2,FALSE)</f>
        <v>15 - Pará</v>
      </c>
      <c r="B82" s="14" t="s">
        <v>21</v>
      </c>
      <c r="C82" s="12">
        <v>1379982.84</v>
      </c>
      <c r="D82" s="14">
        <v>1378643.86</v>
      </c>
      <c r="E82" s="24">
        <v>99.9</v>
      </c>
      <c r="F82" s="14">
        <v>1338.98</v>
      </c>
      <c r="G82" s="14" t="s">
        <v>111</v>
      </c>
      <c r="I82" s="7" t="str">
        <f>VLOOKUP(J82,procv!$A$1:$B$27,2,FALSE)</f>
        <v>15 - Pará</v>
      </c>
      <c r="J82" s="14" t="s">
        <v>21</v>
      </c>
      <c r="K82" s="12">
        <f t="shared" si="27"/>
        <v>2183989.2261665766</v>
      </c>
      <c r="L82" s="12">
        <f t="shared" si="20"/>
        <v>2181870.1288783434</v>
      </c>
      <c r="M82" s="11">
        <f t="shared" si="21"/>
        <v>0.99902971257236795</v>
      </c>
      <c r="N82" s="12">
        <f t="shared" si="22"/>
        <v>2119.0972882333253</v>
      </c>
      <c r="O82" s="14" t="s">
        <v>111</v>
      </c>
      <c r="Q82" s="7" t="str">
        <f>VLOOKUP(R82,procv!$A$1:$B$27,2,FALSE)</f>
        <v>15 - Pará</v>
      </c>
      <c r="R82" s="14" t="s">
        <v>21</v>
      </c>
      <c r="S82" s="12">
        <f t="shared" si="28"/>
        <v>4.5865113172493421E-2</v>
      </c>
      <c r="T82" s="12">
        <f t="shared" si="23"/>
        <v>2.9575527871397167E-2</v>
      </c>
      <c r="U82" s="12">
        <f t="shared" si="24"/>
        <v>-1.5575225806781057E-2</v>
      </c>
      <c r="V82" s="12">
        <f t="shared" si="25"/>
        <v>16.817987741816779</v>
      </c>
      <c r="W82" s="12">
        <f t="shared" si="26"/>
        <v>15.499999999999996</v>
      </c>
    </row>
    <row r="83" spans="1:23" x14ac:dyDescent="0.2">
      <c r="A83" s="7" t="str">
        <f>VLOOKUP(B83,procv!$A$1:$B$27,2,FALSE)</f>
        <v>25 - Paraíba</v>
      </c>
      <c r="B83" s="14" t="s">
        <v>22</v>
      </c>
      <c r="C83" s="12">
        <v>1550079.5</v>
      </c>
      <c r="D83" s="14">
        <v>1548639.32</v>
      </c>
      <c r="E83" s="24">
        <v>99.91</v>
      </c>
      <c r="F83" s="14">
        <v>1440.18</v>
      </c>
      <c r="G83" s="14" t="s">
        <v>113</v>
      </c>
      <c r="I83" s="7" t="str">
        <f>VLOOKUP(J83,procv!$A$1:$B$27,2,FALSE)</f>
        <v>25 - Paraíba</v>
      </c>
      <c r="J83" s="14" t="s">
        <v>22</v>
      </c>
      <c r="K83" s="12">
        <f t="shared" si="27"/>
        <v>2453187.6988424538</v>
      </c>
      <c r="L83" s="12">
        <f t="shared" si="20"/>
        <v>2450908.4403527318</v>
      </c>
      <c r="M83" s="11">
        <f t="shared" si="21"/>
        <v>0.9990708992667795</v>
      </c>
      <c r="N83" s="12">
        <f t="shared" si="22"/>
        <v>2279.2584897219303</v>
      </c>
      <c r="O83" s="14" t="s">
        <v>113</v>
      </c>
      <c r="Q83" s="7" t="str">
        <f>VLOOKUP(R83,procv!$A$1:$B$27,2,FALSE)</f>
        <v>25 - Paraíba</v>
      </c>
      <c r="R83" s="14" t="s">
        <v>22</v>
      </c>
      <c r="S83" s="12">
        <f t="shared" si="28"/>
        <v>-0.55167940241417179</v>
      </c>
      <c r="T83" s="12">
        <f t="shared" si="23"/>
        <v>-0.55220030037973511</v>
      </c>
      <c r="U83" s="12">
        <f t="shared" si="24"/>
        <v>-1.1618872038635653E-3</v>
      </c>
      <c r="V83" s="12">
        <f t="shared" si="25"/>
        <v>8.447158973808655E-3</v>
      </c>
      <c r="W83" s="12">
        <f t="shared" si="26"/>
        <v>1.3333333333333335</v>
      </c>
    </row>
    <row r="84" spans="1:23" x14ac:dyDescent="0.2">
      <c r="A84" s="7" t="str">
        <f>VLOOKUP(B84,procv!$A$1:$B$27,2,FALSE)</f>
        <v>41 - Paraná</v>
      </c>
      <c r="B84" s="14" t="s">
        <v>23</v>
      </c>
      <c r="C84" s="12">
        <v>30768038.370000001</v>
      </c>
      <c r="D84" s="14">
        <v>27784212.940000001</v>
      </c>
      <c r="E84" s="24">
        <v>90.3</v>
      </c>
      <c r="F84" s="14">
        <v>2983825.43</v>
      </c>
      <c r="G84" s="14" t="s">
        <v>114</v>
      </c>
      <c r="I84" s="7" t="str">
        <f>VLOOKUP(J84,procv!$A$1:$B$27,2,FALSE)</f>
        <v>41 - Paraná</v>
      </c>
      <c r="J84" s="14" t="s">
        <v>23</v>
      </c>
      <c r="K84" s="12">
        <f t="shared" si="27"/>
        <v>48694130.363504983</v>
      </c>
      <c r="L84" s="12">
        <f t="shared" si="20"/>
        <v>43971866.866458997</v>
      </c>
      <c r="M84" s="11">
        <f t="shared" si="21"/>
        <v>0.90302191533570952</v>
      </c>
      <c r="N84" s="12">
        <f t="shared" si="22"/>
        <v>4722263.4970459873</v>
      </c>
      <c r="O84" s="14" t="s">
        <v>114</v>
      </c>
      <c r="Q84" s="7" t="str">
        <f>VLOOKUP(R84,procv!$A$1:$B$27,2,FALSE)</f>
        <v>41 - Paraná</v>
      </c>
      <c r="R84" s="14" t="s">
        <v>23</v>
      </c>
      <c r="S84" s="12">
        <f t="shared" si="28"/>
        <v>0.28167481121136873</v>
      </c>
      <c r="T84" s="12">
        <f t="shared" si="23"/>
        <v>0.35070701381909886</v>
      </c>
      <c r="U84" s="12">
        <f t="shared" si="24"/>
        <v>5.3860934149501105E-2</v>
      </c>
      <c r="V84" s="12">
        <f t="shared" si="25"/>
        <v>-0.36112600336926193</v>
      </c>
      <c r="W84" s="12">
        <f t="shared" si="26"/>
        <v>-0.50206185567010309</v>
      </c>
    </row>
    <row r="85" spans="1:23" x14ac:dyDescent="0.2">
      <c r="A85" s="7" t="str">
        <f>VLOOKUP(B85,procv!$A$1:$B$27,2,FALSE)</f>
        <v>26 - Pernambuco</v>
      </c>
      <c r="B85" s="14" t="s">
        <v>24</v>
      </c>
      <c r="C85" s="12">
        <v>7820536.4000000004</v>
      </c>
      <c r="D85" s="14">
        <v>6769426.3799999999</v>
      </c>
      <c r="E85" s="24">
        <v>86.56</v>
      </c>
      <c r="F85" s="14">
        <v>1051110.02</v>
      </c>
      <c r="G85" s="14" t="s">
        <v>115</v>
      </c>
      <c r="I85" s="7" t="str">
        <f>VLOOKUP(J85,procv!$A$1:$B$27,2,FALSE)</f>
        <v>26 - Pernambuco</v>
      </c>
      <c r="J85" s="14" t="s">
        <v>24</v>
      </c>
      <c r="K85" s="12">
        <f t="shared" si="27"/>
        <v>12376941.75997402</v>
      </c>
      <c r="L85" s="12">
        <f t="shared" si="20"/>
        <v>10713433.423018368</v>
      </c>
      <c r="M85" s="11">
        <f t="shared" si="21"/>
        <v>0.86559617317298065</v>
      </c>
      <c r="N85" s="12">
        <f t="shared" si="22"/>
        <v>1663508.33695565</v>
      </c>
      <c r="O85" s="14" t="s">
        <v>115</v>
      </c>
      <c r="Q85" s="7" t="str">
        <f>VLOOKUP(R85,procv!$A$1:$B$27,2,FALSE)</f>
        <v>26 - Pernambuco</v>
      </c>
      <c r="R85" s="14" t="s">
        <v>24</v>
      </c>
      <c r="S85" s="12">
        <f t="shared" si="28"/>
        <v>0.78924873495887771</v>
      </c>
      <c r="T85" s="12">
        <f t="shared" si="23"/>
        <v>0.86201065810187405</v>
      </c>
      <c r="U85" s="12">
        <f t="shared" si="24"/>
        <v>4.0666186719237052E-2</v>
      </c>
      <c r="V85" s="12">
        <f t="shared" si="25"/>
        <v>0.32064271597741256</v>
      </c>
      <c r="W85" s="12">
        <f t="shared" si="26"/>
        <v>-0.26190476190476186</v>
      </c>
    </row>
    <row r="86" spans="1:23" x14ac:dyDescent="0.2">
      <c r="A86" s="7" t="str">
        <f>VLOOKUP(B86,procv!$A$1:$B$27,2,FALSE)</f>
        <v>22 - Piauí</v>
      </c>
      <c r="B86" s="14" t="s">
        <v>25</v>
      </c>
      <c r="C86" s="12">
        <v>457778.99</v>
      </c>
      <c r="D86" s="14">
        <v>428755.77</v>
      </c>
      <c r="E86" s="24">
        <v>93.66</v>
      </c>
      <c r="F86" s="14">
        <v>29023.22</v>
      </c>
      <c r="G86" s="14" t="s">
        <v>116</v>
      </c>
      <c r="I86" s="7" t="str">
        <f>VLOOKUP(J86,procv!$A$1:$B$27,2,FALSE)</f>
        <v>22 - Piauí</v>
      </c>
      <c r="J86" s="14" t="s">
        <v>25</v>
      </c>
      <c r="K86" s="12">
        <f t="shared" si="27"/>
        <v>724490.44520395412</v>
      </c>
      <c r="L86" s="12">
        <f t="shared" si="20"/>
        <v>678557.7002803561</v>
      </c>
      <c r="M86" s="11">
        <f t="shared" si="21"/>
        <v>0.93659993002300079</v>
      </c>
      <c r="N86" s="12">
        <f t="shared" si="22"/>
        <v>45932.744923597966</v>
      </c>
      <c r="O86" s="14" t="s">
        <v>116</v>
      </c>
      <c r="Q86" s="7" t="str">
        <f>VLOOKUP(R86,procv!$A$1:$B$27,2,FALSE)</f>
        <v>22 - Piauí</v>
      </c>
      <c r="R86" s="14" t="s">
        <v>25</v>
      </c>
      <c r="S86" s="12">
        <f t="shared" si="28"/>
        <v>-0.23787836271400931</v>
      </c>
      <c r="T86" s="12">
        <f t="shared" si="23"/>
        <v>-0.19082126344169126</v>
      </c>
      <c r="U86" s="12">
        <f t="shared" si="24"/>
        <v>6.174486718405503E-2</v>
      </c>
      <c r="V86" s="12">
        <f t="shared" si="25"/>
        <v>-0.93304598479278589</v>
      </c>
      <c r="W86" s="12">
        <f t="shared" si="26"/>
        <v>-0.91167192429022081</v>
      </c>
    </row>
    <row r="87" spans="1:23" x14ac:dyDescent="0.2">
      <c r="A87" s="7" t="str">
        <f>VLOOKUP(B87,procv!$A$1:$B$27,2,FALSE)</f>
        <v>33 - Rio de Janeiro</v>
      </c>
      <c r="B87" s="14" t="s">
        <v>26</v>
      </c>
      <c r="C87" s="12">
        <v>330937078.08999997</v>
      </c>
      <c r="D87" s="14">
        <v>311808555.73000002</v>
      </c>
      <c r="E87" s="24">
        <v>94.22</v>
      </c>
      <c r="F87" s="14">
        <v>19128522.359999999</v>
      </c>
      <c r="G87" s="14" t="s">
        <v>117</v>
      </c>
      <c r="I87" s="7" t="str">
        <f>VLOOKUP(J87,procv!$A$1:$B$27,2,FALSE)</f>
        <v>33 - Rio de Janeiro</v>
      </c>
      <c r="J87" s="14" t="s">
        <v>26</v>
      </c>
      <c r="K87" s="12">
        <f t="shared" si="27"/>
        <v>523747826.52196383</v>
      </c>
      <c r="L87" s="12">
        <f t="shared" si="20"/>
        <v>493474633.59825587</v>
      </c>
      <c r="M87" s="11">
        <f t="shared" si="21"/>
        <v>0.94219891445709236</v>
      </c>
      <c r="N87" s="12">
        <f t="shared" si="22"/>
        <v>30273192.923707988</v>
      </c>
      <c r="O87" s="14" t="s">
        <v>117</v>
      </c>
      <c r="Q87" s="7" t="str">
        <f>VLOOKUP(R87,procv!$A$1:$B$27,2,FALSE)</f>
        <v>33 - Rio de Janeiro</v>
      </c>
      <c r="R87" s="14" t="s">
        <v>26</v>
      </c>
      <c r="S87" s="12">
        <f t="shared" si="28"/>
        <v>0.12306801885037144</v>
      </c>
      <c r="T87" s="12">
        <f t="shared" si="23"/>
        <v>7.1231853668937362E-2</v>
      </c>
      <c r="U87" s="12">
        <f t="shared" si="24"/>
        <v>-4.6155855488161812E-2</v>
      </c>
      <c r="V87" s="12">
        <f t="shared" si="25"/>
        <v>0.96803447760848726</v>
      </c>
      <c r="W87" s="12">
        <f t="shared" si="26"/>
        <v>0.75259515570934266</v>
      </c>
    </row>
    <row r="88" spans="1:23" x14ac:dyDescent="0.2">
      <c r="A88" s="7" t="str">
        <f>VLOOKUP(B88,procv!$A$1:$B$27,2,FALSE)</f>
        <v>24 - Rio Grande do Norte</v>
      </c>
      <c r="B88" s="14" t="s">
        <v>27</v>
      </c>
      <c r="C88" s="12">
        <v>1614296.39</v>
      </c>
      <c r="D88" s="14">
        <v>1610777.04</v>
      </c>
      <c r="E88" s="24">
        <v>99.78</v>
      </c>
      <c r="F88" s="14">
        <v>3519.35</v>
      </c>
      <c r="G88" s="14" t="s">
        <v>118</v>
      </c>
      <c r="I88" s="7" t="str">
        <f>VLOOKUP(J88,procv!$A$1:$B$27,2,FALSE)</f>
        <v>24 - Rio Grande do Norte</v>
      </c>
      <c r="J88" s="14" t="s">
        <v>27</v>
      </c>
      <c r="K88" s="12">
        <f t="shared" si="27"/>
        <v>2554818.669773892</v>
      </c>
      <c r="L88" s="12">
        <f t="shared" si="20"/>
        <v>2549248.8740776577</v>
      </c>
      <c r="M88" s="11">
        <f t="shared" si="21"/>
        <v>0.99781988609910732</v>
      </c>
      <c r="N88" s="12">
        <f t="shared" si="22"/>
        <v>5569.7956962344115</v>
      </c>
      <c r="O88" s="14" t="s">
        <v>118</v>
      </c>
      <c r="Q88" s="7" t="str">
        <f>VLOOKUP(R88,procv!$A$1:$B$27,2,FALSE)</f>
        <v>24 - Rio Grande do Norte</v>
      </c>
      <c r="R88" s="14" t="s">
        <v>27</v>
      </c>
      <c r="S88" s="12">
        <f t="shared" si="28"/>
        <v>-8.3686243696062479E-2</v>
      </c>
      <c r="T88" s="12">
        <f t="shared" si="23"/>
        <v>-8.3620354468524449E-2</v>
      </c>
      <c r="U88" s="12">
        <f t="shared" si="24"/>
        <v>7.1906840953372964E-5</v>
      </c>
      <c r="V88" s="12">
        <f t="shared" si="25"/>
        <v>-0.11384319168406842</v>
      </c>
      <c r="W88" s="12">
        <f t="shared" si="26"/>
        <v>-4.5454545454545525E-2</v>
      </c>
    </row>
    <row r="89" spans="1:23" x14ac:dyDescent="0.2">
      <c r="A89" s="7" t="str">
        <f>VLOOKUP(B89,procv!$A$1:$B$27,2,FALSE)</f>
        <v>43 - Rio Grande do Sul</v>
      </c>
      <c r="B89" s="14" t="s">
        <v>28</v>
      </c>
      <c r="C89" s="12">
        <v>36352486.479999997</v>
      </c>
      <c r="D89" s="14">
        <v>34063596.5</v>
      </c>
      <c r="E89" s="24">
        <v>93.7</v>
      </c>
      <c r="F89" s="14">
        <v>2288889.98</v>
      </c>
      <c r="G89" s="14" t="s">
        <v>119</v>
      </c>
      <c r="I89" s="7" t="str">
        <f>VLOOKUP(J89,procv!$A$1:$B$27,2,FALSE)</f>
        <v>43 - Rio Grande do Sul</v>
      </c>
      <c r="J89" s="14" t="s">
        <v>28</v>
      </c>
      <c r="K89" s="12">
        <f t="shared" si="27"/>
        <v>57532192.803706259</v>
      </c>
      <c r="L89" s="12">
        <f t="shared" si="20"/>
        <v>53909748.443310715</v>
      </c>
      <c r="M89" s="11">
        <f t="shared" si="21"/>
        <v>0.93703621948228288</v>
      </c>
      <c r="N89" s="12">
        <f t="shared" si="22"/>
        <v>3622444.360395547</v>
      </c>
      <c r="O89" s="14" t="s">
        <v>119</v>
      </c>
      <c r="Q89" s="7" t="str">
        <f>VLOOKUP(R89,procv!$A$1:$B$27,2,FALSE)</f>
        <v>43 - Rio Grande do Sul</v>
      </c>
      <c r="R89" s="14" t="s">
        <v>28</v>
      </c>
      <c r="S89" s="12">
        <f t="shared" si="28"/>
        <v>8.9792336249697513E-2</v>
      </c>
      <c r="T89" s="12">
        <f t="shared" si="23"/>
        <v>7.1055699713965526E-2</v>
      </c>
      <c r="U89" s="12">
        <f t="shared" si="24"/>
        <v>-1.7192850337166443E-2</v>
      </c>
      <c r="V89" s="12">
        <f t="shared" si="25"/>
        <v>0.36863371014584723</v>
      </c>
      <c r="W89" s="12">
        <f t="shared" si="26"/>
        <v>0.25555555555555554</v>
      </c>
    </row>
    <row r="90" spans="1:23" x14ac:dyDescent="0.2">
      <c r="A90" s="7" t="str">
        <f>VLOOKUP(B90,procv!$A$1:$B$27,2,FALSE)</f>
        <v>11 - Rondônia</v>
      </c>
      <c r="B90" s="14" t="s">
        <v>29</v>
      </c>
      <c r="C90" s="12">
        <v>31676.31</v>
      </c>
      <c r="D90" s="14">
        <v>31148.31</v>
      </c>
      <c r="E90" s="24">
        <v>98.33</v>
      </c>
      <c r="F90" s="14" t="s">
        <v>120</v>
      </c>
      <c r="G90" s="14" t="s">
        <v>121</v>
      </c>
      <c r="I90" s="7" t="str">
        <f>VLOOKUP(J90,procv!$A$1:$B$27,2,FALSE)</f>
        <v>11 - Rondônia</v>
      </c>
      <c r="J90" s="14" t="s">
        <v>29</v>
      </c>
      <c r="K90" s="12">
        <f t="shared" si="27"/>
        <v>50131.579726536736</v>
      </c>
      <c r="L90" s="12">
        <f t="shared" si="20"/>
        <v>49295.956066596191</v>
      </c>
      <c r="M90" s="11">
        <f t="shared" si="21"/>
        <v>0.98333139181931239</v>
      </c>
      <c r="N90" s="12">
        <f t="shared" si="22"/>
        <v>835.62365994054858</v>
      </c>
      <c r="O90" s="14" t="s">
        <v>121</v>
      </c>
      <c r="Q90" s="7" t="str">
        <f>VLOOKUP(R90,procv!$A$1:$B$27,2,FALSE)</f>
        <v>11 - Rondônia</v>
      </c>
      <c r="R90" s="14" t="s">
        <v>29</v>
      </c>
      <c r="S90" s="12">
        <f t="shared" si="28"/>
        <v>24.96951235399106</v>
      </c>
      <c r="T90" s="12">
        <f t="shared" si="23"/>
        <v>24.275885215361136</v>
      </c>
      <c r="U90" s="12">
        <f t="shared" si="24"/>
        <v>-2.6709286226675122E-2</v>
      </c>
      <c r="V90" s="12">
        <f t="shared" si="25"/>
        <v>65.888666025312631</v>
      </c>
      <c r="W90" s="12">
        <f t="shared" si="26"/>
        <v>1.568862275449102</v>
      </c>
    </row>
    <row r="91" spans="1:23" x14ac:dyDescent="0.2">
      <c r="A91" s="7" t="str">
        <f>VLOOKUP(B91,procv!$A$1:$B$27,2,FALSE)</f>
        <v>14 - Roraima</v>
      </c>
      <c r="B91" s="14" t="s">
        <v>30</v>
      </c>
      <c r="C91" s="12">
        <v>15857.7</v>
      </c>
      <c r="D91" s="14">
        <v>15686.44</v>
      </c>
      <c r="E91" s="24">
        <v>98.92</v>
      </c>
      <c r="F91" s="14" t="s">
        <v>122</v>
      </c>
      <c r="G91" s="14" t="s">
        <v>123</v>
      </c>
      <c r="I91" s="7" t="str">
        <f>VLOOKUP(J91,procv!$A$1:$B$27,2,FALSE)</f>
        <v>14 - Roraima</v>
      </c>
      <c r="J91" s="14" t="s">
        <v>30</v>
      </c>
      <c r="K91" s="12">
        <f t="shared" si="27"/>
        <v>25096.722182271282</v>
      </c>
      <c r="L91" s="12">
        <f t="shared" si="20"/>
        <v>24825.682583783746</v>
      </c>
      <c r="M91" s="11">
        <f t="shared" si="21"/>
        <v>0.98920019927227776</v>
      </c>
      <c r="N91" s="12">
        <f t="shared" si="22"/>
        <v>271.0395984875347</v>
      </c>
      <c r="O91" s="14" t="s">
        <v>123</v>
      </c>
      <c r="Q91" s="7" t="str">
        <f>VLOOKUP(R91,procv!$A$1:$B$27,2,FALSE)</f>
        <v>14 - Roraima</v>
      </c>
      <c r="R91" s="14" t="s">
        <v>30</v>
      </c>
      <c r="S91" s="12">
        <f t="shared" si="28"/>
        <v>0.61269083797087376</v>
      </c>
      <c r="T91" s="12">
        <f t="shared" si="23"/>
        <v>0.61998912220927438</v>
      </c>
      <c r="U91" s="12">
        <f t="shared" si="24"/>
        <v>4.5255321519550584E-3</v>
      </c>
      <c r="V91" s="12">
        <f t="shared" si="25"/>
        <v>-5.5790405802452314E-2</v>
      </c>
      <c r="W91" s="12">
        <f t="shared" si="26"/>
        <v>-0.41666666666666674</v>
      </c>
    </row>
    <row r="92" spans="1:23" x14ac:dyDescent="0.2">
      <c r="A92" s="7" t="str">
        <f>VLOOKUP(B92,procv!$A$1:$B$27,2,FALSE)</f>
        <v>42 - Santa Catarina</v>
      </c>
      <c r="B92" s="14" t="s">
        <v>31</v>
      </c>
      <c r="C92" s="12">
        <v>16305435.52</v>
      </c>
      <c r="D92" s="14">
        <v>15705481.08</v>
      </c>
      <c r="E92" s="24">
        <v>96.32</v>
      </c>
      <c r="F92" s="14">
        <v>599954.43999999994</v>
      </c>
      <c r="G92" s="14" t="s">
        <v>124</v>
      </c>
      <c r="I92" s="7" t="str">
        <f>VLOOKUP(J92,procv!$A$1:$B$27,2,FALSE)</f>
        <v>42 - Santa Catarina</v>
      </c>
      <c r="J92" s="14" t="s">
        <v>31</v>
      </c>
      <c r="K92" s="12">
        <f t="shared" si="27"/>
        <v>25805317.625278447</v>
      </c>
      <c r="L92" s="12">
        <f t="shared" si="20"/>
        <v>24855817.388629999</v>
      </c>
      <c r="M92" s="11">
        <f t="shared" si="21"/>
        <v>0.96320524899417115</v>
      </c>
      <c r="N92" s="12">
        <f t="shared" si="22"/>
        <v>949500.23664845107</v>
      </c>
      <c r="O92" s="14" t="s">
        <v>124</v>
      </c>
      <c r="Q92" s="7" t="str">
        <f>VLOOKUP(R92,procv!$A$1:$B$27,2,FALSE)</f>
        <v>42 - Santa Catarina</v>
      </c>
      <c r="R92" s="14" t="s">
        <v>31</v>
      </c>
      <c r="S92" s="12">
        <f t="shared" si="28"/>
        <v>0.33579882991271526</v>
      </c>
      <c r="T92" s="12">
        <f t="shared" si="23"/>
        <v>0.35827961538881259</v>
      </c>
      <c r="U92" s="12">
        <f t="shared" si="24"/>
        <v>1.6829469357722227E-2</v>
      </c>
      <c r="V92" s="12">
        <f t="shared" si="25"/>
        <v>-0.25269844157741483</v>
      </c>
      <c r="W92" s="12">
        <f t="shared" si="26"/>
        <v>-0.44021739130434778</v>
      </c>
    </row>
    <row r="93" spans="1:23" x14ac:dyDescent="0.2">
      <c r="A93" s="7" t="str">
        <f>VLOOKUP(B93,procv!$A$1:$B$27,2,FALSE)</f>
        <v>35 - São Paulo</v>
      </c>
      <c r="B93" s="14" t="s">
        <v>32</v>
      </c>
      <c r="C93" s="12">
        <v>392117861.50999999</v>
      </c>
      <c r="D93" s="14">
        <v>346528781.94</v>
      </c>
      <c r="E93" s="24">
        <v>88.37</v>
      </c>
      <c r="F93" s="14">
        <v>45589079.560000002</v>
      </c>
      <c r="G93" s="14" t="s">
        <v>125</v>
      </c>
      <c r="I93" s="7" t="str">
        <f>VLOOKUP(J93,procv!$A$1:$B$27,2,FALSE)</f>
        <v>35 - São Paulo</v>
      </c>
      <c r="J93" s="14" t="s">
        <v>32</v>
      </c>
      <c r="K93" s="12">
        <f t="shared" si="27"/>
        <v>620573792.73304415</v>
      </c>
      <c r="L93" s="12">
        <f t="shared" si="20"/>
        <v>548423577.72621787</v>
      </c>
      <c r="M93" s="11">
        <f t="shared" si="21"/>
        <v>0.88373628430380147</v>
      </c>
      <c r="N93" s="12">
        <f t="shared" si="22"/>
        <v>72150214.991000101</v>
      </c>
      <c r="O93" s="14" t="s">
        <v>125</v>
      </c>
      <c r="Q93" s="7" t="str">
        <f>VLOOKUP(R93,procv!$A$1:$B$27,2,FALSE)</f>
        <v>35 - São Paulo</v>
      </c>
      <c r="R93" s="14" t="s">
        <v>32</v>
      </c>
      <c r="S93" s="12">
        <f t="shared" si="28"/>
        <v>0.10911101536600376</v>
      </c>
      <c r="T93" s="12">
        <f t="shared" si="23"/>
        <v>0.14788874318043987</v>
      </c>
      <c r="U93" s="12">
        <f t="shared" si="24"/>
        <v>3.4962891250015726E-2</v>
      </c>
      <c r="V93" s="12">
        <f t="shared" si="25"/>
        <v>-0.18564375714834436</v>
      </c>
      <c r="W93" s="12">
        <f t="shared" si="26"/>
        <v>-0.2656921754084266</v>
      </c>
    </row>
    <row r="94" spans="1:23" x14ac:dyDescent="0.2">
      <c r="A94" s="7" t="str">
        <f>VLOOKUP(B94,procv!$A$1:$B$27,2,FALSE)</f>
        <v>28 - Sergipe</v>
      </c>
      <c r="B94" s="14" t="s">
        <v>33</v>
      </c>
      <c r="C94" s="12">
        <v>28280.19</v>
      </c>
      <c r="D94" s="14">
        <v>26485.71</v>
      </c>
      <c r="E94" s="24">
        <v>93.65</v>
      </c>
      <c r="F94" s="14">
        <v>1794.48</v>
      </c>
      <c r="G94" s="14" t="s">
        <v>126</v>
      </c>
      <c r="I94" s="7" t="str">
        <f>VLOOKUP(J94,procv!$A$1:$B$27,2,FALSE)</f>
        <v>28 - Sergipe</v>
      </c>
      <c r="J94" s="14" t="s">
        <v>33</v>
      </c>
      <c r="K94" s="12">
        <f t="shared" si="27"/>
        <v>44756.810362905489</v>
      </c>
      <c r="L94" s="12">
        <f t="shared" si="20"/>
        <v>41916.829405916636</v>
      </c>
      <c r="M94" s="11">
        <f t="shared" si="21"/>
        <v>0.93654639519748639</v>
      </c>
      <c r="N94" s="12">
        <f t="shared" si="22"/>
        <v>2839.9809569888553</v>
      </c>
      <c r="O94" s="14" t="s">
        <v>126</v>
      </c>
      <c r="Q94" s="7" t="str">
        <f>VLOOKUP(R94,procv!$A$1:$B$27,2,FALSE)</f>
        <v>28 - Sergipe</v>
      </c>
      <c r="R94" s="14" t="s">
        <v>33</v>
      </c>
      <c r="S94" s="12">
        <f t="shared" si="28"/>
        <v>4.0117043146080169</v>
      </c>
      <c r="T94" s="12">
        <f t="shared" si="23"/>
        <v>4.3128071371338486</v>
      </c>
      <c r="U94" s="12">
        <f t="shared" si="24"/>
        <v>6.007992563491471E-2</v>
      </c>
      <c r="V94" s="12">
        <f t="shared" si="25"/>
        <v>-0.43243662739226596</v>
      </c>
      <c r="W94" s="12">
        <f t="shared" si="26"/>
        <v>-0.88661417322834646</v>
      </c>
    </row>
    <row r="95" spans="1:23" x14ac:dyDescent="0.2">
      <c r="A95" s="7" t="str">
        <f>VLOOKUP(B95,procv!$A$1:$B$27,2,FALSE)</f>
        <v>17 - Tocantins</v>
      </c>
      <c r="B95" s="14" t="s">
        <v>35</v>
      </c>
      <c r="C95" s="12">
        <v>924772</v>
      </c>
      <c r="D95" s="14">
        <v>924636.45</v>
      </c>
      <c r="E95" s="24">
        <v>99.99</v>
      </c>
      <c r="F95" s="14" t="s">
        <v>127</v>
      </c>
      <c r="G95" s="14" t="s">
        <v>128</v>
      </c>
      <c r="I95" s="7" t="str">
        <f>VLOOKUP(J95,procv!$A$1:$B$27,2,FALSE)</f>
        <v>17 - Tocantins</v>
      </c>
      <c r="J95" s="14" t="s">
        <v>35</v>
      </c>
      <c r="K95" s="12">
        <f t="shared" si="27"/>
        <v>1463563.1879745093</v>
      </c>
      <c r="L95" s="12">
        <f t="shared" si="20"/>
        <v>1463348.6637565074</v>
      </c>
      <c r="M95" s="11">
        <f t="shared" si="21"/>
        <v>0.99985342333029104</v>
      </c>
      <c r="N95" s="12">
        <f t="shared" si="22"/>
        <v>214.52421800178288</v>
      </c>
      <c r="O95" s="14" t="s">
        <v>128</v>
      </c>
      <c r="Q95" s="7" t="str">
        <f>VLOOKUP(R95,procv!$A$1:$B$27,2,FALSE)</f>
        <v>17 - Tocantins</v>
      </c>
      <c r="R95" s="14" t="s">
        <v>35</v>
      </c>
      <c r="S95" s="12">
        <f t="shared" si="28"/>
        <v>-0.40191392966952788</v>
      </c>
      <c r="T95" s="12">
        <f t="shared" si="23"/>
        <v>-0.40205907776599725</v>
      </c>
      <c r="U95" s="12">
        <f t="shared" si="24"/>
        <v>-2.4268763923762648E-4</v>
      </c>
      <c r="V95" s="12">
        <f t="shared" si="25"/>
        <v>0.58819466969414091</v>
      </c>
      <c r="W95" s="12">
        <f t="shared" si="26"/>
        <v>3</v>
      </c>
    </row>
    <row r="96" spans="1:23" x14ac:dyDescent="0.2">
      <c r="A96" s="14" t="s">
        <v>6</v>
      </c>
      <c r="B96" s="14" t="s">
        <v>6</v>
      </c>
      <c r="C96" s="12">
        <v>980051629.91999996</v>
      </c>
      <c r="D96" s="14">
        <v>894369106.13999999</v>
      </c>
      <c r="E96" s="24">
        <v>91.26</v>
      </c>
      <c r="F96" s="14">
        <v>85682523.780000001</v>
      </c>
      <c r="G96" s="14" t="s">
        <v>98</v>
      </c>
      <c r="I96" s="7" t="e">
        <f>VLOOKUP(J96,procv!$A$1:$B$27,2,FALSE)</f>
        <v>#N/A</v>
      </c>
      <c r="J96" s="14" t="s">
        <v>6</v>
      </c>
      <c r="K96" s="12">
        <f t="shared" si="27"/>
        <v>1551049867.2811561</v>
      </c>
      <c r="L96" s="12">
        <f t="shared" si="20"/>
        <v>1415446942.8228478</v>
      </c>
      <c r="M96" s="11">
        <f t="shared" si="21"/>
        <v>0.91257345922990385</v>
      </c>
      <c r="N96" s="12">
        <f t="shared" si="22"/>
        <v>135602924.4583081</v>
      </c>
      <c r="O96" s="14" t="s">
        <v>98</v>
      </c>
      <c r="Q96" s="7" t="e">
        <f>VLOOKUP(R96,procv!$A$1:$B$27,2,FALSE)</f>
        <v>#N/A</v>
      </c>
      <c r="R96" s="14" t="s">
        <v>6</v>
      </c>
      <c r="S96" s="12">
        <f t="shared" si="28"/>
        <v>0.12373783653034454</v>
      </c>
      <c r="T96" s="12">
        <f t="shared" si="23"/>
        <v>0.12300685407395484</v>
      </c>
      <c r="U96" s="12">
        <f t="shared" si="24"/>
        <v>-6.5049198543187803E-4</v>
      </c>
      <c r="V96" s="12">
        <f t="shared" si="25"/>
        <v>0.13136795872193607</v>
      </c>
      <c r="W96" s="12">
        <f t="shared" si="26"/>
        <v>6.8649885583524917E-3</v>
      </c>
    </row>
    <row r="97" spans="1:23" x14ac:dyDescent="0.2">
      <c r="B97" s="9"/>
      <c r="C97" s="9"/>
      <c r="D97" s="9"/>
      <c r="F97" s="9"/>
      <c r="G97" s="9"/>
      <c r="J97" s="9"/>
      <c r="K97" s="9"/>
      <c r="L97" s="9"/>
      <c r="M97" s="9"/>
      <c r="N97" s="9"/>
      <c r="O97" s="9"/>
      <c r="R97" s="9"/>
      <c r="S97" s="9"/>
      <c r="T97" s="9"/>
      <c r="U97" s="9"/>
      <c r="V97" s="9"/>
      <c r="W97" s="9"/>
    </row>
    <row r="98" spans="1:23" x14ac:dyDescent="0.2">
      <c r="B98" s="9">
        <v>2010</v>
      </c>
      <c r="C98" s="9"/>
      <c r="D98" s="9"/>
      <c r="F98" s="9"/>
      <c r="G98" s="9"/>
      <c r="J98" s="9">
        <v>2010</v>
      </c>
      <c r="K98" s="8" t="s">
        <v>248</v>
      </c>
      <c r="L98" s="17">
        <f>IPCA_2016!B5</f>
        <v>1.4943255243453311</v>
      </c>
      <c r="M98" s="9"/>
      <c r="N98" s="9"/>
      <c r="O98" s="9"/>
      <c r="R98" s="9">
        <v>2011</v>
      </c>
      <c r="S98" s="8" t="s">
        <v>248</v>
      </c>
      <c r="T98" s="15">
        <v>1.3200723910000001</v>
      </c>
      <c r="U98" s="9"/>
      <c r="V98" s="9"/>
      <c r="W98" s="9"/>
    </row>
    <row r="99" spans="1:23" x14ac:dyDescent="0.2">
      <c r="A99" s="7" t="s">
        <v>277</v>
      </c>
      <c r="B99" s="10" t="s">
        <v>0</v>
      </c>
      <c r="C99" s="10" t="s">
        <v>1</v>
      </c>
      <c r="D99" s="10" t="s">
        <v>2</v>
      </c>
      <c r="E99" s="10" t="s">
        <v>3</v>
      </c>
      <c r="F99" s="10" t="s">
        <v>4</v>
      </c>
      <c r="G99" s="10" t="s">
        <v>5</v>
      </c>
      <c r="I99" s="7" t="s">
        <v>277</v>
      </c>
      <c r="J99" s="10" t="s">
        <v>0</v>
      </c>
      <c r="K99" s="10" t="s">
        <v>1</v>
      </c>
      <c r="L99" s="10" t="s">
        <v>2</v>
      </c>
      <c r="M99" s="10" t="s">
        <v>3</v>
      </c>
      <c r="N99" s="10" t="s">
        <v>4</v>
      </c>
      <c r="O99" s="10" t="s">
        <v>5</v>
      </c>
      <c r="Q99" s="7" t="s">
        <v>277</v>
      </c>
      <c r="R99" s="10" t="s">
        <v>0</v>
      </c>
      <c r="S99" s="10" t="s">
        <v>1</v>
      </c>
      <c r="T99" s="10" t="s">
        <v>2</v>
      </c>
      <c r="U99" s="10" t="s">
        <v>3</v>
      </c>
      <c r="V99" s="10" t="s">
        <v>4</v>
      </c>
      <c r="W99" s="10" t="s">
        <v>5</v>
      </c>
    </row>
    <row r="100" spans="1:23" x14ac:dyDescent="0.2">
      <c r="A100" s="7" t="str">
        <f>VLOOKUP(B100,procv!$A$1:$B$27,2,FALSE)</f>
        <v>12 - Acre</v>
      </c>
      <c r="B100" s="14" t="s">
        <v>7</v>
      </c>
      <c r="C100" s="12">
        <v>976959.95</v>
      </c>
      <c r="D100" s="14">
        <v>976773.25</v>
      </c>
      <c r="E100" s="24">
        <v>99.98</v>
      </c>
      <c r="F100" s="14" t="s">
        <v>129</v>
      </c>
      <c r="G100" s="14" t="s">
        <v>56</v>
      </c>
      <c r="I100" s="7" t="str">
        <f>VLOOKUP(J100,procv!$A$1:$B$27,2,FALSE)</f>
        <v>12 - Acre</v>
      </c>
      <c r="J100" s="14" t="s">
        <v>7</v>
      </c>
      <c r="K100" s="12">
        <f>$L$98*C100</f>
        <v>1459896.1895481383</v>
      </c>
      <c r="L100" s="12">
        <f t="shared" ref="L100:L127" si="29">$L$98*D100</f>
        <v>1459617.1989727432</v>
      </c>
      <c r="M100" s="11">
        <f t="shared" ref="M100:M127" si="30">L100/K100</f>
        <v>0.99980889697679021</v>
      </c>
      <c r="N100" s="12">
        <f t="shared" ref="N100:N127" si="31">$L$98*F100</f>
        <v>278.99057539527331</v>
      </c>
      <c r="O100" s="14" t="s">
        <v>56</v>
      </c>
      <c r="Q100" s="7" t="str">
        <f>VLOOKUP(R100,procv!$A$1:$B$27,2,FALSE)</f>
        <v>12 - Acre</v>
      </c>
      <c r="R100" s="14" t="s">
        <v>7</v>
      </c>
      <c r="S100" s="12">
        <f>K131/K100-1</f>
        <v>0.20503966615103675</v>
      </c>
      <c r="T100" s="12">
        <f t="shared" ref="T100:T127" si="32">L131/L100-1</f>
        <v>0.20509418159029669</v>
      </c>
      <c r="U100" s="12">
        <f t="shared" ref="U100:U127" si="33">M131/M100-1</f>
        <v>4.5239539237629245E-5</v>
      </c>
      <c r="V100" s="12">
        <f t="shared" ref="V100:V127" si="34">N131/N100-1</f>
        <v>-8.0173096469920546E-2</v>
      </c>
      <c r="W100" s="12">
        <f t="shared" ref="W100:W127" si="35">O131/O100-1</f>
        <v>-0.5</v>
      </c>
    </row>
    <row r="101" spans="1:23" x14ac:dyDescent="0.2">
      <c r="A101" s="7" t="str">
        <f>VLOOKUP(B101,procv!$A$1:$B$27,2,FALSE)</f>
        <v>27 - Alagoas</v>
      </c>
      <c r="B101" s="14" t="s">
        <v>9</v>
      </c>
      <c r="C101" s="12">
        <v>52768.800000000003</v>
      </c>
      <c r="D101" s="14">
        <v>41572.300000000003</v>
      </c>
      <c r="E101" s="24">
        <v>78.78</v>
      </c>
      <c r="F101" s="14">
        <v>11196.5</v>
      </c>
      <c r="G101" s="14" t="s">
        <v>130</v>
      </c>
      <c r="I101" s="7" t="str">
        <f>VLOOKUP(J101,procv!$A$1:$B$27,2,FALSE)</f>
        <v>27 - Alagoas</v>
      </c>
      <c r="J101" s="14" t="s">
        <v>9</v>
      </c>
      <c r="K101" s="12">
        <f t="shared" ref="K101:K127" si="36">$L$98*C101</f>
        <v>78853.764729073911</v>
      </c>
      <c r="L101" s="12">
        <f t="shared" si="29"/>
        <v>62122.54899574141</v>
      </c>
      <c r="M101" s="11">
        <f t="shared" si="30"/>
        <v>0.7878196964873182</v>
      </c>
      <c r="N101" s="12">
        <f t="shared" si="31"/>
        <v>16731.215733332498</v>
      </c>
      <c r="O101" s="14" t="s">
        <v>130</v>
      </c>
      <c r="Q101" s="7" t="str">
        <f>VLOOKUP(R101,procv!$A$1:$B$27,2,FALSE)</f>
        <v>27 - Alagoas</v>
      </c>
      <c r="R101" s="14" t="s">
        <v>9</v>
      </c>
      <c r="S101" s="12">
        <f t="shared" ref="S101:S127" si="37">K132/K101-1</f>
        <v>10.580761787571678</v>
      </c>
      <c r="T101" s="12">
        <f t="shared" si="32"/>
        <v>13.496655899576362</v>
      </c>
      <c r="U101" s="12">
        <f t="shared" si="33"/>
        <v>0.25178776366283495</v>
      </c>
      <c r="V101" s="12">
        <f t="shared" si="34"/>
        <v>-0.24587374964908826</v>
      </c>
      <c r="W101" s="12">
        <f t="shared" si="35"/>
        <v>-0.93496701225259193</v>
      </c>
    </row>
    <row r="102" spans="1:23" x14ac:dyDescent="0.2">
      <c r="A102" s="7" t="str">
        <f>VLOOKUP(B102,procv!$A$1:$B$27,2,FALSE)</f>
        <v>16 - Amapá</v>
      </c>
      <c r="B102" s="14" t="s">
        <v>10</v>
      </c>
      <c r="C102" s="12">
        <v>64612.800000000003</v>
      </c>
      <c r="D102" s="14">
        <v>64612.800000000003</v>
      </c>
      <c r="E102" s="24">
        <v>100</v>
      </c>
      <c r="F102" s="14" t="s">
        <v>8</v>
      </c>
      <c r="G102" s="14" t="s">
        <v>8</v>
      </c>
      <c r="I102" s="7" t="str">
        <f>VLOOKUP(J102,procv!$A$1:$B$27,2,FALSE)</f>
        <v>16 - Amapá</v>
      </c>
      <c r="J102" s="14" t="s">
        <v>10</v>
      </c>
      <c r="K102" s="12">
        <f t="shared" si="36"/>
        <v>96552.55623942001</v>
      </c>
      <c r="L102" s="12">
        <f t="shared" si="29"/>
        <v>96552.55623942001</v>
      </c>
      <c r="M102" s="11">
        <f t="shared" si="30"/>
        <v>1</v>
      </c>
      <c r="N102" s="12">
        <f t="shared" si="31"/>
        <v>0</v>
      </c>
      <c r="O102" s="14" t="s">
        <v>8</v>
      </c>
      <c r="Q102" s="7" t="str">
        <f>VLOOKUP(R102,procv!$A$1:$B$27,2,FALSE)</f>
        <v>16 - Amapá</v>
      </c>
      <c r="R102" s="14" t="s">
        <v>10</v>
      </c>
      <c r="S102" s="12">
        <f t="shared" si="37"/>
        <v>6.630785544753115E-2</v>
      </c>
      <c r="T102" s="12">
        <f t="shared" si="32"/>
        <v>-0.14027561716109171</v>
      </c>
      <c r="U102" s="12">
        <f t="shared" si="33"/>
        <v>-0.19373717595086026</v>
      </c>
      <c r="V102" s="12" t="e">
        <f t="shared" si="34"/>
        <v>#DIV/0!</v>
      </c>
      <c r="W102" s="12" t="e">
        <f t="shared" si="35"/>
        <v>#DIV/0!</v>
      </c>
    </row>
    <row r="103" spans="1:23" x14ac:dyDescent="0.2">
      <c r="A103" s="7" t="str">
        <f>VLOOKUP(B103,procv!$A$1:$B$27,2,FALSE)</f>
        <v>13 - Amazonas</v>
      </c>
      <c r="B103" s="14" t="s">
        <v>11</v>
      </c>
      <c r="C103" s="12">
        <v>6768749.3600000003</v>
      </c>
      <c r="D103" s="14">
        <v>6719477.3200000003</v>
      </c>
      <c r="E103" s="24">
        <v>99.27</v>
      </c>
      <c r="F103" s="14">
        <v>49272.04</v>
      </c>
      <c r="G103" s="14" t="s">
        <v>131</v>
      </c>
      <c r="I103" s="7" t="str">
        <f>VLOOKUP(J103,procv!$A$1:$B$27,2,FALSE)</f>
        <v>13 - Amazonas</v>
      </c>
      <c r="J103" s="14" t="s">
        <v>11</v>
      </c>
      <c r="K103" s="12">
        <f t="shared" si="36"/>
        <v>10114714.936544124</v>
      </c>
      <c r="L103" s="12">
        <f t="shared" si="29"/>
        <v>10041086.469535559</v>
      </c>
      <c r="M103" s="11">
        <f t="shared" si="30"/>
        <v>0.99272065822215638</v>
      </c>
      <c r="N103" s="12">
        <f t="shared" si="31"/>
        <v>73628.467008564126</v>
      </c>
      <c r="O103" s="14" t="s">
        <v>131</v>
      </c>
      <c r="Q103" s="7" t="str">
        <f>VLOOKUP(R103,procv!$A$1:$B$27,2,FALSE)</f>
        <v>13 - Amazonas</v>
      </c>
      <c r="R103" s="14" t="s">
        <v>11</v>
      </c>
      <c r="S103" s="12">
        <f t="shared" si="37"/>
        <v>0.15158349130000581</v>
      </c>
      <c r="T103" s="12">
        <f t="shared" si="32"/>
        <v>5.9768954397045437E-2</v>
      </c>
      <c r="U103" s="12">
        <f t="shared" si="33"/>
        <v>-7.9728945054007627E-2</v>
      </c>
      <c r="V103" s="12">
        <f t="shared" si="34"/>
        <v>12.672796300141417</v>
      </c>
      <c r="W103" s="12">
        <f t="shared" si="35"/>
        <v>10.835616438356166</v>
      </c>
    </row>
    <row r="104" spans="1:23" x14ac:dyDescent="0.2">
      <c r="A104" s="7" t="str">
        <f>VLOOKUP(B104,procv!$A$1:$B$27,2,FALSE)</f>
        <v>29 - Bahia</v>
      </c>
      <c r="B104" s="14" t="s">
        <v>12</v>
      </c>
      <c r="C104" s="12">
        <v>11244278.43</v>
      </c>
      <c r="D104" s="14">
        <v>10495074.02</v>
      </c>
      <c r="E104" s="24">
        <v>93.34</v>
      </c>
      <c r="F104" s="14">
        <v>749204.41</v>
      </c>
      <c r="G104" s="14" t="s">
        <v>132</v>
      </c>
      <c r="I104" s="7" t="str">
        <f>VLOOKUP(J104,procv!$A$1:$B$27,2,FALSE)</f>
        <v>29 - Bahia</v>
      </c>
      <c r="J104" s="14" t="s">
        <v>12</v>
      </c>
      <c r="K104" s="12">
        <f t="shared" si="36"/>
        <v>16802612.260794647</v>
      </c>
      <c r="L104" s="12">
        <f t="shared" si="29"/>
        <v>15683056.987979561</v>
      </c>
      <c r="M104" s="11">
        <f t="shared" si="30"/>
        <v>0.93337016557673402</v>
      </c>
      <c r="N104" s="12">
        <f t="shared" si="31"/>
        <v>1119555.2728150846</v>
      </c>
      <c r="O104" s="14" t="s">
        <v>132</v>
      </c>
      <c r="Q104" s="7" t="str">
        <f>VLOOKUP(R104,procv!$A$1:$B$27,2,FALSE)</f>
        <v>29 - Bahia</v>
      </c>
      <c r="R104" s="14" t="s">
        <v>12</v>
      </c>
      <c r="S104" s="12">
        <f t="shared" si="37"/>
        <v>0.40324325945375339</v>
      </c>
      <c r="T104" s="12">
        <f t="shared" si="32"/>
        <v>0.30398627896517416</v>
      </c>
      <c r="U104" s="12">
        <f t="shared" si="33"/>
        <v>-7.0733979885438725E-2</v>
      </c>
      <c r="V104" s="12">
        <f t="shared" si="34"/>
        <v>1.7936640088849205</v>
      </c>
      <c r="W104" s="12">
        <f t="shared" si="35"/>
        <v>0.9924924924924925</v>
      </c>
    </row>
    <row r="105" spans="1:23" x14ac:dyDescent="0.2">
      <c r="A105" s="7" t="str">
        <f>VLOOKUP(B105,procv!$A$1:$B$27,2,FALSE)</f>
        <v>23 - Ceará</v>
      </c>
      <c r="B105" s="14" t="s">
        <v>13</v>
      </c>
      <c r="C105" s="12">
        <v>15071165.039999999</v>
      </c>
      <c r="D105" s="14">
        <v>13360999.689999999</v>
      </c>
      <c r="E105" s="24">
        <v>88.65</v>
      </c>
      <c r="F105" s="14">
        <v>1710165.36</v>
      </c>
      <c r="G105" s="14" t="s">
        <v>133</v>
      </c>
      <c r="I105" s="7" t="str">
        <f>VLOOKUP(J105,procv!$A$1:$B$27,2,FALSE)</f>
        <v>23 - Ceará</v>
      </c>
      <c r="J105" s="14" t="s">
        <v>13</v>
      </c>
      <c r="K105" s="12">
        <f t="shared" si="36"/>
        <v>22521226.600893021</v>
      </c>
      <c r="L105" s="12">
        <f t="shared" si="29"/>
        <v>19965682.867537055</v>
      </c>
      <c r="M105" s="11">
        <f t="shared" si="30"/>
        <v>0.88652732914402488</v>
      </c>
      <c r="N105" s="12">
        <f t="shared" si="31"/>
        <v>2555543.748299222</v>
      </c>
      <c r="O105" s="14" t="s">
        <v>133</v>
      </c>
      <c r="Q105" s="7" t="str">
        <f>VLOOKUP(R105,procv!$A$1:$B$27,2,FALSE)</f>
        <v>23 - Ceará</v>
      </c>
      <c r="R105" s="14" t="s">
        <v>13</v>
      </c>
      <c r="S105" s="12">
        <f t="shared" si="37"/>
        <v>-0.11969018248355623</v>
      </c>
      <c r="T105" s="12">
        <f t="shared" si="32"/>
        <v>-8.0179963123843234E-2</v>
      </c>
      <c r="U105" s="12">
        <f t="shared" si="33"/>
        <v>4.4882175086017329E-2</v>
      </c>
      <c r="V105" s="12">
        <f t="shared" si="34"/>
        <v>-0.42837146545613192</v>
      </c>
      <c r="W105" s="12">
        <f t="shared" si="35"/>
        <v>-0.35066079295154184</v>
      </c>
    </row>
    <row r="106" spans="1:23" x14ac:dyDescent="0.2">
      <c r="A106" s="7" t="str">
        <f>VLOOKUP(B106,procv!$A$1:$B$27,2,FALSE)</f>
        <v>53 - Distrito Federal</v>
      </c>
      <c r="B106" s="14" t="s">
        <v>14</v>
      </c>
      <c r="C106" s="12">
        <v>55044754.550999999</v>
      </c>
      <c r="D106" s="14">
        <v>47773223.219999999</v>
      </c>
      <c r="E106" s="24">
        <v>86.79</v>
      </c>
      <c r="F106" s="14">
        <v>7271531.3300000001</v>
      </c>
      <c r="G106" s="14" t="s">
        <v>134</v>
      </c>
      <c r="I106" s="7" t="str">
        <f>VLOOKUP(J106,procv!$A$1:$B$27,2,FALSE)</f>
        <v>53 - Distrito Federal</v>
      </c>
      <c r="J106" s="14" t="s">
        <v>14</v>
      </c>
      <c r="K106" s="12">
        <f t="shared" si="36"/>
        <v>82254781.706883118</v>
      </c>
      <c r="L106" s="12">
        <f t="shared" si="29"/>
        <v>71388746.837893039</v>
      </c>
      <c r="M106" s="11">
        <f t="shared" si="30"/>
        <v>0.86789783349360217</v>
      </c>
      <c r="N106" s="12">
        <f t="shared" si="31"/>
        <v>10866034.867495753</v>
      </c>
      <c r="O106" s="14" t="s">
        <v>134</v>
      </c>
      <c r="Q106" s="7" t="str">
        <f>VLOOKUP(R106,procv!$A$1:$B$27,2,FALSE)</f>
        <v>53 - Distrito Federal</v>
      </c>
      <c r="R106" s="14" t="s">
        <v>14</v>
      </c>
      <c r="S106" s="12">
        <f t="shared" si="37"/>
        <v>0.2921556008697046</v>
      </c>
      <c r="T106" s="12">
        <f t="shared" si="32"/>
        <v>0.30468930931783689</v>
      </c>
      <c r="U106" s="12">
        <f t="shared" si="33"/>
        <v>9.6998445386113907E-3</v>
      </c>
      <c r="V106" s="12">
        <f t="shared" si="34"/>
        <v>0.20981040795215322</v>
      </c>
      <c r="W106" s="12">
        <f t="shared" si="35"/>
        <v>-6.358819076457245E-2</v>
      </c>
    </row>
    <row r="107" spans="1:23" x14ac:dyDescent="0.2">
      <c r="A107" s="7" t="str">
        <f>VLOOKUP(B107,procv!$A$1:$B$27,2,FALSE)</f>
        <v>32 - Espírito Santo</v>
      </c>
      <c r="B107" s="14" t="s">
        <v>15</v>
      </c>
      <c r="C107" s="12">
        <v>6460149.7300000004</v>
      </c>
      <c r="D107" s="14">
        <v>6320683.2400000002</v>
      </c>
      <c r="E107" s="24">
        <v>97.84</v>
      </c>
      <c r="F107" s="14">
        <v>139466.49</v>
      </c>
      <c r="G107" s="14" t="s">
        <v>135</v>
      </c>
      <c r="I107" s="7" t="str">
        <f>VLOOKUP(J107,procv!$A$1:$B$27,2,FALSE)</f>
        <v>32 - Espírito Santo</v>
      </c>
      <c r="J107" s="14" t="s">
        <v>15</v>
      </c>
      <c r="K107" s="12">
        <f t="shared" si="36"/>
        <v>9653566.6326315999</v>
      </c>
      <c r="L107" s="12">
        <f t="shared" si="29"/>
        <v>9445158.2968337461</v>
      </c>
      <c r="M107" s="11">
        <f t="shared" si="30"/>
        <v>0.97841126044612581</v>
      </c>
      <c r="N107" s="12">
        <f t="shared" si="31"/>
        <v>208408.33579785287</v>
      </c>
      <c r="O107" s="14" t="s">
        <v>135</v>
      </c>
      <c r="Q107" s="7" t="str">
        <f>VLOOKUP(R107,procv!$A$1:$B$27,2,FALSE)</f>
        <v>32 - Espírito Santo</v>
      </c>
      <c r="R107" s="14" t="s">
        <v>15</v>
      </c>
      <c r="S107" s="12">
        <f t="shared" si="37"/>
        <v>-0.29075935017778853</v>
      </c>
      <c r="T107" s="12">
        <f t="shared" si="32"/>
        <v>-0.2754265399722714</v>
      </c>
      <c r="U107" s="12">
        <f t="shared" si="33"/>
        <v>2.1618628612672941E-2</v>
      </c>
      <c r="V107" s="12">
        <f t="shared" si="34"/>
        <v>-0.98564911536878541</v>
      </c>
      <c r="W107" s="12">
        <f t="shared" si="35"/>
        <v>-0.98148148148148151</v>
      </c>
    </row>
    <row r="108" spans="1:23" x14ac:dyDescent="0.2">
      <c r="A108" s="7" t="str">
        <f>VLOOKUP(B108,procv!$A$1:$B$27,2,FALSE)</f>
        <v>52 - Goiás</v>
      </c>
      <c r="B108" s="14" t="s">
        <v>16</v>
      </c>
      <c r="C108" s="12">
        <v>3852838.02</v>
      </c>
      <c r="D108" s="14">
        <v>3745279.49</v>
      </c>
      <c r="E108" s="24">
        <v>97.21</v>
      </c>
      <c r="F108" s="14">
        <v>107558.53</v>
      </c>
      <c r="G108" s="14" t="s">
        <v>136</v>
      </c>
      <c r="I108" s="7" t="str">
        <f>VLOOKUP(J108,procv!$A$1:$B$27,2,FALSE)</f>
        <v>52 - Goiás</v>
      </c>
      <c r="J108" s="14" t="s">
        <v>16</v>
      </c>
      <c r="K108" s="12">
        <f t="shared" si="36"/>
        <v>5757394.194454127</v>
      </c>
      <c r="L108" s="12">
        <f t="shared" si="29"/>
        <v>5596666.7377140643</v>
      </c>
      <c r="M108" s="11">
        <f t="shared" si="30"/>
        <v>0.97208329822285133</v>
      </c>
      <c r="N108" s="12">
        <f t="shared" si="31"/>
        <v>160727.45674006303</v>
      </c>
      <c r="O108" s="14" t="s">
        <v>136</v>
      </c>
      <c r="Q108" s="7" t="str">
        <f>VLOOKUP(R108,procv!$A$1:$B$27,2,FALSE)</f>
        <v>52 - Goiás</v>
      </c>
      <c r="R108" s="14" t="s">
        <v>16</v>
      </c>
      <c r="S108" s="12">
        <f t="shared" si="37"/>
        <v>0.48163751766509533</v>
      </c>
      <c r="T108" s="12">
        <f t="shared" si="32"/>
        <v>0.1409899077624448</v>
      </c>
      <c r="U108" s="12">
        <f t="shared" si="33"/>
        <v>-0.22991292123830354</v>
      </c>
      <c r="V108" s="12">
        <f t="shared" si="34"/>
        <v>12.343277005355366</v>
      </c>
      <c r="W108" s="12">
        <f t="shared" si="35"/>
        <v>8.0107526881720439</v>
      </c>
    </row>
    <row r="109" spans="1:23" x14ac:dyDescent="0.2">
      <c r="A109" s="7" t="str">
        <f>VLOOKUP(B109,procv!$A$1:$B$27,2,FALSE)</f>
        <v>21 - Maranhão</v>
      </c>
      <c r="B109" s="14" t="s">
        <v>17</v>
      </c>
      <c r="C109" s="12">
        <v>18709.14</v>
      </c>
      <c r="D109" s="14">
        <v>18207.189999999999</v>
      </c>
      <c r="E109" s="24">
        <v>97.32</v>
      </c>
      <c r="F109" s="14" t="s">
        <v>137</v>
      </c>
      <c r="G109" s="14" t="s">
        <v>138</v>
      </c>
      <c r="I109" s="7" t="str">
        <f>VLOOKUP(J109,procv!$A$1:$B$27,2,FALSE)</f>
        <v>21 - Maranhão</v>
      </c>
      <c r="J109" s="14" t="s">
        <v>17</v>
      </c>
      <c r="K109" s="12">
        <f t="shared" si="36"/>
        <v>27957.545440550206</v>
      </c>
      <c r="L109" s="12">
        <f t="shared" si="29"/>
        <v>27207.468743605066</v>
      </c>
      <c r="M109" s="11">
        <f t="shared" si="30"/>
        <v>0.97317086728732582</v>
      </c>
      <c r="N109" s="12">
        <f t="shared" si="31"/>
        <v>750.07669694513891</v>
      </c>
      <c r="O109" s="14" t="s">
        <v>138</v>
      </c>
      <c r="Q109" s="7" t="str">
        <f>VLOOKUP(R109,procv!$A$1:$B$27,2,FALSE)</f>
        <v>21 - Maranhão</v>
      </c>
      <c r="R109" s="14" t="s">
        <v>17</v>
      </c>
      <c r="S109" s="12">
        <f t="shared" si="37"/>
        <v>18.310627172625072</v>
      </c>
      <c r="T109" s="12">
        <f t="shared" si="32"/>
        <v>18.020633616455378</v>
      </c>
      <c r="U109" s="12">
        <f t="shared" si="33"/>
        <v>-1.5017303869901855E-2</v>
      </c>
      <c r="V109" s="12">
        <f t="shared" si="34"/>
        <v>28.829538968535648</v>
      </c>
      <c r="W109" s="12">
        <f t="shared" si="35"/>
        <v>0.54477611940298476</v>
      </c>
    </row>
    <row r="110" spans="1:23" x14ac:dyDescent="0.2">
      <c r="A110" s="7" t="str">
        <f>VLOOKUP(B110,procv!$A$1:$B$27,2,FALSE)</f>
        <v>51 - Mato Grosso</v>
      </c>
      <c r="B110" s="14" t="s">
        <v>18</v>
      </c>
      <c r="C110" s="12">
        <v>945579.02</v>
      </c>
      <c r="D110" s="14">
        <v>898455.02</v>
      </c>
      <c r="E110" s="24">
        <v>95.02</v>
      </c>
      <c r="F110" s="14">
        <v>47124</v>
      </c>
      <c r="G110" s="14" t="s">
        <v>52</v>
      </c>
      <c r="I110" s="7" t="str">
        <f>VLOOKUP(J110,procv!$A$1:$B$27,2,FALSE)</f>
        <v>51 - Mato Grosso</v>
      </c>
      <c r="J110" s="14" t="s">
        <v>18</v>
      </c>
      <c r="K110" s="12">
        <f t="shared" si="36"/>
        <v>1413002.8648714444</v>
      </c>
      <c r="L110" s="12">
        <f t="shared" si="29"/>
        <v>1342584.2688621948</v>
      </c>
      <c r="M110" s="11">
        <f t="shared" si="30"/>
        <v>0.95016386890648219</v>
      </c>
      <c r="N110" s="12">
        <f t="shared" si="31"/>
        <v>70418.596009249377</v>
      </c>
      <c r="O110" s="14" t="s">
        <v>52</v>
      </c>
      <c r="Q110" s="7" t="str">
        <f>VLOOKUP(R110,procv!$A$1:$B$27,2,FALSE)</f>
        <v>51 - Mato Grosso</v>
      </c>
      <c r="R110" s="14" t="s">
        <v>18</v>
      </c>
      <c r="S110" s="12">
        <f t="shared" si="37"/>
        <v>0.54286646141208439</v>
      </c>
      <c r="T110" s="12">
        <f t="shared" si="32"/>
        <v>0.49770984033196886</v>
      </c>
      <c r="U110" s="12">
        <f t="shared" si="33"/>
        <v>-2.9268003556695898E-2</v>
      </c>
      <c r="V110" s="12">
        <f t="shared" si="34"/>
        <v>1.4038119010111823</v>
      </c>
      <c r="W110" s="12">
        <f t="shared" si="35"/>
        <v>0.55823293172690747</v>
      </c>
    </row>
    <row r="111" spans="1:23" x14ac:dyDescent="0.2">
      <c r="A111" s="7" t="str">
        <f>VLOOKUP(B111,procv!$A$1:$B$27,2,FALSE)</f>
        <v>50 - Mato Grosso do Sul</v>
      </c>
      <c r="B111" s="14" t="s">
        <v>19</v>
      </c>
      <c r="C111" s="12">
        <v>114661.91</v>
      </c>
      <c r="D111" s="14">
        <v>114179.67</v>
      </c>
      <c r="E111" s="24">
        <v>99.58</v>
      </c>
      <c r="F111" s="14" t="s">
        <v>139</v>
      </c>
      <c r="G111" s="14" t="s">
        <v>140</v>
      </c>
      <c r="I111" s="7" t="str">
        <f>VLOOKUP(J111,procv!$A$1:$B$27,2,FALSE)</f>
        <v>50 - Mato Grosso do Sul</v>
      </c>
      <c r="J111" s="14" t="s">
        <v>19</v>
      </c>
      <c r="K111" s="12">
        <f t="shared" si="36"/>
        <v>171342.21878318716</v>
      </c>
      <c r="L111" s="12">
        <f t="shared" si="29"/>
        <v>170621.59524232688</v>
      </c>
      <c r="M111" s="11">
        <f t="shared" si="30"/>
        <v>0.9957942441391392</v>
      </c>
      <c r="N111" s="12">
        <f t="shared" si="31"/>
        <v>720.62354086029245</v>
      </c>
      <c r="O111" s="14" t="s">
        <v>140</v>
      </c>
      <c r="Q111" s="7" t="str">
        <f>VLOOKUP(R111,procv!$A$1:$B$27,2,FALSE)</f>
        <v>50 - Mato Grosso do Sul</v>
      </c>
      <c r="R111" s="14" t="s">
        <v>19</v>
      </c>
      <c r="S111" s="12">
        <f t="shared" si="37"/>
        <v>5.5098583523391467</v>
      </c>
      <c r="T111" s="12">
        <f t="shared" si="32"/>
        <v>5.5317499759785491</v>
      </c>
      <c r="U111" s="12">
        <f t="shared" si="33"/>
        <v>3.3628417785060982E-3</v>
      </c>
      <c r="V111" s="12">
        <f t="shared" si="34"/>
        <v>0.32659200589108983</v>
      </c>
      <c r="W111" s="12">
        <f t="shared" si="35"/>
        <v>-0.7857142857142857</v>
      </c>
    </row>
    <row r="112" spans="1:23" x14ac:dyDescent="0.2">
      <c r="A112" s="7" t="str">
        <f>VLOOKUP(B112,procv!$A$1:$B$27,2,FALSE)</f>
        <v>31 - Minas Gerais</v>
      </c>
      <c r="B112" s="14" t="s">
        <v>20</v>
      </c>
      <c r="C112" s="12">
        <v>84110445.25</v>
      </c>
      <c r="D112" s="14">
        <v>78072954.239999995</v>
      </c>
      <c r="E112" s="24">
        <v>92.82</v>
      </c>
      <c r="F112" s="14">
        <v>6037491.0099999998</v>
      </c>
      <c r="G112" s="14" t="s">
        <v>141</v>
      </c>
      <c r="I112" s="7" t="str">
        <f>VLOOKUP(J112,procv!$A$1:$B$27,2,FALSE)</f>
        <v>31 - Minas Gerais</v>
      </c>
      <c r="J112" s="14" t="s">
        <v>20</v>
      </c>
      <c r="K112" s="12">
        <f t="shared" si="36"/>
        <v>125688385.2011255</v>
      </c>
      <c r="L112" s="12">
        <f t="shared" si="29"/>
        <v>116666408.28187703</v>
      </c>
      <c r="M112" s="11">
        <f t="shared" si="30"/>
        <v>0.92821948579567171</v>
      </c>
      <c r="N112" s="12">
        <f t="shared" si="31"/>
        <v>9021976.9192484729</v>
      </c>
      <c r="O112" s="14" t="s">
        <v>141</v>
      </c>
      <c r="Q112" s="7" t="str">
        <f>VLOOKUP(R112,procv!$A$1:$B$27,2,FALSE)</f>
        <v>31 - Minas Gerais</v>
      </c>
      <c r="R112" s="14" t="s">
        <v>20</v>
      </c>
      <c r="S112" s="12">
        <f t="shared" si="37"/>
        <v>-0.16407244606038707</v>
      </c>
      <c r="T112" s="12">
        <f t="shared" si="32"/>
        <v>-0.13772084615424984</v>
      </c>
      <c r="U112" s="12">
        <f t="shared" si="33"/>
        <v>3.1523784306362046E-2</v>
      </c>
      <c r="V112" s="12">
        <f t="shared" si="34"/>
        <v>-0.50483440333949714</v>
      </c>
      <c r="W112" s="12">
        <f t="shared" si="35"/>
        <v>-0.4080779944289693</v>
      </c>
    </row>
    <row r="113" spans="1:23" x14ac:dyDescent="0.2">
      <c r="A113" s="7" t="str">
        <f>VLOOKUP(B113,procv!$A$1:$B$27,2,FALSE)</f>
        <v>15 - Pará</v>
      </c>
      <c r="B113" s="14" t="s">
        <v>21</v>
      </c>
      <c r="C113" s="12">
        <v>1528554.59</v>
      </c>
      <c r="D113" s="14">
        <v>1503286.97</v>
      </c>
      <c r="E113" s="24">
        <v>98.35</v>
      </c>
      <c r="F113" s="14">
        <v>25267.62</v>
      </c>
      <c r="G113" s="14" t="s">
        <v>142</v>
      </c>
      <c r="I113" s="7" t="str">
        <f>VLOOKUP(J113,procv!$A$1:$B$27,2,FALSE)</f>
        <v>15 - Pará</v>
      </c>
      <c r="J113" s="14" t="s">
        <v>21</v>
      </c>
      <c r="K113" s="12">
        <f t="shared" si="36"/>
        <v>2284158.1391922128</v>
      </c>
      <c r="L113" s="12">
        <f t="shared" si="29"/>
        <v>2246400.0896867537</v>
      </c>
      <c r="M113" s="11">
        <f t="shared" si="30"/>
        <v>0.98346959921136978</v>
      </c>
      <c r="N113" s="12">
        <f t="shared" si="31"/>
        <v>37758.04950545857</v>
      </c>
      <c r="O113" s="14" t="s">
        <v>142</v>
      </c>
      <c r="Q113" s="7" t="str">
        <f>VLOOKUP(R113,procv!$A$1:$B$27,2,FALSE)</f>
        <v>15 - Pará</v>
      </c>
      <c r="R113" s="14" t="s">
        <v>21</v>
      </c>
      <c r="S113" s="12">
        <f t="shared" si="37"/>
        <v>0.11189947049873528</v>
      </c>
      <c r="T113" s="12">
        <f t="shared" si="32"/>
        <v>0.13004657091924465</v>
      </c>
      <c r="U113" s="12">
        <f t="shared" si="33"/>
        <v>1.6320810380788808E-2</v>
      </c>
      <c r="V113" s="12">
        <f t="shared" si="34"/>
        <v>-0.96775502824046933</v>
      </c>
      <c r="W113" s="12">
        <f t="shared" si="35"/>
        <v>-0.96969696969696972</v>
      </c>
    </row>
    <row r="114" spans="1:23" x14ac:dyDescent="0.2">
      <c r="A114" s="7" t="str">
        <f>VLOOKUP(B114,procv!$A$1:$B$27,2,FALSE)</f>
        <v>25 - Paraíba</v>
      </c>
      <c r="B114" s="14" t="s">
        <v>22</v>
      </c>
      <c r="C114" s="12">
        <v>735993.97</v>
      </c>
      <c r="D114" s="14">
        <v>734455.81</v>
      </c>
      <c r="E114" s="24">
        <v>99.79</v>
      </c>
      <c r="F114" s="14">
        <v>1538.16</v>
      </c>
      <c r="G114" s="14" t="s">
        <v>143</v>
      </c>
      <c r="I114" s="7" t="str">
        <f>VLOOKUP(J114,procv!$A$1:$B$27,2,FALSE)</f>
        <v>25 - Paraíba</v>
      </c>
      <c r="J114" s="14" t="s">
        <v>22</v>
      </c>
      <c r="K114" s="12">
        <f t="shared" si="36"/>
        <v>1099814.5751352517</v>
      </c>
      <c r="L114" s="12">
        <f t="shared" si="29"/>
        <v>1097516.063386725</v>
      </c>
      <c r="M114" s="11">
        <f t="shared" si="30"/>
        <v>0.99791009157316901</v>
      </c>
      <c r="N114" s="12">
        <f t="shared" si="31"/>
        <v>2298.5117485270143</v>
      </c>
      <c r="O114" s="14" t="s">
        <v>143</v>
      </c>
      <c r="Q114" s="7" t="str">
        <f>VLOOKUP(R114,procv!$A$1:$B$27,2,FALSE)</f>
        <v>25 - Paraíba</v>
      </c>
      <c r="R114" s="14" t="s">
        <v>22</v>
      </c>
      <c r="S114" s="12">
        <f t="shared" si="37"/>
        <v>0.8679931893947026</v>
      </c>
      <c r="T114" s="12">
        <f t="shared" si="32"/>
        <v>0.86775617354064982</v>
      </c>
      <c r="U114" s="12">
        <f t="shared" si="33"/>
        <v>-1.2688261145621382E-4</v>
      </c>
      <c r="V114" s="12">
        <f t="shared" si="34"/>
        <v>0.98116585743379447</v>
      </c>
      <c r="W114" s="12">
        <f t="shared" si="35"/>
        <v>4.7619047619047672E-2</v>
      </c>
    </row>
    <row r="115" spans="1:23" x14ac:dyDescent="0.2">
      <c r="A115" s="7" t="str">
        <f>VLOOKUP(B115,procv!$A$1:$B$27,2,FALSE)</f>
        <v>41 - Paraná</v>
      </c>
      <c r="B115" s="14" t="s">
        <v>23</v>
      </c>
      <c r="C115" s="12">
        <v>41764688.700000003</v>
      </c>
      <c r="D115" s="14">
        <v>39745763.57</v>
      </c>
      <c r="E115" s="24">
        <v>95.17</v>
      </c>
      <c r="F115" s="14">
        <v>2018925.13</v>
      </c>
      <c r="G115" s="14" t="s">
        <v>108</v>
      </c>
      <c r="I115" s="7" t="str">
        <f>VLOOKUP(J115,procv!$A$1:$B$27,2,FALSE)</f>
        <v>41 - Paraná</v>
      </c>
      <c r="J115" s="14" t="s">
        <v>23</v>
      </c>
      <c r="K115" s="12">
        <f t="shared" si="36"/>
        <v>62410040.340747029</v>
      </c>
      <c r="L115" s="12">
        <f t="shared" si="29"/>
        <v>59393108.987245806</v>
      </c>
      <c r="M115" s="11">
        <f t="shared" si="30"/>
        <v>0.95165951925316261</v>
      </c>
      <c r="N115" s="12">
        <f t="shared" si="31"/>
        <v>3016931.3535012156</v>
      </c>
      <c r="O115" s="14" t="s">
        <v>108</v>
      </c>
      <c r="Q115" s="7" t="str">
        <f>VLOOKUP(R115,procv!$A$1:$B$27,2,FALSE)</f>
        <v>41 - Paraná</v>
      </c>
      <c r="R115" s="14" t="s">
        <v>23</v>
      </c>
      <c r="S115" s="12">
        <f t="shared" si="37"/>
        <v>0.5279953861639799</v>
      </c>
      <c r="T115" s="12">
        <f t="shared" si="32"/>
        <v>0.55520042899837563</v>
      </c>
      <c r="U115" s="12">
        <f t="shared" si="33"/>
        <v>1.780440116556492E-2</v>
      </c>
      <c r="V115" s="12">
        <f t="shared" si="34"/>
        <v>-7.5793037243967465E-3</v>
      </c>
      <c r="W115" s="12">
        <f t="shared" si="35"/>
        <v>-0.34989648033126297</v>
      </c>
    </row>
    <row r="116" spans="1:23" x14ac:dyDescent="0.2">
      <c r="A116" s="7" t="str">
        <f>VLOOKUP(B116,procv!$A$1:$B$27,2,FALSE)</f>
        <v>26 - Pernambuco</v>
      </c>
      <c r="B116" s="14" t="s">
        <v>24</v>
      </c>
      <c r="C116" s="12">
        <v>14819680.869999999</v>
      </c>
      <c r="D116" s="14">
        <v>13349519.16</v>
      </c>
      <c r="E116" s="24">
        <v>90.08</v>
      </c>
      <c r="F116" s="14">
        <v>1470161.71</v>
      </c>
      <c r="G116" s="14" t="s">
        <v>144</v>
      </c>
      <c r="I116" s="7" t="str">
        <f>VLOOKUP(J116,procv!$A$1:$B$27,2,FALSE)</f>
        <v>26 - Pernambuco</v>
      </c>
      <c r="J116" s="14" t="s">
        <v>24</v>
      </c>
      <c r="K116" s="12">
        <f t="shared" si="36"/>
        <v>22145427.386693221</v>
      </c>
      <c r="L116" s="12">
        <f t="shared" si="29"/>
        <v>19948527.218525045</v>
      </c>
      <c r="M116" s="11">
        <f t="shared" si="30"/>
        <v>0.90079666877469011</v>
      </c>
      <c r="N116" s="12">
        <f t="shared" si="31"/>
        <v>2196900.1681681783</v>
      </c>
      <c r="O116" s="14" t="s">
        <v>144</v>
      </c>
      <c r="Q116" s="7" t="str">
        <f>VLOOKUP(R116,procv!$A$1:$B$27,2,FALSE)</f>
        <v>26 - Pernambuco</v>
      </c>
      <c r="R116" s="14" t="s">
        <v>24</v>
      </c>
      <c r="S116" s="12">
        <f t="shared" si="37"/>
        <v>-9.0470196937565084E-2</v>
      </c>
      <c r="T116" s="12">
        <f t="shared" si="32"/>
        <v>-1.6780764413883542E-2</v>
      </c>
      <c r="U116" s="12">
        <f t="shared" si="33"/>
        <v>8.1019261024284583E-2</v>
      </c>
      <c r="V116" s="12">
        <f t="shared" si="34"/>
        <v>-0.75959284152366013</v>
      </c>
      <c r="W116" s="12">
        <f t="shared" si="35"/>
        <v>-0.73588709677419351</v>
      </c>
    </row>
    <row r="117" spans="1:23" x14ac:dyDescent="0.2">
      <c r="A117" s="7" t="str">
        <f>VLOOKUP(B117,procv!$A$1:$B$27,2,FALSE)</f>
        <v>22 - Piauí</v>
      </c>
      <c r="B117" s="14" t="s">
        <v>25</v>
      </c>
      <c r="C117" s="12">
        <v>369497.7</v>
      </c>
      <c r="D117" s="14">
        <v>367439.66</v>
      </c>
      <c r="E117" s="24">
        <v>99.44</v>
      </c>
      <c r="F117" s="14">
        <v>2058.04</v>
      </c>
      <c r="G117" s="14" t="s">
        <v>145</v>
      </c>
      <c r="I117" s="7" t="str">
        <f>VLOOKUP(J117,procv!$A$1:$B$27,2,FALSE)</f>
        <v>22 - Piauí</v>
      </c>
      <c r="J117" s="14" t="s">
        <v>25</v>
      </c>
      <c r="K117" s="12">
        <f t="shared" si="36"/>
        <v>552149.8442968938</v>
      </c>
      <c r="L117" s="12">
        <f t="shared" si="29"/>
        <v>549074.46259477013</v>
      </c>
      <c r="M117" s="11">
        <f t="shared" si="30"/>
        <v>0.99443016830686626</v>
      </c>
      <c r="N117" s="12">
        <f t="shared" si="31"/>
        <v>3075.381702123665</v>
      </c>
      <c r="O117" s="14" t="s">
        <v>145</v>
      </c>
      <c r="Q117" s="7" t="str">
        <f>VLOOKUP(R117,procv!$A$1:$B$27,2,FALSE)</f>
        <v>22 - Piauí</v>
      </c>
      <c r="R117" s="14" t="s">
        <v>25</v>
      </c>
      <c r="S117" s="12">
        <f t="shared" si="37"/>
        <v>0.72882196488240014</v>
      </c>
      <c r="T117" s="12">
        <f t="shared" si="32"/>
        <v>0.55647801171609923</v>
      </c>
      <c r="U117" s="12">
        <f t="shared" si="33"/>
        <v>-9.9688664690250062E-2</v>
      </c>
      <c r="V117" s="12">
        <f t="shared" si="34"/>
        <v>31.498876752195358</v>
      </c>
      <c r="W117" s="12">
        <f t="shared" si="35"/>
        <v>17.696428571428569</v>
      </c>
    </row>
    <row r="118" spans="1:23" x14ac:dyDescent="0.2">
      <c r="A118" s="7" t="str">
        <f>VLOOKUP(B118,procv!$A$1:$B$27,2,FALSE)</f>
        <v>33 - Rio de Janeiro</v>
      </c>
      <c r="B118" s="14" t="s">
        <v>26</v>
      </c>
      <c r="C118" s="12">
        <v>393625367.64999998</v>
      </c>
      <c r="D118" s="14">
        <v>353755415.31999999</v>
      </c>
      <c r="E118" s="24">
        <v>89.87</v>
      </c>
      <c r="F118" s="14">
        <v>39869952.329999998</v>
      </c>
      <c r="G118" s="14" t="s">
        <v>146</v>
      </c>
      <c r="I118" s="7" t="str">
        <f>VLOOKUP(J118,procv!$A$1:$B$27,2,FALSE)</f>
        <v>33 - Rio de Janeiro</v>
      </c>
      <c r="J118" s="14" t="s">
        <v>26</v>
      </c>
      <c r="K118" s="12">
        <f t="shared" si="36"/>
        <v>588204433.90920997</v>
      </c>
      <c r="L118" s="12">
        <f t="shared" si="29"/>
        <v>528625746.48805934</v>
      </c>
      <c r="M118" s="11">
        <f t="shared" si="30"/>
        <v>0.89871091752030785</v>
      </c>
      <c r="N118" s="12">
        <f t="shared" si="31"/>
        <v>59578687.421150602</v>
      </c>
      <c r="O118" s="14" t="s">
        <v>146</v>
      </c>
      <c r="Q118" s="7" t="str">
        <f>VLOOKUP(R118,procv!$A$1:$B$27,2,FALSE)</f>
        <v>33 - Rio de Janeiro</v>
      </c>
      <c r="R118" s="14" t="s">
        <v>26</v>
      </c>
      <c r="S118" s="12">
        <f t="shared" si="37"/>
        <v>-5.4683191243324214E-2</v>
      </c>
      <c r="T118" s="12">
        <f t="shared" si="32"/>
        <v>-3.2502139706359401E-2</v>
      </c>
      <c r="U118" s="12">
        <f t="shared" si="33"/>
        <v>2.3464145915418788E-2</v>
      </c>
      <c r="V118" s="12">
        <f t="shared" si="34"/>
        <v>-0.25148972448788665</v>
      </c>
      <c r="W118" s="12">
        <f t="shared" si="35"/>
        <v>-0.20829220138203364</v>
      </c>
    </row>
    <row r="119" spans="1:23" x14ac:dyDescent="0.2">
      <c r="A119" s="7" t="str">
        <f>VLOOKUP(B119,procv!$A$1:$B$27,2,FALSE)</f>
        <v>24 - Rio Grande do Norte</v>
      </c>
      <c r="B119" s="14" t="s">
        <v>27</v>
      </c>
      <c r="C119" s="12">
        <v>1566603.43</v>
      </c>
      <c r="D119" s="14">
        <v>1563300.46</v>
      </c>
      <c r="E119" s="24">
        <v>99.79</v>
      </c>
      <c r="F119" s="14">
        <v>3302.97</v>
      </c>
      <c r="G119" s="14" t="s">
        <v>143</v>
      </c>
      <c r="I119" s="7" t="str">
        <f>VLOOKUP(J119,procv!$A$1:$B$27,2,FALSE)</f>
        <v>24 - Rio Grande do Norte</v>
      </c>
      <c r="J119" s="14" t="s">
        <v>27</v>
      </c>
      <c r="K119" s="12">
        <f t="shared" si="36"/>
        <v>2341015.491975944</v>
      </c>
      <c r="L119" s="12">
        <f t="shared" si="29"/>
        <v>2336079.7795987972</v>
      </c>
      <c r="M119" s="11">
        <f t="shared" si="30"/>
        <v>0.99789163617495724</v>
      </c>
      <c r="N119" s="12">
        <f t="shared" si="31"/>
        <v>4935.7123771468978</v>
      </c>
      <c r="O119" s="14" t="s">
        <v>143</v>
      </c>
      <c r="Q119" s="7" t="str">
        <f>VLOOKUP(R119,procv!$A$1:$B$27,2,FALSE)</f>
        <v>24 - Rio Grande do Norte</v>
      </c>
      <c r="R119" s="14" t="s">
        <v>27</v>
      </c>
      <c r="S119" s="12">
        <f t="shared" si="37"/>
        <v>-0.14075574680801139</v>
      </c>
      <c r="T119" s="12">
        <f t="shared" si="32"/>
        <v>-0.13969901325896994</v>
      </c>
      <c r="U119" s="12">
        <f t="shared" si="33"/>
        <v>1.22984069444243E-3</v>
      </c>
      <c r="V119" s="12">
        <f t="shared" si="34"/>
        <v>-0.64090925813690491</v>
      </c>
      <c r="W119" s="12">
        <f t="shared" si="35"/>
        <v>-0.5714285714285714</v>
      </c>
    </row>
    <row r="120" spans="1:23" x14ac:dyDescent="0.2">
      <c r="A120" s="7" t="str">
        <f>VLOOKUP(B120,procv!$A$1:$B$27,2,FALSE)</f>
        <v>43 - Rio Grande do Sul</v>
      </c>
      <c r="B120" s="14" t="s">
        <v>28</v>
      </c>
      <c r="C120" s="12">
        <v>41957486.359999999</v>
      </c>
      <c r="D120" s="14">
        <v>38639735.719999999</v>
      </c>
      <c r="E120" s="24">
        <v>92.09</v>
      </c>
      <c r="F120" s="14">
        <v>3317750.64</v>
      </c>
      <c r="G120" s="14" t="s">
        <v>96</v>
      </c>
      <c r="I120" s="7" t="str">
        <f>VLOOKUP(J120,procv!$A$1:$B$27,2,FALSE)</f>
        <v>43 - Rio Grande do Sul</v>
      </c>
      <c r="J120" s="14" t="s">
        <v>28</v>
      </c>
      <c r="K120" s="12">
        <f t="shared" si="36"/>
        <v>62698142.805119075</v>
      </c>
      <c r="L120" s="12">
        <f t="shared" si="29"/>
        <v>57740343.340354018</v>
      </c>
      <c r="M120" s="11">
        <f t="shared" si="30"/>
        <v>0.92092589600021979</v>
      </c>
      <c r="N120" s="12">
        <f t="shared" si="31"/>
        <v>4957799.4647650579</v>
      </c>
      <c r="O120" s="14" t="s">
        <v>96</v>
      </c>
      <c r="Q120" s="7" t="str">
        <f>VLOOKUP(R120,procv!$A$1:$B$27,2,FALSE)</f>
        <v>43 - Rio Grande do Sul</v>
      </c>
      <c r="R120" s="14" t="s">
        <v>28</v>
      </c>
      <c r="S120" s="12">
        <f t="shared" si="37"/>
        <v>0.1237037684107527</v>
      </c>
      <c r="T120" s="12">
        <f t="shared" si="32"/>
        <v>0.16732527103538497</v>
      </c>
      <c r="U120" s="12">
        <f t="shared" si="33"/>
        <v>3.8819396936192518E-2</v>
      </c>
      <c r="V120" s="12">
        <f t="shared" si="34"/>
        <v>-0.3843281833591633</v>
      </c>
      <c r="W120" s="12">
        <f t="shared" si="35"/>
        <v>-0.45259165613147911</v>
      </c>
    </row>
    <row r="121" spans="1:23" x14ac:dyDescent="0.2">
      <c r="A121" s="7" t="str">
        <f>VLOOKUP(B121,procv!$A$1:$B$27,2,FALSE)</f>
        <v>11 - Rondônia</v>
      </c>
      <c r="B121" s="14" t="s">
        <v>29</v>
      </c>
      <c r="C121" s="12">
        <v>871224.28</v>
      </c>
      <c r="D121" s="14">
        <v>833820.28</v>
      </c>
      <c r="E121" s="24">
        <v>95.71</v>
      </c>
      <c r="F121" s="14">
        <v>37404</v>
      </c>
      <c r="G121" s="14" t="s">
        <v>147</v>
      </c>
      <c r="I121" s="7" t="str">
        <f>VLOOKUP(J121,procv!$A$1:$B$27,2,FALSE)</f>
        <v>11 - Rondônia</v>
      </c>
      <c r="J121" s="14" t="s">
        <v>29</v>
      </c>
      <c r="K121" s="12">
        <f t="shared" si="36"/>
        <v>1301892.6790333835</v>
      </c>
      <c r="L121" s="12">
        <f t="shared" si="29"/>
        <v>1245998.9271207708</v>
      </c>
      <c r="M121" s="11">
        <f t="shared" si="30"/>
        <v>0.95706731221953556</v>
      </c>
      <c r="N121" s="12">
        <f t="shared" si="31"/>
        <v>55893.751912612766</v>
      </c>
      <c r="O121" s="14" t="s">
        <v>147</v>
      </c>
      <c r="Q121" s="7" t="str">
        <f>VLOOKUP(R121,procv!$A$1:$B$27,2,FALSE)</f>
        <v>11 - Rondônia</v>
      </c>
      <c r="R121" s="14" t="s">
        <v>29</v>
      </c>
      <c r="S121" s="12">
        <f t="shared" si="37"/>
        <v>-0.15675784278741567</v>
      </c>
      <c r="T121" s="12">
        <f t="shared" si="32"/>
        <v>-0.11971493337943728</v>
      </c>
      <c r="U121" s="12">
        <f t="shared" si="33"/>
        <v>4.3929147862373341E-2</v>
      </c>
      <c r="V121" s="12">
        <f t="shared" si="34"/>
        <v>-0.98252859176012697</v>
      </c>
      <c r="W121" s="12">
        <f t="shared" si="35"/>
        <v>-0.97902097902097907</v>
      </c>
    </row>
    <row r="122" spans="1:23" x14ac:dyDescent="0.2">
      <c r="A122" s="7" t="str">
        <f>VLOOKUP(B122,procv!$A$1:$B$27,2,FALSE)</f>
        <v>14 - Roraima</v>
      </c>
      <c r="B122" s="14" t="s">
        <v>30</v>
      </c>
      <c r="C122" s="12">
        <v>27084.63</v>
      </c>
      <c r="D122" s="14">
        <v>26913.37</v>
      </c>
      <c r="E122" s="24">
        <v>99.37</v>
      </c>
      <c r="F122" s="14" t="s">
        <v>122</v>
      </c>
      <c r="G122" s="14" t="s">
        <v>148</v>
      </c>
      <c r="I122" s="7" t="str">
        <f>VLOOKUP(J122,procv!$A$1:$B$27,2,FALSE)</f>
        <v>14 - Roraima</v>
      </c>
      <c r="J122" s="14" t="s">
        <v>30</v>
      </c>
      <c r="K122" s="12">
        <f t="shared" si="36"/>
        <v>40473.253926449288</v>
      </c>
      <c r="L122" s="12">
        <f t="shared" si="29"/>
        <v>40217.335737149901</v>
      </c>
      <c r="M122" s="11">
        <f t="shared" si="30"/>
        <v>0.99367685657880489</v>
      </c>
      <c r="N122" s="12">
        <f t="shared" si="31"/>
        <v>255.9181892993814</v>
      </c>
      <c r="O122" s="14" t="s">
        <v>148</v>
      </c>
      <c r="Q122" s="7" t="str">
        <f>VLOOKUP(R122,procv!$A$1:$B$27,2,FALSE)</f>
        <v>14 - Roraima</v>
      </c>
      <c r="R122" s="14" t="s">
        <v>30</v>
      </c>
      <c r="S122" s="12">
        <f t="shared" si="37"/>
        <v>0.62709687642321743</v>
      </c>
      <c r="T122" s="12">
        <f t="shared" si="32"/>
        <v>0.63745071212109727</v>
      </c>
      <c r="U122" s="12">
        <f t="shared" si="33"/>
        <v>6.3633799854869721E-3</v>
      </c>
      <c r="V122" s="12">
        <f t="shared" si="34"/>
        <v>-1</v>
      </c>
      <c r="W122" s="12">
        <f t="shared" si="35"/>
        <v>-1</v>
      </c>
    </row>
    <row r="123" spans="1:23" x14ac:dyDescent="0.2">
      <c r="A123" s="7" t="str">
        <f>VLOOKUP(B123,procv!$A$1:$B$27,2,FALSE)</f>
        <v>42 - Santa Catarina</v>
      </c>
      <c r="B123" s="14" t="s">
        <v>31</v>
      </c>
      <c r="C123" s="12">
        <v>23067740.280000001</v>
      </c>
      <c r="D123" s="14">
        <v>22592901.969999999</v>
      </c>
      <c r="E123" s="24">
        <v>97.94</v>
      </c>
      <c r="F123" s="14">
        <v>474838.31</v>
      </c>
      <c r="G123" s="14" t="s">
        <v>149</v>
      </c>
      <c r="I123" s="7" t="str">
        <f>VLOOKUP(J123,procv!$A$1:$B$27,2,FALSE)</f>
        <v>42 - Santa Catarina</v>
      </c>
      <c r="J123" s="14" t="s">
        <v>31</v>
      </c>
      <c r="K123" s="12">
        <f t="shared" si="36"/>
        <v>34470713.089372918</v>
      </c>
      <c r="L123" s="12">
        <f t="shared" si="29"/>
        <v>33761150.082802914</v>
      </c>
      <c r="M123" s="11">
        <f t="shared" si="30"/>
        <v>0.97941548221731578</v>
      </c>
      <c r="N123" s="12">
        <f t="shared" si="31"/>
        <v>709563.0065700009</v>
      </c>
      <c r="O123" s="14" t="s">
        <v>149</v>
      </c>
      <c r="Q123" s="7" t="str">
        <f>VLOOKUP(R123,procv!$A$1:$B$27,2,FALSE)</f>
        <v>42 - Santa Catarina</v>
      </c>
      <c r="R123" s="14" t="s">
        <v>31</v>
      </c>
      <c r="S123" s="12">
        <f t="shared" si="37"/>
        <v>0.11636428244288699</v>
      </c>
      <c r="T123" s="12">
        <f t="shared" si="32"/>
        <v>0.1182133190984076</v>
      </c>
      <c r="U123" s="12">
        <f t="shared" si="33"/>
        <v>1.6563022344950884E-3</v>
      </c>
      <c r="V123" s="12">
        <f t="shared" si="34"/>
        <v>2.8386747738247342E-2</v>
      </c>
      <c r="W123" s="12">
        <f t="shared" si="35"/>
        <v>-7.7669902912621436E-2</v>
      </c>
    </row>
    <row r="124" spans="1:23" x14ac:dyDescent="0.2">
      <c r="A124" s="7" t="str">
        <f>VLOOKUP(B124,procv!$A$1:$B$27,2,FALSE)</f>
        <v>35 - São Paulo</v>
      </c>
      <c r="B124" s="14" t="s">
        <v>32</v>
      </c>
      <c r="C124" s="12">
        <v>460599259.10000002</v>
      </c>
      <c r="D124" s="14">
        <v>421279862.45999998</v>
      </c>
      <c r="E124" s="24">
        <v>91.46</v>
      </c>
      <c r="F124" s="14">
        <v>39319396.640000001</v>
      </c>
      <c r="G124" s="14" t="s">
        <v>53</v>
      </c>
      <c r="I124" s="7" t="str">
        <f>VLOOKUP(J124,procv!$A$1:$B$27,2,FALSE)</f>
        <v>35 - São Paulo</v>
      </c>
      <c r="J124" s="14" t="s">
        <v>32</v>
      </c>
      <c r="K124" s="12">
        <f t="shared" si="36"/>
        <v>688285229.36767852</v>
      </c>
      <c r="L124" s="12">
        <f t="shared" si="29"/>
        <v>629529251.36666846</v>
      </c>
      <c r="M124" s="11">
        <f t="shared" si="30"/>
        <v>0.9146342599056082</v>
      </c>
      <c r="N124" s="12">
        <f t="shared" si="31"/>
        <v>58755978.001010045</v>
      </c>
      <c r="O124" s="14" t="s">
        <v>53</v>
      </c>
      <c r="Q124" s="7" t="str">
        <f>VLOOKUP(R124,procv!$A$1:$B$27,2,FALSE)</f>
        <v>35 - São Paulo</v>
      </c>
      <c r="R124" s="14" t="s">
        <v>32</v>
      </c>
      <c r="S124" s="12">
        <f t="shared" si="37"/>
        <v>0.13405287865274995</v>
      </c>
      <c r="T124" s="12">
        <f t="shared" si="32"/>
        <v>0.14150264933391332</v>
      </c>
      <c r="U124" s="12">
        <f t="shared" si="33"/>
        <v>6.5691563606926628E-3</v>
      </c>
      <c r="V124" s="12">
        <f t="shared" si="34"/>
        <v>5.4233790973102103E-2</v>
      </c>
      <c r="W124" s="12">
        <f t="shared" si="35"/>
        <v>-7.0257611241217655E-2</v>
      </c>
    </row>
    <row r="125" spans="1:23" x14ac:dyDescent="0.2">
      <c r="A125" s="7" t="str">
        <f>VLOOKUP(B125,procv!$A$1:$B$27,2,FALSE)</f>
        <v>28 - Sergipe</v>
      </c>
      <c r="B125" s="14" t="s">
        <v>33</v>
      </c>
      <c r="C125" s="12">
        <v>150106.45000000001</v>
      </c>
      <c r="D125" s="14">
        <v>149027.79</v>
      </c>
      <c r="E125" s="24">
        <v>99.28</v>
      </c>
      <c r="F125" s="14">
        <v>1078.6600000000001</v>
      </c>
      <c r="G125" s="14" t="s">
        <v>150</v>
      </c>
      <c r="I125" s="7" t="str">
        <f>VLOOKUP(J125,procv!$A$1:$B$27,2,FALSE)</f>
        <v>28 - Sergipe</v>
      </c>
      <c r="J125" s="14" t="s">
        <v>33</v>
      </c>
      <c r="K125" s="12">
        <f t="shared" si="36"/>
        <v>224307.89960386624</v>
      </c>
      <c r="L125" s="12">
        <f t="shared" si="29"/>
        <v>222696.03043377589</v>
      </c>
      <c r="M125" s="11">
        <f t="shared" si="30"/>
        <v>0.99281403297459891</v>
      </c>
      <c r="N125" s="12">
        <f t="shared" si="31"/>
        <v>1611.8691700903348</v>
      </c>
      <c r="O125" s="14" t="s">
        <v>150</v>
      </c>
      <c r="Q125" s="7" t="str">
        <f>VLOOKUP(R125,procv!$A$1:$B$27,2,FALSE)</f>
        <v>28 - Sergipe</v>
      </c>
      <c r="R125" s="14" t="s">
        <v>33</v>
      </c>
      <c r="S125" s="12">
        <f t="shared" si="37"/>
        <v>0.7888655703028935</v>
      </c>
      <c r="T125" s="12">
        <f t="shared" si="32"/>
        <v>0.79918304247563166</v>
      </c>
      <c r="U125" s="12">
        <f t="shared" si="33"/>
        <v>5.7676062103375614E-3</v>
      </c>
      <c r="V125" s="12">
        <f t="shared" si="34"/>
        <v>-0.63659757497891012</v>
      </c>
      <c r="W125" s="12">
        <f t="shared" si="35"/>
        <v>-0.79166666666666663</v>
      </c>
    </row>
    <row r="126" spans="1:23" x14ac:dyDescent="0.2">
      <c r="A126" s="7" t="str">
        <f>VLOOKUP(B126,procv!$A$1:$B$27,2,FALSE)</f>
        <v>17 - Tocantins</v>
      </c>
      <c r="B126" s="14" t="s">
        <v>35</v>
      </c>
      <c r="C126" s="12">
        <v>585773.81000000006</v>
      </c>
      <c r="D126" s="14">
        <v>585545.81000000006</v>
      </c>
      <c r="E126" s="24">
        <v>99.96</v>
      </c>
      <c r="F126" s="14" t="s">
        <v>151</v>
      </c>
      <c r="G126" s="14" t="s">
        <v>103</v>
      </c>
      <c r="I126" s="7" t="str">
        <f>VLOOKUP(J126,procv!$A$1:$B$27,2,FALSE)</f>
        <v>17 - Tocantins</v>
      </c>
      <c r="J126" s="14" t="s">
        <v>35</v>
      </c>
      <c r="K126" s="12">
        <f t="shared" si="36"/>
        <v>875336.75577601243</v>
      </c>
      <c r="L126" s="12">
        <f t="shared" si="29"/>
        <v>874996.04955646163</v>
      </c>
      <c r="M126" s="11">
        <f t="shared" si="30"/>
        <v>0.99961077126339937</v>
      </c>
      <c r="N126" s="12">
        <f t="shared" si="31"/>
        <v>340.70621955073545</v>
      </c>
      <c r="O126" s="14" t="s">
        <v>103</v>
      </c>
      <c r="Q126" s="7" t="str">
        <f>VLOOKUP(R126,procv!$A$1:$B$27,2,FALSE)</f>
        <v>17 - Tocantins</v>
      </c>
      <c r="R126" s="14" t="s">
        <v>35</v>
      </c>
      <c r="S126" s="12">
        <f t="shared" si="37"/>
        <v>-0.67440154530936103</v>
      </c>
      <c r="T126" s="12">
        <f t="shared" si="32"/>
        <v>-0.6747665328558321</v>
      </c>
      <c r="U126" s="12">
        <f t="shared" si="33"/>
        <v>-1.1209744432539859E-3</v>
      </c>
      <c r="V126" s="12">
        <f t="shared" si="34"/>
        <v>0.26295340442046533</v>
      </c>
      <c r="W126" s="12">
        <f t="shared" si="35"/>
        <v>2.75</v>
      </c>
    </row>
    <row r="127" spans="1:23" x14ac:dyDescent="0.2">
      <c r="A127" s="14" t="s">
        <v>6</v>
      </c>
      <c r="B127" s="14" t="s">
        <v>6</v>
      </c>
      <c r="C127" s="12">
        <v>1166394733.8199999</v>
      </c>
      <c r="D127" s="14">
        <v>1063728479.8200001</v>
      </c>
      <c r="E127" s="24">
        <v>91.2</v>
      </c>
      <c r="F127" s="14">
        <v>102666254</v>
      </c>
      <c r="G127" s="14" t="s">
        <v>39</v>
      </c>
      <c r="I127" s="7" t="e">
        <f>VLOOKUP(J127,procv!$A$1:$B$27,2,FALSE)</f>
        <v>#N/A</v>
      </c>
      <c r="J127" s="14" t="s">
        <v>6</v>
      </c>
      <c r="K127" s="12">
        <f t="shared" si="36"/>
        <v>1742973422.2092042</v>
      </c>
      <c r="L127" s="12">
        <f t="shared" si="29"/>
        <v>1589556618.3680835</v>
      </c>
      <c r="M127" s="11">
        <f t="shared" si="30"/>
        <v>0.91197983750855693</v>
      </c>
      <c r="N127" s="12">
        <f t="shared" si="31"/>
        <v>153416803.84112093</v>
      </c>
      <c r="O127" s="14" t="s">
        <v>39</v>
      </c>
      <c r="Q127" s="7" t="e">
        <f>VLOOKUP(R127,procv!$A$1:$B$27,2,FALSE)</f>
        <v>#N/A</v>
      </c>
      <c r="R127" s="14" t="s">
        <v>6</v>
      </c>
      <c r="S127" s="12">
        <f t="shared" si="37"/>
        <v>6.6472774684906089E-2</v>
      </c>
      <c r="T127" s="12">
        <f t="shared" si="32"/>
        <v>8.1622795713908847E-2</v>
      </c>
      <c r="U127" s="12">
        <f t="shared" si="33"/>
        <v>1.4205726942705166E-2</v>
      </c>
      <c r="V127" s="12">
        <f t="shared" si="34"/>
        <v>-9.0497098185126745E-2</v>
      </c>
      <c r="W127" s="12">
        <f t="shared" si="35"/>
        <v>-0.14659090909090922</v>
      </c>
    </row>
    <row r="128" spans="1:23" x14ac:dyDescent="0.2">
      <c r="B128" s="9"/>
      <c r="C128" s="9"/>
      <c r="D128" s="9"/>
      <c r="F128" s="9"/>
      <c r="G128" s="9"/>
      <c r="J128" s="9"/>
      <c r="K128" s="9"/>
      <c r="L128" s="9"/>
      <c r="M128" s="9"/>
      <c r="N128" s="9"/>
      <c r="O128" s="9"/>
      <c r="R128" s="9"/>
      <c r="S128" s="9"/>
      <c r="T128" s="9"/>
      <c r="U128" s="9"/>
      <c r="V128" s="9"/>
      <c r="W128" s="9"/>
    </row>
    <row r="129" spans="1:23" x14ac:dyDescent="0.2">
      <c r="B129" s="9">
        <v>2011</v>
      </c>
      <c r="C129" s="9"/>
      <c r="D129" s="9"/>
      <c r="F129" s="9"/>
      <c r="G129" s="9"/>
      <c r="J129" s="9">
        <v>2011</v>
      </c>
      <c r="K129" s="8" t="s">
        <v>248</v>
      </c>
      <c r="L129" s="15">
        <f>IPCA_2016!B6</f>
        <v>1.4030783875336763</v>
      </c>
      <c r="M129" s="9"/>
      <c r="N129" s="9"/>
      <c r="O129" s="9"/>
      <c r="R129" s="9">
        <v>2012</v>
      </c>
      <c r="S129" s="8" t="s">
        <v>248</v>
      </c>
      <c r="T129" s="17">
        <v>1.2472504900000001</v>
      </c>
      <c r="U129" s="9"/>
      <c r="V129" s="9"/>
      <c r="W129" s="9"/>
    </row>
    <row r="130" spans="1:23" x14ac:dyDescent="0.2">
      <c r="A130" s="7" t="s">
        <v>277</v>
      </c>
      <c r="B130" s="10" t="s">
        <v>0</v>
      </c>
      <c r="C130" s="10" t="s">
        <v>1</v>
      </c>
      <c r="D130" s="10" t="s">
        <v>2</v>
      </c>
      <c r="E130" s="10" t="s">
        <v>3</v>
      </c>
      <c r="F130" s="10" t="s">
        <v>4</v>
      </c>
      <c r="G130" s="10" t="s">
        <v>5</v>
      </c>
      <c r="I130" s="7" t="s">
        <v>277</v>
      </c>
      <c r="J130" s="10" t="s">
        <v>0</v>
      </c>
      <c r="K130" s="10" t="s">
        <v>1</v>
      </c>
      <c r="L130" s="10" t="s">
        <v>2</v>
      </c>
      <c r="M130" s="10" t="s">
        <v>3</v>
      </c>
      <c r="N130" s="10" t="s">
        <v>4</v>
      </c>
      <c r="O130" s="10" t="s">
        <v>5</v>
      </c>
      <c r="Q130" s="7" t="s">
        <v>277</v>
      </c>
      <c r="R130" s="14" t="s">
        <v>0</v>
      </c>
      <c r="S130" s="14" t="s">
        <v>1</v>
      </c>
      <c r="T130" s="14" t="s">
        <v>2</v>
      </c>
      <c r="U130" s="14" t="s">
        <v>3</v>
      </c>
      <c r="V130" s="14" t="s">
        <v>4</v>
      </c>
      <c r="W130" s="14" t="s">
        <v>5</v>
      </c>
    </row>
    <row r="131" spans="1:23" x14ac:dyDescent="0.2">
      <c r="A131" s="7" t="str">
        <f>VLOOKUP(B131,procv!$A$1:$B$27,2,FALSE)</f>
        <v>12 - Acre</v>
      </c>
      <c r="B131" s="14" t="s">
        <v>7</v>
      </c>
      <c r="C131" s="12">
        <v>1253837.8700000001</v>
      </c>
      <c r="D131" s="14">
        <v>1253654.97</v>
      </c>
      <c r="E131" s="24">
        <v>99.99</v>
      </c>
      <c r="F131" s="14" t="s">
        <v>153</v>
      </c>
      <c r="G131" s="14" t="s">
        <v>128</v>
      </c>
      <c r="I131" s="7" t="str">
        <f>VLOOKUP(J131,procv!$A$1:$B$27,2,FALSE)</f>
        <v>12 - Acre</v>
      </c>
      <c r="J131" s="14" t="s">
        <v>7</v>
      </c>
      <c r="K131" s="12">
        <f>$L$129*C131</f>
        <v>1759232.8168682593</v>
      </c>
      <c r="L131" s="12">
        <f t="shared" ref="L131:L158" si="38">$L$129*D131</f>
        <v>1758976.1938311793</v>
      </c>
      <c r="M131" s="11">
        <f t="shared" ref="M131:M158" si="39">L131/K131</f>
        <v>0.99985412787061523</v>
      </c>
      <c r="N131" s="12">
        <f t="shared" ref="N131:N158" si="40">$L$129*F131</f>
        <v>256.62303707990941</v>
      </c>
      <c r="O131" s="14" t="s">
        <v>128</v>
      </c>
      <c r="Q131" s="7" t="str">
        <f>VLOOKUP(R131,procv!$A$1:$B$27,2,FALSE)</f>
        <v>12 - Acre</v>
      </c>
      <c r="R131" s="14" t="s">
        <v>7</v>
      </c>
      <c r="S131" s="12">
        <f>K162/K131-1</f>
        <v>0.33472460641828583</v>
      </c>
      <c r="T131" s="12">
        <f t="shared" ref="T131:T158" si="41">L162/L131-1</f>
        <v>0.33491933394408524</v>
      </c>
      <c r="U131" s="12">
        <f t="shared" ref="U131:U158" si="42">M162/M131-1</f>
        <v>1.4589341116733046E-4</v>
      </c>
      <c r="V131" s="12">
        <f t="shared" ref="V131:V158" si="43">N162/N131-1</f>
        <v>-1</v>
      </c>
      <c r="W131" s="12">
        <f t="shared" ref="W131:W158" si="44">O162/O131-1</f>
        <v>-1</v>
      </c>
    </row>
    <row r="132" spans="1:23" x14ac:dyDescent="0.2">
      <c r="A132" s="7" t="str">
        <f>VLOOKUP(B132,procv!$A$1:$B$27,2,FALSE)</f>
        <v>27 - Alagoas</v>
      </c>
      <c r="B132" s="14" t="s">
        <v>9</v>
      </c>
      <c r="C132" s="12">
        <v>650845.07999999996</v>
      </c>
      <c r="D132" s="14">
        <v>641852.39</v>
      </c>
      <c r="E132" s="24">
        <v>98.62</v>
      </c>
      <c r="F132" s="14">
        <v>8992.69</v>
      </c>
      <c r="G132" s="14" t="s">
        <v>154</v>
      </c>
      <c r="I132" s="7" t="str">
        <f>VLOOKUP(J132,procv!$A$1:$B$27,2,FALSE)</f>
        <v>27 - Alagoas</v>
      </c>
      <c r="J132" s="14" t="s">
        <v>9</v>
      </c>
      <c r="K132" s="12">
        <f t="shared" ref="K132:K158" si="45">$L$129*C132</f>
        <v>913186.66538062645</v>
      </c>
      <c r="L132" s="12">
        <f t="shared" si="38"/>
        <v>900569.21639583632</v>
      </c>
      <c r="M132" s="11">
        <f t="shared" si="39"/>
        <v>0.98618305603539336</v>
      </c>
      <c r="N132" s="12">
        <f t="shared" si="40"/>
        <v>12617.448984790217</v>
      </c>
      <c r="O132" s="14" t="s">
        <v>154</v>
      </c>
      <c r="Q132" s="7" t="str">
        <f>VLOOKUP(R132,procv!$A$1:$B$27,2,FALSE)</f>
        <v>27 - Alagoas</v>
      </c>
      <c r="R132" s="14" t="s">
        <v>9</v>
      </c>
      <c r="S132" s="12">
        <f t="shared" ref="S132:S158" si="46">K163/K132-1</f>
        <v>-0.94639179402744011</v>
      </c>
      <c r="T132" s="12">
        <f t="shared" si="41"/>
        <v>-0.95464962371722906</v>
      </c>
      <c r="U132" s="12">
        <f t="shared" si="42"/>
        <v>-0.15404040370267003</v>
      </c>
      <c r="V132" s="12">
        <f t="shared" si="43"/>
        <v>-0.3569899884938309</v>
      </c>
      <c r="W132" s="12">
        <f t="shared" si="44"/>
        <v>11.007246376811596</v>
      </c>
    </row>
    <row r="133" spans="1:23" x14ac:dyDescent="0.2">
      <c r="A133" s="7" t="str">
        <f>VLOOKUP(B133,procv!$A$1:$B$27,2,FALSE)</f>
        <v>16 - Amapá</v>
      </c>
      <c r="B133" s="14" t="s">
        <v>10</v>
      </c>
      <c r="C133" s="12">
        <v>73377.759999999995</v>
      </c>
      <c r="D133" s="14">
        <v>59161.760000000002</v>
      </c>
      <c r="E133" s="24">
        <v>80.63</v>
      </c>
      <c r="F133" s="14">
        <v>14216</v>
      </c>
      <c r="G133" s="14" t="s">
        <v>155</v>
      </c>
      <c r="I133" s="7" t="str">
        <f>VLOOKUP(J133,procv!$A$1:$B$27,2,FALSE)</f>
        <v>16 - Amapá</v>
      </c>
      <c r="J133" s="14" t="s">
        <v>10</v>
      </c>
      <c r="K133" s="12">
        <f t="shared" si="45"/>
        <v>102954.74918163309</v>
      </c>
      <c r="L133" s="12">
        <f t="shared" si="38"/>
        <v>83008.586824454353</v>
      </c>
      <c r="M133" s="11">
        <f t="shared" si="39"/>
        <v>0.80626282404913974</v>
      </c>
      <c r="N133" s="12">
        <f t="shared" si="40"/>
        <v>19946.162357178742</v>
      </c>
      <c r="O133" s="14" t="s">
        <v>155</v>
      </c>
      <c r="Q133" s="7" t="str">
        <f>VLOOKUP(R133,procv!$A$1:$B$27,2,FALSE)</f>
        <v>16 - Amapá</v>
      </c>
      <c r="R133" s="14" t="s">
        <v>10</v>
      </c>
      <c r="S133" s="12">
        <f t="shared" si="46"/>
        <v>-0.66240692527496869</v>
      </c>
      <c r="T133" s="12">
        <f t="shared" si="41"/>
        <v>-0.58128656728881256</v>
      </c>
      <c r="U133" s="12">
        <f t="shared" si="42"/>
        <v>0.24029034971238161</v>
      </c>
      <c r="V133" s="12">
        <f t="shared" si="43"/>
        <v>-1</v>
      </c>
      <c r="W133" s="12">
        <f t="shared" si="44"/>
        <v>-1</v>
      </c>
    </row>
    <row r="134" spans="1:23" x14ac:dyDescent="0.2">
      <c r="A134" s="7" t="str">
        <f>VLOOKUP(B134,procv!$A$1:$B$27,2,FALSE)</f>
        <v>13 - Amazonas</v>
      </c>
      <c r="B134" s="14" t="s">
        <v>11</v>
      </c>
      <c r="C134" s="12">
        <v>8301702.0599999996</v>
      </c>
      <c r="D134" s="14">
        <v>7584203.2800000003</v>
      </c>
      <c r="E134" s="24">
        <v>91.36</v>
      </c>
      <c r="F134" s="14">
        <v>717498.78</v>
      </c>
      <c r="G134" s="14" t="s">
        <v>156</v>
      </c>
      <c r="I134" s="7" t="str">
        <f>VLOOKUP(J134,procv!$A$1:$B$27,2,FALSE)</f>
        <v>13 - Amazonas</v>
      </c>
      <c r="J134" s="14" t="s">
        <v>11</v>
      </c>
      <c r="K134" s="12">
        <f t="shared" si="45"/>
        <v>11647938.740129799</v>
      </c>
      <c r="L134" s="12">
        <f t="shared" si="38"/>
        <v>10641231.708830019</v>
      </c>
      <c r="M134" s="11">
        <f t="shared" si="39"/>
        <v>0.91357208740878382</v>
      </c>
      <c r="N134" s="12">
        <f t="shared" si="40"/>
        <v>1006707.03129978</v>
      </c>
      <c r="O134" s="14" t="s">
        <v>156</v>
      </c>
      <c r="Q134" s="7" t="str">
        <f>VLOOKUP(R134,procv!$A$1:$B$27,2,FALSE)</f>
        <v>13 - Amazonas</v>
      </c>
      <c r="R134" s="14" t="s">
        <v>11</v>
      </c>
      <c r="S134" s="12">
        <f t="shared" si="46"/>
        <v>-0.616275721695555</v>
      </c>
      <c r="T134" s="12">
        <f t="shared" si="41"/>
        <v>-0.58949403858721827</v>
      </c>
      <c r="U134" s="12">
        <f t="shared" si="42"/>
        <v>6.9794080339864006E-2</v>
      </c>
      <c r="V134" s="12">
        <f t="shared" si="43"/>
        <v>-0.89936711437244443</v>
      </c>
      <c r="W134" s="12">
        <f t="shared" si="44"/>
        <v>-0.7372685185185186</v>
      </c>
    </row>
    <row r="135" spans="1:23" x14ac:dyDescent="0.2">
      <c r="A135" s="7" t="str">
        <f>VLOOKUP(B135,procv!$A$1:$B$27,2,FALSE)</f>
        <v>29 - Bahia</v>
      </c>
      <c r="B135" s="14" t="s">
        <v>12</v>
      </c>
      <c r="C135" s="12">
        <v>16804586.690000001</v>
      </c>
      <c r="D135" s="14">
        <v>14575444.470000001</v>
      </c>
      <c r="E135" s="24">
        <v>86.73</v>
      </c>
      <c r="F135" s="14">
        <v>2229142.2200000002</v>
      </c>
      <c r="G135" s="14" t="s">
        <v>157</v>
      </c>
      <c r="I135" s="7" t="str">
        <f>VLOOKUP(J135,procv!$A$1:$B$27,2,FALSE)</f>
        <v>29 - Bahia</v>
      </c>
      <c r="J135" s="14" t="s">
        <v>12</v>
      </c>
      <c r="K135" s="12">
        <f t="shared" si="45"/>
        <v>23578152.396175079</v>
      </c>
      <c r="L135" s="12">
        <f t="shared" si="38"/>
        <v>20450491.124554239</v>
      </c>
      <c r="M135" s="11">
        <f t="shared" si="39"/>
        <v>0.86734917905916076</v>
      </c>
      <c r="N135" s="12">
        <f t="shared" si="40"/>
        <v>3127661.2716208398</v>
      </c>
      <c r="O135" s="14" t="s">
        <v>157</v>
      </c>
      <c r="Q135" s="7" t="str">
        <f>VLOOKUP(R135,procv!$A$1:$B$27,2,FALSE)</f>
        <v>29 - Bahia</v>
      </c>
      <c r="R135" s="14" t="s">
        <v>12</v>
      </c>
      <c r="S135" s="12">
        <f t="shared" si="46"/>
        <v>-0.17392928711547073</v>
      </c>
      <c r="T135" s="12">
        <f t="shared" si="41"/>
        <v>-8.8748117122046444E-2</v>
      </c>
      <c r="U135" s="12">
        <f t="shared" si="42"/>
        <v>0.10311607549429169</v>
      </c>
      <c r="V135" s="12">
        <f t="shared" si="43"/>
        <v>-0.73089393566480654</v>
      </c>
      <c r="W135" s="12">
        <f t="shared" si="44"/>
        <v>-0.67445365486058773</v>
      </c>
    </row>
    <row r="136" spans="1:23" x14ac:dyDescent="0.2">
      <c r="A136" s="7" t="str">
        <f>VLOOKUP(B136,procv!$A$1:$B$27,2,FALSE)</f>
        <v>23 - Ceará</v>
      </c>
      <c r="B136" s="14" t="s">
        <v>13</v>
      </c>
      <c r="C136" s="12">
        <v>14130113.51</v>
      </c>
      <c r="D136" s="14">
        <v>13088958.76</v>
      </c>
      <c r="E136" s="24">
        <v>92.63</v>
      </c>
      <c r="F136" s="14">
        <v>1041154.75</v>
      </c>
      <c r="G136" s="14" t="s">
        <v>158</v>
      </c>
      <c r="I136" s="7" t="str">
        <f>VLOOKUP(J136,procv!$A$1:$B$27,2,FALSE)</f>
        <v>23 - Ceará</v>
      </c>
      <c r="J136" s="14" t="s">
        <v>13</v>
      </c>
      <c r="K136" s="12">
        <f t="shared" si="45"/>
        <v>19825656.879278615</v>
      </c>
      <c r="L136" s="12">
        <f t="shared" si="38"/>
        <v>18364835.151475586</v>
      </c>
      <c r="M136" s="11">
        <f t="shared" si="39"/>
        <v>0.92631660394920634</v>
      </c>
      <c r="N136" s="12">
        <f t="shared" si="40"/>
        <v>1460821.727803028</v>
      </c>
      <c r="O136" s="14" t="s">
        <v>158</v>
      </c>
      <c r="Q136" s="7" t="str">
        <f>VLOOKUP(R136,procv!$A$1:$B$27,2,FALSE)</f>
        <v>23 - Ceará</v>
      </c>
      <c r="R136" s="14" t="s">
        <v>13</v>
      </c>
      <c r="S136" s="12">
        <f t="shared" si="46"/>
        <v>-0.16794597039523218</v>
      </c>
      <c r="T136" s="12">
        <f t="shared" si="41"/>
        <v>-0.21525091380755734</v>
      </c>
      <c r="U136" s="12">
        <f t="shared" si="42"/>
        <v>-5.6853211124757497E-2</v>
      </c>
      <c r="V136" s="12">
        <f t="shared" si="43"/>
        <v>0.42675184322762938</v>
      </c>
      <c r="W136" s="12">
        <f t="shared" si="44"/>
        <v>0.71370420624151976</v>
      </c>
    </row>
    <row r="137" spans="1:23" x14ac:dyDescent="0.2">
      <c r="A137" s="7" t="str">
        <f>VLOOKUP(B137,procv!$A$1:$B$27,2,FALSE)</f>
        <v>53 - Distrito Federal</v>
      </c>
      <c r="B137" s="14" t="s">
        <v>14</v>
      </c>
      <c r="C137" s="12">
        <v>75751987.790000007</v>
      </c>
      <c r="D137" s="14">
        <v>66382702.229999997</v>
      </c>
      <c r="E137" s="24">
        <v>87.63</v>
      </c>
      <c r="F137" s="14">
        <v>9369285.5600000005</v>
      </c>
      <c r="G137" s="14" t="s">
        <v>159</v>
      </c>
      <c r="I137" s="7" t="str">
        <f>VLOOKUP(J137,procv!$A$1:$B$27,2,FALSE)</f>
        <v>53 - Distrito Federal</v>
      </c>
      <c r="J137" s="14" t="s">
        <v>14</v>
      </c>
      <c r="K137" s="12">
        <f t="shared" si="45"/>
        <v>106285976.88086395</v>
      </c>
      <c r="L137" s="12">
        <f t="shared" si="38"/>
        <v>93140134.80499658</v>
      </c>
      <c r="M137" s="11">
        <f t="shared" si="39"/>
        <v>0.87631630755388779</v>
      </c>
      <c r="N137" s="12">
        <f t="shared" si="40"/>
        <v>13145842.075867359</v>
      </c>
      <c r="O137" s="14" t="s">
        <v>159</v>
      </c>
      <c r="Q137" s="7" t="str">
        <f>VLOOKUP(R137,procv!$A$1:$B$27,2,FALSE)</f>
        <v>53 - Distrito Federal</v>
      </c>
      <c r="R137" s="14" t="s">
        <v>14</v>
      </c>
      <c r="S137" s="12">
        <f t="shared" si="46"/>
        <v>-3.9268104228228018E-2</v>
      </c>
      <c r="T137" s="12">
        <f t="shared" si="41"/>
        <v>-3.8942981267566457E-2</v>
      </c>
      <c r="U137" s="12">
        <f t="shared" si="42"/>
        <v>3.3841174847260014E-4</v>
      </c>
      <c r="V137" s="12">
        <f t="shared" si="43"/>
        <v>-4.157164600283958E-2</v>
      </c>
      <c r="W137" s="12">
        <f t="shared" si="44"/>
        <v>-2.4252223120452276E-3</v>
      </c>
    </row>
    <row r="138" spans="1:23" x14ac:dyDescent="0.2">
      <c r="A138" s="7" t="str">
        <f>VLOOKUP(B138,procv!$A$1:$B$27,2,FALSE)</f>
        <v>32 - Espírito Santo</v>
      </c>
      <c r="B138" s="14" t="s">
        <v>15</v>
      </c>
      <c r="C138" s="12">
        <v>4879771.46</v>
      </c>
      <c r="D138" s="14">
        <v>4877639.83</v>
      </c>
      <c r="E138" s="24">
        <v>99.96</v>
      </c>
      <c r="F138" s="14">
        <v>2131.63</v>
      </c>
      <c r="G138" s="14" t="s">
        <v>103</v>
      </c>
      <c r="I138" s="7" t="str">
        <f>VLOOKUP(J138,procv!$A$1:$B$27,2,FALSE)</f>
        <v>32 - Espírito Santo</v>
      </c>
      <c r="J138" s="14" t="s">
        <v>15</v>
      </c>
      <c r="K138" s="12">
        <f t="shared" si="45"/>
        <v>6846701.8716296535</v>
      </c>
      <c r="L138" s="12">
        <f t="shared" si="38"/>
        <v>6843711.0276464354</v>
      </c>
      <c r="M138" s="11">
        <f t="shared" si="39"/>
        <v>0.9995631701161678</v>
      </c>
      <c r="N138" s="12">
        <f t="shared" si="40"/>
        <v>2990.8439832184104</v>
      </c>
      <c r="O138" s="14" t="s">
        <v>103</v>
      </c>
      <c r="Q138" s="7" t="str">
        <f>VLOOKUP(R138,procv!$A$1:$B$27,2,FALSE)</f>
        <v>32 - Espírito Santo</v>
      </c>
      <c r="R138" s="14" t="s">
        <v>15</v>
      </c>
      <c r="S138" s="12">
        <f t="shared" si="46"/>
        <v>-0.22299805323648103</v>
      </c>
      <c r="T138" s="12">
        <f t="shared" si="41"/>
        <v>-0.2289502584768035</v>
      </c>
      <c r="U138" s="12">
        <f t="shared" si="42"/>
        <v>-7.6604766115651035E-3</v>
      </c>
      <c r="V138" s="12">
        <f t="shared" si="43"/>
        <v>13.396965451161908</v>
      </c>
      <c r="W138" s="12">
        <f t="shared" si="44"/>
        <v>19.25</v>
      </c>
    </row>
    <row r="139" spans="1:23" x14ac:dyDescent="0.2">
      <c r="A139" s="7" t="str">
        <f>VLOOKUP(B139,procv!$A$1:$B$27,2,FALSE)</f>
        <v>52 - Goiás</v>
      </c>
      <c r="B139" s="14" t="s">
        <v>16</v>
      </c>
      <c r="C139" s="12">
        <v>6079753.8600000003</v>
      </c>
      <c r="D139" s="14">
        <v>4551235.57</v>
      </c>
      <c r="E139" s="24">
        <v>74.86</v>
      </c>
      <c r="F139" s="14">
        <v>1528518.29</v>
      </c>
      <c r="G139" s="14" t="s">
        <v>160</v>
      </c>
      <c r="I139" s="7" t="str">
        <f>VLOOKUP(J139,procv!$A$1:$B$27,2,FALSE)</f>
        <v>52 - Goiás</v>
      </c>
      <c r="J139" s="14" t="s">
        <v>16</v>
      </c>
      <c r="K139" s="12">
        <f t="shared" si="45"/>
        <v>8530371.2424904443</v>
      </c>
      <c r="L139" s="12">
        <f t="shared" si="38"/>
        <v>6385740.2648415128</v>
      </c>
      <c r="M139" s="11">
        <f t="shared" si="39"/>
        <v>0.74858878744147062</v>
      </c>
      <c r="N139" s="12">
        <f t="shared" si="40"/>
        <v>2144630.9776489325</v>
      </c>
      <c r="O139" s="14" t="s">
        <v>160</v>
      </c>
      <c r="Q139" s="7" t="str">
        <f>VLOOKUP(R139,procv!$A$1:$B$27,2,FALSE)</f>
        <v>52 - Goiás</v>
      </c>
      <c r="R139" s="14" t="s">
        <v>16</v>
      </c>
      <c r="S139" s="12">
        <f t="shared" si="46"/>
        <v>-0.22530160056372284</v>
      </c>
      <c r="T139" s="12">
        <f t="shared" si="41"/>
        <v>-0.16032750847626243</v>
      </c>
      <c r="U139" s="12">
        <f t="shared" si="42"/>
        <v>8.3870177264778079E-2</v>
      </c>
      <c r="V139" s="12">
        <f t="shared" si="43"/>
        <v>-0.41876503569010637</v>
      </c>
      <c r="W139" s="12">
        <f t="shared" si="44"/>
        <v>-0.24980111376292768</v>
      </c>
    </row>
    <row r="140" spans="1:23" x14ac:dyDescent="0.2">
      <c r="A140" s="7" t="str">
        <f>VLOOKUP(B140,procv!$A$1:$B$27,2,FALSE)</f>
        <v>21 - Maranhão</v>
      </c>
      <c r="B140" s="14" t="s">
        <v>17</v>
      </c>
      <c r="C140" s="12">
        <v>384780.88</v>
      </c>
      <c r="D140" s="14">
        <v>368834.2</v>
      </c>
      <c r="E140" s="24">
        <v>95.86</v>
      </c>
      <c r="F140" s="14">
        <v>15946.68</v>
      </c>
      <c r="G140" s="14" t="s">
        <v>161</v>
      </c>
      <c r="I140" s="7" t="str">
        <f>VLOOKUP(J140,procv!$A$1:$B$27,2,FALSE)</f>
        <v>21 - Maranhão</v>
      </c>
      <c r="J140" s="14" t="s">
        <v>17</v>
      </c>
      <c r="K140" s="12">
        <f t="shared" si="45"/>
        <v>539877.73666418903</v>
      </c>
      <c r="L140" s="12">
        <f t="shared" si="38"/>
        <v>517503.29460327351</v>
      </c>
      <c r="M140" s="11">
        <f t="shared" si="39"/>
        <v>0.95855646465593614</v>
      </c>
      <c r="N140" s="12">
        <f t="shared" si="40"/>
        <v>22374.442060915524</v>
      </c>
      <c r="O140" s="14" t="s">
        <v>161</v>
      </c>
      <c r="Q140" s="7" t="str">
        <f>VLOOKUP(R140,procv!$A$1:$B$27,2,FALSE)</f>
        <v>21 - Maranhão</v>
      </c>
      <c r="R140" s="14" t="s">
        <v>17</v>
      </c>
      <c r="S140" s="12">
        <f t="shared" si="46"/>
        <v>-0.51990323934614846</v>
      </c>
      <c r="T140" s="12">
        <f t="shared" si="41"/>
        <v>-0.49914608230598367</v>
      </c>
      <c r="U140" s="12">
        <f t="shared" si="42"/>
        <v>4.3235361579810005E-2</v>
      </c>
      <c r="V140" s="12">
        <f t="shared" si="43"/>
        <v>-1</v>
      </c>
      <c r="W140" s="12">
        <f t="shared" si="44"/>
        <v>-1</v>
      </c>
    </row>
    <row r="141" spans="1:23" x14ac:dyDescent="0.2">
      <c r="A141" s="7" t="str">
        <f>VLOOKUP(B141,procv!$A$1:$B$27,2,FALSE)</f>
        <v>51 - Mato Grosso</v>
      </c>
      <c r="B141" s="14" t="s">
        <v>18</v>
      </c>
      <c r="C141" s="12">
        <v>1553779.71</v>
      </c>
      <c r="D141" s="14">
        <v>1433135.66</v>
      </c>
      <c r="E141" s="24">
        <v>92.24</v>
      </c>
      <c r="F141" s="14">
        <v>120644.05</v>
      </c>
      <c r="G141" s="14" t="s">
        <v>162</v>
      </c>
      <c r="I141" s="7" t="str">
        <f>VLOOKUP(J141,procv!$A$1:$B$27,2,FALSE)</f>
        <v>51 - Mato Grosso</v>
      </c>
      <c r="J141" s="14" t="s">
        <v>18</v>
      </c>
      <c r="K141" s="12">
        <f t="shared" si="45"/>
        <v>2180074.7300893432</v>
      </c>
      <c r="L141" s="12">
        <f t="shared" si="38"/>
        <v>2010801.6709498109</v>
      </c>
      <c r="M141" s="11">
        <f t="shared" si="39"/>
        <v>0.92235446941188337</v>
      </c>
      <c r="N141" s="12">
        <f t="shared" si="40"/>
        <v>169273.05913953221</v>
      </c>
      <c r="O141" s="14" t="s">
        <v>162</v>
      </c>
      <c r="Q141" s="7" t="str">
        <f>VLOOKUP(R141,procv!$A$1:$B$27,2,FALSE)</f>
        <v>51 - Mato Grosso</v>
      </c>
      <c r="R141" s="14" t="s">
        <v>18</v>
      </c>
      <c r="S141" s="12">
        <f t="shared" si="46"/>
        <v>0.64002540559719834</v>
      </c>
      <c r="T141" s="12">
        <f t="shared" si="41"/>
        <v>0.778085822734637</v>
      </c>
      <c r="U141" s="12">
        <f t="shared" si="42"/>
        <v>8.4181877101571878E-2</v>
      </c>
      <c r="V141" s="12">
        <f t="shared" si="43"/>
        <v>-1</v>
      </c>
      <c r="W141" s="12">
        <f t="shared" si="44"/>
        <v>-1</v>
      </c>
    </row>
    <row r="142" spans="1:23" x14ac:dyDescent="0.2">
      <c r="A142" s="7" t="str">
        <f>VLOOKUP(B142,procv!$A$1:$B$27,2,FALSE)</f>
        <v>50 - Mato Grosso do Sul</v>
      </c>
      <c r="B142" s="14" t="s">
        <v>19</v>
      </c>
      <c r="C142" s="12">
        <v>794975.95</v>
      </c>
      <c r="D142" s="14">
        <v>794294.61</v>
      </c>
      <c r="E142" s="24">
        <v>99.91</v>
      </c>
      <c r="F142" s="14" t="s">
        <v>163</v>
      </c>
      <c r="G142" s="14" t="s">
        <v>113</v>
      </c>
      <c r="I142" s="7" t="str">
        <f>VLOOKUP(J142,procv!$A$1:$B$27,2,FALSE)</f>
        <v>50 - Mato Grosso do Sul</v>
      </c>
      <c r="J142" s="14" t="s">
        <v>19</v>
      </c>
      <c r="K142" s="12">
        <f t="shared" si="45"/>
        <v>1115413.5740540524</v>
      </c>
      <c r="L142" s="12">
        <f t="shared" si="38"/>
        <v>1114457.6006254903</v>
      </c>
      <c r="M142" s="11">
        <f t="shared" si="39"/>
        <v>0.99914294262612613</v>
      </c>
      <c r="N142" s="12">
        <f t="shared" si="40"/>
        <v>955.97342856219507</v>
      </c>
      <c r="O142" s="14" t="s">
        <v>113</v>
      </c>
      <c r="Q142" s="7" t="str">
        <f>VLOOKUP(R142,procv!$A$1:$B$27,2,FALSE)</f>
        <v>50 - Mato Grosso do Sul</v>
      </c>
      <c r="R142" s="14" t="s">
        <v>19</v>
      </c>
      <c r="S142" s="12">
        <f t="shared" si="46"/>
        <v>0.16793076393218276</v>
      </c>
      <c r="T142" s="12">
        <f t="shared" si="41"/>
        <v>0.16893260624192408</v>
      </c>
      <c r="U142" s="12">
        <f t="shared" si="42"/>
        <v>8.5779255130513654E-4</v>
      </c>
      <c r="V142" s="12">
        <f t="shared" si="43"/>
        <v>-1</v>
      </c>
      <c r="W142" s="12">
        <f t="shared" si="44"/>
        <v>-1</v>
      </c>
    </row>
    <row r="143" spans="1:23" x14ac:dyDescent="0.2">
      <c r="A143" s="7" t="str">
        <f>VLOOKUP(B143,procv!$A$1:$B$27,2,FALSE)</f>
        <v>31 - Minas Gerais</v>
      </c>
      <c r="B143" s="14" t="s">
        <v>20</v>
      </c>
      <c r="C143" s="12">
        <v>74882761.599999994</v>
      </c>
      <c r="D143" s="14">
        <v>71698782.269999996</v>
      </c>
      <c r="E143" s="24">
        <v>95.75</v>
      </c>
      <c r="F143" s="14">
        <v>3183979.33</v>
      </c>
      <c r="G143" s="14" t="s">
        <v>164</v>
      </c>
      <c r="I143" s="7" t="str">
        <f>VLOOKUP(J143,procv!$A$1:$B$27,2,FALSE)</f>
        <v>31 - Minas Gerais</v>
      </c>
      <c r="J143" s="14" t="s">
        <v>20</v>
      </c>
      <c r="K143" s="12">
        <f t="shared" si="45"/>
        <v>105066384.39979668</v>
      </c>
      <c r="L143" s="12">
        <f t="shared" si="38"/>
        <v>100599011.81551974</v>
      </c>
      <c r="M143" s="11">
        <f t="shared" si="39"/>
        <v>0.9574804766548568</v>
      </c>
      <c r="N143" s="12">
        <f t="shared" si="40"/>
        <v>4467372.5842769556</v>
      </c>
      <c r="O143" s="14" t="s">
        <v>164</v>
      </c>
      <c r="Q143" s="7" t="str">
        <f>VLOOKUP(R143,procv!$A$1:$B$27,2,FALSE)</f>
        <v>31 - Minas Gerais</v>
      </c>
      <c r="R143" s="14" t="s">
        <v>20</v>
      </c>
      <c r="S143" s="12">
        <f t="shared" si="46"/>
        <v>-2.5429450236743811E-2</v>
      </c>
      <c r="T143" s="12">
        <f t="shared" si="41"/>
        <v>-1.0381256440730291E-2</v>
      </c>
      <c r="U143" s="12">
        <f t="shared" si="42"/>
        <v>1.5440846021531174E-2</v>
      </c>
      <c r="V143" s="12">
        <f t="shared" si="43"/>
        <v>-0.36429382676432132</v>
      </c>
      <c r="W143" s="12">
        <f t="shared" si="44"/>
        <v>-0.34823529411764709</v>
      </c>
    </row>
    <row r="144" spans="1:23" x14ac:dyDescent="0.2">
      <c r="A144" s="7" t="str">
        <f>VLOOKUP(B144,procv!$A$1:$B$27,2,FALSE)</f>
        <v>15 - Pará</v>
      </c>
      <c r="B144" s="14" t="s">
        <v>21</v>
      </c>
      <c r="C144" s="12">
        <v>1810129.96</v>
      </c>
      <c r="D144" s="14">
        <v>1809262.22</v>
      </c>
      <c r="E144" s="24">
        <v>99.95</v>
      </c>
      <c r="F144" s="14" t="s">
        <v>165</v>
      </c>
      <c r="G144" s="14" t="s">
        <v>166</v>
      </c>
      <c r="I144" s="7" t="str">
        <f>VLOOKUP(J144,procv!$A$1:$B$27,2,FALSE)</f>
        <v>15 - Pará</v>
      </c>
      <c r="J144" s="14" t="s">
        <v>21</v>
      </c>
      <c r="K144" s="12">
        <f t="shared" si="45"/>
        <v>2539754.2255031979</v>
      </c>
      <c r="L144" s="12">
        <f t="shared" si="38"/>
        <v>2538536.7182631996</v>
      </c>
      <c r="M144" s="11">
        <f t="shared" si="39"/>
        <v>0.9995206200553689</v>
      </c>
      <c r="N144" s="12">
        <f t="shared" si="40"/>
        <v>1217.5072399984722</v>
      </c>
      <c r="O144" s="14" t="s">
        <v>166</v>
      </c>
      <c r="Q144" s="7" t="str">
        <f>VLOOKUP(R144,procv!$A$1:$B$27,2,FALSE)</f>
        <v>15 - Pará</v>
      </c>
      <c r="R144" s="14" t="s">
        <v>21</v>
      </c>
      <c r="S144" s="12">
        <f t="shared" si="46"/>
        <v>-0.25175258165733061</v>
      </c>
      <c r="T144" s="12">
        <f t="shared" si="41"/>
        <v>-0.31810746116499466</v>
      </c>
      <c r="U144" s="12">
        <f t="shared" si="42"/>
        <v>-8.8680398864104171E-2</v>
      </c>
      <c r="V144" s="12">
        <f t="shared" si="43"/>
        <v>138.10003090863788</v>
      </c>
      <c r="W144" s="12">
        <f t="shared" si="44"/>
        <v>177.2</v>
      </c>
    </row>
    <row r="145" spans="1:23" x14ac:dyDescent="0.2">
      <c r="A145" s="7" t="str">
        <f>VLOOKUP(B145,procv!$A$1:$B$27,2,FALSE)</f>
        <v>25 - Paraíba</v>
      </c>
      <c r="B145" s="14" t="s">
        <v>22</v>
      </c>
      <c r="C145" s="12">
        <v>1464241.88</v>
      </c>
      <c r="D145" s="14">
        <v>1460996.35</v>
      </c>
      <c r="E145" s="24">
        <v>99.78</v>
      </c>
      <c r="F145" s="14">
        <v>3245.53</v>
      </c>
      <c r="G145" s="14" t="s">
        <v>118</v>
      </c>
      <c r="I145" s="7" t="str">
        <f>VLOOKUP(J145,procv!$A$1:$B$27,2,FALSE)</f>
        <v>25 - Paraíba</v>
      </c>
      <c r="J145" s="14" t="s">
        <v>22</v>
      </c>
      <c r="K145" s="12">
        <f t="shared" si="45"/>
        <v>2054446.1359496787</v>
      </c>
      <c r="L145" s="12">
        <f t="shared" si="38"/>
        <v>2049892.4029505868</v>
      </c>
      <c r="M145" s="11">
        <f t="shared" si="39"/>
        <v>0.99778347413475166</v>
      </c>
      <c r="N145" s="12">
        <f t="shared" si="40"/>
        <v>4553.7329990921726</v>
      </c>
      <c r="O145" s="14" t="s">
        <v>118</v>
      </c>
      <c r="Q145" s="7" t="str">
        <f>VLOOKUP(R145,procv!$A$1:$B$27,2,FALSE)</f>
        <v>25 - Paraíba</v>
      </c>
      <c r="R145" s="14" t="s">
        <v>22</v>
      </c>
      <c r="S145" s="12">
        <f t="shared" si="46"/>
        <v>-0.90314882164549171</v>
      </c>
      <c r="T145" s="12">
        <f t="shared" si="41"/>
        <v>-0.91108216560385824</v>
      </c>
      <c r="U145" s="12">
        <f t="shared" si="42"/>
        <v>-8.1912725205343095E-2</v>
      </c>
      <c r="V145" s="12">
        <f t="shared" si="43"/>
        <v>2.6680973435318451</v>
      </c>
      <c r="W145" s="12">
        <f t="shared" si="44"/>
        <v>37.13636363636364</v>
      </c>
    </row>
    <row r="146" spans="1:23" x14ac:dyDescent="0.2">
      <c r="A146" s="7" t="str">
        <f>VLOOKUP(B146,procv!$A$1:$B$27,2,FALSE)</f>
        <v>41 - Paraná</v>
      </c>
      <c r="B146" s="14" t="s">
        <v>23</v>
      </c>
      <c r="C146" s="12">
        <v>67966447.590000004</v>
      </c>
      <c r="D146" s="14">
        <v>65832521.829999998</v>
      </c>
      <c r="E146" s="24">
        <v>96.86</v>
      </c>
      <c r="F146" s="14">
        <v>2133925.7599999998</v>
      </c>
      <c r="G146" s="14" t="s">
        <v>167</v>
      </c>
      <c r="I146" s="7" t="str">
        <f>VLOOKUP(J146,procv!$A$1:$B$27,2,FALSE)</f>
        <v>41 - Paraná</v>
      </c>
      <c r="J146" s="14" t="s">
        <v>23</v>
      </c>
      <c r="K146" s="12">
        <f t="shared" si="45"/>
        <v>95362253.690969318</v>
      </c>
      <c r="L146" s="12">
        <f t="shared" si="38"/>
        <v>92368188.576511949</v>
      </c>
      <c r="M146" s="11">
        <f t="shared" si="39"/>
        <v>0.96860324710697454</v>
      </c>
      <c r="N146" s="12">
        <f t="shared" si="40"/>
        <v>2994065.1144573744</v>
      </c>
      <c r="O146" s="14" t="s">
        <v>167</v>
      </c>
      <c r="Q146" s="7" t="str">
        <f>VLOOKUP(R146,procv!$A$1:$B$27,2,FALSE)</f>
        <v>41 - Paraná</v>
      </c>
      <c r="R146" s="14" t="s">
        <v>23</v>
      </c>
      <c r="S146" s="12">
        <f t="shared" si="46"/>
        <v>0.21782931103553382</v>
      </c>
      <c r="T146" s="12">
        <f t="shared" si="41"/>
        <v>0.23977450747656293</v>
      </c>
      <c r="U146" s="12">
        <f t="shared" si="42"/>
        <v>1.8019927950632786E-2</v>
      </c>
      <c r="V146" s="12">
        <f t="shared" si="43"/>
        <v>-0.45918937951520211</v>
      </c>
      <c r="W146" s="12">
        <f t="shared" si="44"/>
        <v>-0.5573248407643312</v>
      </c>
    </row>
    <row r="147" spans="1:23" x14ac:dyDescent="0.2">
      <c r="A147" s="7" t="str">
        <f>VLOOKUP(B147,procv!$A$1:$B$27,2,FALSE)</f>
        <v>26 - Pernambuco</v>
      </c>
      <c r="B147" s="14" t="s">
        <v>24</v>
      </c>
      <c r="C147" s="12">
        <v>14355524.529999999</v>
      </c>
      <c r="D147" s="14">
        <v>13979101.85</v>
      </c>
      <c r="E147" s="24">
        <v>97.38</v>
      </c>
      <c r="F147" s="14">
        <v>376422.68</v>
      </c>
      <c r="G147" s="14" t="s">
        <v>168</v>
      </c>
      <c r="I147" s="7" t="str">
        <f>VLOOKUP(J147,procv!$A$1:$B$27,2,FALSE)</f>
        <v>26 - Pernambuco</v>
      </c>
      <c r="J147" s="14" t="s">
        <v>24</v>
      </c>
      <c r="K147" s="12">
        <f t="shared" si="45"/>
        <v>20141926.209752537</v>
      </c>
      <c r="L147" s="12">
        <f t="shared" si="38"/>
        <v>19613775.682867032</v>
      </c>
      <c r="M147" s="11">
        <f t="shared" si="39"/>
        <v>0.97377854921195273</v>
      </c>
      <c r="N147" s="12">
        <f t="shared" si="40"/>
        <v>528150.52688550507</v>
      </c>
      <c r="O147" s="14" t="s">
        <v>168</v>
      </c>
      <c r="Q147" s="7" t="str">
        <f>VLOOKUP(R147,procv!$A$1:$B$27,2,FALSE)</f>
        <v>26 - Pernambuco</v>
      </c>
      <c r="R147" s="14" t="s">
        <v>24</v>
      </c>
      <c r="S147" s="12">
        <f t="shared" si="46"/>
        <v>-6.8878970938361817E-2</v>
      </c>
      <c r="T147" s="12">
        <f t="shared" si="41"/>
        <v>-0.14832366861062429</v>
      </c>
      <c r="U147" s="12">
        <f t="shared" si="42"/>
        <v>-8.5321558844315804E-2</v>
      </c>
      <c r="V147" s="12">
        <f t="shared" si="43"/>
        <v>2.881436138137996</v>
      </c>
      <c r="W147" s="12">
        <f t="shared" si="44"/>
        <v>3.171755725190839</v>
      </c>
    </row>
    <row r="148" spans="1:23" x14ac:dyDescent="0.2">
      <c r="A148" s="7" t="str">
        <f>VLOOKUP(B148,procv!$A$1:$B$27,2,FALSE)</f>
        <v>22 - Piauí</v>
      </c>
      <c r="B148" s="14" t="s">
        <v>25</v>
      </c>
      <c r="C148" s="12">
        <v>680338.88</v>
      </c>
      <c r="D148" s="14">
        <v>609105.18999999994</v>
      </c>
      <c r="E148" s="24">
        <v>89.53</v>
      </c>
      <c r="F148" s="14">
        <v>71233.69</v>
      </c>
      <c r="G148" s="14" t="s">
        <v>169</v>
      </c>
      <c r="I148" s="7" t="str">
        <f>VLOOKUP(J148,procv!$A$1:$B$27,2,FALSE)</f>
        <v>22 - Piauí</v>
      </c>
      <c r="J148" s="14" t="s">
        <v>25</v>
      </c>
      <c r="K148" s="12">
        <f t="shared" si="45"/>
        <v>954568.77872686728</v>
      </c>
      <c r="L148" s="12">
        <f t="shared" si="38"/>
        <v>854622.32782359351</v>
      </c>
      <c r="M148" s="11">
        <f t="shared" si="39"/>
        <v>0.89529675270065412</v>
      </c>
      <c r="N148" s="12">
        <f t="shared" si="40"/>
        <v>99946.45090327377</v>
      </c>
      <c r="O148" s="14" t="s">
        <v>169</v>
      </c>
      <c r="Q148" s="7" t="str">
        <f>VLOOKUP(R148,procv!$A$1:$B$27,2,FALSE)</f>
        <v>22 - Piauí</v>
      </c>
      <c r="R148" s="14" t="s">
        <v>25</v>
      </c>
      <c r="S148" s="12">
        <f t="shared" si="46"/>
        <v>0.19050646979581454</v>
      </c>
      <c r="T148" s="12">
        <f t="shared" si="41"/>
        <v>0.31233515531518186</v>
      </c>
      <c r="U148" s="12">
        <f t="shared" si="42"/>
        <v>0.10233349302189221</v>
      </c>
      <c r="V148" s="12">
        <f t="shared" si="43"/>
        <v>-0.85122651695139073</v>
      </c>
      <c r="W148" s="12">
        <f t="shared" si="44"/>
        <v>-0.87488061127029604</v>
      </c>
    </row>
    <row r="149" spans="1:23" x14ac:dyDescent="0.2">
      <c r="A149" s="7" t="str">
        <f>VLOOKUP(B149,procv!$A$1:$B$27,2,FALSE)</f>
        <v>33 - Rio de Janeiro</v>
      </c>
      <c r="B149" s="14" t="s">
        <v>26</v>
      </c>
      <c r="C149" s="12">
        <v>396299695.94</v>
      </c>
      <c r="D149" s="14">
        <v>364515826.88999999</v>
      </c>
      <c r="E149" s="24">
        <v>91.98</v>
      </c>
      <c r="F149" s="14">
        <v>31783869.050000001</v>
      </c>
      <c r="G149" s="14" t="s">
        <v>170</v>
      </c>
      <c r="I149" s="7" t="str">
        <f>VLOOKUP(J149,procv!$A$1:$B$27,2,FALSE)</f>
        <v>33 - Rio de Janeiro</v>
      </c>
      <c r="J149" s="14" t="s">
        <v>26</v>
      </c>
      <c r="K149" s="12">
        <f t="shared" si="45"/>
        <v>556039538.35958135</v>
      </c>
      <c r="L149" s="12">
        <f t="shared" si="38"/>
        <v>511444278.62332588</v>
      </c>
      <c r="M149" s="11">
        <f t="shared" si="39"/>
        <v>0.91979840162478432</v>
      </c>
      <c r="N149" s="12">
        <f t="shared" si="40"/>
        <v>44595259.736255519</v>
      </c>
      <c r="O149" s="14" t="s">
        <v>170</v>
      </c>
      <c r="Q149" s="7" t="str">
        <f>VLOOKUP(R149,procv!$A$1:$B$27,2,FALSE)</f>
        <v>33 - Rio de Janeiro</v>
      </c>
      <c r="R149" s="14" t="s">
        <v>26</v>
      </c>
      <c r="S149" s="12">
        <f t="shared" si="46"/>
        <v>-0.21477230215893117</v>
      </c>
      <c r="T149" s="12">
        <f t="shared" si="41"/>
        <v>-0.20217229496579503</v>
      </c>
      <c r="U149" s="12">
        <f t="shared" si="42"/>
        <v>1.6046310169367528E-2</v>
      </c>
      <c r="V149" s="12">
        <f t="shared" si="43"/>
        <v>-0.35927648557003333</v>
      </c>
      <c r="W149" s="12">
        <f t="shared" si="44"/>
        <v>-0.18453865336658348</v>
      </c>
    </row>
    <row r="150" spans="1:23" x14ac:dyDescent="0.2">
      <c r="A150" s="7" t="str">
        <f>VLOOKUP(B150,procv!$A$1:$B$27,2,FALSE)</f>
        <v>24 - Rio Grande do Norte</v>
      </c>
      <c r="B150" s="14" t="s">
        <v>27</v>
      </c>
      <c r="C150" s="12">
        <v>1433636.3</v>
      </c>
      <c r="D150" s="14">
        <v>1432373.1</v>
      </c>
      <c r="E150" s="24">
        <v>99.91</v>
      </c>
      <c r="F150" s="14">
        <v>1263.2</v>
      </c>
      <c r="G150" s="14" t="s">
        <v>113</v>
      </c>
      <c r="I150" s="7" t="str">
        <f>VLOOKUP(J150,procv!$A$1:$B$27,2,FALSE)</f>
        <v>24 - Rio Grande do Norte</v>
      </c>
      <c r="J150" s="14" t="s">
        <v>27</v>
      </c>
      <c r="K150" s="12">
        <f t="shared" si="45"/>
        <v>2011504.1081137459</v>
      </c>
      <c r="L150" s="12">
        <f t="shared" si="38"/>
        <v>2009731.7394946134</v>
      </c>
      <c r="M150" s="11">
        <f t="shared" si="39"/>
        <v>0.99911888391776904</v>
      </c>
      <c r="N150" s="12">
        <f t="shared" si="40"/>
        <v>1772.3686191325401</v>
      </c>
      <c r="O150" s="14" t="s">
        <v>113</v>
      </c>
      <c r="Q150" s="7" t="str">
        <f>VLOOKUP(R150,procv!$A$1:$B$27,2,FALSE)</f>
        <v>24 - Rio Grande do Norte</v>
      </c>
      <c r="R150" s="14" t="s">
        <v>27</v>
      </c>
      <c r="S150" s="12">
        <f t="shared" si="46"/>
        <v>0.19670602221233868</v>
      </c>
      <c r="T150" s="12">
        <f t="shared" si="41"/>
        <v>0.1977613890348926</v>
      </c>
      <c r="U150" s="12">
        <f t="shared" si="42"/>
        <v>8.8189313245279344E-4</v>
      </c>
      <c r="V150" s="12">
        <f t="shared" si="43"/>
        <v>-1</v>
      </c>
      <c r="W150" s="12">
        <f t="shared" si="44"/>
        <v>-1</v>
      </c>
    </row>
    <row r="151" spans="1:23" x14ac:dyDescent="0.2">
      <c r="A151" s="7" t="str">
        <f>VLOOKUP(B151,procv!$A$1:$B$27,2,FALSE)</f>
        <v>43 - Rio Grande do Sul</v>
      </c>
      <c r="B151" s="14" t="s">
        <v>28</v>
      </c>
      <c r="C151" s="12">
        <v>50213972.340000004</v>
      </c>
      <c r="D151" s="14">
        <v>48038486.329999998</v>
      </c>
      <c r="E151" s="24">
        <v>95.67</v>
      </c>
      <c r="F151" s="14">
        <v>2175486.0099999998</v>
      </c>
      <c r="G151" s="14" t="s">
        <v>171</v>
      </c>
      <c r="I151" s="7" t="str">
        <f>VLOOKUP(J151,procv!$A$1:$B$27,2,FALSE)</f>
        <v>43 - Rio Grande do Sul</v>
      </c>
      <c r="J151" s="14" t="s">
        <v>28</v>
      </c>
      <c r="K151" s="12">
        <f t="shared" si="45"/>
        <v>70454139.34246783</v>
      </c>
      <c r="L151" s="12">
        <f t="shared" si="38"/>
        <v>67401761.939454943</v>
      </c>
      <c r="M151" s="11">
        <f t="shared" si="39"/>
        <v>0.95667568390587099</v>
      </c>
      <c r="N151" s="12">
        <f t="shared" si="40"/>
        <v>3052377.4030128708</v>
      </c>
      <c r="O151" s="14" t="s">
        <v>171</v>
      </c>
      <c r="Q151" s="7" t="str">
        <f>VLOOKUP(R151,procv!$A$1:$B$27,2,FALSE)</f>
        <v>43 - Rio Grande do Sul</v>
      </c>
      <c r="R151" s="14" t="s">
        <v>28</v>
      </c>
      <c r="S151" s="12">
        <f t="shared" si="46"/>
        <v>3.7849493767115661E-2</v>
      </c>
      <c r="T151" s="12">
        <f t="shared" si="41"/>
        <v>3.0417303282086694E-2</v>
      </c>
      <c r="U151" s="12">
        <f t="shared" si="42"/>
        <v>-7.1611447803014983E-3</v>
      </c>
      <c r="V151" s="12">
        <f t="shared" si="43"/>
        <v>0.20196508880007902</v>
      </c>
      <c r="W151" s="12">
        <f t="shared" si="44"/>
        <v>0.15935334872979201</v>
      </c>
    </row>
    <row r="152" spans="1:23" x14ac:dyDescent="0.2">
      <c r="A152" s="7" t="str">
        <f>VLOOKUP(B152,procv!$A$1:$B$27,2,FALSE)</f>
        <v>11 - Rondônia</v>
      </c>
      <c r="B152" s="14" t="s">
        <v>29</v>
      </c>
      <c r="C152" s="12">
        <v>782430.12</v>
      </c>
      <c r="D152" s="14">
        <v>781734.12</v>
      </c>
      <c r="E152" s="24">
        <v>99.91</v>
      </c>
      <c r="F152" s="14" t="s">
        <v>172</v>
      </c>
      <c r="G152" s="14" t="s">
        <v>113</v>
      </c>
      <c r="I152" s="7" t="str">
        <f>VLOOKUP(J152,procv!$A$1:$B$27,2,FALSE)</f>
        <v>11 - Rondônia</v>
      </c>
      <c r="J152" s="14" t="s">
        <v>29</v>
      </c>
      <c r="K152" s="12">
        <f t="shared" si="45"/>
        <v>1097810.7911273809</v>
      </c>
      <c r="L152" s="12">
        <f t="shared" si="38"/>
        <v>1096834.2485696573</v>
      </c>
      <c r="M152" s="11">
        <f t="shared" si="39"/>
        <v>0.99911046369227186</v>
      </c>
      <c r="N152" s="12">
        <f t="shared" si="40"/>
        <v>976.54255772343868</v>
      </c>
      <c r="O152" s="14" t="s">
        <v>113</v>
      </c>
      <c r="Q152" s="7" t="str">
        <f>VLOOKUP(R152,procv!$A$1:$B$27,2,FALSE)</f>
        <v>11 - Rondônia</v>
      </c>
      <c r="R152" s="14" t="s">
        <v>29</v>
      </c>
      <c r="S152" s="12">
        <f t="shared" si="46"/>
        <v>0.22210603703050591</v>
      </c>
      <c r="T152" s="12">
        <f t="shared" si="41"/>
        <v>0.22319411260506739</v>
      </c>
      <c r="U152" s="12">
        <f t="shared" si="42"/>
        <v>8.9032828706536726E-4</v>
      </c>
      <c r="V152" s="12">
        <f t="shared" si="43"/>
        <v>-1</v>
      </c>
      <c r="W152" s="12">
        <f t="shared" si="44"/>
        <v>-1</v>
      </c>
    </row>
    <row r="153" spans="1:23" x14ac:dyDescent="0.2">
      <c r="A153" s="7" t="str">
        <f>VLOOKUP(B153,procv!$A$1:$B$27,2,FALSE)</f>
        <v>14 - Roraima</v>
      </c>
      <c r="B153" s="14" t="s">
        <v>30</v>
      </c>
      <c r="C153" s="12">
        <v>46935.3</v>
      </c>
      <c r="D153" s="14">
        <v>46935.3</v>
      </c>
      <c r="E153" s="24">
        <v>100</v>
      </c>
      <c r="F153" s="14" t="s">
        <v>8</v>
      </c>
      <c r="G153" s="14" t="s">
        <v>8</v>
      </c>
      <c r="I153" s="7" t="str">
        <f>VLOOKUP(J153,procv!$A$1:$B$27,2,FALSE)</f>
        <v>14 - Roraima</v>
      </c>
      <c r="J153" s="14" t="s">
        <v>30</v>
      </c>
      <c r="K153" s="12">
        <f t="shared" si="45"/>
        <v>65853.905042409358</v>
      </c>
      <c r="L153" s="12">
        <f t="shared" si="38"/>
        <v>65853.905042409358</v>
      </c>
      <c r="M153" s="11">
        <f t="shared" si="39"/>
        <v>1</v>
      </c>
      <c r="N153" s="12">
        <f t="shared" si="40"/>
        <v>0</v>
      </c>
      <c r="O153" s="14" t="s">
        <v>8</v>
      </c>
      <c r="Q153" s="7" t="str">
        <f>VLOOKUP(R153,procv!$A$1:$B$27,2,FALSE)</f>
        <v>14 - Roraima</v>
      </c>
      <c r="R153" s="14" t="s">
        <v>30</v>
      </c>
      <c r="S153" s="12">
        <f t="shared" si="46"/>
        <v>-0.86586489764055607</v>
      </c>
      <c r="T153" s="12">
        <f t="shared" si="41"/>
        <v>-0.86586489764055607</v>
      </c>
      <c r="U153" s="12">
        <f t="shared" si="42"/>
        <v>0</v>
      </c>
      <c r="V153" s="12" t="e">
        <f t="shared" si="43"/>
        <v>#DIV/0!</v>
      </c>
      <c r="W153" s="12" t="e">
        <f t="shared" si="44"/>
        <v>#DIV/0!</v>
      </c>
    </row>
    <row r="154" spans="1:23" x14ac:dyDescent="0.2">
      <c r="A154" s="7" t="str">
        <f>VLOOKUP(B154,procv!$A$1:$B$27,2,FALSE)</f>
        <v>42 - Santa Catarina</v>
      </c>
      <c r="B154" s="14" t="s">
        <v>31</v>
      </c>
      <c r="C154" s="12">
        <v>27426744.809999999</v>
      </c>
      <c r="D154" s="14">
        <v>26906670.379999999</v>
      </c>
      <c r="E154" s="24">
        <v>98.1</v>
      </c>
      <c r="F154" s="14">
        <v>520074.43</v>
      </c>
      <c r="G154" s="14" t="s">
        <v>173</v>
      </c>
      <c r="I154" s="7" t="str">
        <f>VLOOKUP(J154,procv!$A$1:$B$27,2,FALSE)</f>
        <v>42 - Santa Catarina</v>
      </c>
      <c r="J154" s="14" t="s">
        <v>31</v>
      </c>
      <c r="K154" s="12">
        <f t="shared" si="45"/>
        <v>38481872.883312427</v>
      </c>
      <c r="L154" s="12">
        <f t="shared" si="38"/>
        <v>37752167.690670528</v>
      </c>
      <c r="M154" s="11">
        <f t="shared" si="39"/>
        <v>0.98103769026901144</v>
      </c>
      <c r="N154" s="12">
        <f t="shared" si="40"/>
        <v>729705.19264189585</v>
      </c>
      <c r="O154" s="14" t="s">
        <v>173</v>
      </c>
      <c r="Q154" s="7" t="str">
        <f>VLOOKUP(R154,procv!$A$1:$B$27,2,FALSE)</f>
        <v>42 - Santa Catarina</v>
      </c>
      <c r="R154" s="14" t="s">
        <v>31</v>
      </c>
      <c r="S154" s="12">
        <f t="shared" si="46"/>
        <v>7.3639081249018856E-2</v>
      </c>
      <c r="T154" s="12">
        <f t="shared" si="41"/>
        <v>7.1712950025330624E-2</v>
      </c>
      <c r="U154" s="12">
        <f t="shared" si="42"/>
        <v>-1.7940211541548345E-3</v>
      </c>
      <c r="V154" s="12">
        <f t="shared" si="43"/>
        <v>0.17328977537063994</v>
      </c>
      <c r="W154" s="12">
        <f t="shared" si="44"/>
        <v>8.9473684210526372E-2</v>
      </c>
    </row>
    <row r="155" spans="1:23" x14ac:dyDescent="0.2">
      <c r="A155" s="7" t="str">
        <f>VLOOKUP(B155,procv!$A$1:$B$27,2,FALSE)</f>
        <v>35 - São Paulo</v>
      </c>
      <c r="B155" s="14" t="s">
        <v>32</v>
      </c>
      <c r="C155" s="12">
        <v>556313783.05999994</v>
      </c>
      <c r="D155" s="14">
        <v>512166187.32999998</v>
      </c>
      <c r="E155" s="24">
        <v>92.06</v>
      </c>
      <c r="F155" s="14">
        <v>44147595.729999997</v>
      </c>
      <c r="G155" s="14" t="s">
        <v>174</v>
      </c>
      <c r="I155" s="7" t="str">
        <f>VLOOKUP(J155,procv!$A$1:$B$27,2,FALSE)</f>
        <v>35 - São Paulo</v>
      </c>
      <c r="J155" s="14" t="s">
        <v>32</v>
      </c>
      <c r="K155" s="12">
        <f t="shared" si="45"/>
        <v>780551845.69858408</v>
      </c>
      <c r="L155" s="12">
        <f t="shared" si="38"/>
        <v>718609308.26824713</v>
      </c>
      <c r="M155" s="11">
        <f t="shared" si="39"/>
        <v>0.92064263537177449</v>
      </c>
      <c r="N155" s="12">
        <f t="shared" si="40"/>
        <v>61942537.430337012</v>
      </c>
      <c r="O155" s="14" t="s">
        <v>174</v>
      </c>
      <c r="Q155" s="7" t="str">
        <f>VLOOKUP(R155,procv!$A$1:$B$27,2,FALSE)</f>
        <v>35 - São Paulo</v>
      </c>
      <c r="R155" s="14" t="s">
        <v>32</v>
      </c>
      <c r="S155" s="12">
        <f t="shared" si="46"/>
        <v>-5.9637461763286104E-2</v>
      </c>
      <c r="T155" s="12">
        <f t="shared" si="41"/>
        <v>-5.0444012638781288E-2</v>
      </c>
      <c r="U155" s="12">
        <f t="shared" si="42"/>
        <v>9.7764944377130014E-3</v>
      </c>
      <c r="V155" s="12">
        <f t="shared" si="43"/>
        <v>-0.16629273254764887</v>
      </c>
      <c r="W155" s="12">
        <f t="shared" si="44"/>
        <v>-0.11335012594458438</v>
      </c>
    </row>
    <row r="156" spans="1:23" x14ac:dyDescent="0.2">
      <c r="A156" s="7" t="str">
        <f>VLOOKUP(B156,procv!$A$1:$B$27,2,FALSE)</f>
        <v>28 - Sergipe</v>
      </c>
      <c r="B156" s="14" t="s">
        <v>33</v>
      </c>
      <c r="C156" s="12">
        <v>285983.08</v>
      </c>
      <c r="D156" s="14">
        <v>285565.59999999998</v>
      </c>
      <c r="E156" s="24">
        <v>99.85</v>
      </c>
      <c r="F156" s="14" t="s">
        <v>175</v>
      </c>
      <c r="G156" s="14" t="s">
        <v>176</v>
      </c>
      <c r="I156" s="7" t="str">
        <f>VLOOKUP(J156,procv!$A$1:$B$27,2,FALSE)</f>
        <v>28 - Sergipe</v>
      </c>
      <c r="J156" s="14" t="s">
        <v>33</v>
      </c>
      <c r="K156" s="12">
        <f t="shared" si="45"/>
        <v>401256.67874831439</v>
      </c>
      <c r="L156" s="12">
        <f t="shared" si="38"/>
        <v>400670.92158308678</v>
      </c>
      <c r="M156" s="11">
        <f t="shared" si="39"/>
        <v>0.99854019335689359</v>
      </c>
      <c r="N156" s="12">
        <f t="shared" si="40"/>
        <v>585.7571652275592</v>
      </c>
      <c r="O156" s="14" t="s">
        <v>176</v>
      </c>
      <c r="Q156" s="7" t="str">
        <f>VLOOKUP(R156,procv!$A$1:$B$27,2,FALSE)</f>
        <v>28 - Sergipe</v>
      </c>
      <c r="R156" s="14" t="s">
        <v>33</v>
      </c>
      <c r="S156" s="12">
        <f t="shared" si="46"/>
        <v>1.3084506016069146</v>
      </c>
      <c r="T156" s="12">
        <f t="shared" si="41"/>
        <v>1.3118254197123131</v>
      </c>
      <c r="U156" s="12">
        <f t="shared" si="42"/>
        <v>1.4619407939893136E-3</v>
      </c>
      <c r="V156" s="12">
        <f t="shared" si="43"/>
        <v>-1</v>
      </c>
      <c r="W156" s="12">
        <f t="shared" si="44"/>
        <v>-1</v>
      </c>
    </row>
    <row r="157" spans="1:23" x14ac:dyDescent="0.2">
      <c r="A157" s="7" t="str">
        <f>VLOOKUP(B157,procv!$A$1:$B$27,2,FALSE)</f>
        <v>17 - Tocantins</v>
      </c>
      <c r="B157" s="14" t="s">
        <v>35</v>
      </c>
      <c r="C157" s="12">
        <v>203130.7</v>
      </c>
      <c r="D157" s="14">
        <v>202824.02</v>
      </c>
      <c r="E157" s="24">
        <v>99.85</v>
      </c>
      <c r="F157" s="14" t="s">
        <v>177</v>
      </c>
      <c r="G157" s="14" t="s">
        <v>176</v>
      </c>
      <c r="I157" s="7" t="str">
        <f>VLOOKUP(J157,procv!$A$1:$B$27,2,FALSE)</f>
        <v>17 - Tocantins</v>
      </c>
      <c r="J157" s="14" t="s">
        <v>35</v>
      </c>
      <c r="K157" s="12">
        <f t="shared" si="45"/>
        <v>285008.29501458694</v>
      </c>
      <c r="L157" s="12">
        <f t="shared" si="38"/>
        <v>284577.99893469812</v>
      </c>
      <c r="M157" s="11">
        <f t="shared" si="39"/>
        <v>0.99849023313561169</v>
      </c>
      <c r="N157" s="12">
        <f t="shared" si="40"/>
        <v>430.29607988882788</v>
      </c>
      <c r="O157" s="14" t="s">
        <v>176</v>
      </c>
      <c r="Q157" s="7" t="str">
        <f>VLOOKUP(R157,procv!$A$1:$B$27,2,FALSE)</f>
        <v>17 - Tocantins</v>
      </c>
      <c r="R157" s="14" t="s">
        <v>35</v>
      </c>
      <c r="S157" s="12">
        <f t="shared" si="46"/>
        <v>1.6987485435686418</v>
      </c>
      <c r="T157" s="12">
        <f t="shared" si="41"/>
        <v>1.1073684935140231</v>
      </c>
      <c r="U157" s="12">
        <f t="shared" si="42"/>
        <v>-0.21913121600896457</v>
      </c>
      <c r="V157" s="12">
        <f t="shared" si="43"/>
        <v>392.81026249908882</v>
      </c>
      <c r="W157" s="12">
        <f t="shared" si="44"/>
        <v>145.86666666666667</v>
      </c>
    </row>
    <row r="158" spans="1:23" x14ac:dyDescent="0.2">
      <c r="A158" s="14" t="s">
        <v>6</v>
      </c>
      <c r="B158" s="14" t="s">
        <v>6</v>
      </c>
      <c r="C158" s="12">
        <v>1324825268.71</v>
      </c>
      <c r="D158" s="14">
        <v>1225377490.51</v>
      </c>
      <c r="E158" s="24">
        <v>92.49</v>
      </c>
      <c r="F158" s="14">
        <v>99447778.200000003</v>
      </c>
      <c r="G158" s="14" t="s">
        <v>152</v>
      </c>
      <c r="I158" s="7" t="e">
        <f>VLOOKUP(J158,procv!$A$1:$B$27,2,FALSE)</f>
        <v>#N/A</v>
      </c>
      <c r="J158" s="14" t="s">
        <v>6</v>
      </c>
      <c r="K158" s="12">
        <f t="shared" si="45"/>
        <v>1858833701.7854962</v>
      </c>
      <c r="L158" s="12">
        <f t="shared" si="38"/>
        <v>1719300673.5048335</v>
      </c>
      <c r="M158" s="11">
        <f t="shared" si="39"/>
        <v>0.92493517405745618</v>
      </c>
      <c r="N158" s="12">
        <f t="shared" si="40"/>
        <v>139533028.28066269</v>
      </c>
      <c r="O158" s="14" t="s">
        <v>152</v>
      </c>
      <c r="Q158" s="7" t="e">
        <f>VLOOKUP(R158,procv!$A$1:$B$27,2,FALSE)</f>
        <v>#N/A</v>
      </c>
      <c r="R158" s="10" t="s">
        <v>6</v>
      </c>
      <c r="S158" s="12">
        <f t="shared" si="46"/>
        <v>-8.9170048821150427E-2</v>
      </c>
      <c r="T158" s="12">
        <f t="shared" si="41"/>
        <v>-7.8382587151301863E-2</v>
      </c>
      <c r="U158" s="12">
        <f t="shared" si="42"/>
        <v>1.1843551758357052E-2</v>
      </c>
      <c r="V158" s="12">
        <f t="shared" si="43"/>
        <v>-0.22209119546947154</v>
      </c>
      <c r="W158" s="12">
        <f t="shared" si="44"/>
        <v>-0.14647137150466039</v>
      </c>
    </row>
    <row r="159" spans="1:23" x14ac:dyDescent="0.2">
      <c r="B159" s="9"/>
      <c r="C159" s="9"/>
      <c r="D159" s="9"/>
      <c r="F159" s="9"/>
      <c r="G159" s="9"/>
      <c r="J159" s="9"/>
      <c r="K159" s="9"/>
      <c r="L159" s="9"/>
      <c r="M159" s="9"/>
      <c r="N159" s="9"/>
      <c r="O159" s="9"/>
      <c r="R159" s="9"/>
      <c r="S159" s="9"/>
      <c r="T159" s="9"/>
      <c r="U159" s="9"/>
      <c r="V159" s="9"/>
      <c r="W159" s="9"/>
    </row>
    <row r="160" spans="1:23" x14ac:dyDescent="0.2">
      <c r="B160" s="9">
        <v>2012</v>
      </c>
      <c r="C160" s="9"/>
      <c r="D160" s="9"/>
      <c r="F160" s="9"/>
      <c r="G160" s="9"/>
      <c r="J160" s="9">
        <v>2012</v>
      </c>
      <c r="K160" s="8" t="s">
        <v>248</v>
      </c>
      <c r="L160" s="17">
        <f>IPCA_2016!B7</f>
        <v>1.3256774537399443</v>
      </c>
      <c r="M160" s="9"/>
      <c r="N160" s="9"/>
      <c r="O160" s="9"/>
      <c r="R160" s="9">
        <v>2013</v>
      </c>
      <c r="S160" s="8" t="s">
        <v>248</v>
      </c>
      <c r="T160" s="15">
        <v>1.177643701</v>
      </c>
      <c r="U160" s="9"/>
      <c r="V160" s="9"/>
      <c r="W160" s="9"/>
    </row>
    <row r="161" spans="1:23" x14ac:dyDescent="0.2">
      <c r="A161" s="7" t="s">
        <v>277</v>
      </c>
      <c r="B161" s="14" t="s">
        <v>0</v>
      </c>
      <c r="C161" s="14" t="s">
        <v>1</v>
      </c>
      <c r="D161" s="14" t="s">
        <v>2</v>
      </c>
      <c r="E161" s="14" t="s">
        <v>3</v>
      </c>
      <c r="F161" s="14" t="s">
        <v>4</v>
      </c>
      <c r="G161" s="14" t="s">
        <v>5</v>
      </c>
      <c r="I161" s="7" t="s">
        <v>277</v>
      </c>
      <c r="J161" s="14" t="s">
        <v>0</v>
      </c>
      <c r="K161" s="14" t="s">
        <v>1</v>
      </c>
      <c r="L161" s="14" t="s">
        <v>2</v>
      </c>
      <c r="M161" s="14" t="s">
        <v>3</v>
      </c>
      <c r="N161" s="14" t="s">
        <v>4</v>
      </c>
      <c r="O161" s="14" t="s">
        <v>5</v>
      </c>
      <c r="Q161" s="7" t="s">
        <v>277</v>
      </c>
      <c r="R161" s="10" t="s">
        <v>0</v>
      </c>
      <c r="S161" s="10" t="s">
        <v>1</v>
      </c>
      <c r="T161" s="10" t="s">
        <v>2</v>
      </c>
      <c r="U161" s="10" t="s">
        <v>3</v>
      </c>
      <c r="V161" s="10" t="s">
        <v>4</v>
      </c>
      <c r="W161" s="10" t="s">
        <v>5</v>
      </c>
    </row>
    <row r="162" spans="1:23" x14ac:dyDescent="0.2">
      <c r="A162" s="7" t="str">
        <f>VLOOKUP(B162,procv!$A$1:$B$27,2,FALSE)</f>
        <v>12 - Acre</v>
      </c>
      <c r="B162" s="14" t="s">
        <v>7</v>
      </c>
      <c r="C162" s="12">
        <v>1771238.79</v>
      </c>
      <c r="D162" s="14">
        <v>1771238.79</v>
      </c>
      <c r="E162" s="24">
        <v>100</v>
      </c>
      <c r="F162" s="14" t="s">
        <v>8</v>
      </c>
      <c r="G162" s="14" t="s">
        <v>8</v>
      </c>
      <c r="I162" s="7" t="str">
        <f>VLOOKUP(J162,procv!$A$1:$B$27,2,FALSE)</f>
        <v>12 - Acre</v>
      </c>
      <c r="J162" s="14" t="s">
        <v>7</v>
      </c>
      <c r="K162" s="12">
        <f>$L$160*C162</f>
        <v>2348091.3290926199</v>
      </c>
      <c r="L162" s="12">
        <f t="shared" ref="L162:L189" si="47">$L$160*D162</f>
        <v>2348091.3290926199</v>
      </c>
      <c r="M162" s="11">
        <f t="shared" ref="M162:M189" si="48">L162/K162</f>
        <v>1</v>
      </c>
      <c r="N162" s="12">
        <f t="shared" ref="N162:N189" si="49">$L$160*F162</f>
        <v>0</v>
      </c>
      <c r="O162" s="14" t="s">
        <v>8</v>
      </c>
      <c r="Q162" s="7" t="str">
        <f>VLOOKUP(R162,procv!$A$1:$B$27,2,FALSE)</f>
        <v>12 - Acre</v>
      </c>
      <c r="R162" s="14" t="s">
        <v>7</v>
      </c>
      <c r="S162" s="12">
        <f>K193/K162-1</f>
        <v>-0.5398757140408299</v>
      </c>
      <c r="T162" s="12">
        <f t="shared" ref="T162:T189" si="50">L193/L162-1</f>
        <v>-0.5398757140408299</v>
      </c>
      <c r="U162" s="12">
        <f t="shared" ref="U162:U189" si="51">M193/M162-1</f>
        <v>0</v>
      </c>
      <c r="V162" s="12" t="e">
        <f t="shared" ref="V162:V189" si="52">N193/N162-1</f>
        <v>#DIV/0!</v>
      </c>
      <c r="W162" s="12" t="e">
        <f t="shared" ref="W162:W189" si="53">O193/O162-1</f>
        <v>#DIV/0!</v>
      </c>
    </row>
    <row r="163" spans="1:23" x14ac:dyDescent="0.2">
      <c r="A163" s="7" t="str">
        <f>VLOOKUP(B163,procv!$A$1:$B$27,2,FALSE)</f>
        <v>27 - Alagoas</v>
      </c>
      <c r="B163" s="14" t="s">
        <v>9</v>
      </c>
      <c r="C163" s="12">
        <v>36927.760000000002</v>
      </c>
      <c r="D163" s="14">
        <v>30807.759999999998</v>
      </c>
      <c r="E163" s="24">
        <v>83.43</v>
      </c>
      <c r="F163" s="14">
        <v>6120</v>
      </c>
      <c r="G163" s="14" t="s">
        <v>179</v>
      </c>
      <c r="I163" s="7" t="str">
        <f>VLOOKUP(J163,procv!$A$1:$B$27,2,FALSE)</f>
        <v>27 - Alagoas</v>
      </c>
      <c r="J163" s="14" t="s">
        <v>9</v>
      </c>
      <c r="K163" s="12">
        <f t="shared" ref="K163:K189" si="54">$L$160*C163</f>
        <v>48954.298849119768</v>
      </c>
      <c r="L163" s="12">
        <f t="shared" si="47"/>
        <v>40841.152832231302</v>
      </c>
      <c r="M163" s="11">
        <f t="shared" si="48"/>
        <v>0.83427101995896846</v>
      </c>
      <c r="N163" s="12">
        <f t="shared" si="49"/>
        <v>8113.1460168884587</v>
      </c>
      <c r="O163" s="14" t="s">
        <v>179</v>
      </c>
      <c r="Q163" s="7" t="str">
        <f>VLOOKUP(R163,procv!$A$1:$B$27,2,FALSE)</f>
        <v>27 - Alagoas</v>
      </c>
      <c r="R163" s="14" t="s">
        <v>9</v>
      </c>
      <c r="S163" s="12">
        <f t="shared" ref="S163:S189" si="55">K194/K163-1</f>
        <v>-0.74814910640584897</v>
      </c>
      <c r="T163" s="12">
        <f t="shared" si="50"/>
        <v>-0.70240931178827037</v>
      </c>
      <c r="U163" s="12">
        <f t="shared" si="51"/>
        <v>0.18161458140897713</v>
      </c>
      <c r="V163" s="12">
        <f t="shared" si="52"/>
        <v>-0.97840084088749135</v>
      </c>
      <c r="W163" s="12">
        <f t="shared" si="53"/>
        <v>-0.91430295715147858</v>
      </c>
    </row>
    <row r="164" spans="1:23" x14ac:dyDescent="0.2">
      <c r="A164" s="7" t="str">
        <f>VLOOKUP(B164,procv!$A$1:$B$27,2,FALSE)</f>
        <v>16 - Amapá</v>
      </c>
      <c r="B164" s="14" t="s">
        <v>10</v>
      </c>
      <c r="C164" s="12">
        <v>26218.15</v>
      </c>
      <c r="D164" s="14">
        <v>26218.15</v>
      </c>
      <c r="E164" s="24">
        <v>100</v>
      </c>
      <c r="F164" s="14" t="s">
        <v>8</v>
      </c>
      <c r="G164" s="14" t="s">
        <v>8</v>
      </c>
      <c r="I164" s="7" t="str">
        <f>VLOOKUP(J164,procv!$A$1:$B$27,2,FALSE)</f>
        <v>16 - Amapá</v>
      </c>
      <c r="J164" s="14" t="s">
        <v>10</v>
      </c>
      <c r="K164" s="12">
        <f t="shared" si="54"/>
        <v>34756.810333771922</v>
      </c>
      <c r="L164" s="12">
        <f t="shared" si="47"/>
        <v>34756.810333771922</v>
      </c>
      <c r="M164" s="11">
        <f t="shared" si="48"/>
        <v>1</v>
      </c>
      <c r="N164" s="12">
        <f t="shared" si="49"/>
        <v>0</v>
      </c>
      <c r="O164" s="14" t="s">
        <v>8</v>
      </c>
      <c r="Q164" s="7" t="str">
        <f>VLOOKUP(R164,procv!$A$1:$B$27,2,FALSE)</f>
        <v>16 - Amapá</v>
      </c>
      <c r="R164" s="14" t="s">
        <v>10</v>
      </c>
      <c r="S164" s="12">
        <f t="shared" si="55"/>
        <v>2.9146030529673213</v>
      </c>
      <c r="T164" s="12">
        <f t="shared" si="50"/>
        <v>2.9146030529673213</v>
      </c>
      <c r="U164" s="12">
        <f t="shared" si="51"/>
        <v>0</v>
      </c>
      <c r="V164" s="12" t="e">
        <f t="shared" si="52"/>
        <v>#DIV/0!</v>
      </c>
      <c r="W164" s="12" t="e">
        <f t="shared" si="53"/>
        <v>#DIV/0!</v>
      </c>
    </row>
    <row r="165" spans="1:23" x14ac:dyDescent="0.2">
      <c r="A165" s="7" t="str">
        <f>VLOOKUP(B165,procv!$A$1:$B$27,2,FALSE)</f>
        <v>13 - Amazonas</v>
      </c>
      <c r="B165" s="14" t="s">
        <v>11</v>
      </c>
      <c r="C165" s="12">
        <v>3371556.84</v>
      </c>
      <c r="D165" s="14">
        <v>3295137.17</v>
      </c>
      <c r="E165" s="24">
        <v>97.73</v>
      </c>
      <c r="F165" s="14">
        <v>76419.67</v>
      </c>
      <c r="G165" s="14" t="s">
        <v>180</v>
      </c>
      <c r="I165" s="7" t="str">
        <f>VLOOKUP(J165,procv!$A$1:$B$27,2,FALSE)</f>
        <v>13 - Amazonas</v>
      </c>
      <c r="J165" s="14" t="s">
        <v>11</v>
      </c>
      <c r="K165" s="12">
        <f t="shared" si="54"/>
        <v>4469596.8867906928</v>
      </c>
      <c r="L165" s="12">
        <f t="shared" si="47"/>
        <v>4368289.0532494457</v>
      </c>
      <c r="M165" s="11">
        <f t="shared" si="48"/>
        <v>0.97733401107364981</v>
      </c>
      <c r="N165" s="12">
        <f t="shared" si="49"/>
        <v>101307.8335412468</v>
      </c>
      <c r="O165" s="14" t="s">
        <v>180</v>
      </c>
      <c r="Q165" s="7" t="str">
        <f>VLOOKUP(R165,procv!$A$1:$B$27,2,FALSE)</f>
        <v>13 - Amazonas</v>
      </c>
      <c r="R165" s="14" t="s">
        <v>11</v>
      </c>
      <c r="S165" s="12">
        <f t="shared" si="55"/>
        <v>0.31320741154936127</v>
      </c>
      <c r="T165" s="12">
        <f t="shared" si="50"/>
        <v>0.31257316340409447</v>
      </c>
      <c r="U165" s="12">
        <f t="shared" si="51"/>
        <v>-4.8297636739536021E-4</v>
      </c>
      <c r="V165" s="12">
        <f t="shared" si="52"/>
        <v>0.34055553590624887</v>
      </c>
      <c r="W165" s="12">
        <f t="shared" si="53"/>
        <v>1.7621145374449254E-2</v>
      </c>
    </row>
    <row r="166" spans="1:23" x14ac:dyDescent="0.2">
      <c r="A166" s="7" t="str">
        <f>VLOOKUP(B166,procv!$A$1:$B$27,2,FALSE)</f>
        <v>29 - Bahia</v>
      </c>
      <c r="B166" s="14" t="s">
        <v>12</v>
      </c>
      <c r="C166" s="12">
        <v>14692277.6</v>
      </c>
      <c r="D166" s="14">
        <v>14057377.6</v>
      </c>
      <c r="E166" s="24">
        <v>95.68</v>
      </c>
      <c r="F166" s="14">
        <v>634900</v>
      </c>
      <c r="G166" s="14" t="s">
        <v>181</v>
      </c>
      <c r="I166" s="7" t="str">
        <f>VLOOKUP(J166,procv!$A$1:$B$27,2,FALSE)</f>
        <v>29 - Bahia</v>
      </c>
      <c r="J166" s="14" t="s">
        <v>12</v>
      </c>
      <c r="K166" s="12">
        <f t="shared" si="54"/>
        <v>19477221.158408418</v>
      </c>
      <c r="L166" s="12">
        <f t="shared" si="47"/>
        <v>18635548.543028928</v>
      </c>
      <c r="M166" s="11">
        <f t="shared" si="48"/>
        <v>0.95678682248693703</v>
      </c>
      <c r="N166" s="12">
        <f t="shared" si="49"/>
        <v>841672.61537949066</v>
      </c>
      <c r="O166" s="14" t="s">
        <v>181</v>
      </c>
      <c r="Q166" s="7" t="str">
        <f>VLOOKUP(R166,procv!$A$1:$B$27,2,FALSE)</f>
        <v>29 - Bahia</v>
      </c>
      <c r="R166" s="14" t="s">
        <v>12</v>
      </c>
      <c r="S166" s="12">
        <f t="shared" si="55"/>
        <v>-0.32626881279254716</v>
      </c>
      <c r="T166" s="12">
        <f t="shared" si="50"/>
        <v>-0.33910930910366688</v>
      </c>
      <c r="U166" s="12">
        <f t="shared" si="51"/>
        <v>-1.9058782723629486E-2</v>
      </c>
      <c r="V166" s="12">
        <f t="shared" si="52"/>
        <v>-4.1966237242356041E-2</v>
      </c>
      <c r="W166" s="12">
        <f t="shared" si="53"/>
        <v>0.42129629629629606</v>
      </c>
    </row>
    <row r="167" spans="1:23" x14ac:dyDescent="0.2">
      <c r="A167" s="7" t="str">
        <f>VLOOKUP(B167,procv!$A$1:$B$27,2,FALSE)</f>
        <v>23 - Ceará</v>
      </c>
      <c r="B167" s="14" t="s">
        <v>13</v>
      </c>
      <c r="C167" s="12">
        <v>12443462.51</v>
      </c>
      <c r="D167" s="14">
        <v>10871262.51</v>
      </c>
      <c r="E167" s="24">
        <v>87.37</v>
      </c>
      <c r="F167" s="14">
        <v>1572200</v>
      </c>
      <c r="G167" s="14" t="s">
        <v>182</v>
      </c>
      <c r="I167" s="7" t="str">
        <f>VLOOKUP(J167,procv!$A$1:$B$27,2,FALSE)</f>
        <v>23 - Ceará</v>
      </c>
      <c r="J167" s="14" t="s">
        <v>13</v>
      </c>
      <c r="K167" s="12">
        <f t="shared" si="54"/>
        <v>16496017.695965257</v>
      </c>
      <c r="L167" s="12">
        <f t="shared" si="47"/>
        <v>14411787.603195315</v>
      </c>
      <c r="M167" s="11">
        <f t="shared" si="48"/>
        <v>0.8736525304965137</v>
      </c>
      <c r="N167" s="12">
        <f t="shared" si="49"/>
        <v>2084230.0927699404</v>
      </c>
      <c r="O167" s="14" t="s">
        <v>182</v>
      </c>
      <c r="Q167" s="7" t="str">
        <f>VLOOKUP(R167,procv!$A$1:$B$27,2,FALSE)</f>
        <v>23 - Ceará</v>
      </c>
      <c r="R167" s="14" t="s">
        <v>13</v>
      </c>
      <c r="S167" s="12">
        <f t="shared" si="55"/>
        <v>1.8643704551599249E-2</v>
      </c>
      <c r="T167" s="12">
        <f t="shared" si="50"/>
        <v>2.8444780981631057E-2</v>
      </c>
      <c r="U167" s="12">
        <f t="shared" si="51"/>
        <v>9.6216924389143088E-3</v>
      </c>
      <c r="V167" s="12">
        <f t="shared" si="52"/>
        <v>-4.9127618913257787E-2</v>
      </c>
      <c r="W167" s="12">
        <f t="shared" si="53"/>
        <v>-6.650831353919251E-2</v>
      </c>
    </row>
    <row r="168" spans="1:23" x14ac:dyDescent="0.2">
      <c r="A168" s="7" t="str">
        <f>VLOOKUP(B168,procv!$A$1:$B$27,2,FALSE)</f>
        <v>53 - Distrito Federal</v>
      </c>
      <c r="B168" s="14" t="s">
        <v>14</v>
      </c>
      <c r="C168" s="12">
        <v>77026525.400000006</v>
      </c>
      <c r="D168" s="14">
        <v>67522442.980000004</v>
      </c>
      <c r="E168" s="24">
        <v>87.66</v>
      </c>
      <c r="F168" s="14">
        <v>9504082.4199999999</v>
      </c>
      <c r="G168" s="14" t="s">
        <v>183</v>
      </c>
      <c r="I168" s="7" t="str">
        <f>VLOOKUP(J168,procv!$A$1:$B$27,2,FALSE)</f>
        <v>53 - Distrito Federal</v>
      </c>
      <c r="J168" s="14" t="s">
        <v>14</v>
      </c>
      <c r="K168" s="12">
        <f t="shared" si="54"/>
        <v>102112328.06270716</v>
      </c>
      <c r="L168" s="12">
        <f t="shared" si="47"/>
        <v>89512980.280026987</v>
      </c>
      <c r="M168" s="11">
        <f t="shared" si="48"/>
        <v>0.87661286328774213</v>
      </c>
      <c r="N168" s="12">
        <f t="shared" si="49"/>
        <v>12599347.782680167</v>
      </c>
      <c r="O168" s="14" t="s">
        <v>183</v>
      </c>
      <c r="Q168" s="7" t="str">
        <f>VLOOKUP(R168,procv!$A$1:$B$27,2,FALSE)</f>
        <v>53 - Distrito Federal</v>
      </c>
      <c r="R168" s="14" t="s">
        <v>14</v>
      </c>
      <c r="S168" s="12">
        <f t="shared" si="55"/>
        <v>4.8440480173638445E-2</v>
      </c>
      <c r="T168" s="12">
        <f t="shared" si="50"/>
        <v>6.7839128664553439E-2</v>
      </c>
      <c r="U168" s="12">
        <f t="shared" si="51"/>
        <v>1.8502384119795101E-2</v>
      </c>
      <c r="V168" s="12">
        <f t="shared" si="52"/>
        <v>-8.937862521000961E-2</v>
      </c>
      <c r="W168" s="12">
        <f t="shared" si="53"/>
        <v>-0.13128038897893024</v>
      </c>
    </row>
    <row r="169" spans="1:23" x14ac:dyDescent="0.2">
      <c r="A169" s="7" t="str">
        <f>VLOOKUP(B169,procv!$A$1:$B$27,2,FALSE)</f>
        <v>32 - Espírito Santo</v>
      </c>
      <c r="B169" s="14" t="s">
        <v>15</v>
      </c>
      <c r="C169" s="12">
        <v>4012967.61</v>
      </c>
      <c r="D169" s="14">
        <v>3980486.81</v>
      </c>
      <c r="E169" s="24">
        <v>99.19</v>
      </c>
      <c r="F169" s="14">
        <v>32480.81</v>
      </c>
      <c r="G169" s="14" t="s">
        <v>184</v>
      </c>
      <c r="I169" s="7" t="str">
        <f>VLOOKUP(J169,procv!$A$1:$B$27,2,FALSE)</f>
        <v>32 - Espírito Santo</v>
      </c>
      <c r="J169" s="14" t="s">
        <v>15</v>
      </c>
      <c r="K169" s="12">
        <f t="shared" si="54"/>
        <v>5319900.6831656694</v>
      </c>
      <c r="L169" s="12">
        <f t="shared" si="47"/>
        <v>5276841.6189262336</v>
      </c>
      <c r="M169" s="11">
        <f t="shared" si="48"/>
        <v>0.99190603982971104</v>
      </c>
      <c r="N169" s="12">
        <f t="shared" si="49"/>
        <v>43059.077496210921</v>
      </c>
      <c r="O169" s="14" t="s">
        <v>184</v>
      </c>
      <c r="Q169" s="7" t="str">
        <f>VLOOKUP(R169,procv!$A$1:$B$27,2,FALSE)</f>
        <v>32 - Espírito Santo</v>
      </c>
      <c r="R169" s="14" t="s">
        <v>15</v>
      </c>
      <c r="S169" s="12">
        <f t="shared" si="55"/>
        <v>8.564795778962897E-2</v>
      </c>
      <c r="T169" s="12">
        <f t="shared" si="50"/>
        <v>9.006050454278558E-2</v>
      </c>
      <c r="U169" s="12">
        <f t="shared" si="51"/>
        <v>4.0644361014969821E-3</v>
      </c>
      <c r="V169" s="12">
        <f t="shared" si="52"/>
        <v>-0.45510502854068757</v>
      </c>
      <c r="W169" s="12">
        <f t="shared" si="53"/>
        <v>-0.49382716049382724</v>
      </c>
    </row>
    <row r="170" spans="1:23" x14ac:dyDescent="0.2">
      <c r="A170" s="7" t="str">
        <f>VLOOKUP(B170,procv!$A$1:$B$27,2,FALSE)</f>
        <v>52 - Goiás</v>
      </c>
      <c r="B170" s="14" t="s">
        <v>16</v>
      </c>
      <c r="C170" s="12">
        <v>4984971.97</v>
      </c>
      <c r="D170" s="14">
        <v>4044671.97</v>
      </c>
      <c r="E170" s="24">
        <v>81.14</v>
      </c>
      <c r="F170" s="14">
        <v>940300</v>
      </c>
      <c r="G170" s="14" t="s">
        <v>185</v>
      </c>
      <c r="I170" s="7" t="str">
        <f>VLOOKUP(J170,procv!$A$1:$B$27,2,FALSE)</f>
        <v>52 - Goiás</v>
      </c>
      <c r="J170" s="14" t="s">
        <v>16</v>
      </c>
      <c r="K170" s="12">
        <f t="shared" si="54"/>
        <v>6608464.9481545938</v>
      </c>
      <c r="L170" s="12">
        <f t="shared" si="47"/>
        <v>5361930.4384029247</v>
      </c>
      <c r="M170" s="11">
        <f t="shared" si="48"/>
        <v>0.81137306174261203</v>
      </c>
      <c r="N170" s="12">
        <f t="shared" si="49"/>
        <v>1246534.5097516696</v>
      </c>
      <c r="O170" s="14" t="s">
        <v>185</v>
      </c>
      <c r="Q170" s="7" t="str">
        <f>VLOOKUP(R170,procv!$A$1:$B$27,2,FALSE)</f>
        <v>52 - Goiás</v>
      </c>
      <c r="R170" s="14" t="s">
        <v>16</v>
      </c>
      <c r="S170" s="12">
        <f t="shared" si="55"/>
        <v>-0.15922358467096176</v>
      </c>
      <c r="T170" s="12">
        <f t="shared" si="50"/>
        <v>2.9853520464431238E-3</v>
      </c>
      <c r="U170" s="12">
        <f t="shared" si="51"/>
        <v>0.19292755334237621</v>
      </c>
      <c r="V170" s="12">
        <f t="shared" si="52"/>
        <v>-0.85696041294320668</v>
      </c>
      <c r="W170" s="12">
        <f t="shared" si="53"/>
        <v>-0.8297985153764581</v>
      </c>
    </row>
    <row r="171" spans="1:23" x14ac:dyDescent="0.2">
      <c r="A171" s="7" t="str">
        <f>VLOOKUP(B171,procv!$A$1:$B$27,2,FALSE)</f>
        <v>21 - Maranhão</v>
      </c>
      <c r="B171" s="14" t="s">
        <v>17</v>
      </c>
      <c r="C171" s="12">
        <v>195517.81</v>
      </c>
      <c r="D171" s="14">
        <v>195517.81</v>
      </c>
      <c r="E171" s="24">
        <v>100</v>
      </c>
      <c r="F171" s="14" t="s">
        <v>8</v>
      </c>
      <c r="G171" s="14" t="s">
        <v>8</v>
      </c>
      <c r="I171" s="7" t="str">
        <f>VLOOKUP(J171,procv!$A$1:$B$27,2,FALSE)</f>
        <v>21 - Maranhão</v>
      </c>
      <c r="J171" s="14" t="s">
        <v>17</v>
      </c>
      <c r="K171" s="12">
        <f t="shared" si="54"/>
        <v>259193.55252161023</v>
      </c>
      <c r="L171" s="12">
        <f t="shared" si="47"/>
        <v>259193.55252161023</v>
      </c>
      <c r="M171" s="11">
        <f t="shared" si="48"/>
        <v>1</v>
      </c>
      <c r="N171" s="12">
        <f t="shared" si="49"/>
        <v>0</v>
      </c>
      <c r="O171" s="14" t="s">
        <v>8</v>
      </c>
      <c r="Q171" s="7" t="str">
        <f>VLOOKUP(R171,procv!$A$1:$B$27,2,FALSE)</f>
        <v>21 - Maranhão</v>
      </c>
      <c r="R171" s="14" t="s">
        <v>17</v>
      </c>
      <c r="S171" s="12">
        <f t="shared" si="55"/>
        <v>-0.54779505081961899</v>
      </c>
      <c r="T171" s="12">
        <f t="shared" si="50"/>
        <v>-0.62023283635684356</v>
      </c>
      <c r="U171" s="12">
        <f t="shared" si="51"/>
        <v>-0.16018795386586926</v>
      </c>
      <c r="V171" s="12" t="e">
        <f t="shared" si="52"/>
        <v>#DIV/0!</v>
      </c>
      <c r="W171" s="12" t="e">
        <f t="shared" si="53"/>
        <v>#DIV/0!</v>
      </c>
    </row>
    <row r="172" spans="1:23" x14ac:dyDescent="0.2">
      <c r="A172" s="7" t="str">
        <f>VLOOKUP(B172,procv!$A$1:$B$27,2,FALSE)</f>
        <v>51 - Mato Grosso</v>
      </c>
      <c r="B172" s="14" t="s">
        <v>18</v>
      </c>
      <c r="C172" s="12">
        <v>2697019.5</v>
      </c>
      <c r="D172" s="14">
        <v>2697019.5</v>
      </c>
      <c r="E172" s="24">
        <v>100</v>
      </c>
      <c r="F172" s="14" t="s">
        <v>8</v>
      </c>
      <c r="G172" s="14" t="s">
        <v>8</v>
      </c>
      <c r="I172" s="7" t="str">
        <f>VLOOKUP(J172,procv!$A$1:$B$27,2,FALSE)</f>
        <v>51 - Mato Grosso</v>
      </c>
      <c r="J172" s="14" t="s">
        <v>18</v>
      </c>
      <c r="K172" s="12">
        <f t="shared" si="54"/>
        <v>3575377.9434469775</v>
      </c>
      <c r="L172" s="12">
        <f t="shared" si="47"/>
        <v>3575377.9434469775</v>
      </c>
      <c r="M172" s="11">
        <f t="shared" si="48"/>
        <v>1</v>
      </c>
      <c r="N172" s="12">
        <f t="shared" si="49"/>
        <v>0</v>
      </c>
      <c r="O172" s="14" t="s">
        <v>8</v>
      </c>
      <c r="Q172" s="7" t="str">
        <f>VLOOKUP(R172,procv!$A$1:$B$27,2,FALSE)</f>
        <v>51 - Mato Grosso</v>
      </c>
      <c r="R172" s="14" t="s">
        <v>18</v>
      </c>
      <c r="S172" s="12">
        <f t="shared" si="55"/>
        <v>0.18925719627176352</v>
      </c>
      <c r="T172" s="12">
        <f t="shared" si="50"/>
        <v>0.13933477172815234</v>
      </c>
      <c r="U172" s="12">
        <f t="shared" si="51"/>
        <v>-4.1977820020862033E-2</v>
      </c>
      <c r="V172" s="12" t="e">
        <f t="shared" si="52"/>
        <v>#DIV/0!</v>
      </c>
      <c r="W172" s="12" t="e">
        <f t="shared" si="53"/>
        <v>#DIV/0!</v>
      </c>
    </row>
    <row r="173" spans="1:23" x14ac:dyDescent="0.2">
      <c r="A173" s="7" t="str">
        <f>VLOOKUP(B173,procv!$A$1:$B$27,2,FALSE)</f>
        <v>50 - Mato Grosso do Sul</v>
      </c>
      <c r="B173" s="14" t="s">
        <v>19</v>
      </c>
      <c r="C173" s="12">
        <v>982686.87</v>
      </c>
      <c r="D173" s="14">
        <v>982686.87</v>
      </c>
      <c r="E173" s="24">
        <v>100</v>
      </c>
      <c r="F173" s="14" t="s">
        <v>8</v>
      </c>
      <c r="G173" s="14" t="s">
        <v>8</v>
      </c>
      <c r="I173" s="7" t="str">
        <f>VLOOKUP(J173,procv!$A$1:$B$27,2,FALSE)</f>
        <v>50 - Mato Grosso do Sul</v>
      </c>
      <c r="J173" s="14" t="s">
        <v>19</v>
      </c>
      <c r="K173" s="12">
        <f t="shared" si="54"/>
        <v>1302725.8276452757</v>
      </c>
      <c r="L173" s="12">
        <f t="shared" si="47"/>
        <v>1302725.8276452757</v>
      </c>
      <c r="M173" s="11">
        <f t="shared" si="48"/>
        <v>1</v>
      </c>
      <c r="N173" s="12">
        <f t="shared" si="49"/>
        <v>0</v>
      </c>
      <c r="O173" s="14" t="s">
        <v>8</v>
      </c>
      <c r="Q173" s="7" t="str">
        <f>VLOOKUP(R173,procv!$A$1:$B$27,2,FALSE)</f>
        <v>50 - Mato Grosso do Sul</v>
      </c>
      <c r="R173" s="14" t="s">
        <v>19</v>
      </c>
      <c r="S173" s="12">
        <f t="shared" si="55"/>
        <v>-0.25245786559788941</v>
      </c>
      <c r="T173" s="12">
        <f t="shared" si="50"/>
        <v>-0.25245786559788941</v>
      </c>
      <c r="U173" s="12">
        <f t="shared" si="51"/>
        <v>0</v>
      </c>
      <c r="V173" s="12" t="e">
        <f t="shared" si="52"/>
        <v>#DIV/0!</v>
      </c>
      <c r="W173" s="12" t="e">
        <f t="shared" si="53"/>
        <v>#DIV/0!</v>
      </c>
    </row>
    <row r="174" spans="1:23" x14ac:dyDescent="0.2">
      <c r="A174" s="7" t="str">
        <f>VLOOKUP(B174,procv!$A$1:$B$27,2,FALSE)</f>
        <v>31 - Minas Gerais</v>
      </c>
      <c r="B174" s="14" t="s">
        <v>20</v>
      </c>
      <c r="C174" s="12">
        <v>77239454.980000004</v>
      </c>
      <c r="D174" s="14">
        <v>75097202.109999999</v>
      </c>
      <c r="E174" s="24">
        <v>97.23</v>
      </c>
      <c r="F174" s="14">
        <v>2142252.87</v>
      </c>
      <c r="G174" s="14" t="s">
        <v>186</v>
      </c>
      <c r="I174" s="7" t="str">
        <f>VLOOKUP(J174,procv!$A$1:$B$27,2,FALSE)</f>
        <v>31 - Minas Gerais</v>
      </c>
      <c r="J174" s="14" t="s">
        <v>20</v>
      </c>
      <c r="K174" s="12">
        <f t="shared" si="54"/>
        <v>102394604.00614746</v>
      </c>
      <c r="L174" s="12">
        <f t="shared" si="47"/>
        <v>99554667.676178768</v>
      </c>
      <c r="M174" s="11">
        <f t="shared" si="48"/>
        <v>0.97226478526350679</v>
      </c>
      <c r="N174" s="12">
        <f t="shared" si="49"/>
        <v>2839936.3299686881</v>
      </c>
      <c r="O174" s="14" t="s">
        <v>186</v>
      </c>
      <c r="Q174" s="7" t="str">
        <f>VLOOKUP(R174,procv!$A$1:$B$27,2,FALSE)</f>
        <v>31 - Minas Gerais</v>
      </c>
      <c r="R174" s="14" t="s">
        <v>20</v>
      </c>
      <c r="S174" s="12">
        <f t="shared" si="55"/>
        <v>0.27321557682151809</v>
      </c>
      <c r="T174" s="12">
        <f t="shared" si="50"/>
        <v>0.26534585936626454</v>
      </c>
      <c r="U174" s="12">
        <f t="shared" si="51"/>
        <v>-6.180977988739067E-3</v>
      </c>
      <c r="V174" s="12">
        <f t="shared" si="52"/>
        <v>0.54909046095028491</v>
      </c>
      <c r="W174" s="12">
        <f t="shared" si="53"/>
        <v>0.21660649819494582</v>
      </c>
    </row>
    <row r="175" spans="1:23" x14ac:dyDescent="0.2">
      <c r="A175" s="7" t="str">
        <f>VLOOKUP(B175,procv!$A$1:$B$27,2,FALSE)</f>
        <v>15 - Pará</v>
      </c>
      <c r="B175" s="14" t="s">
        <v>21</v>
      </c>
      <c r="C175" s="12">
        <v>1433504.46</v>
      </c>
      <c r="D175" s="14">
        <v>1305754.46</v>
      </c>
      <c r="E175" s="24">
        <v>91.09</v>
      </c>
      <c r="F175" s="14">
        <v>127750</v>
      </c>
      <c r="G175" s="14" t="s">
        <v>77</v>
      </c>
      <c r="I175" s="7" t="str">
        <f>VLOOKUP(J175,procv!$A$1:$B$27,2,FALSE)</f>
        <v>15 - Pará</v>
      </c>
      <c r="J175" s="14" t="s">
        <v>21</v>
      </c>
      <c r="K175" s="12">
        <f t="shared" si="54"/>
        <v>1900364.5424576537</v>
      </c>
      <c r="L175" s="12">
        <f t="shared" si="47"/>
        <v>1731009.2477423758</v>
      </c>
      <c r="M175" s="11">
        <f t="shared" si="48"/>
        <v>0.9108827327959621</v>
      </c>
      <c r="N175" s="12">
        <f t="shared" si="49"/>
        <v>169355.29471527788</v>
      </c>
      <c r="O175" s="14" t="s">
        <v>77</v>
      </c>
      <c r="Q175" s="7" t="str">
        <f>VLOOKUP(R175,procv!$A$1:$B$27,2,FALSE)</f>
        <v>15 - Pará</v>
      </c>
      <c r="R175" s="14" t="s">
        <v>21</v>
      </c>
      <c r="S175" s="12">
        <f t="shared" si="55"/>
        <v>0.48228757516769627</v>
      </c>
      <c r="T175" s="12">
        <f t="shared" si="50"/>
        <v>0.5007662947555902</v>
      </c>
      <c r="U175" s="12">
        <f t="shared" si="51"/>
        <v>1.2466352614338927E-2</v>
      </c>
      <c r="V175" s="12">
        <f t="shared" si="52"/>
        <v>0.29341344196235952</v>
      </c>
      <c r="W175" s="12">
        <f t="shared" si="53"/>
        <v>-0.12682379349046013</v>
      </c>
    </row>
    <row r="176" spans="1:23" x14ac:dyDescent="0.2">
      <c r="A176" s="7" t="str">
        <f>VLOOKUP(B176,procv!$A$1:$B$27,2,FALSE)</f>
        <v>25 - Paraíba</v>
      </c>
      <c r="B176" s="14" t="s">
        <v>22</v>
      </c>
      <c r="C176" s="12">
        <v>150093.47</v>
      </c>
      <c r="D176" s="14">
        <v>137493.47</v>
      </c>
      <c r="E176" s="24">
        <v>91.61</v>
      </c>
      <c r="F176" s="14">
        <v>12600</v>
      </c>
      <c r="G176" s="14" t="s">
        <v>187</v>
      </c>
      <c r="I176" s="7" t="str">
        <f>VLOOKUP(J176,procv!$A$1:$B$27,2,FALSE)</f>
        <v>25 - Paraíba</v>
      </c>
      <c r="J176" s="14" t="s">
        <v>22</v>
      </c>
      <c r="K176" s="12">
        <f t="shared" si="54"/>
        <v>198975.52913259272</v>
      </c>
      <c r="L176" s="12">
        <f t="shared" si="47"/>
        <v>182271.99321546941</v>
      </c>
      <c r="M176" s="11">
        <f t="shared" si="48"/>
        <v>0.91605231060351922</v>
      </c>
      <c r="N176" s="12">
        <f t="shared" si="49"/>
        <v>16703.535917123299</v>
      </c>
      <c r="O176" s="14" t="s">
        <v>187</v>
      </c>
      <c r="Q176" s="7" t="str">
        <f>VLOOKUP(R176,procv!$A$1:$B$27,2,FALSE)</f>
        <v>25 - Paraíba</v>
      </c>
      <c r="R176" s="14" t="s">
        <v>22</v>
      </c>
      <c r="S176" s="12">
        <f t="shared" si="55"/>
        <v>4.0074412723617412</v>
      </c>
      <c r="T176" s="12">
        <f t="shared" si="50"/>
        <v>4.4545152324125716</v>
      </c>
      <c r="U176" s="12">
        <f t="shared" si="51"/>
        <v>8.9281917796705246E-2</v>
      </c>
      <c r="V176" s="12">
        <f t="shared" si="52"/>
        <v>-0.87111032398984611</v>
      </c>
      <c r="W176" s="12">
        <f t="shared" si="53"/>
        <v>-0.97377830750893923</v>
      </c>
    </row>
    <row r="177" spans="1:23" x14ac:dyDescent="0.2">
      <c r="A177" s="7" t="str">
        <f>VLOOKUP(B177,procv!$A$1:$B$27,2,FALSE)</f>
        <v>41 - Paraná</v>
      </c>
      <c r="B177" s="14" t="s">
        <v>23</v>
      </c>
      <c r="C177" s="12">
        <v>87604226.340000004</v>
      </c>
      <c r="D177" s="14">
        <v>86382796.340000004</v>
      </c>
      <c r="E177" s="24">
        <v>98.61</v>
      </c>
      <c r="F177" s="14">
        <v>1221430</v>
      </c>
      <c r="G177" s="14" t="s">
        <v>188</v>
      </c>
      <c r="I177" s="7" t="str">
        <f>VLOOKUP(J177,procv!$A$1:$B$27,2,FALSE)</f>
        <v>41 - Paraná</v>
      </c>
      <c r="J177" s="14" t="s">
        <v>23</v>
      </c>
      <c r="K177" s="12">
        <f t="shared" si="54"/>
        <v>116134947.71126896</v>
      </c>
      <c r="L177" s="12">
        <f t="shared" si="47"/>
        <v>114515725.49894738</v>
      </c>
      <c r="M177" s="11">
        <f t="shared" si="48"/>
        <v>0.9860574078325911</v>
      </c>
      <c r="N177" s="12">
        <f t="shared" si="49"/>
        <v>1619222.2123215802</v>
      </c>
      <c r="O177" s="14" t="s">
        <v>188</v>
      </c>
      <c r="Q177" s="7" t="str">
        <f>VLOOKUP(R177,procv!$A$1:$B$27,2,FALSE)</f>
        <v>41 - Paraná</v>
      </c>
      <c r="R177" s="14" t="s">
        <v>23</v>
      </c>
      <c r="S177" s="12">
        <f t="shared" si="55"/>
        <v>-0.2136212523463028</v>
      </c>
      <c r="T177" s="12">
        <f t="shared" si="50"/>
        <v>-0.23250113583422871</v>
      </c>
      <c r="U177" s="12">
        <f t="shared" si="51"/>
        <v>-2.4008639023190059E-2</v>
      </c>
      <c r="V177" s="12">
        <f t="shared" si="52"/>
        <v>1.1216146025618228</v>
      </c>
      <c r="W177" s="12">
        <f t="shared" si="53"/>
        <v>1.7050359712230216</v>
      </c>
    </row>
    <row r="178" spans="1:23" x14ac:dyDescent="0.2">
      <c r="A178" s="7" t="str">
        <f>VLOOKUP(B178,procv!$A$1:$B$27,2,FALSE)</f>
        <v>26 - Pernambuco</v>
      </c>
      <c r="B178" s="14" t="s">
        <v>24</v>
      </c>
      <c r="C178" s="12">
        <v>14147160.01</v>
      </c>
      <c r="D178" s="14">
        <v>12600794.01</v>
      </c>
      <c r="E178" s="24">
        <v>89.07</v>
      </c>
      <c r="F178" s="14">
        <v>1546366</v>
      </c>
      <c r="G178" s="14" t="s">
        <v>40</v>
      </c>
      <c r="I178" s="7" t="str">
        <f>VLOOKUP(J178,procv!$A$1:$B$27,2,FALSE)</f>
        <v>26 - Pernambuco</v>
      </c>
      <c r="J178" s="14" t="s">
        <v>24</v>
      </c>
      <c r="K178" s="12">
        <f t="shared" si="54"/>
        <v>18754571.059708364</v>
      </c>
      <c r="L178" s="12">
        <f t="shared" si="47"/>
        <v>16704588.518278342</v>
      </c>
      <c r="M178" s="11">
        <f t="shared" si="48"/>
        <v>0.89069424542403264</v>
      </c>
      <c r="N178" s="12">
        <f t="shared" si="49"/>
        <v>2049982.5414300226</v>
      </c>
      <c r="O178" s="14" t="s">
        <v>40</v>
      </c>
      <c r="Q178" s="7" t="str">
        <f>VLOOKUP(R178,procv!$A$1:$B$27,2,FALSE)</f>
        <v>26 - Pernambuco</v>
      </c>
      <c r="R178" s="14" t="s">
        <v>24</v>
      </c>
      <c r="S178" s="12">
        <f t="shared" si="55"/>
        <v>-0.38792315155939983</v>
      </c>
      <c r="T178" s="12">
        <f t="shared" si="50"/>
        <v>-0.33489125738787995</v>
      </c>
      <c r="U178" s="12">
        <f t="shared" si="51"/>
        <v>8.6642542201408546E-2</v>
      </c>
      <c r="V178" s="12">
        <f t="shared" si="52"/>
        <v>-0.8200614515578748</v>
      </c>
      <c r="W178" s="12">
        <f t="shared" si="53"/>
        <v>-0.70631290027447391</v>
      </c>
    </row>
    <row r="179" spans="1:23" x14ac:dyDescent="0.2">
      <c r="A179" s="7" t="str">
        <f>VLOOKUP(B179,procv!$A$1:$B$27,2,FALSE)</f>
        <v>22 - Piauí</v>
      </c>
      <c r="B179" s="14" t="s">
        <v>25</v>
      </c>
      <c r="C179" s="12">
        <v>857237.41</v>
      </c>
      <c r="D179" s="14">
        <v>846020.97</v>
      </c>
      <c r="E179" s="24">
        <v>98.69</v>
      </c>
      <c r="F179" s="14">
        <v>11216.44</v>
      </c>
      <c r="G179" s="14" t="s">
        <v>189</v>
      </c>
      <c r="I179" s="7" t="str">
        <f>VLOOKUP(J179,procv!$A$1:$B$27,2,FALSE)</f>
        <v>22 - Piauí</v>
      </c>
      <c r="J179" s="14" t="s">
        <v>25</v>
      </c>
      <c r="K179" s="12">
        <f t="shared" si="54"/>
        <v>1136420.3069394247</v>
      </c>
      <c r="L179" s="12">
        <f t="shared" si="47"/>
        <v>1121550.9253201978</v>
      </c>
      <c r="M179" s="11">
        <f t="shared" si="48"/>
        <v>0.98691559669566919</v>
      </c>
      <c r="N179" s="12">
        <f t="shared" si="49"/>
        <v>14869.38161922686</v>
      </c>
      <c r="O179" s="14" t="s">
        <v>189</v>
      </c>
      <c r="Q179" s="7" t="str">
        <f>VLOOKUP(R179,procv!$A$1:$B$27,2,FALSE)</f>
        <v>22 - Piauí</v>
      </c>
      <c r="R179" s="14" t="s">
        <v>25</v>
      </c>
      <c r="S179" s="12">
        <f t="shared" si="55"/>
        <v>0.30654879750333897</v>
      </c>
      <c r="T179" s="12">
        <f t="shared" si="50"/>
        <v>0.1713753832038809</v>
      </c>
      <c r="U179" s="12">
        <f t="shared" si="51"/>
        <v>-0.10345837412101144</v>
      </c>
      <c r="V179" s="12">
        <f t="shared" si="52"/>
        <v>10.502256444835249</v>
      </c>
      <c r="W179" s="12">
        <f t="shared" si="53"/>
        <v>7.793893129770991</v>
      </c>
    </row>
    <row r="180" spans="1:23" x14ac:dyDescent="0.2">
      <c r="A180" s="7" t="str">
        <f>VLOOKUP(B180,procv!$A$1:$B$27,2,FALSE)</f>
        <v>33 - Rio de Janeiro</v>
      </c>
      <c r="B180" s="14" t="s">
        <v>26</v>
      </c>
      <c r="C180" s="12">
        <v>329354357.94199997</v>
      </c>
      <c r="D180" s="14">
        <v>307800674.98000002</v>
      </c>
      <c r="E180" s="24">
        <v>93.46</v>
      </c>
      <c r="F180" s="14">
        <v>21553682.960000001</v>
      </c>
      <c r="G180" s="14" t="s">
        <v>190</v>
      </c>
      <c r="I180" s="7" t="str">
        <f>VLOOKUP(J180,procv!$A$1:$B$27,2,FALSE)</f>
        <v>33 - Rio de Janeiro</v>
      </c>
      <c r="J180" s="14" t="s">
        <v>26</v>
      </c>
      <c r="K180" s="12">
        <f t="shared" si="54"/>
        <v>436617646.61470473</v>
      </c>
      <c r="L180" s="12">
        <f t="shared" si="47"/>
        <v>408044415.06692261</v>
      </c>
      <c r="M180" s="11">
        <f t="shared" si="48"/>
        <v>0.93455777207054413</v>
      </c>
      <c r="N180" s="12">
        <f t="shared" si="49"/>
        <v>28573231.545130827</v>
      </c>
      <c r="O180" s="14" t="s">
        <v>190</v>
      </c>
      <c r="Q180" s="7" t="str">
        <f>VLOOKUP(R180,procv!$A$1:$B$27,2,FALSE)</f>
        <v>33 - Rio de Janeiro</v>
      </c>
      <c r="R180" s="14" t="s">
        <v>26</v>
      </c>
      <c r="S180" s="12">
        <f t="shared" si="55"/>
        <v>-0.22391349546386674</v>
      </c>
      <c r="T180" s="12">
        <f t="shared" si="50"/>
        <v>-0.19469753736950213</v>
      </c>
      <c r="U180" s="12">
        <f t="shared" si="51"/>
        <v>3.7645234034609398E-2</v>
      </c>
      <c r="V180" s="12">
        <f t="shared" si="52"/>
        <v>-0.64113646551356074</v>
      </c>
      <c r="W180" s="12">
        <f t="shared" si="53"/>
        <v>-0.53669724770642202</v>
      </c>
    </row>
    <row r="181" spans="1:23" x14ac:dyDescent="0.2">
      <c r="A181" s="7" t="str">
        <f>VLOOKUP(B181,procv!$A$1:$B$27,2,FALSE)</f>
        <v>24 - Rio Grande do Norte</v>
      </c>
      <c r="B181" s="14" t="s">
        <v>27</v>
      </c>
      <c r="C181" s="12">
        <v>1815810.53</v>
      </c>
      <c r="D181" s="14">
        <v>1815810.53</v>
      </c>
      <c r="E181" s="24">
        <v>100</v>
      </c>
      <c r="F181" s="14" t="s">
        <v>8</v>
      </c>
      <c r="G181" s="14" t="s">
        <v>8</v>
      </c>
      <c r="I181" s="7" t="str">
        <f>VLOOKUP(J181,procv!$A$1:$B$27,2,FALSE)</f>
        <v>24 - Rio Grande do Norte</v>
      </c>
      <c r="J181" s="14" t="s">
        <v>27</v>
      </c>
      <c r="K181" s="12">
        <f t="shared" si="54"/>
        <v>2407179.0798845789</v>
      </c>
      <c r="L181" s="12">
        <f t="shared" si="47"/>
        <v>2407179.0798845789</v>
      </c>
      <c r="M181" s="11">
        <f t="shared" si="48"/>
        <v>1</v>
      </c>
      <c r="N181" s="12">
        <f t="shared" si="49"/>
        <v>0</v>
      </c>
      <c r="O181" s="14" t="s">
        <v>8</v>
      </c>
      <c r="Q181" s="7" t="str">
        <f>VLOOKUP(R181,procv!$A$1:$B$27,2,FALSE)</f>
        <v>24 - Rio Grande do Norte</v>
      </c>
      <c r="R181" s="14" t="s">
        <v>27</v>
      </c>
      <c r="S181" s="12">
        <f t="shared" si="55"/>
        <v>4.8250251906420294E-2</v>
      </c>
      <c r="T181" s="12">
        <f t="shared" si="50"/>
        <v>1.1098230283676402E-2</v>
      </c>
      <c r="U181" s="12">
        <f t="shared" si="51"/>
        <v>-3.5441939131592437E-2</v>
      </c>
      <c r="V181" s="12" t="e">
        <f t="shared" si="52"/>
        <v>#DIV/0!</v>
      </c>
      <c r="W181" s="12" t="e">
        <f t="shared" si="53"/>
        <v>#DIV/0!</v>
      </c>
    </row>
    <row r="182" spans="1:23" x14ac:dyDescent="0.2">
      <c r="A182" s="7" t="str">
        <f>VLOOKUP(B182,procv!$A$1:$B$27,2,FALSE)</f>
        <v>43 - Rio Grande do Sul</v>
      </c>
      <c r="B182" s="14" t="s">
        <v>28</v>
      </c>
      <c r="C182" s="12">
        <v>55157302.890000001</v>
      </c>
      <c r="D182" s="14">
        <v>52389773.68</v>
      </c>
      <c r="E182" s="24">
        <v>94.98</v>
      </c>
      <c r="F182" s="14">
        <v>2767529.21</v>
      </c>
      <c r="G182" s="14" t="s">
        <v>191</v>
      </c>
      <c r="I182" s="7" t="str">
        <f>VLOOKUP(J182,procv!$A$1:$B$27,2,FALSE)</f>
        <v>43 - Rio Grande do Sul</v>
      </c>
      <c r="J182" s="14" t="s">
        <v>28</v>
      </c>
      <c r="K182" s="12">
        <f t="shared" si="54"/>
        <v>73120792.850378066</v>
      </c>
      <c r="L182" s="12">
        <f t="shared" si="47"/>
        <v>69451941.774114355</v>
      </c>
      <c r="M182" s="11">
        <f t="shared" si="48"/>
        <v>0.9498247908256271</v>
      </c>
      <c r="N182" s="12">
        <f t="shared" si="49"/>
        <v>3668851.0762637197</v>
      </c>
      <c r="O182" s="14" t="s">
        <v>191</v>
      </c>
      <c r="Q182" s="7" t="str">
        <f>VLOOKUP(R182,procv!$A$1:$B$27,2,FALSE)</f>
        <v>43 - Rio Grande do Sul</v>
      </c>
      <c r="R182" s="14" t="s">
        <v>28</v>
      </c>
      <c r="S182" s="12">
        <f t="shared" si="55"/>
        <v>2.9865084608520442E-2</v>
      </c>
      <c r="T182" s="12">
        <f t="shared" si="50"/>
        <v>5.8084704202467918E-2</v>
      </c>
      <c r="U182" s="12">
        <f t="shared" si="51"/>
        <v>2.7401278104961069E-2</v>
      </c>
      <c r="V182" s="12">
        <f t="shared" si="52"/>
        <v>-0.50433685932059213</v>
      </c>
      <c r="W182" s="12">
        <f t="shared" si="53"/>
        <v>-0.51992031872509958</v>
      </c>
    </row>
    <row r="183" spans="1:23" x14ac:dyDescent="0.2">
      <c r="A183" s="7" t="str">
        <f>VLOOKUP(B183,procv!$A$1:$B$27,2,FALSE)</f>
        <v>11 - Rondônia</v>
      </c>
      <c r="B183" s="14" t="s">
        <v>29</v>
      </c>
      <c r="C183" s="12">
        <v>1012041.95</v>
      </c>
      <c r="D183" s="14">
        <v>1012041.95</v>
      </c>
      <c r="E183" s="24">
        <v>100</v>
      </c>
      <c r="F183" s="14" t="s">
        <v>8</v>
      </c>
      <c r="G183" s="14" t="s">
        <v>8</v>
      </c>
      <c r="I183" s="7" t="str">
        <f>VLOOKUP(J183,procv!$A$1:$B$27,2,FALSE)</f>
        <v>11 - Rondônia</v>
      </c>
      <c r="J183" s="14" t="s">
        <v>29</v>
      </c>
      <c r="K183" s="12">
        <f t="shared" si="54"/>
        <v>1341641.1953540079</v>
      </c>
      <c r="L183" s="12">
        <f t="shared" si="47"/>
        <v>1341641.1953540079</v>
      </c>
      <c r="M183" s="11">
        <f t="shared" si="48"/>
        <v>1</v>
      </c>
      <c r="N183" s="12">
        <f t="shared" si="49"/>
        <v>0</v>
      </c>
      <c r="O183" s="14" t="s">
        <v>8</v>
      </c>
      <c r="Q183" s="7" t="str">
        <f>VLOOKUP(R183,procv!$A$1:$B$27,2,FALSE)</f>
        <v>11 - Rondônia</v>
      </c>
      <c r="R183" s="14" t="s">
        <v>29</v>
      </c>
      <c r="S183" s="12">
        <f t="shared" si="55"/>
        <v>0.11554810614961042</v>
      </c>
      <c r="T183" s="12">
        <f t="shared" si="50"/>
        <v>0.11554810614961042</v>
      </c>
      <c r="U183" s="12">
        <f t="shared" si="51"/>
        <v>0</v>
      </c>
      <c r="V183" s="12" t="e">
        <f t="shared" si="52"/>
        <v>#DIV/0!</v>
      </c>
      <c r="W183" s="12" t="e">
        <f t="shared" si="53"/>
        <v>#DIV/0!</v>
      </c>
    </row>
    <row r="184" spans="1:23" x14ac:dyDescent="0.2">
      <c r="A184" s="7" t="str">
        <f>VLOOKUP(B184,procv!$A$1:$B$27,2,FALSE)</f>
        <v>14 - Roraima</v>
      </c>
      <c r="B184" s="14" t="s">
        <v>30</v>
      </c>
      <c r="C184" s="12">
        <v>6663.25</v>
      </c>
      <c r="D184" s="14">
        <v>6663.25</v>
      </c>
      <c r="E184" s="24">
        <v>100</v>
      </c>
      <c r="F184" s="14" t="s">
        <v>8</v>
      </c>
      <c r="G184" s="14" t="s">
        <v>8</v>
      </c>
      <c r="I184" s="7" t="str">
        <f>VLOOKUP(J184,procv!$A$1:$B$27,2,FALSE)</f>
        <v>14 - Roraima</v>
      </c>
      <c r="J184" s="14" t="s">
        <v>30</v>
      </c>
      <c r="K184" s="12">
        <f t="shared" si="54"/>
        <v>8833.3202936326834</v>
      </c>
      <c r="L184" s="12">
        <f t="shared" si="47"/>
        <v>8833.3202936326834</v>
      </c>
      <c r="M184" s="11">
        <f t="shared" si="48"/>
        <v>1</v>
      </c>
      <c r="N184" s="12">
        <f t="shared" si="49"/>
        <v>0</v>
      </c>
      <c r="O184" s="14" t="s">
        <v>8</v>
      </c>
      <c r="Q184" s="7" t="str">
        <f>VLOOKUP(R184,procv!$A$1:$B$27,2,FALSE)</f>
        <v>14 - Roraima</v>
      </c>
      <c r="R184" s="14" t="s">
        <v>30</v>
      </c>
      <c r="S184" s="12">
        <f t="shared" si="55"/>
        <v>-0.81295416010581478</v>
      </c>
      <c r="T184" s="12">
        <f t="shared" si="50"/>
        <v>-0.81295416010581478</v>
      </c>
      <c r="U184" s="12">
        <f t="shared" si="51"/>
        <v>0</v>
      </c>
      <c r="V184" s="12" t="e">
        <f t="shared" si="52"/>
        <v>#DIV/0!</v>
      </c>
      <c r="W184" s="12" t="e">
        <f t="shared" si="53"/>
        <v>#DIV/0!</v>
      </c>
    </row>
    <row r="185" spans="1:23" x14ac:dyDescent="0.2">
      <c r="A185" s="7" t="str">
        <f>VLOOKUP(B185,procv!$A$1:$B$27,2,FALSE)</f>
        <v>42 - Santa Catarina</v>
      </c>
      <c r="B185" s="14" t="s">
        <v>31</v>
      </c>
      <c r="C185" s="12">
        <v>31165682.52</v>
      </c>
      <c r="D185" s="14">
        <v>30519857.52</v>
      </c>
      <c r="E185" s="24">
        <v>97.93</v>
      </c>
      <c r="F185" s="14">
        <v>645825</v>
      </c>
      <c r="G185" s="14" t="s">
        <v>192</v>
      </c>
      <c r="I185" s="7" t="str">
        <f>VLOOKUP(J185,procv!$A$1:$B$27,2,FALSE)</f>
        <v>42 - Santa Catarina</v>
      </c>
      <c r="J185" s="14" t="s">
        <v>31</v>
      </c>
      <c r="K185" s="12">
        <f t="shared" si="54"/>
        <v>41315642.647181086</v>
      </c>
      <c r="L185" s="12">
        <f t="shared" si="47"/>
        <v>40459487.005619489</v>
      </c>
      <c r="M185" s="11">
        <f t="shared" si="48"/>
        <v>0.97927768789964564</v>
      </c>
      <c r="N185" s="12">
        <f t="shared" si="49"/>
        <v>856155.64156159956</v>
      </c>
      <c r="O185" s="14" t="s">
        <v>192</v>
      </c>
      <c r="Q185" s="7" t="str">
        <f>VLOOKUP(R185,procv!$A$1:$B$27,2,FALSE)</f>
        <v>42 - Santa Catarina</v>
      </c>
      <c r="R185" s="14" t="s">
        <v>31</v>
      </c>
      <c r="S185" s="12">
        <f t="shared" si="55"/>
        <v>0.16114669710634577</v>
      </c>
      <c r="T185" s="12">
        <f t="shared" si="50"/>
        <v>0.16887172465967559</v>
      </c>
      <c r="U185" s="12">
        <f t="shared" si="51"/>
        <v>6.6529298774917756E-3</v>
      </c>
      <c r="V185" s="12">
        <f t="shared" si="52"/>
        <v>-0.20391619185847498</v>
      </c>
      <c r="W185" s="12">
        <f t="shared" si="53"/>
        <v>-0.31400966183574874</v>
      </c>
    </row>
    <row r="186" spans="1:23" x14ac:dyDescent="0.2">
      <c r="A186" s="7" t="str">
        <f>VLOOKUP(B186,procv!$A$1:$B$27,2,FALSE)</f>
        <v>35 - São Paulo</v>
      </c>
      <c r="B186" s="14" t="s">
        <v>32</v>
      </c>
      <c r="C186" s="12">
        <v>553680469.38999999</v>
      </c>
      <c r="D186" s="14">
        <v>514725334.81999999</v>
      </c>
      <c r="E186" s="24">
        <v>92.96</v>
      </c>
      <c r="F186" s="14">
        <v>38955134.579999998</v>
      </c>
      <c r="G186" s="14" t="s">
        <v>193</v>
      </c>
      <c r="I186" s="7" t="str">
        <f>VLOOKUP(J186,procv!$A$1:$B$27,2,FALSE)</f>
        <v>35 - São Paulo</v>
      </c>
      <c r="J186" s="14" t="s">
        <v>32</v>
      </c>
      <c r="K186" s="12">
        <f t="shared" si="54"/>
        <v>734001714.84647238</v>
      </c>
      <c r="L186" s="12">
        <f t="shared" si="47"/>
        <v>682359771.23961782</v>
      </c>
      <c r="M186" s="11">
        <f t="shared" si="48"/>
        <v>0.92964329297560799</v>
      </c>
      <c r="N186" s="12">
        <f t="shared" si="49"/>
        <v>51641943.620111249</v>
      </c>
      <c r="O186" s="14" t="s">
        <v>193</v>
      </c>
      <c r="Q186" s="7" t="str">
        <f>VLOOKUP(R186,procv!$A$1:$B$27,2,FALSE)</f>
        <v>35 - São Paulo</v>
      </c>
      <c r="R186" s="14" t="s">
        <v>32</v>
      </c>
      <c r="S186" s="12">
        <f t="shared" si="55"/>
        <v>-3.0484272406482327E-2</v>
      </c>
      <c r="T186" s="12">
        <f t="shared" si="50"/>
        <v>-2.4204799836144875E-2</v>
      </c>
      <c r="U186" s="12">
        <f t="shared" si="51"/>
        <v>6.4769166622229424E-3</v>
      </c>
      <c r="V186" s="12">
        <f t="shared" si="52"/>
        <v>-0.11345673972827375</v>
      </c>
      <c r="W186" s="12">
        <f t="shared" si="53"/>
        <v>-8.6647727272727293E-2</v>
      </c>
    </row>
    <row r="187" spans="1:23" x14ac:dyDescent="0.2">
      <c r="A187" s="7" t="str">
        <f>VLOOKUP(B187,procv!$A$1:$B$27,2,FALSE)</f>
        <v>28 - Sergipe</v>
      </c>
      <c r="B187" s="14" t="s">
        <v>33</v>
      </c>
      <c r="C187" s="12">
        <v>698722.92</v>
      </c>
      <c r="D187" s="14">
        <v>698722.92</v>
      </c>
      <c r="E187" s="24">
        <v>100</v>
      </c>
      <c r="F187" s="14" t="s">
        <v>8</v>
      </c>
      <c r="G187" s="14" t="s">
        <v>8</v>
      </c>
      <c r="I187" s="7" t="str">
        <f>VLOOKUP(J187,procv!$A$1:$B$27,2,FALSE)</f>
        <v>28 - Sergipe</v>
      </c>
      <c r="J187" s="14" t="s">
        <v>33</v>
      </c>
      <c r="K187" s="12">
        <f t="shared" si="54"/>
        <v>926281.22145533888</v>
      </c>
      <c r="L187" s="12">
        <f t="shared" si="47"/>
        <v>926281.22145533888</v>
      </c>
      <c r="M187" s="11">
        <f t="shared" si="48"/>
        <v>1</v>
      </c>
      <c r="N187" s="12">
        <f t="shared" si="49"/>
        <v>0</v>
      </c>
      <c r="O187" s="14" t="s">
        <v>8</v>
      </c>
      <c r="Q187" s="7" t="str">
        <f>VLOOKUP(R187,procv!$A$1:$B$27,2,FALSE)</f>
        <v>28 - Sergipe</v>
      </c>
      <c r="R187" s="14" t="s">
        <v>33</v>
      </c>
      <c r="S187" s="12">
        <f t="shared" si="55"/>
        <v>-4.5484456798811301E-2</v>
      </c>
      <c r="T187" s="12">
        <f t="shared" si="50"/>
        <v>-5.0743758346792234E-2</v>
      </c>
      <c r="U187" s="12">
        <f t="shared" si="51"/>
        <v>-5.5099171359144217E-3</v>
      </c>
      <c r="V187" s="12" t="e">
        <f t="shared" si="52"/>
        <v>#DIV/0!</v>
      </c>
      <c r="W187" s="12" t="e">
        <f t="shared" si="53"/>
        <v>#DIV/0!</v>
      </c>
    </row>
    <row r="188" spans="1:23" x14ac:dyDescent="0.2">
      <c r="A188" s="7" t="str">
        <f>VLOOKUP(B188,procv!$A$1:$B$27,2,FALSE)</f>
        <v>17 - Tocantins</v>
      </c>
      <c r="B188" s="14" t="s">
        <v>35</v>
      </c>
      <c r="C188" s="12">
        <v>580205.78</v>
      </c>
      <c r="D188" s="14">
        <v>452380.56</v>
      </c>
      <c r="E188" s="24">
        <v>77.97</v>
      </c>
      <c r="F188" s="14">
        <v>127825.22</v>
      </c>
      <c r="G188" s="14" t="s">
        <v>194</v>
      </c>
      <c r="I188" s="7" t="str">
        <f>VLOOKUP(J188,procv!$A$1:$B$27,2,FALSE)</f>
        <v>17 - Tocantins</v>
      </c>
      <c r="J188" s="14" t="s">
        <v>35</v>
      </c>
      <c r="K188" s="12">
        <f t="shared" si="54"/>
        <v>769165.72107559827</v>
      </c>
      <c r="L188" s="12">
        <f t="shared" si="47"/>
        <v>599710.70890225004</v>
      </c>
      <c r="M188" s="11">
        <f t="shared" si="48"/>
        <v>0.77968985417553061</v>
      </c>
      <c r="N188" s="12">
        <f t="shared" si="49"/>
        <v>169455.01217334819</v>
      </c>
      <c r="O188" s="14" t="s">
        <v>194</v>
      </c>
      <c r="Q188" s="7" t="str">
        <f>VLOOKUP(R188,procv!$A$1:$B$27,2,FALSE)</f>
        <v>17 - Tocantins</v>
      </c>
      <c r="R188" s="14" t="s">
        <v>35</v>
      </c>
      <c r="S188" s="12">
        <f t="shared" si="55"/>
        <v>-0.75239953896999767</v>
      </c>
      <c r="T188" s="12">
        <f t="shared" si="50"/>
        <v>-0.68243724129022665</v>
      </c>
      <c r="U188" s="12">
        <f t="shared" si="51"/>
        <v>0.28256125771629104</v>
      </c>
      <c r="V188" s="12">
        <f t="shared" si="52"/>
        <v>-1</v>
      </c>
      <c r="W188" s="12">
        <f t="shared" si="53"/>
        <v>-1</v>
      </c>
    </row>
    <row r="189" spans="1:23" x14ac:dyDescent="0.2">
      <c r="A189" s="10" t="s">
        <v>6</v>
      </c>
      <c r="B189" s="10" t="s">
        <v>6</v>
      </c>
      <c r="C189" s="18">
        <v>1277144304.6500001</v>
      </c>
      <c r="D189" s="10">
        <v>1195266189.49</v>
      </c>
      <c r="E189" s="26">
        <v>93.59</v>
      </c>
      <c r="F189" s="10">
        <v>81878115.159999996</v>
      </c>
      <c r="G189" s="10" t="s">
        <v>178</v>
      </c>
      <c r="I189" s="7" t="e">
        <f>VLOOKUP(J189,procv!$A$1:$B$27,2,FALSE)</f>
        <v>#N/A</v>
      </c>
      <c r="J189" s="10" t="s">
        <v>6</v>
      </c>
      <c r="K189" s="12">
        <f t="shared" si="54"/>
        <v>1693081409.8468838</v>
      </c>
      <c r="L189" s="12">
        <f t="shared" si="47"/>
        <v>1584537438.6245489</v>
      </c>
      <c r="M189" s="11">
        <f t="shared" si="48"/>
        <v>0.93588969166453062</v>
      </c>
      <c r="N189" s="12">
        <f t="shared" si="49"/>
        <v>108543971.22233473</v>
      </c>
      <c r="O189" s="10" t="s">
        <v>178</v>
      </c>
      <c r="Q189" s="7" t="e">
        <f>VLOOKUP(R189,procv!$A$1:$B$27,2,FALSE)</f>
        <v>#N/A</v>
      </c>
      <c r="R189" s="14" t="s">
        <v>6</v>
      </c>
      <c r="S189" s="12">
        <f t="shared" si="55"/>
        <v>-6.7921267621494863E-2</v>
      </c>
      <c r="T189" s="12">
        <f t="shared" si="50"/>
        <v>-5.5836854972972971E-2</v>
      </c>
      <c r="U189" s="12">
        <f t="shared" si="51"/>
        <v>1.296501274917472E-2</v>
      </c>
      <c r="V189" s="12">
        <f t="shared" si="52"/>
        <v>-0.24433092031559922</v>
      </c>
      <c r="W189" s="12">
        <f t="shared" si="53"/>
        <v>-0.18876755070202811</v>
      </c>
    </row>
    <row r="190" spans="1:23" x14ac:dyDescent="0.2">
      <c r="B190" s="9"/>
      <c r="C190" s="9"/>
      <c r="D190" s="9"/>
      <c r="F190" s="9"/>
      <c r="G190" s="9"/>
      <c r="J190" s="9"/>
      <c r="K190" s="9"/>
      <c r="L190" s="9"/>
      <c r="M190" s="9"/>
      <c r="N190" s="9"/>
      <c r="O190" s="9"/>
      <c r="R190" s="9"/>
      <c r="S190" s="9"/>
      <c r="T190" s="9"/>
      <c r="U190" s="9"/>
      <c r="V190" s="9"/>
      <c r="W190" s="9"/>
    </row>
    <row r="191" spans="1:23" x14ac:dyDescent="0.2">
      <c r="B191" s="9">
        <v>2013</v>
      </c>
      <c r="C191" s="9"/>
      <c r="D191" s="9"/>
      <c r="F191" s="9"/>
      <c r="G191" s="9"/>
      <c r="J191" s="9">
        <v>2013</v>
      </c>
      <c r="K191" s="8" t="s">
        <v>248</v>
      </c>
      <c r="L191" s="15">
        <f>IPCA_2016!B8</f>
        <v>1.2516937980127849</v>
      </c>
      <c r="M191" s="9"/>
      <c r="N191" s="9"/>
      <c r="O191" s="9"/>
      <c r="R191" s="9">
        <v>2014</v>
      </c>
      <c r="S191" s="8" t="s">
        <v>248</v>
      </c>
      <c r="T191" s="15">
        <v>1.1067302809999999</v>
      </c>
      <c r="U191" s="9"/>
      <c r="V191" s="9"/>
      <c r="W191" s="9"/>
    </row>
    <row r="192" spans="1:23" x14ac:dyDescent="0.2">
      <c r="A192" s="7" t="s">
        <v>277</v>
      </c>
      <c r="B192" s="10" t="s">
        <v>0</v>
      </c>
      <c r="C192" s="10" t="s">
        <v>1</v>
      </c>
      <c r="D192" s="10" t="s">
        <v>2</v>
      </c>
      <c r="E192" s="10" t="s">
        <v>3</v>
      </c>
      <c r="F192" s="10" t="s">
        <v>4</v>
      </c>
      <c r="G192" s="10" t="s">
        <v>5</v>
      </c>
      <c r="I192" s="7" t="s">
        <v>277</v>
      </c>
      <c r="J192" s="10" t="s">
        <v>0</v>
      </c>
      <c r="K192" s="10" t="s">
        <v>1</v>
      </c>
      <c r="L192" s="10" t="s">
        <v>2</v>
      </c>
      <c r="M192" s="10" t="s">
        <v>3</v>
      </c>
      <c r="N192" s="10" t="s">
        <v>4</v>
      </c>
      <c r="O192" s="10" t="s">
        <v>5</v>
      </c>
      <c r="Q192" s="7" t="s">
        <v>277</v>
      </c>
      <c r="R192" s="10" t="s">
        <v>0</v>
      </c>
      <c r="S192" s="10" t="s">
        <v>1</v>
      </c>
      <c r="T192" s="10" t="s">
        <v>2</v>
      </c>
      <c r="U192" s="10" t="s">
        <v>3</v>
      </c>
      <c r="V192" s="10" t="s">
        <v>4</v>
      </c>
      <c r="W192" s="10" t="s">
        <v>5</v>
      </c>
    </row>
    <row r="193" spans="1:23" x14ac:dyDescent="0.2">
      <c r="A193" s="7" t="str">
        <f>VLOOKUP(B193,procv!$A$1:$B$27,2,FALSE)</f>
        <v>12 - Acre</v>
      </c>
      <c r="B193" s="14" t="s">
        <v>7</v>
      </c>
      <c r="C193" s="12">
        <v>863161.46</v>
      </c>
      <c r="D193" s="14">
        <v>863161.46</v>
      </c>
      <c r="E193" s="24">
        <v>100</v>
      </c>
      <c r="F193" s="14" t="s">
        <v>8</v>
      </c>
      <c r="G193" s="14" t="s">
        <v>8</v>
      </c>
      <c r="I193" s="7" t="str">
        <f>VLOOKUP(J193,procv!$A$1:$B$27,2,FALSE)</f>
        <v>12 - Acre</v>
      </c>
      <c r="J193" s="14" t="s">
        <v>7</v>
      </c>
      <c r="K193" s="12">
        <f>$L$191*C193</f>
        <v>1080413.8461656605</v>
      </c>
      <c r="L193" s="12">
        <f t="shared" ref="L193:L220" si="56">$L$191*D193</f>
        <v>1080413.8461656605</v>
      </c>
      <c r="M193" s="11">
        <f t="shared" ref="M193:M220" si="57">L193/K193</f>
        <v>1</v>
      </c>
      <c r="N193" s="12">
        <f t="shared" ref="N193:N220" si="58">$L$191*F193</f>
        <v>0</v>
      </c>
      <c r="O193" s="14" t="s">
        <v>8</v>
      </c>
      <c r="Q193" s="7" t="str">
        <f>VLOOKUP(R193,procv!$A$1:$B$27,2,FALSE)</f>
        <v>12 - Acre</v>
      </c>
      <c r="R193" s="14" t="s">
        <v>7</v>
      </c>
      <c r="S193" s="12">
        <f>K224/K193-1</f>
        <v>0.6886099894291684</v>
      </c>
      <c r="T193" s="12">
        <f t="shared" ref="T193:T220" si="59">L224/L193-1</f>
        <v>0.6886099894291684</v>
      </c>
      <c r="U193" s="12">
        <f t="shared" ref="U193:U220" si="60">M224/M193-1</f>
        <v>0</v>
      </c>
      <c r="V193" s="12" t="e">
        <f t="shared" ref="V193:V220" si="61">N224/N193-1</f>
        <v>#DIV/0!</v>
      </c>
      <c r="W193" s="12" t="e">
        <f t="shared" ref="W193:W220" si="62">O224/O193-1</f>
        <v>#DIV/0!</v>
      </c>
    </row>
    <row r="194" spans="1:23" x14ac:dyDescent="0.2">
      <c r="A194" s="7" t="str">
        <f>VLOOKUP(B194,procv!$A$1:$B$27,2,FALSE)</f>
        <v>27 - Alagoas</v>
      </c>
      <c r="B194" s="14" t="s">
        <v>9</v>
      </c>
      <c r="C194" s="12">
        <v>9850</v>
      </c>
      <c r="D194" s="14">
        <v>9710</v>
      </c>
      <c r="E194" s="24">
        <v>98.58</v>
      </c>
      <c r="F194" s="14" t="s">
        <v>196</v>
      </c>
      <c r="G194" s="14" t="s">
        <v>197</v>
      </c>
      <c r="I194" s="7" t="str">
        <f>VLOOKUP(J194,procv!$A$1:$B$27,2,FALSE)</f>
        <v>27 - Alagoas</v>
      </c>
      <c r="J194" s="14" t="s">
        <v>9</v>
      </c>
      <c r="K194" s="12">
        <f t="shared" ref="K194:K220" si="63">$L$191*C194</f>
        <v>12329.183910425931</v>
      </c>
      <c r="L194" s="12">
        <f t="shared" si="56"/>
        <v>12153.946778704141</v>
      </c>
      <c r="M194" s="11">
        <f t="shared" si="57"/>
        <v>0.98578680203045688</v>
      </c>
      <c r="N194" s="12">
        <f t="shared" si="58"/>
        <v>175.23713172178989</v>
      </c>
      <c r="O194" s="14" t="s">
        <v>197</v>
      </c>
      <c r="Q194" s="7" t="str">
        <f>VLOOKUP(R194,procv!$A$1:$B$27,2,FALSE)</f>
        <v>27 - Alagoas</v>
      </c>
      <c r="R194" s="14" t="s">
        <v>9</v>
      </c>
      <c r="S194" s="12">
        <f t="shared" ref="S194:S220" si="64">K225/K194-1</f>
        <v>0.42693503649359421</v>
      </c>
      <c r="T194" s="12">
        <f t="shared" si="59"/>
        <v>0.4475087651351084</v>
      </c>
      <c r="U194" s="12">
        <f t="shared" si="60"/>
        <v>1.4418125643666402E-2</v>
      </c>
      <c r="V194" s="12">
        <f t="shared" si="61"/>
        <v>-1</v>
      </c>
      <c r="W194" s="12">
        <f t="shared" si="62"/>
        <v>-1</v>
      </c>
    </row>
    <row r="195" spans="1:23" x14ac:dyDescent="0.2">
      <c r="A195" s="7" t="str">
        <f>VLOOKUP(B195,procv!$A$1:$B$27,2,FALSE)</f>
        <v>16 - Amapá</v>
      </c>
      <c r="B195" s="14" t="s">
        <v>10</v>
      </c>
      <c r="C195" s="12">
        <v>108700</v>
      </c>
      <c r="D195" s="14">
        <v>108700</v>
      </c>
      <c r="E195" s="24">
        <v>100</v>
      </c>
      <c r="F195" s="14" t="s">
        <v>8</v>
      </c>
      <c r="G195" s="14" t="s">
        <v>8</v>
      </c>
      <c r="I195" s="7" t="str">
        <f>VLOOKUP(J195,procv!$A$1:$B$27,2,FALSE)</f>
        <v>16 - Amapá</v>
      </c>
      <c r="J195" s="14" t="s">
        <v>10</v>
      </c>
      <c r="K195" s="12">
        <f t="shared" si="63"/>
        <v>136059.11584398971</v>
      </c>
      <c r="L195" s="12">
        <f t="shared" si="56"/>
        <v>136059.11584398971</v>
      </c>
      <c r="M195" s="11">
        <f t="shared" si="57"/>
        <v>1</v>
      </c>
      <c r="N195" s="12">
        <f t="shared" si="58"/>
        <v>0</v>
      </c>
      <c r="O195" s="14" t="s">
        <v>8</v>
      </c>
      <c r="Q195" s="7" t="str">
        <f>VLOOKUP(R195,procv!$A$1:$B$27,2,FALSE)</f>
        <v>16 - Amapá</v>
      </c>
      <c r="R195" s="14" t="s">
        <v>10</v>
      </c>
      <c r="S195" s="12">
        <f t="shared" si="64"/>
        <v>1.8764637353125928</v>
      </c>
      <c r="T195" s="12">
        <f t="shared" si="59"/>
        <v>1.8764637353125928</v>
      </c>
      <c r="U195" s="12">
        <f t="shared" si="60"/>
        <v>0</v>
      </c>
      <c r="V195" s="12" t="e">
        <f t="shared" si="61"/>
        <v>#DIV/0!</v>
      </c>
      <c r="W195" s="12" t="e">
        <f t="shared" si="62"/>
        <v>#DIV/0!</v>
      </c>
    </row>
    <row r="196" spans="1:23" x14ac:dyDescent="0.2">
      <c r="A196" s="7" t="str">
        <f>VLOOKUP(B196,procv!$A$1:$B$27,2,FALSE)</f>
        <v>13 - Amazonas</v>
      </c>
      <c r="B196" s="14" t="s">
        <v>11</v>
      </c>
      <c r="C196" s="12">
        <v>4689252.09</v>
      </c>
      <c r="D196" s="14">
        <v>4580752.09</v>
      </c>
      <c r="E196" s="24">
        <v>97.69</v>
      </c>
      <c r="F196" s="14">
        <v>108500</v>
      </c>
      <c r="G196" s="14" t="s">
        <v>198</v>
      </c>
      <c r="I196" s="7" t="str">
        <f>VLOOKUP(J196,procv!$A$1:$B$27,2,FALSE)</f>
        <v>13 - Amazonas</v>
      </c>
      <c r="J196" s="14" t="s">
        <v>11</v>
      </c>
      <c r="K196" s="12">
        <f t="shared" si="63"/>
        <v>5869507.7583714891</v>
      </c>
      <c r="L196" s="12">
        <f t="shared" si="56"/>
        <v>5733698.9812871022</v>
      </c>
      <c r="M196" s="11">
        <f t="shared" si="57"/>
        <v>0.97686198184324957</v>
      </c>
      <c r="N196" s="12">
        <f t="shared" si="58"/>
        <v>135808.77708438717</v>
      </c>
      <c r="O196" s="14" t="s">
        <v>198</v>
      </c>
      <c r="Q196" s="7" t="str">
        <f>VLOOKUP(R196,procv!$A$1:$B$27,2,FALSE)</f>
        <v>13 - Amazonas</v>
      </c>
      <c r="R196" s="14" t="s">
        <v>11</v>
      </c>
      <c r="S196" s="12">
        <f t="shared" si="64"/>
        <v>0.59932503009767846</v>
      </c>
      <c r="T196" s="12">
        <f t="shared" si="59"/>
        <v>0.62859006132871831</v>
      </c>
      <c r="U196" s="12">
        <f t="shared" si="60"/>
        <v>1.8298363797415673E-2</v>
      </c>
      <c r="V196" s="12">
        <f t="shared" si="61"/>
        <v>-0.63621278534473547</v>
      </c>
      <c r="W196" s="12">
        <f t="shared" si="62"/>
        <v>-0.77056277056277056</v>
      </c>
    </row>
    <row r="197" spans="1:23" x14ac:dyDescent="0.2">
      <c r="A197" s="7" t="str">
        <f>VLOOKUP(B197,procv!$A$1:$B$27,2,FALSE)</f>
        <v>29 - Bahia</v>
      </c>
      <c r="B197" s="14" t="s">
        <v>12</v>
      </c>
      <c r="C197" s="12">
        <v>10483723.220000001</v>
      </c>
      <c r="D197" s="14">
        <v>9839515.5199999996</v>
      </c>
      <c r="E197" s="24">
        <v>93.86</v>
      </c>
      <c r="F197" s="14">
        <v>644207.69999999995</v>
      </c>
      <c r="G197" s="14" t="s">
        <v>199</v>
      </c>
      <c r="I197" s="7" t="str">
        <f>VLOOKUP(J197,procv!$A$1:$B$27,2,FALSE)</f>
        <v>29 - Bahia</v>
      </c>
      <c r="J197" s="14" t="s">
        <v>12</v>
      </c>
      <c r="K197" s="12">
        <f t="shared" si="63"/>
        <v>13122411.334556624</v>
      </c>
      <c r="L197" s="12">
        <f t="shared" si="56"/>
        <v>12316060.551834542</v>
      </c>
      <c r="M197" s="11">
        <f t="shared" si="57"/>
        <v>0.93855163032432665</v>
      </c>
      <c r="N197" s="12">
        <f t="shared" si="58"/>
        <v>806350.78272208071</v>
      </c>
      <c r="O197" s="14" t="s">
        <v>199</v>
      </c>
      <c r="Q197" s="7" t="str">
        <f>VLOOKUP(R197,procv!$A$1:$B$27,2,FALSE)</f>
        <v>29 - Bahia</v>
      </c>
      <c r="R197" s="14" t="s">
        <v>12</v>
      </c>
      <c r="S197" s="12">
        <f t="shared" si="64"/>
        <v>-0.34343150451856896</v>
      </c>
      <c r="T197" s="12">
        <f t="shared" si="59"/>
        <v>-0.31749373344743348</v>
      </c>
      <c r="U197" s="12">
        <f t="shared" si="60"/>
        <v>3.950504973912361E-2</v>
      </c>
      <c r="V197" s="12">
        <f t="shared" si="61"/>
        <v>-0.73960047457068745</v>
      </c>
      <c r="W197" s="12">
        <f t="shared" si="62"/>
        <v>-0.60260586319218246</v>
      </c>
    </row>
    <row r="198" spans="1:23" x14ac:dyDescent="0.2">
      <c r="A198" s="7" t="str">
        <f>VLOOKUP(B198,procv!$A$1:$B$27,2,FALSE)</f>
        <v>23 - Ceará</v>
      </c>
      <c r="B198" s="14" t="s">
        <v>13</v>
      </c>
      <c r="C198" s="12">
        <v>13424660.73</v>
      </c>
      <c r="D198" s="14">
        <v>11841336.73</v>
      </c>
      <c r="E198" s="24">
        <v>88.21</v>
      </c>
      <c r="F198" s="14">
        <v>1583324</v>
      </c>
      <c r="G198" s="14" t="s">
        <v>200</v>
      </c>
      <c r="I198" s="7" t="str">
        <f>VLOOKUP(J198,procv!$A$1:$B$27,2,FALSE)</f>
        <v>23 - Ceará</v>
      </c>
      <c r="J198" s="14" t="s">
        <v>13</v>
      </c>
      <c r="K198" s="12">
        <f t="shared" si="63"/>
        <v>16803564.576166786</v>
      </c>
      <c r="L198" s="12">
        <f t="shared" si="56"/>
        <v>14821727.745121991</v>
      </c>
      <c r="M198" s="11">
        <f t="shared" si="57"/>
        <v>0.88205854644343029</v>
      </c>
      <c r="N198" s="12">
        <f t="shared" si="58"/>
        <v>1981836.8310447948</v>
      </c>
      <c r="O198" s="14" t="s">
        <v>200</v>
      </c>
      <c r="Q198" s="7" t="str">
        <f>VLOOKUP(R198,procv!$A$1:$B$27,2,FALSE)</f>
        <v>23 - Ceará</v>
      </c>
      <c r="R198" s="14" t="s">
        <v>13</v>
      </c>
      <c r="S198" s="12">
        <f t="shared" si="64"/>
        <v>0.18848430836725938</v>
      </c>
      <c r="T198" s="12">
        <f t="shared" si="59"/>
        <v>0.32816838216083877</v>
      </c>
      <c r="U198" s="12">
        <f t="shared" si="60"/>
        <v>0.11753127307627431</v>
      </c>
      <c r="V198" s="12">
        <f t="shared" si="61"/>
        <v>-0.85618257826361455</v>
      </c>
      <c r="W198" s="12">
        <f t="shared" si="62"/>
        <v>-0.8787107718405428</v>
      </c>
    </row>
    <row r="199" spans="1:23" x14ac:dyDescent="0.2">
      <c r="A199" s="7" t="str">
        <f>VLOOKUP(B199,procv!$A$1:$B$27,2,FALSE)</f>
        <v>53 - Distrito Federal</v>
      </c>
      <c r="B199" s="14" t="s">
        <v>14</v>
      </c>
      <c r="C199" s="12">
        <v>85531060.739999995</v>
      </c>
      <c r="D199" s="14">
        <v>76364892.930000007</v>
      </c>
      <c r="E199" s="24">
        <v>89.28</v>
      </c>
      <c r="F199" s="14">
        <v>9166167.8100000005</v>
      </c>
      <c r="G199" s="14" t="s">
        <v>201</v>
      </c>
      <c r="I199" s="7" t="str">
        <f>VLOOKUP(J199,procv!$A$1:$B$27,2,FALSE)</f>
        <v>53 - Distrito Federal</v>
      </c>
      <c r="J199" s="14" t="s">
        <v>14</v>
      </c>
      <c r="K199" s="12">
        <f t="shared" si="63"/>
        <v>107058698.2657128</v>
      </c>
      <c r="L199" s="12">
        <f t="shared" si="56"/>
        <v>95585462.866391376</v>
      </c>
      <c r="M199" s="11">
        <f t="shared" si="57"/>
        <v>0.89283229120864527</v>
      </c>
      <c r="N199" s="12">
        <f t="shared" si="58"/>
        <v>11473235.399321431</v>
      </c>
      <c r="O199" s="14" t="s">
        <v>201</v>
      </c>
      <c r="Q199" s="7" t="str">
        <f>VLOOKUP(R199,procv!$A$1:$B$27,2,FALSE)</f>
        <v>53 - Distrito Federal</v>
      </c>
      <c r="R199" s="14" t="s">
        <v>14</v>
      </c>
      <c r="S199" s="12">
        <f t="shared" si="64"/>
        <v>0.20950266011003249</v>
      </c>
      <c r="T199" s="12">
        <f t="shared" si="59"/>
        <v>0.18678632544534124</v>
      </c>
      <c r="U199" s="12">
        <f t="shared" si="60"/>
        <v>-1.8781549982390788E-2</v>
      </c>
      <c r="V199" s="12">
        <f t="shared" si="61"/>
        <v>0.39875628282231235</v>
      </c>
      <c r="W199" s="12">
        <f t="shared" si="62"/>
        <v>0.15578358208955212</v>
      </c>
    </row>
    <row r="200" spans="1:23" x14ac:dyDescent="0.2">
      <c r="A200" s="7" t="str">
        <f>VLOOKUP(B200,procv!$A$1:$B$27,2,FALSE)</f>
        <v>32 - Espírito Santo</v>
      </c>
      <c r="B200" s="14" t="s">
        <v>15</v>
      </c>
      <c r="C200" s="12">
        <v>4614179.0599999996</v>
      </c>
      <c r="D200" s="14">
        <v>4595434.32</v>
      </c>
      <c r="E200" s="24">
        <v>99.59</v>
      </c>
      <c r="F200" s="14">
        <v>18744.740000000002</v>
      </c>
      <c r="G200" s="14" t="s">
        <v>202</v>
      </c>
      <c r="I200" s="7" t="str">
        <f>VLOOKUP(J200,procv!$A$1:$B$27,2,FALSE)</f>
        <v>32 - Espírito Santo</v>
      </c>
      <c r="J200" s="14" t="s">
        <v>15</v>
      </c>
      <c r="K200" s="12">
        <f t="shared" si="63"/>
        <v>5775539.312322461</v>
      </c>
      <c r="L200" s="12">
        <f t="shared" si="56"/>
        <v>5752076.6375190997</v>
      </c>
      <c r="M200" s="11">
        <f t="shared" si="57"/>
        <v>0.99593757854728782</v>
      </c>
      <c r="N200" s="12">
        <f t="shared" si="58"/>
        <v>23462.674803362173</v>
      </c>
      <c r="O200" s="14" t="s">
        <v>202</v>
      </c>
      <c r="Q200" s="7" t="str">
        <f>VLOOKUP(R200,procv!$A$1:$B$27,2,FALSE)</f>
        <v>32 - Espírito Santo</v>
      </c>
      <c r="R200" s="14" t="s">
        <v>15</v>
      </c>
      <c r="S200" s="12">
        <f t="shared" si="64"/>
        <v>0.82111698970680203</v>
      </c>
      <c r="T200" s="12">
        <f t="shared" si="59"/>
        <v>0.82454516451778659</v>
      </c>
      <c r="U200" s="12">
        <f t="shared" si="60"/>
        <v>1.8824572118987248E-3</v>
      </c>
      <c r="V200" s="12">
        <f t="shared" si="61"/>
        <v>-1.9329566573003443E-2</v>
      </c>
      <c r="W200" s="12">
        <f t="shared" si="62"/>
        <v>-0.46341463414634143</v>
      </c>
    </row>
    <row r="201" spans="1:23" x14ac:dyDescent="0.2">
      <c r="A201" s="7" t="str">
        <f>VLOOKUP(B201,procv!$A$1:$B$27,2,FALSE)</f>
        <v>52 - Goiás</v>
      </c>
      <c r="B201" s="14" t="s">
        <v>16</v>
      </c>
      <c r="C201" s="12">
        <v>4438978.1900000004</v>
      </c>
      <c r="D201" s="14">
        <v>4296528.1900000004</v>
      </c>
      <c r="E201" s="24">
        <v>96.79</v>
      </c>
      <c r="F201" s="14">
        <v>142450</v>
      </c>
      <c r="G201" s="14" t="s">
        <v>203</v>
      </c>
      <c r="I201" s="7" t="str">
        <f>VLOOKUP(J201,procv!$A$1:$B$27,2,FALSE)</f>
        <v>52 - Goiás</v>
      </c>
      <c r="J201" s="14" t="s">
        <v>16</v>
      </c>
      <c r="K201" s="12">
        <f t="shared" si="63"/>
        <v>5556241.4699370181</v>
      </c>
      <c r="L201" s="12">
        <f t="shared" si="56"/>
        <v>5377937.6884100968</v>
      </c>
      <c r="M201" s="11">
        <f t="shared" si="57"/>
        <v>0.96790928139252697</v>
      </c>
      <c r="N201" s="12">
        <f t="shared" si="58"/>
        <v>178303.7815269212</v>
      </c>
      <c r="O201" s="14" t="s">
        <v>203</v>
      </c>
      <c r="Q201" s="7" t="str">
        <f>VLOOKUP(R201,procv!$A$1:$B$27,2,FALSE)</f>
        <v>52 - Goiás</v>
      </c>
      <c r="R201" s="14" t="s">
        <v>16</v>
      </c>
      <c r="S201" s="12">
        <f t="shared" si="64"/>
        <v>-0.34926150379380305</v>
      </c>
      <c r="T201" s="12">
        <f t="shared" si="59"/>
        <v>-0.33066122054750957</v>
      </c>
      <c r="U201" s="12">
        <f t="shared" si="60"/>
        <v>2.8583345467853905E-2</v>
      </c>
      <c r="V201" s="12">
        <f t="shared" si="61"/>
        <v>-0.91027688680317098</v>
      </c>
      <c r="W201" s="12">
        <f t="shared" si="62"/>
        <v>-0.86292834890965731</v>
      </c>
    </row>
    <row r="202" spans="1:23" x14ac:dyDescent="0.2">
      <c r="A202" s="7" t="str">
        <f>VLOOKUP(B202,procv!$A$1:$B$27,2,FALSE)</f>
        <v>21 - Maranhão</v>
      </c>
      <c r="B202" s="14" t="s">
        <v>17</v>
      </c>
      <c r="C202" s="12">
        <v>93640</v>
      </c>
      <c r="D202" s="14">
        <v>78640</v>
      </c>
      <c r="E202" s="24">
        <v>83.98</v>
      </c>
      <c r="F202" s="14">
        <v>15000</v>
      </c>
      <c r="G202" s="14" t="s">
        <v>204</v>
      </c>
      <c r="I202" s="7" t="str">
        <f>VLOOKUP(J202,procv!$A$1:$B$27,2,FALSE)</f>
        <v>21 - Maranhão</v>
      </c>
      <c r="J202" s="14" t="s">
        <v>17</v>
      </c>
      <c r="K202" s="12">
        <f t="shared" si="63"/>
        <v>117208.60724591718</v>
      </c>
      <c r="L202" s="12">
        <f t="shared" si="56"/>
        <v>98433.200275725409</v>
      </c>
      <c r="M202" s="11">
        <f t="shared" si="57"/>
        <v>0.83981204613413074</v>
      </c>
      <c r="N202" s="12">
        <f t="shared" si="58"/>
        <v>18775.406970191772</v>
      </c>
      <c r="O202" s="14" t="s">
        <v>204</v>
      </c>
      <c r="Q202" s="7" t="str">
        <f>VLOOKUP(R202,procv!$A$1:$B$27,2,FALSE)</f>
        <v>21 - Maranhão</v>
      </c>
      <c r="R202" s="14" t="s">
        <v>17</v>
      </c>
      <c r="S202" s="12">
        <f t="shared" si="64"/>
        <v>10.42298260308827</v>
      </c>
      <c r="T202" s="12">
        <f t="shared" si="59"/>
        <v>12.601832285772961</v>
      </c>
      <c r="U202" s="12">
        <f t="shared" si="60"/>
        <v>0.19074262461851466</v>
      </c>
      <c r="V202" s="12">
        <f t="shared" si="61"/>
        <v>-1</v>
      </c>
      <c r="W202" s="12">
        <f t="shared" si="62"/>
        <v>-1</v>
      </c>
    </row>
    <row r="203" spans="1:23" x14ac:dyDescent="0.2">
      <c r="A203" s="7" t="str">
        <f>VLOOKUP(B203,procv!$A$1:$B$27,2,FALSE)</f>
        <v>51 - Mato Grosso</v>
      </c>
      <c r="B203" s="14" t="s">
        <v>18</v>
      </c>
      <c r="C203" s="12">
        <v>3397032.05</v>
      </c>
      <c r="D203" s="14">
        <v>3254432.05</v>
      </c>
      <c r="E203" s="24">
        <v>95.8</v>
      </c>
      <c r="F203" s="14">
        <v>142600</v>
      </c>
      <c r="G203" s="14" t="s">
        <v>205</v>
      </c>
      <c r="I203" s="7" t="str">
        <f>VLOOKUP(J203,procv!$A$1:$B$27,2,FALSE)</f>
        <v>51 - Mato Grosso</v>
      </c>
      <c r="J203" s="14" t="s">
        <v>18</v>
      </c>
      <c r="K203" s="12">
        <f t="shared" si="63"/>
        <v>4252043.9486356564</v>
      </c>
      <c r="L203" s="12">
        <f t="shared" si="56"/>
        <v>4073552.4130390333</v>
      </c>
      <c r="M203" s="11">
        <f t="shared" si="57"/>
        <v>0.95802217997913797</v>
      </c>
      <c r="N203" s="12">
        <f t="shared" si="58"/>
        <v>178491.53559662311</v>
      </c>
      <c r="O203" s="14" t="s">
        <v>205</v>
      </c>
      <c r="Q203" s="7" t="str">
        <f>VLOOKUP(R203,procv!$A$1:$B$27,2,FALSE)</f>
        <v>51 - Mato Grosso</v>
      </c>
      <c r="R203" s="14" t="s">
        <v>18</v>
      </c>
      <c r="S203" s="12">
        <f t="shared" si="64"/>
        <v>-0.21674225470823327</v>
      </c>
      <c r="T203" s="12">
        <f t="shared" si="59"/>
        <v>-0.21707456524595869</v>
      </c>
      <c r="U203" s="12">
        <f t="shared" si="60"/>
        <v>-4.2426715819021688E-4</v>
      </c>
      <c r="V203" s="12">
        <f t="shared" si="61"/>
        <v>-0.20915822901029424</v>
      </c>
      <c r="W203" s="12">
        <f t="shared" si="62"/>
        <v>9.52380952380949E-3</v>
      </c>
    </row>
    <row r="204" spans="1:23" x14ac:dyDescent="0.2">
      <c r="A204" s="7" t="str">
        <f>VLOOKUP(B204,procv!$A$1:$B$27,2,FALSE)</f>
        <v>50 - Mato Grosso do Sul</v>
      </c>
      <c r="B204" s="14" t="s">
        <v>19</v>
      </c>
      <c r="C204" s="12">
        <v>778019.71</v>
      </c>
      <c r="D204" s="14">
        <v>778019.71</v>
      </c>
      <c r="E204" s="24">
        <v>100</v>
      </c>
      <c r="F204" s="14" t="s">
        <v>8</v>
      </c>
      <c r="G204" s="14" t="s">
        <v>8</v>
      </c>
      <c r="I204" s="7" t="str">
        <f>VLOOKUP(J204,procv!$A$1:$B$27,2,FALSE)</f>
        <v>50 - Mato Grosso do Sul</v>
      </c>
      <c r="J204" s="14" t="s">
        <v>19</v>
      </c>
      <c r="K204" s="12">
        <f t="shared" si="63"/>
        <v>973842.44573870546</v>
      </c>
      <c r="L204" s="12">
        <f t="shared" si="56"/>
        <v>973842.44573870546</v>
      </c>
      <c r="M204" s="11">
        <f t="shared" si="57"/>
        <v>1</v>
      </c>
      <c r="N204" s="12">
        <f t="shared" si="58"/>
        <v>0</v>
      </c>
      <c r="O204" s="14" t="s">
        <v>8</v>
      </c>
      <c r="Q204" s="7" t="str">
        <f>VLOOKUP(R204,procv!$A$1:$B$27,2,FALSE)</f>
        <v>50 - Mato Grosso do Sul</v>
      </c>
      <c r="R204" s="14" t="s">
        <v>19</v>
      </c>
      <c r="S204" s="12">
        <f t="shared" si="64"/>
        <v>4.8204023005521162</v>
      </c>
      <c r="T204" s="12">
        <f t="shared" si="59"/>
        <v>4.8204023005521162</v>
      </c>
      <c r="U204" s="12">
        <f t="shared" si="60"/>
        <v>0</v>
      </c>
      <c r="V204" s="12" t="e">
        <f t="shared" si="61"/>
        <v>#DIV/0!</v>
      </c>
      <c r="W204" s="12" t="e">
        <f t="shared" si="62"/>
        <v>#DIV/0!</v>
      </c>
    </row>
    <row r="205" spans="1:23" x14ac:dyDescent="0.2">
      <c r="A205" s="7" t="str">
        <f>VLOOKUP(B205,procv!$A$1:$B$27,2,FALSE)</f>
        <v>31 - Minas Gerais</v>
      </c>
      <c r="B205" s="14" t="s">
        <v>20</v>
      </c>
      <c r="C205" s="12">
        <v>104155189.56</v>
      </c>
      <c r="D205" s="14">
        <v>100640497.48</v>
      </c>
      <c r="E205" s="24">
        <v>96.63</v>
      </c>
      <c r="F205" s="14">
        <v>3514692.08</v>
      </c>
      <c r="G205" s="14" t="s">
        <v>206</v>
      </c>
      <c r="I205" s="7" t="str">
        <f>VLOOKUP(J205,procv!$A$1:$B$27,2,FALSE)</f>
        <v>31 - Minas Gerais</v>
      </c>
      <c r="J205" s="14" t="s">
        <v>20</v>
      </c>
      <c r="K205" s="12">
        <f t="shared" si="63"/>
        <v>130370404.80309796</v>
      </c>
      <c r="L205" s="12">
        <f t="shared" si="56"/>
        <v>125971086.52463731</v>
      </c>
      <c r="M205" s="11">
        <f t="shared" si="57"/>
        <v>0.96625523802656699</v>
      </c>
      <c r="N205" s="12">
        <f t="shared" si="58"/>
        <v>4399318.2784606554</v>
      </c>
      <c r="O205" s="14" t="s">
        <v>206</v>
      </c>
      <c r="Q205" s="7" t="str">
        <f>VLOOKUP(R205,procv!$A$1:$B$27,2,FALSE)</f>
        <v>31 - Minas Gerais</v>
      </c>
      <c r="R205" s="14" t="s">
        <v>20</v>
      </c>
      <c r="S205" s="12">
        <f t="shared" si="64"/>
        <v>-0.11949743509433375</v>
      </c>
      <c r="T205" s="12">
        <f t="shared" si="59"/>
        <v>-0.14548740343169553</v>
      </c>
      <c r="U205" s="12">
        <f t="shared" si="60"/>
        <v>-2.9517197760969949E-2</v>
      </c>
      <c r="V205" s="12">
        <f t="shared" si="61"/>
        <v>0.62470526673146987</v>
      </c>
      <c r="W205" s="12">
        <f t="shared" si="62"/>
        <v>0.8486646884272997</v>
      </c>
    </row>
    <row r="206" spans="1:23" x14ac:dyDescent="0.2">
      <c r="A206" s="7" t="str">
        <f>VLOOKUP(B206,procv!$A$1:$B$27,2,FALSE)</f>
        <v>15 - Pará</v>
      </c>
      <c r="B206" s="14" t="s">
        <v>21</v>
      </c>
      <c r="C206" s="12">
        <v>2250459.94</v>
      </c>
      <c r="D206" s="14">
        <v>2075459.94</v>
      </c>
      <c r="E206" s="24">
        <v>92.22</v>
      </c>
      <c r="F206" s="14">
        <v>175000</v>
      </c>
      <c r="G206" s="14" t="s">
        <v>207</v>
      </c>
      <c r="I206" s="7" t="str">
        <f>VLOOKUP(J206,procv!$A$1:$B$27,2,FALSE)</f>
        <v>15 - Pará</v>
      </c>
      <c r="J206" s="14" t="s">
        <v>21</v>
      </c>
      <c r="K206" s="12">
        <f t="shared" si="63"/>
        <v>2816886.749574224</v>
      </c>
      <c r="L206" s="12">
        <f t="shared" si="56"/>
        <v>2597840.3349219868</v>
      </c>
      <c r="M206" s="11">
        <f t="shared" si="57"/>
        <v>0.92223811813330925</v>
      </c>
      <c r="N206" s="12">
        <f t="shared" si="58"/>
        <v>219046.41465223735</v>
      </c>
      <c r="O206" s="14" t="s">
        <v>207</v>
      </c>
      <c r="Q206" s="7" t="str">
        <f>VLOOKUP(R206,procv!$A$1:$B$27,2,FALSE)</f>
        <v>15 - Pará</v>
      </c>
      <c r="R206" s="14" t="s">
        <v>21</v>
      </c>
      <c r="S206" s="12">
        <f t="shared" si="64"/>
        <v>0.39905318201141071</v>
      </c>
      <c r="T206" s="12">
        <f t="shared" si="59"/>
        <v>0.39219477695691807</v>
      </c>
      <c r="U206" s="12">
        <f t="shared" si="60"/>
        <v>-4.9021760878542597E-3</v>
      </c>
      <c r="V206" s="12">
        <f t="shared" si="61"/>
        <v>0.48039229597079713</v>
      </c>
      <c r="W206" s="12">
        <f t="shared" si="62"/>
        <v>5.7840616966581049E-2</v>
      </c>
    </row>
    <row r="207" spans="1:23" x14ac:dyDescent="0.2">
      <c r="A207" s="7" t="str">
        <f>VLOOKUP(B207,procv!$A$1:$B$27,2,FALSE)</f>
        <v>25 - Paraíba</v>
      </c>
      <c r="B207" s="14" t="s">
        <v>22</v>
      </c>
      <c r="C207" s="12">
        <v>796008</v>
      </c>
      <c r="D207" s="14">
        <v>794288</v>
      </c>
      <c r="E207" s="24">
        <v>99.78</v>
      </c>
      <c r="F207" s="14">
        <v>1720</v>
      </c>
      <c r="G207" s="14" t="s">
        <v>118</v>
      </c>
      <c r="I207" s="7" t="str">
        <f>VLOOKUP(J207,procv!$A$1:$B$27,2,FALSE)</f>
        <v>25 - Paraíba</v>
      </c>
      <c r="J207" s="14" t="s">
        <v>22</v>
      </c>
      <c r="K207" s="12">
        <f t="shared" si="63"/>
        <v>996358.27676856087</v>
      </c>
      <c r="L207" s="12">
        <f t="shared" si="56"/>
        <v>994205.36343597888</v>
      </c>
      <c r="M207" s="11">
        <f t="shared" si="57"/>
        <v>0.99783921769630457</v>
      </c>
      <c r="N207" s="12">
        <f t="shared" si="58"/>
        <v>2152.9133325819898</v>
      </c>
      <c r="O207" s="14" t="s">
        <v>118</v>
      </c>
      <c r="Q207" s="7" t="str">
        <f>VLOOKUP(R207,procv!$A$1:$B$27,2,FALSE)</f>
        <v>25 - Paraíba</v>
      </c>
      <c r="R207" s="14" t="s">
        <v>22</v>
      </c>
      <c r="S207" s="12">
        <f t="shared" si="64"/>
        <v>-0.17908047783368797</v>
      </c>
      <c r="T207" s="12">
        <f t="shared" si="59"/>
        <v>-0.17730280830056389</v>
      </c>
      <c r="U207" s="12">
        <f t="shared" si="60"/>
        <v>2.1654613943555834E-3</v>
      </c>
      <c r="V207" s="12">
        <f t="shared" si="61"/>
        <v>-1</v>
      </c>
      <c r="W207" s="12">
        <f t="shared" si="62"/>
        <v>-1</v>
      </c>
    </row>
    <row r="208" spans="1:23" x14ac:dyDescent="0.2">
      <c r="A208" s="7" t="str">
        <f>VLOOKUP(B208,procv!$A$1:$B$27,2,FALSE)</f>
        <v>41 - Paraná</v>
      </c>
      <c r="B208" s="14" t="s">
        <v>23</v>
      </c>
      <c r="C208" s="12">
        <v>72961977.510000005</v>
      </c>
      <c r="D208" s="14">
        <v>70217404.120000005</v>
      </c>
      <c r="E208" s="24">
        <v>96.24</v>
      </c>
      <c r="F208" s="14">
        <v>2744573.39</v>
      </c>
      <c r="G208" s="14" t="s">
        <v>208</v>
      </c>
      <c r="I208" s="7" t="str">
        <f>VLOOKUP(J208,procv!$A$1:$B$27,2,FALSE)</f>
        <v>41 - Paraná</v>
      </c>
      <c r="J208" s="14" t="s">
        <v>23</v>
      </c>
      <c r="K208" s="12">
        <f t="shared" si="63"/>
        <v>91326054.740015298</v>
      </c>
      <c r="L208" s="12">
        <f t="shared" si="56"/>
        <v>87890689.249561369</v>
      </c>
      <c r="M208" s="11">
        <f t="shared" si="57"/>
        <v>0.9623835114717959</v>
      </c>
      <c r="N208" s="12">
        <f t="shared" si="58"/>
        <v>3435365.4904539245</v>
      </c>
      <c r="O208" s="14" t="s">
        <v>208</v>
      </c>
      <c r="Q208" s="7" t="str">
        <f>VLOOKUP(R208,procv!$A$1:$B$27,2,FALSE)</f>
        <v>41 - Paraná</v>
      </c>
      <c r="R208" s="14" t="s">
        <v>23</v>
      </c>
      <c r="S208" s="12">
        <f t="shared" si="64"/>
        <v>-0.1263576748727494</v>
      </c>
      <c r="T208" s="12">
        <f t="shared" si="59"/>
        <v>-0.14386263391213605</v>
      </c>
      <c r="U208" s="12">
        <f t="shared" si="60"/>
        <v>-2.0036757075427847E-2</v>
      </c>
      <c r="V208" s="12">
        <f t="shared" si="61"/>
        <v>0.32149071841530774</v>
      </c>
      <c r="W208" s="12">
        <f t="shared" si="62"/>
        <v>0.51329787234042579</v>
      </c>
    </row>
    <row r="209" spans="1:23" x14ac:dyDescent="0.2">
      <c r="A209" s="7" t="str">
        <f>VLOOKUP(B209,procv!$A$1:$B$27,2,FALSE)</f>
        <v>26 - Pernambuco</v>
      </c>
      <c r="B209" s="14" t="s">
        <v>24</v>
      </c>
      <c r="C209" s="12">
        <v>9170963.9900000002</v>
      </c>
      <c r="D209" s="14">
        <v>8876266.6099999994</v>
      </c>
      <c r="E209" s="24">
        <v>96.79</v>
      </c>
      <c r="F209" s="14">
        <v>294697.38</v>
      </c>
      <c r="G209" s="14" t="s">
        <v>203</v>
      </c>
      <c r="I209" s="7" t="str">
        <f>VLOOKUP(J209,procv!$A$1:$B$27,2,FALSE)</f>
        <v>26 - Pernambuco</v>
      </c>
      <c r="J209" s="14" t="s">
        <v>24</v>
      </c>
      <c r="K209" s="12">
        <f t="shared" si="63"/>
        <v>11479238.748081584</v>
      </c>
      <c r="L209" s="12">
        <f t="shared" si="56"/>
        <v>11110367.865244966</v>
      </c>
      <c r="M209" s="11">
        <f t="shared" si="57"/>
        <v>0.96786625917173619</v>
      </c>
      <c r="N209" s="12">
        <f t="shared" si="58"/>
        <v>368870.88283661695</v>
      </c>
      <c r="O209" s="14" t="s">
        <v>203</v>
      </c>
      <c r="Q209" s="7" t="str">
        <f>VLOOKUP(R209,procv!$A$1:$B$27,2,FALSE)</f>
        <v>26 - Pernambuco</v>
      </c>
      <c r="R209" s="14" t="s">
        <v>24</v>
      </c>
      <c r="S209" s="12">
        <f t="shared" si="64"/>
        <v>0.50183719004820904</v>
      </c>
      <c r="T209" s="12">
        <f t="shared" si="59"/>
        <v>0.51031949574770974</v>
      </c>
      <c r="U209" s="12">
        <f t="shared" si="60"/>
        <v>5.6479528911042021E-3</v>
      </c>
      <c r="V209" s="12">
        <f t="shared" si="61"/>
        <v>0.24635067416437884</v>
      </c>
      <c r="W209" s="12">
        <f t="shared" si="62"/>
        <v>-0.16822429906542058</v>
      </c>
    </row>
    <row r="210" spans="1:23" x14ac:dyDescent="0.2">
      <c r="A210" s="7" t="str">
        <f>VLOOKUP(B210,procv!$A$1:$B$27,2,FALSE)</f>
        <v>22 - Piauí</v>
      </c>
      <c r="B210" s="14" t="s">
        <v>25</v>
      </c>
      <c r="C210" s="12">
        <v>1186223.49</v>
      </c>
      <c r="D210" s="14">
        <v>1049583.49</v>
      </c>
      <c r="E210" s="24">
        <v>88.48</v>
      </c>
      <c r="F210" s="14">
        <v>136640</v>
      </c>
      <c r="G210" s="14" t="s">
        <v>209</v>
      </c>
      <c r="I210" s="7" t="str">
        <f>VLOOKUP(J210,procv!$A$1:$B$27,2,FALSE)</f>
        <v>22 - Piauí</v>
      </c>
      <c r="J210" s="14" t="s">
        <v>25</v>
      </c>
      <c r="K210" s="12">
        <f t="shared" si="63"/>
        <v>1484788.5854900808</v>
      </c>
      <c r="L210" s="12">
        <f t="shared" si="56"/>
        <v>1313757.1449296139</v>
      </c>
      <c r="M210" s="11">
        <f t="shared" si="57"/>
        <v>0.88481091366686737</v>
      </c>
      <c r="N210" s="12">
        <f t="shared" si="58"/>
        <v>171031.44056046693</v>
      </c>
      <c r="O210" s="14" t="s">
        <v>209</v>
      </c>
      <c r="Q210" s="7" t="str">
        <f>VLOOKUP(R210,procv!$A$1:$B$27,2,FALSE)</f>
        <v>22 - Piauí</v>
      </c>
      <c r="R210" s="14" t="s">
        <v>25</v>
      </c>
      <c r="S210" s="12">
        <f t="shared" si="64"/>
        <v>-7.0831761559414175E-2</v>
      </c>
      <c r="T210" s="12">
        <f t="shared" si="59"/>
        <v>3.0629373969287332E-2</v>
      </c>
      <c r="U210" s="12">
        <f t="shared" si="60"/>
        <v>0.10919565621289729</v>
      </c>
      <c r="V210" s="12">
        <f t="shared" si="61"/>
        <v>-0.85019309592400549</v>
      </c>
      <c r="W210" s="12">
        <f t="shared" si="62"/>
        <v>-0.83854166666666663</v>
      </c>
    </row>
    <row r="211" spans="1:23" x14ac:dyDescent="0.2">
      <c r="A211" s="7" t="str">
        <f>VLOOKUP(B211,procv!$A$1:$B$27,2,FALSE)</f>
        <v>33 - Rio de Janeiro</v>
      </c>
      <c r="B211" s="14" t="s">
        <v>26</v>
      </c>
      <c r="C211" s="12">
        <v>270715620.48000002</v>
      </c>
      <c r="D211" s="14">
        <v>262523608.28</v>
      </c>
      <c r="E211" s="24">
        <v>96.97</v>
      </c>
      <c r="F211" s="14">
        <v>8192012.2000000002</v>
      </c>
      <c r="G211" s="14" t="s">
        <v>210</v>
      </c>
      <c r="I211" s="7" t="str">
        <f>VLOOKUP(J211,procv!$A$1:$B$27,2,FALSE)</f>
        <v>33 - Rio de Janeiro</v>
      </c>
      <c r="J211" s="14" t="s">
        <v>26</v>
      </c>
      <c r="K211" s="12">
        <f t="shared" si="63"/>
        <v>338853063.17999887</v>
      </c>
      <c r="L211" s="12">
        <f t="shared" si="56"/>
        <v>328599172.31601381</v>
      </c>
      <c r="M211" s="11">
        <f t="shared" si="57"/>
        <v>0.96973941811900288</v>
      </c>
      <c r="N211" s="12">
        <f t="shared" si="58"/>
        <v>10253890.863985069</v>
      </c>
      <c r="O211" s="14" t="s">
        <v>210</v>
      </c>
      <c r="Q211" s="7" t="str">
        <f>VLOOKUP(R211,procv!$A$1:$B$27,2,FALSE)</f>
        <v>33 - Rio de Janeiro</v>
      </c>
      <c r="R211" s="14" t="s">
        <v>26</v>
      </c>
      <c r="S211" s="12">
        <f t="shared" si="64"/>
        <v>0.19139678052465947</v>
      </c>
      <c r="T211" s="12">
        <f t="shared" si="59"/>
        <v>0.16397197881566972</v>
      </c>
      <c r="U211" s="12">
        <f t="shared" si="60"/>
        <v>-2.3019032917742654E-2</v>
      </c>
      <c r="V211" s="12">
        <f t="shared" si="61"/>
        <v>1.0702599615398776</v>
      </c>
      <c r="W211" s="12">
        <f t="shared" si="62"/>
        <v>0.73597359735973611</v>
      </c>
    </row>
    <row r="212" spans="1:23" x14ac:dyDescent="0.2">
      <c r="A212" s="7" t="str">
        <f>VLOOKUP(B212,procv!$A$1:$B$27,2,FALSE)</f>
        <v>24 - Rio Grande do Norte</v>
      </c>
      <c r="B212" s="14" t="s">
        <v>27</v>
      </c>
      <c r="C212" s="12">
        <v>2015929.2</v>
      </c>
      <c r="D212" s="14">
        <v>1944480.76</v>
      </c>
      <c r="E212" s="24">
        <v>96.46</v>
      </c>
      <c r="F212" s="14">
        <v>71448.44</v>
      </c>
      <c r="G212" s="14" t="s">
        <v>211</v>
      </c>
      <c r="I212" s="7" t="str">
        <f>VLOOKUP(J212,procv!$A$1:$B$27,2,FALSE)</f>
        <v>24 - Rio Grande do Norte</v>
      </c>
      <c r="J212" s="14" t="s">
        <v>27</v>
      </c>
      <c r="K212" s="12">
        <f t="shared" si="63"/>
        <v>2523326.076872875</v>
      </c>
      <c r="L212" s="12">
        <f t="shared" si="56"/>
        <v>2433894.5076471865</v>
      </c>
      <c r="M212" s="11">
        <f t="shared" si="57"/>
        <v>0.96455806086840756</v>
      </c>
      <c r="N212" s="12">
        <f t="shared" si="58"/>
        <v>89431.569225688581</v>
      </c>
      <c r="O212" s="14" t="s">
        <v>211</v>
      </c>
      <c r="Q212" s="7" t="str">
        <f>VLOOKUP(R212,procv!$A$1:$B$27,2,FALSE)</f>
        <v>24 - Rio Grande do Norte</v>
      </c>
      <c r="R212" s="14" t="s">
        <v>27</v>
      </c>
      <c r="S212" s="12">
        <f t="shared" si="64"/>
        <v>0.45722568497688476</v>
      </c>
      <c r="T212" s="12">
        <f t="shared" si="59"/>
        <v>0.1539921474291519</v>
      </c>
      <c r="U212" s="12">
        <f t="shared" si="60"/>
        <v>-0.2080896189752125</v>
      </c>
      <c r="V212" s="12">
        <f t="shared" si="61"/>
        <v>8.7097750695163381</v>
      </c>
      <c r="W212" s="12">
        <f t="shared" si="62"/>
        <v>5.6723163841807915</v>
      </c>
    </row>
    <row r="213" spans="1:23" x14ac:dyDescent="0.2">
      <c r="A213" s="7" t="str">
        <f>VLOOKUP(B213,procv!$A$1:$B$27,2,FALSE)</f>
        <v>43 - Rio Grande do Sul</v>
      </c>
      <c r="B213" s="14" t="s">
        <v>28</v>
      </c>
      <c r="C213" s="12">
        <v>60162119.229999997</v>
      </c>
      <c r="D213" s="14">
        <v>58709276.490000002</v>
      </c>
      <c r="E213" s="24">
        <v>97.59</v>
      </c>
      <c r="F213" s="14">
        <v>1452842.74</v>
      </c>
      <c r="G213" s="14" t="s">
        <v>212</v>
      </c>
      <c r="I213" s="7" t="str">
        <f>VLOOKUP(J213,procv!$A$1:$B$27,2,FALSE)</f>
        <v>43 - Rio Grande do Sul</v>
      </c>
      <c r="J213" s="14" t="s">
        <v>28</v>
      </c>
      <c r="K213" s="12">
        <f t="shared" si="63"/>
        <v>75304551.515496701</v>
      </c>
      <c r="L213" s="12">
        <f t="shared" si="56"/>
        <v>73486037.26835081</v>
      </c>
      <c r="M213" s="11">
        <f t="shared" si="57"/>
        <v>0.97585120407002668</v>
      </c>
      <c r="N213" s="12">
        <f t="shared" si="58"/>
        <v>1818514.247145901</v>
      </c>
      <c r="O213" s="14" t="s">
        <v>212</v>
      </c>
      <c r="Q213" s="7" t="str">
        <f>VLOOKUP(R213,procv!$A$1:$B$27,2,FALSE)</f>
        <v>43 - Rio Grande do Sul</v>
      </c>
      <c r="R213" s="14" t="s">
        <v>28</v>
      </c>
      <c r="S213" s="12">
        <f t="shared" si="64"/>
        <v>-7.6282274780921311E-2</v>
      </c>
      <c r="T213" s="12">
        <f t="shared" si="59"/>
        <v>-7.6726085237140196E-2</v>
      </c>
      <c r="U213" s="12">
        <f t="shared" si="60"/>
        <v>-4.8046112367672311E-4</v>
      </c>
      <c r="V213" s="12">
        <f t="shared" si="61"/>
        <v>-5.834792437538594E-2</v>
      </c>
      <c r="W213" s="12">
        <f t="shared" si="62"/>
        <v>2.0746887966804906E-2</v>
      </c>
    </row>
    <row r="214" spans="1:23" x14ac:dyDescent="0.2">
      <c r="A214" s="7" t="str">
        <f>VLOOKUP(B214,procv!$A$1:$B$27,2,FALSE)</f>
        <v>11 - Rondônia</v>
      </c>
      <c r="B214" s="14" t="s">
        <v>29</v>
      </c>
      <c r="C214" s="12">
        <v>1195712</v>
      </c>
      <c r="D214" s="14">
        <v>1195712</v>
      </c>
      <c r="E214" s="24">
        <v>100</v>
      </c>
      <c r="F214" s="14" t="s">
        <v>8</v>
      </c>
      <c r="G214" s="14" t="s">
        <v>8</v>
      </c>
      <c r="I214" s="7" t="str">
        <f>VLOOKUP(J214,procv!$A$1:$B$27,2,FALSE)</f>
        <v>11 - Rondônia</v>
      </c>
      <c r="J214" s="14" t="s">
        <v>29</v>
      </c>
      <c r="K214" s="12">
        <f t="shared" si="63"/>
        <v>1496665.2946094631</v>
      </c>
      <c r="L214" s="12">
        <f t="shared" si="56"/>
        <v>1496665.2946094631</v>
      </c>
      <c r="M214" s="11">
        <f t="shared" si="57"/>
        <v>1</v>
      </c>
      <c r="N214" s="12">
        <f t="shared" si="58"/>
        <v>0</v>
      </c>
      <c r="O214" s="14" t="s">
        <v>8</v>
      </c>
      <c r="Q214" s="7" t="str">
        <f>VLOOKUP(R214,procv!$A$1:$B$27,2,FALSE)</f>
        <v>11 - Rondônia</v>
      </c>
      <c r="R214" s="14" t="s">
        <v>29</v>
      </c>
      <c r="S214" s="12">
        <f t="shared" si="64"/>
        <v>-0.22272561228257859</v>
      </c>
      <c r="T214" s="12">
        <f t="shared" si="59"/>
        <v>-0.22272561228257859</v>
      </c>
      <c r="U214" s="12">
        <f t="shared" si="60"/>
        <v>0</v>
      </c>
      <c r="V214" s="12" t="e">
        <f t="shared" si="61"/>
        <v>#DIV/0!</v>
      </c>
      <c r="W214" s="12" t="e">
        <f t="shared" si="62"/>
        <v>#DIV/0!</v>
      </c>
    </row>
    <row r="215" spans="1:23" x14ac:dyDescent="0.2">
      <c r="A215" s="7" t="str">
        <f>VLOOKUP(B215,procv!$A$1:$B$27,2,FALSE)</f>
        <v>14 - Roraima</v>
      </c>
      <c r="B215" s="14" t="s">
        <v>30</v>
      </c>
      <c r="C215" s="12">
        <v>1320</v>
      </c>
      <c r="D215" s="14">
        <v>1320</v>
      </c>
      <c r="E215" s="24">
        <v>100</v>
      </c>
      <c r="F215" s="14" t="s">
        <v>8</v>
      </c>
      <c r="G215" s="14" t="s">
        <v>8</v>
      </c>
      <c r="I215" s="7" t="str">
        <f>VLOOKUP(J215,procv!$A$1:$B$27,2,FALSE)</f>
        <v>14 - Roraima</v>
      </c>
      <c r="J215" s="14" t="s">
        <v>30</v>
      </c>
      <c r="K215" s="12">
        <f t="shared" si="63"/>
        <v>1652.235813376876</v>
      </c>
      <c r="L215" s="12">
        <f t="shared" si="56"/>
        <v>1652.235813376876</v>
      </c>
      <c r="M215" s="11">
        <f t="shared" si="57"/>
        <v>1</v>
      </c>
      <c r="N215" s="12">
        <f t="shared" si="58"/>
        <v>0</v>
      </c>
      <c r="O215" s="14" t="s">
        <v>8</v>
      </c>
      <c r="Q215" s="7" t="str">
        <f>VLOOKUP(R215,procv!$A$1:$B$27,2,FALSE)</f>
        <v>14 - Roraima</v>
      </c>
      <c r="R215" s="14" t="s">
        <v>30</v>
      </c>
      <c r="S215" s="12">
        <f t="shared" si="64"/>
        <v>29.605328570461975</v>
      </c>
      <c r="T215" s="12">
        <f t="shared" si="59"/>
        <v>29.460779879556974</v>
      </c>
      <c r="U215" s="12">
        <f t="shared" si="60"/>
        <v>-4.7229909841420836E-3</v>
      </c>
      <c r="V215" s="12" t="e">
        <f t="shared" si="61"/>
        <v>#DIV/0!</v>
      </c>
      <c r="W215" s="12" t="e">
        <f t="shared" si="62"/>
        <v>#DIV/0!</v>
      </c>
    </row>
    <row r="216" spans="1:23" x14ac:dyDescent="0.2">
      <c r="A216" s="7" t="str">
        <f>VLOOKUP(B216,procv!$A$1:$B$27,2,FALSE)</f>
        <v>42 - Santa Catarina</v>
      </c>
      <c r="B216" s="14" t="s">
        <v>31</v>
      </c>
      <c r="C216" s="12">
        <v>38326883.200000003</v>
      </c>
      <c r="D216" s="14">
        <v>37782363.729999997</v>
      </c>
      <c r="E216" s="24">
        <v>98.58</v>
      </c>
      <c r="F216" s="14">
        <v>544519.47</v>
      </c>
      <c r="G216" s="14" t="s">
        <v>197</v>
      </c>
      <c r="I216" s="7" t="str">
        <f>VLOOKUP(J216,procv!$A$1:$B$27,2,FALSE)</f>
        <v>42 - Santa Catarina</v>
      </c>
      <c r="J216" s="14" t="s">
        <v>31</v>
      </c>
      <c r="K216" s="12">
        <f t="shared" si="63"/>
        <v>47973521.998600401</v>
      </c>
      <c r="L216" s="12">
        <f t="shared" si="56"/>
        <v>47291950.355104186</v>
      </c>
      <c r="M216" s="11">
        <f t="shared" si="57"/>
        <v>0.98579275368783426</v>
      </c>
      <c r="N216" s="12">
        <f t="shared" si="58"/>
        <v>681571.64349620871</v>
      </c>
      <c r="O216" s="14" t="s">
        <v>197</v>
      </c>
      <c r="Q216" s="7" t="str">
        <f>VLOOKUP(R216,procv!$A$1:$B$27,2,FALSE)</f>
        <v>42 - Santa Catarina</v>
      </c>
      <c r="R216" s="14" t="s">
        <v>31</v>
      </c>
      <c r="S216" s="12">
        <f t="shared" si="64"/>
        <v>-0.10904306755576776</v>
      </c>
      <c r="T216" s="12">
        <f t="shared" si="59"/>
        <v>-0.10864089049226278</v>
      </c>
      <c r="U216" s="12">
        <f t="shared" si="60"/>
        <v>4.5139899456403398E-4</v>
      </c>
      <c r="V216" s="12">
        <f t="shared" si="61"/>
        <v>-0.13694875603256507</v>
      </c>
      <c r="W216" s="12">
        <f t="shared" si="62"/>
        <v>-2.8169014084507116E-2</v>
      </c>
    </row>
    <row r="217" spans="1:23" x14ac:dyDescent="0.2">
      <c r="A217" s="7" t="str">
        <f>VLOOKUP(B217,procv!$A$1:$B$27,2,FALSE)</f>
        <v>35 - São Paulo</v>
      </c>
      <c r="B217" s="14" t="s">
        <v>32</v>
      </c>
      <c r="C217" s="12">
        <v>568530584.51999998</v>
      </c>
      <c r="D217" s="14">
        <v>531953893.69</v>
      </c>
      <c r="E217" s="24">
        <v>93.57</v>
      </c>
      <c r="F217" s="14">
        <v>36576690.829999998</v>
      </c>
      <c r="G217" s="14" t="s">
        <v>213</v>
      </c>
      <c r="I217" s="7" t="str">
        <f>VLOOKUP(J217,procv!$A$1:$B$27,2,FALSE)</f>
        <v>35 - São Paulo</v>
      </c>
      <c r="J217" s="14" t="s">
        <v>32</v>
      </c>
      <c r="K217" s="12">
        <f t="shared" si="63"/>
        <v>711626206.62426734</v>
      </c>
      <c r="L217" s="12">
        <f t="shared" si="56"/>
        <v>665843389.5605253</v>
      </c>
      <c r="M217" s="11">
        <f t="shared" si="57"/>
        <v>0.93566451510980542</v>
      </c>
      <c r="N217" s="12">
        <f t="shared" si="58"/>
        <v>45782817.063742101</v>
      </c>
      <c r="O217" s="14" t="s">
        <v>213</v>
      </c>
      <c r="Q217" s="7" t="str">
        <f>VLOOKUP(R217,procv!$A$1:$B$27,2,FALSE)</f>
        <v>35 - São Paulo</v>
      </c>
      <c r="R217" s="14" t="s">
        <v>32</v>
      </c>
      <c r="S217" s="12">
        <f t="shared" si="64"/>
        <v>-0.10700606118780731</v>
      </c>
      <c r="T217" s="12">
        <f t="shared" si="59"/>
        <v>-9.4345831898520416E-2</v>
      </c>
      <c r="U217" s="12">
        <f t="shared" si="60"/>
        <v>1.4177284681379687E-2</v>
      </c>
      <c r="V217" s="12">
        <f t="shared" si="61"/>
        <v>-0.29113037950696652</v>
      </c>
      <c r="W217" s="12">
        <f t="shared" si="62"/>
        <v>-0.20528771384136846</v>
      </c>
    </row>
    <row r="218" spans="1:23" x14ac:dyDescent="0.2">
      <c r="A218" s="7" t="str">
        <f>VLOOKUP(B218,procv!$A$1:$B$27,2,FALSE)</f>
        <v>28 - Sergipe</v>
      </c>
      <c r="B218" s="14" t="s">
        <v>33</v>
      </c>
      <c r="C218" s="12">
        <v>706362.71</v>
      </c>
      <c r="D218" s="14">
        <v>702470.71</v>
      </c>
      <c r="E218" s="24">
        <v>99.45</v>
      </c>
      <c r="F218" s="14">
        <v>3892</v>
      </c>
      <c r="G218" s="14" t="s">
        <v>214</v>
      </c>
      <c r="I218" s="7" t="str">
        <f>VLOOKUP(J218,procv!$A$1:$B$27,2,FALSE)</f>
        <v>28 - Sergipe</v>
      </c>
      <c r="J218" s="14" t="s">
        <v>33</v>
      </c>
      <c r="K218" s="12">
        <f t="shared" si="63"/>
        <v>884149.82325450331</v>
      </c>
      <c r="L218" s="12">
        <f t="shared" si="56"/>
        <v>879278.23099263757</v>
      </c>
      <c r="M218" s="11">
        <f t="shared" si="57"/>
        <v>0.99449008286408558</v>
      </c>
      <c r="N218" s="12">
        <f t="shared" si="58"/>
        <v>4871.5922618657587</v>
      </c>
      <c r="O218" s="14" t="s">
        <v>214</v>
      </c>
      <c r="Q218" s="7" t="str">
        <f>VLOOKUP(R218,procv!$A$1:$B$27,2,FALSE)</f>
        <v>28 - Sergipe</v>
      </c>
      <c r="R218" s="14" t="s">
        <v>33</v>
      </c>
      <c r="S218" s="12">
        <f t="shared" si="64"/>
        <v>0.19140568362793609</v>
      </c>
      <c r="T218" s="12">
        <f t="shared" si="59"/>
        <v>0.19800660072621601</v>
      </c>
      <c r="U218" s="12">
        <f t="shared" si="60"/>
        <v>5.5404445261495461E-3</v>
      </c>
      <c r="V218" s="12">
        <f t="shared" si="61"/>
        <v>-1</v>
      </c>
      <c r="W218" s="12">
        <f t="shared" si="62"/>
        <v>-1</v>
      </c>
    </row>
    <row r="219" spans="1:23" x14ac:dyDescent="0.2">
      <c r="A219" s="7" t="str">
        <f>VLOOKUP(B219,procv!$A$1:$B$27,2,FALSE)</f>
        <v>17 - Tocantins</v>
      </c>
      <c r="B219" s="14" t="s">
        <v>35</v>
      </c>
      <c r="C219" s="12">
        <v>152150.46</v>
      </c>
      <c r="D219" s="14">
        <v>152150.46</v>
      </c>
      <c r="E219" s="24">
        <v>100</v>
      </c>
      <c r="F219" s="14" t="s">
        <v>8</v>
      </c>
      <c r="G219" s="14" t="s">
        <v>8</v>
      </c>
      <c r="I219" s="7" t="str">
        <f>VLOOKUP(J219,procv!$A$1:$B$27,2,FALSE)</f>
        <v>17 - Tocantins</v>
      </c>
      <c r="J219" s="14" t="s">
        <v>35</v>
      </c>
      <c r="K219" s="12">
        <f t="shared" si="63"/>
        <v>190445.78714679231</v>
      </c>
      <c r="L219" s="12">
        <f t="shared" si="56"/>
        <v>190445.78714679231</v>
      </c>
      <c r="M219" s="11">
        <f t="shared" si="57"/>
        <v>1</v>
      </c>
      <c r="N219" s="12">
        <f t="shared" si="58"/>
        <v>0</v>
      </c>
      <c r="O219" s="14" t="s">
        <v>8</v>
      </c>
      <c r="Q219" s="7" t="str">
        <f>VLOOKUP(R219,procv!$A$1:$B$27,2,FALSE)</f>
        <v>17 - Tocantins</v>
      </c>
      <c r="R219" s="14" t="s">
        <v>35</v>
      </c>
      <c r="S219" s="12">
        <f t="shared" si="64"/>
        <v>1.5284096029692762</v>
      </c>
      <c r="T219" s="12">
        <f t="shared" si="59"/>
        <v>0.47667660829732394</v>
      </c>
      <c r="U219" s="12">
        <f t="shared" si="60"/>
        <v>-0.41596622376249226</v>
      </c>
      <c r="V219" s="12" t="e">
        <f t="shared" si="61"/>
        <v>#DIV/0!</v>
      </c>
      <c r="W219" s="12" t="e">
        <f t="shared" si="62"/>
        <v>#DIV/0!</v>
      </c>
    </row>
    <row r="220" spans="1:23" x14ac:dyDescent="0.2">
      <c r="A220" s="14" t="s">
        <v>6</v>
      </c>
      <c r="B220" s="14" t="s">
        <v>6</v>
      </c>
      <c r="C220" s="12">
        <v>1260759761.54</v>
      </c>
      <c r="D220" s="14">
        <v>1195229898.75</v>
      </c>
      <c r="E220" s="24">
        <v>94.8</v>
      </c>
      <c r="F220" s="14">
        <v>65529862.789999999</v>
      </c>
      <c r="G220" s="14" t="s">
        <v>195</v>
      </c>
      <c r="I220" s="7" t="e">
        <f>VLOOKUP(J220,procv!$A$1:$B$27,2,FALSE)</f>
        <v>#N/A</v>
      </c>
      <c r="J220" s="14" t="s">
        <v>6</v>
      </c>
      <c r="K220" s="12">
        <f t="shared" si="63"/>
        <v>1578085174.3036957</v>
      </c>
      <c r="L220" s="12">
        <f t="shared" si="56"/>
        <v>1496061851.464824</v>
      </c>
      <c r="M220" s="11">
        <f t="shared" si="57"/>
        <v>0.94802351344878255</v>
      </c>
      <c r="N220" s="12">
        <f t="shared" si="58"/>
        <v>82023322.838871762</v>
      </c>
      <c r="O220" s="14" t="s">
        <v>195</v>
      </c>
      <c r="Q220" s="7" t="e">
        <f>VLOOKUP(R220,procv!$A$1:$B$27,2,FALSE)</f>
        <v>#N/A</v>
      </c>
      <c r="R220" s="14" t="s">
        <v>6</v>
      </c>
      <c r="S220" s="12">
        <f t="shared" si="64"/>
        <v>-5.1000115571387949E-3</v>
      </c>
      <c r="T220" s="12">
        <f t="shared" si="59"/>
        <v>-8.2527331800185122E-3</v>
      </c>
      <c r="U220" s="12">
        <f t="shared" si="60"/>
        <v>-3.1688829626121962E-3</v>
      </c>
      <c r="V220" s="12">
        <f t="shared" si="61"/>
        <v>5.2403956644005101E-2</v>
      </c>
      <c r="W220" s="12">
        <f t="shared" si="62"/>
        <v>5.7692307692307709E-2</v>
      </c>
    </row>
    <row r="221" spans="1:23" x14ac:dyDescent="0.2">
      <c r="B221" s="9"/>
      <c r="C221" s="9"/>
      <c r="D221" s="9"/>
      <c r="F221" s="9"/>
      <c r="G221" s="9"/>
      <c r="J221" s="9"/>
      <c r="K221" s="9"/>
      <c r="L221" s="9"/>
      <c r="M221" s="9"/>
      <c r="N221" s="9"/>
      <c r="O221" s="9"/>
      <c r="R221" s="9"/>
      <c r="S221" s="9"/>
      <c r="T221" s="9"/>
      <c r="U221" s="9"/>
      <c r="V221" s="9"/>
      <c r="W221" s="9"/>
    </row>
    <row r="222" spans="1:23" x14ac:dyDescent="0.2">
      <c r="B222" s="9">
        <v>2014</v>
      </c>
      <c r="C222" s="9"/>
      <c r="D222" s="9"/>
      <c r="F222" s="9"/>
      <c r="G222" s="9"/>
      <c r="J222" s="9">
        <v>2014</v>
      </c>
      <c r="K222" s="8" t="s">
        <v>248</v>
      </c>
      <c r="L222" s="15">
        <f>IPCA_2016!B9</f>
        <v>1.1763213509825461</v>
      </c>
      <c r="M222" s="9"/>
      <c r="N222" s="9"/>
      <c r="O222" s="9"/>
      <c r="R222" s="9">
        <v>2015</v>
      </c>
      <c r="S222" s="8" t="s">
        <v>248</v>
      </c>
      <c r="T222" s="9">
        <v>1</v>
      </c>
      <c r="U222" s="9"/>
      <c r="V222" s="9"/>
      <c r="W222" s="9"/>
    </row>
    <row r="223" spans="1:23" x14ac:dyDescent="0.2">
      <c r="A223" s="7" t="s">
        <v>277</v>
      </c>
      <c r="B223" s="10" t="s">
        <v>0</v>
      </c>
      <c r="C223" s="10" t="s">
        <v>1</v>
      </c>
      <c r="D223" s="10" t="s">
        <v>2</v>
      </c>
      <c r="E223" s="10" t="s">
        <v>3</v>
      </c>
      <c r="F223" s="10" t="s">
        <v>4</v>
      </c>
      <c r="G223" s="10" t="s">
        <v>5</v>
      </c>
      <c r="I223" s="7" t="s">
        <v>277</v>
      </c>
      <c r="J223" s="10" t="s">
        <v>0</v>
      </c>
      <c r="K223" s="10" t="s">
        <v>1</v>
      </c>
      <c r="L223" s="10" t="s">
        <v>2</v>
      </c>
      <c r="M223" s="10" t="s">
        <v>3</v>
      </c>
      <c r="N223" s="10" t="s">
        <v>4</v>
      </c>
      <c r="O223" s="10" t="s">
        <v>5</v>
      </c>
      <c r="Q223" s="7" t="s">
        <v>277</v>
      </c>
      <c r="R223" s="9" t="s">
        <v>0</v>
      </c>
      <c r="S223" s="9" t="s">
        <v>1</v>
      </c>
      <c r="T223" s="9" t="s">
        <v>2</v>
      </c>
      <c r="U223" s="9" t="s">
        <v>3</v>
      </c>
      <c r="V223" s="9" t="s">
        <v>4</v>
      </c>
      <c r="W223" s="9" t="s">
        <v>5</v>
      </c>
    </row>
    <row r="224" spans="1:23" x14ac:dyDescent="0.2">
      <c r="A224" s="7" t="str">
        <f>VLOOKUP(B224,procv!$A$1:$B$27,2,FALSE)</f>
        <v>12 - Acre</v>
      </c>
      <c r="B224" s="14" t="s">
        <v>7</v>
      </c>
      <c r="C224" s="12">
        <v>1550934.71</v>
      </c>
      <c r="D224" s="14">
        <v>1550934.71</v>
      </c>
      <c r="E224" s="24">
        <v>100</v>
      </c>
      <c r="F224" s="14" t="s">
        <v>8</v>
      </c>
      <c r="G224" s="14" t="s">
        <v>8</v>
      </c>
      <c r="I224" s="7" t="str">
        <f>VLOOKUP(J224,procv!$A$1:$B$27,2,FALSE)</f>
        <v>12 - Acre</v>
      </c>
      <c r="J224" s="14" t="s">
        <v>7</v>
      </c>
      <c r="K224" s="12">
        <f>$L$222*C224</f>
        <v>1824397.6133529232</v>
      </c>
      <c r="L224" s="12">
        <f t="shared" ref="L224:L251" si="65">$L$222*D224</f>
        <v>1824397.6133529232</v>
      </c>
      <c r="M224" s="11">
        <f t="shared" ref="M224:M251" si="66">L224/K224</f>
        <v>1</v>
      </c>
      <c r="N224" s="12">
        <f t="shared" ref="N224:N251" si="67">$L$222*F224</f>
        <v>0</v>
      </c>
      <c r="O224" s="14" t="s">
        <v>8</v>
      </c>
      <c r="Q224" s="7" t="str">
        <f>VLOOKUP(R224,procv!$A$1:$B$27,2,FALSE)</f>
        <v>12 - Acre</v>
      </c>
      <c r="R224" s="11" t="s">
        <v>7</v>
      </c>
      <c r="S224" s="12">
        <f>K255/K224-1</f>
        <v>0.79017837796869816</v>
      </c>
      <c r="T224" s="12">
        <f t="shared" ref="T224:T251" si="68">L255/L224-1</f>
        <v>0.79017837796869816</v>
      </c>
      <c r="U224" s="12">
        <f t="shared" ref="U224:U251" si="69">M255/M224-1</f>
        <v>0</v>
      </c>
      <c r="V224" s="12" t="e">
        <f t="shared" ref="V224:V251" si="70">N255/N224-1</f>
        <v>#DIV/0!</v>
      </c>
      <c r="W224" s="12" t="e">
        <f t="shared" ref="W224:W251" si="71">O255/O224-1</f>
        <v>#DIV/0!</v>
      </c>
    </row>
    <row r="225" spans="1:23" x14ac:dyDescent="0.2">
      <c r="A225" s="7" t="str">
        <f>VLOOKUP(B225,procv!$A$1:$B$27,2,FALSE)</f>
        <v>27 - Alagoas</v>
      </c>
      <c r="B225" s="14" t="s">
        <v>9</v>
      </c>
      <c r="C225" s="12">
        <v>14955.9</v>
      </c>
      <c r="D225" s="14">
        <v>14955.9</v>
      </c>
      <c r="E225" s="24">
        <v>100</v>
      </c>
      <c r="F225" s="14" t="s">
        <v>8</v>
      </c>
      <c r="G225" s="14" t="s">
        <v>8</v>
      </c>
      <c r="I225" s="7" t="str">
        <f>VLOOKUP(J225,procv!$A$1:$B$27,2,FALSE)</f>
        <v>27 - Alagoas</v>
      </c>
      <c r="J225" s="14" t="s">
        <v>9</v>
      </c>
      <c r="K225" s="12">
        <f t="shared" ref="K225:K251" si="72">$L$222*C225</f>
        <v>17592.944493159859</v>
      </c>
      <c r="L225" s="12">
        <f t="shared" si="65"/>
        <v>17592.944493159859</v>
      </c>
      <c r="M225" s="11">
        <f t="shared" si="66"/>
        <v>1</v>
      </c>
      <c r="N225" s="12">
        <f t="shared" si="67"/>
        <v>0</v>
      </c>
      <c r="O225" s="14" t="s">
        <v>8</v>
      </c>
      <c r="Q225" s="7" t="str">
        <f>VLOOKUP(R225,procv!$A$1:$B$27,2,FALSE)</f>
        <v>27 - Alagoas</v>
      </c>
      <c r="R225" s="11" t="s">
        <v>9</v>
      </c>
      <c r="S225" s="12">
        <f t="shared" ref="S225:S251" si="73">K256/K225-1</f>
        <v>1.6792475253479231</v>
      </c>
      <c r="T225" s="12">
        <f t="shared" si="68"/>
        <v>1.5946663550063902</v>
      </c>
      <c r="U225" s="12">
        <f t="shared" si="69"/>
        <v>-3.1569001946003317E-2</v>
      </c>
      <c r="V225" s="12" t="e">
        <f t="shared" si="70"/>
        <v>#DIV/0!</v>
      </c>
      <c r="W225" s="12" t="e">
        <f t="shared" si="71"/>
        <v>#DIV/0!</v>
      </c>
    </row>
    <row r="226" spans="1:23" x14ac:dyDescent="0.2">
      <c r="A226" s="7" t="str">
        <f>VLOOKUP(B226,procv!$A$1:$B$27,2,FALSE)</f>
        <v>16 - Amapá</v>
      </c>
      <c r="B226" s="14" t="s">
        <v>10</v>
      </c>
      <c r="C226" s="12">
        <v>332705.95</v>
      </c>
      <c r="D226" s="14">
        <v>332705.95</v>
      </c>
      <c r="E226" s="24">
        <v>100</v>
      </c>
      <c r="F226" s="14" t="s">
        <v>8</v>
      </c>
      <c r="G226" s="14" t="s">
        <v>8</v>
      </c>
      <c r="I226" s="7" t="str">
        <f>VLOOKUP(J226,procv!$A$1:$B$27,2,FALSE)</f>
        <v>16 - Amapá</v>
      </c>
      <c r="J226" s="14" t="s">
        <v>10</v>
      </c>
      <c r="K226" s="12">
        <f t="shared" si="72"/>
        <v>391369.11258393142</v>
      </c>
      <c r="L226" s="12">
        <f t="shared" si="65"/>
        <v>391369.11258393142</v>
      </c>
      <c r="M226" s="11">
        <f t="shared" si="66"/>
        <v>1</v>
      </c>
      <c r="N226" s="12">
        <f t="shared" si="67"/>
        <v>0</v>
      </c>
      <c r="O226" s="14" t="s">
        <v>8</v>
      </c>
      <c r="Q226" s="7" t="str">
        <f>VLOOKUP(R226,procv!$A$1:$B$27,2,FALSE)</f>
        <v>16 - Amapá</v>
      </c>
      <c r="R226" s="11" t="s">
        <v>10</v>
      </c>
      <c r="S226" s="12">
        <f t="shared" si="73"/>
        <v>-0.48281389326063928</v>
      </c>
      <c r="T226" s="12">
        <f t="shared" si="68"/>
        <v>-0.48281389326063928</v>
      </c>
      <c r="U226" s="12">
        <f t="shared" si="69"/>
        <v>0</v>
      </c>
      <c r="V226" s="12" t="e">
        <f t="shared" si="70"/>
        <v>#DIV/0!</v>
      </c>
      <c r="W226" s="12" t="e">
        <f t="shared" si="71"/>
        <v>#DIV/0!</v>
      </c>
    </row>
    <row r="227" spans="1:23" x14ac:dyDescent="0.2">
      <c r="A227" s="7" t="str">
        <f>VLOOKUP(B227,procv!$A$1:$B$27,2,FALSE)</f>
        <v>13 - Amazonas</v>
      </c>
      <c r="B227" s="14" t="s">
        <v>11</v>
      </c>
      <c r="C227" s="12">
        <v>7980175.3700000001</v>
      </c>
      <c r="D227" s="14">
        <v>7938175.3700000001</v>
      </c>
      <c r="E227" s="24">
        <v>99.47</v>
      </c>
      <c r="F227" s="14">
        <v>42000</v>
      </c>
      <c r="G227" s="14" t="s">
        <v>216</v>
      </c>
      <c r="I227" s="7" t="str">
        <f>VLOOKUP(J227,procv!$A$1:$B$27,2,FALSE)</f>
        <v>13 - Amazonas</v>
      </c>
      <c r="J227" s="14" t="s">
        <v>11</v>
      </c>
      <c r="K227" s="12">
        <f t="shared" si="72"/>
        <v>9387250.672316039</v>
      </c>
      <c r="L227" s="12">
        <f t="shared" si="65"/>
        <v>9337845.1755747721</v>
      </c>
      <c r="M227" s="11">
        <f t="shared" si="66"/>
        <v>0.99473695776688176</v>
      </c>
      <c r="N227" s="12">
        <f t="shared" si="67"/>
        <v>49405.496741266936</v>
      </c>
      <c r="O227" s="14" t="s">
        <v>216</v>
      </c>
      <c r="Q227" s="7" t="str">
        <f>VLOOKUP(R227,procv!$A$1:$B$27,2,FALSE)</f>
        <v>13 - Amazonas</v>
      </c>
      <c r="R227" s="11" t="s">
        <v>11</v>
      </c>
      <c r="S227" s="12">
        <f t="shared" si="73"/>
        <v>0.43709354050736082</v>
      </c>
      <c r="T227" s="12">
        <f t="shared" si="68"/>
        <v>0.44071316834679153</v>
      </c>
      <c r="U227" s="12">
        <f t="shared" si="69"/>
        <v>2.5187141528399959E-3</v>
      </c>
      <c r="V227" s="12">
        <f t="shared" si="70"/>
        <v>-0.24703123481491551</v>
      </c>
      <c r="W227" s="12">
        <f t="shared" si="71"/>
        <v>-0.47169811320754718</v>
      </c>
    </row>
    <row r="228" spans="1:23" x14ac:dyDescent="0.2">
      <c r="A228" s="7" t="str">
        <f>VLOOKUP(B228,procv!$A$1:$B$27,2,FALSE)</f>
        <v>29 - Bahia</v>
      </c>
      <c r="B228" s="14" t="s">
        <v>12</v>
      </c>
      <c r="C228" s="12">
        <v>7324326.6900000004</v>
      </c>
      <c r="D228" s="14">
        <v>7145826.6900000004</v>
      </c>
      <c r="E228" s="24">
        <v>97.56</v>
      </c>
      <c r="F228" s="14">
        <v>178500</v>
      </c>
      <c r="G228" s="14" t="s">
        <v>217</v>
      </c>
      <c r="I228" s="7" t="str">
        <f>VLOOKUP(J228,procv!$A$1:$B$27,2,FALSE)</f>
        <v>29 - Bahia</v>
      </c>
      <c r="J228" s="14" t="s">
        <v>12</v>
      </c>
      <c r="K228" s="12">
        <f t="shared" si="72"/>
        <v>8615761.8670183197</v>
      </c>
      <c r="L228" s="12">
        <f t="shared" si="65"/>
        <v>8405788.5058679357</v>
      </c>
      <c r="M228" s="11">
        <f t="shared" si="66"/>
        <v>0.97562915916302473</v>
      </c>
      <c r="N228" s="12">
        <f t="shared" si="67"/>
        <v>209973.36115038447</v>
      </c>
      <c r="O228" s="14" t="s">
        <v>217</v>
      </c>
      <c r="Q228" s="7" t="str">
        <f>VLOOKUP(R228,procv!$A$1:$B$27,2,FALSE)</f>
        <v>29 - Bahia</v>
      </c>
      <c r="R228" s="11" t="s">
        <v>12</v>
      </c>
      <c r="S228" s="12">
        <f t="shared" si="73"/>
        <v>0.17641782269926343</v>
      </c>
      <c r="T228" s="12">
        <f t="shared" si="68"/>
        <v>9.7633369824204452E-2</v>
      </c>
      <c r="U228" s="12">
        <f t="shared" si="69"/>
        <v>-6.6969788586073831E-2</v>
      </c>
      <c r="V228" s="12">
        <f t="shared" si="70"/>
        <v>3.3303676608597268</v>
      </c>
      <c r="W228" s="12">
        <f t="shared" si="71"/>
        <v>2.6762295081967218</v>
      </c>
    </row>
    <row r="229" spans="1:23" x14ac:dyDescent="0.2">
      <c r="A229" s="7" t="str">
        <f>VLOOKUP(B229,procv!$A$1:$B$27,2,FALSE)</f>
        <v>23 - Ceará</v>
      </c>
      <c r="B229" s="14" t="s">
        <v>13</v>
      </c>
      <c r="C229" s="12">
        <v>16977310.5</v>
      </c>
      <c r="D229" s="14">
        <v>16735010.5</v>
      </c>
      <c r="E229" s="24">
        <v>98.57</v>
      </c>
      <c r="F229" s="14">
        <v>242300</v>
      </c>
      <c r="G229" s="14" t="s">
        <v>218</v>
      </c>
      <c r="I229" s="7" t="str">
        <f>VLOOKUP(J229,procv!$A$1:$B$27,2,FALSE)</f>
        <v>23 - Ceará</v>
      </c>
      <c r="J229" s="14" t="s">
        <v>13</v>
      </c>
      <c r="K229" s="12">
        <f t="shared" si="72"/>
        <v>19970772.823410165</v>
      </c>
      <c r="L229" s="12">
        <f t="shared" si="65"/>
        <v>19685750.160067093</v>
      </c>
      <c r="M229" s="11">
        <f t="shared" si="66"/>
        <v>0.98572801033473467</v>
      </c>
      <c r="N229" s="12">
        <f t="shared" si="67"/>
        <v>285022.66334307089</v>
      </c>
      <c r="O229" s="14" t="s">
        <v>218</v>
      </c>
      <c r="Q229" s="7" t="str">
        <f>VLOOKUP(R229,procv!$A$1:$B$27,2,FALSE)</f>
        <v>23 - Ceará</v>
      </c>
      <c r="R229" s="11" t="s">
        <v>13</v>
      </c>
      <c r="S229" s="12">
        <f t="shared" si="73"/>
        <v>-0.23562992669496396</v>
      </c>
      <c r="T229" s="12">
        <f t="shared" si="68"/>
        <v>-0.2470665864850371</v>
      </c>
      <c r="U229" s="12">
        <f t="shared" si="69"/>
        <v>-1.4962202458584817E-2</v>
      </c>
      <c r="V229" s="12">
        <f t="shared" si="70"/>
        <v>0.55426946113748943</v>
      </c>
      <c r="W229" s="12">
        <f t="shared" si="71"/>
        <v>1.0279720279720279</v>
      </c>
    </row>
    <row r="230" spans="1:23" x14ac:dyDescent="0.2">
      <c r="A230" s="7" t="str">
        <f>VLOOKUP(B230,procv!$A$1:$B$27,2,FALSE)</f>
        <v>53 - Distrito Federal</v>
      </c>
      <c r="B230" s="14" t="s">
        <v>14</v>
      </c>
      <c r="C230" s="12">
        <v>110078576.94</v>
      </c>
      <c r="D230" s="14">
        <v>96435825.25</v>
      </c>
      <c r="E230" s="24">
        <v>87.61</v>
      </c>
      <c r="F230" s="14">
        <v>13642751.689999999</v>
      </c>
      <c r="G230" s="14" t="s">
        <v>219</v>
      </c>
      <c r="I230" s="7" t="str">
        <f>VLOOKUP(J230,procv!$A$1:$B$27,2,FALSE)</f>
        <v>53 - Distrito Federal</v>
      </c>
      <c r="J230" s="14" t="s">
        <v>14</v>
      </c>
      <c r="K230" s="12">
        <f t="shared" si="72"/>
        <v>129487780.34029694</v>
      </c>
      <c r="L230" s="12">
        <f t="shared" si="65"/>
        <v>113439520.24119674</v>
      </c>
      <c r="M230" s="11">
        <f t="shared" si="66"/>
        <v>0.87606351690541762</v>
      </c>
      <c r="N230" s="12">
        <f t="shared" si="67"/>
        <v>16048260.099100213</v>
      </c>
      <c r="O230" s="14" t="s">
        <v>219</v>
      </c>
      <c r="Q230" s="7" t="str">
        <f>VLOOKUP(R230,procv!$A$1:$B$27,2,FALSE)</f>
        <v>53 - Distrito Federal</v>
      </c>
      <c r="R230" s="11" t="s">
        <v>14</v>
      </c>
      <c r="S230" s="12">
        <f t="shared" si="73"/>
        <v>-0.10894359066897197</v>
      </c>
      <c r="T230" s="12">
        <f t="shared" si="68"/>
        <v>-0.10491142623096394</v>
      </c>
      <c r="U230" s="12">
        <f t="shared" si="69"/>
        <v>4.5251505917962564E-3</v>
      </c>
      <c r="V230" s="12">
        <f t="shared" si="70"/>
        <v>-0.13744554642970297</v>
      </c>
      <c r="W230" s="12">
        <f t="shared" si="71"/>
        <v>-3.1476997578692489E-2</v>
      </c>
    </row>
    <row r="231" spans="1:23" x14ac:dyDescent="0.2">
      <c r="A231" s="7" t="str">
        <f>VLOOKUP(B231,procv!$A$1:$B$27,2,FALSE)</f>
        <v>32 - Espírito Santo</v>
      </c>
      <c r="B231" s="14" t="s">
        <v>15</v>
      </c>
      <c r="C231" s="12">
        <v>8941377.0800000001</v>
      </c>
      <c r="D231" s="14">
        <v>8921816.8200000003</v>
      </c>
      <c r="E231" s="24">
        <v>99.78</v>
      </c>
      <c r="F231" s="14">
        <v>19560.259999999998</v>
      </c>
      <c r="G231" s="14" t="s">
        <v>118</v>
      </c>
      <c r="I231" s="7" t="str">
        <f>VLOOKUP(J231,procv!$A$1:$B$27,2,FALSE)</f>
        <v>32 - Espírito Santo</v>
      </c>
      <c r="J231" s="14" t="s">
        <v>15</v>
      </c>
      <c r="K231" s="12">
        <f t="shared" si="72"/>
        <v>10517932.766389973</v>
      </c>
      <c r="L231" s="12">
        <f t="shared" si="65"/>
        <v>10494923.614921203</v>
      </c>
      <c r="M231" s="11">
        <f t="shared" si="66"/>
        <v>0.99781238842462505</v>
      </c>
      <c r="N231" s="12">
        <f t="shared" si="67"/>
        <v>23009.151468769855</v>
      </c>
      <c r="O231" s="14" t="s">
        <v>118</v>
      </c>
      <c r="Q231" s="7" t="str">
        <f>VLOOKUP(R231,procv!$A$1:$B$27,2,FALSE)</f>
        <v>32 - Espírito Santo</v>
      </c>
      <c r="R231" s="11" t="s">
        <v>15</v>
      </c>
      <c r="S231" s="12">
        <f t="shared" si="73"/>
        <v>-6.837602954637878E-2</v>
      </c>
      <c r="T231" s="12">
        <f t="shared" si="68"/>
        <v>-7.1433375150963596E-2</v>
      </c>
      <c r="U231" s="12">
        <f t="shared" si="69"/>
        <v>-3.281737805754581E-3</v>
      </c>
      <c r="V231" s="12">
        <f t="shared" si="70"/>
        <v>1.3261390453830355</v>
      </c>
      <c r="W231" s="12">
        <f t="shared" si="71"/>
        <v>1.5</v>
      </c>
    </row>
    <row r="232" spans="1:23" x14ac:dyDescent="0.2">
      <c r="A232" s="7" t="str">
        <f>VLOOKUP(B232,procv!$A$1:$B$27,2,FALSE)</f>
        <v>52 - Goiás</v>
      </c>
      <c r="B232" s="14" t="s">
        <v>16</v>
      </c>
      <c r="C232" s="12">
        <v>3073701.09</v>
      </c>
      <c r="D232" s="14">
        <v>3060101.09</v>
      </c>
      <c r="E232" s="24">
        <v>99.56</v>
      </c>
      <c r="F232" s="14">
        <v>13600</v>
      </c>
      <c r="G232" s="14" t="s">
        <v>45</v>
      </c>
      <c r="I232" s="7" t="str">
        <f>VLOOKUP(J232,procv!$A$1:$B$27,2,FALSE)</f>
        <v>52 - Goiás</v>
      </c>
      <c r="J232" s="14" t="s">
        <v>16</v>
      </c>
      <c r="K232" s="12">
        <f t="shared" si="72"/>
        <v>3615660.2187053245</v>
      </c>
      <c r="L232" s="12">
        <f t="shared" si="65"/>
        <v>3599662.2483319617</v>
      </c>
      <c r="M232" s="11">
        <f t="shared" si="66"/>
        <v>0.99557536676411174</v>
      </c>
      <c r="N232" s="12">
        <f t="shared" si="67"/>
        <v>15997.970373362627</v>
      </c>
      <c r="O232" s="14" t="s">
        <v>45</v>
      </c>
      <c r="Q232" s="7" t="str">
        <f>VLOOKUP(R232,procv!$A$1:$B$27,2,FALSE)</f>
        <v>52 - Goiás</v>
      </c>
      <c r="R232" s="11" t="s">
        <v>16</v>
      </c>
      <c r="S232" s="12">
        <f t="shared" si="73"/>
        <v>0.24036957966491435</v>
      </c>
      <c r="T232" s="12">
        <f t="shared" si="68"/>
        <v>0.23864798444369284</v>
      </c>
      <c r="U232" s="12">
        <f t="shared" si="69"/>
        <v>-1.3879695612065701E-3</v>
      </c>
      <c r="V232" s="12">
        <f t="shared" si="70"/>
        <v>0.62774130120893279</v>
      </c>
      <c r="W232" s="12">
        <f t="shared" si="71"/>
        <v>0.31818181818181812</v>
      </c>
    </row>
    <row r="233" spans="1:23" x14ac:dyDescent="0.2">
      <c r="A233" s="7" t="str">
        <f>VLOOKUP(B233,procv!$A$1:$B$27,2,FALSE)</f>
        <v>21 - Maranhão</v>
      </c>
      <c r="B233" s="14" t="s">
        <v>17</v>
      </c>
      <c r="C233" s="12">
        <v>1138185.48</v>
      </c>
      <c r="D233" s="14">
        <v>1138185.48</v>
      </c>
      <c r="E233" s="24">
        <v>100</v>
      </c>
      <c r="F233" s="14" t="s">
        <v>8</v>
      </c>
      <c r="G233" s="14" t="s">
        <v>8</v>
      </c>
      <c r="I233" s="7" t="str">
        <f>VLOOKUP(J233,procv!$A$1:$B$27,2,FALSE)</f>
        <v>21 - Maranhão</v>
      </c>
      <c r="J233" s="14" t="s">
        <v>17</v>
      </c>
      <c r="K233" s="12">
        <f t="shared" si="72"/>
        <v>1338871.8815023177</v>
      </c>
      <c r="L233" s="12">
        <f t="shared" si="65"/>
        <v>1338871.8815023177</v>
      </c>
      <c r="M233" s="11">
        <f t="shared" si="66"/>
        <v>1</v>
      </c>
      <c r="N233" s="12">
        <f t="shared" si="67"/>
        <v>0</v>
      </c>
      <c r="O233" s="14" t="s">
        <v>8</v>
      </c>
      <c r="Q233" s="7" t="str">
        <f>VLOOKUP(R233,procv!$A$1:$B$27,2,FALSE)</f>
        <v>21 - Maranhão</v>
      </c>
      <c r="R233" s="11" t="s">
        <v>17</v>
      </c>
      <c r="S233" s="12">
        <f t="shared" si="73"/>
        <v>-3.947776011147619E-2</v>
      </c>
      <c r="T233" s="12">
        <f t="shared" si="68"/>
        <v>-0.15617551501399796</v>
      </c>
      <c r="U233" s="12">
        <f t="shared" si="69"/>
        <v>-0.12149406859758438</v>
      </c>
      <c r="V233" s="12" t="e">
        <f t="shared" si="70"/>
        <v>#DIV/0!</v>
      </c>
      <c r="W233" s="12" t="e">
        <f t="shared" si="71"/>
        <v>#DIV/0!</v>
      </c>
    </row>
    <row r="234" spans="1:23" x14ac:dyDescent="0.2">
      <c r="A234" s="7" t="str">
        <f>VLOOKUP(B234,procv!$A$1:$B$27,2,FALSE)</f>
        <v>51 - Mato Grosso</v>
      </c>
      <c r="B234" s="14" t="s">
        <v>18</v>
      </c>
      <c r="C234" s="12">
        <v>2831238.55</v>
      </c>
      <c r="D234" s="14">
        <v>2711238.55</v>
      </c>
      <c r="E234" s="24">
        <v>95.76</v>
      </c>
      <c r="F234" s="14">
        <v>120000</v>
      </c>
      <c r="G234" s="14" t="s">
        <v>220</v>
      </c>
      <c r="I234" s="7" t="str">
        <f>VLOOKUP(J234,procv!$A$1:$B$27,2,FALSE)</f>
        <v>51 - Mato Grosso</v>
      </c>
      <c r="J234" s="14" t="s">
        <v>18</v>
      </c>
      <c r="K234" s="12">
        <f t="shared" si="72"/>
        <v>3330446.3560898649</v>
      </c>
      <c r="L234" s="12">
        <f t="shared" si="65"/>
        <v>3189287.793971959</v>
      </c>
      <c r="M234" s="11">
        <f t="shared" si="66"/>
        <v>0.95761572263135497</v>
      </c>
      <c r="N234" s="12">
        <f t="shared" si="67"/>
        <v>141158.56211790553</v>
      </c>
      <c r="O234" s="14" t="s">
        <v>220</v>
      </c>
      <c r="Q234" s="7" t="str">
        <f>VLOOKUP(R234,procv!$A$1:$B$27,2,FALSE)</f>
        <v>51 - Mato Grosso</v>
      </c>
      <c r="R234" s="11" t="s">
        <v>18</v>
      </c>
      <c r="S234" s="12">
        <f t="shared" si="73"/>
        <v>-0.39644810880293924</v>
      </c>
      <c r="T234" s="12">
        <f t="shared" si="68"/>
        <v>-0.38956407526430703</v>
      </c>
      <c r="U234" s="12">
        <f t="shared" si="69"/>
        <v>1.1405868557513132E-2</v>
      </c>
      <c r="V234" s="12">
        <f t="shared" si="70"/>
        <v>-0.55198358471487463</v>
      </c>
      <c r="W234" s="12">
        <f t="shared" si="71"/>
        <v>-0.25707547169811329</v>
      </c>
    </row>
    <row r="235" spans="1:23" x14ac:dyDescent="0.2">
      <c r="A235" s="7" t="str">
        <f>VLOOKUP(B235,procv!$A$1:$B$27,2,FALSE)</f>
        <v>50 - Mato Grosso do Sul</v>
      </c>
      <c r="B235" s="14" t="s">
        <v>19</v>
      </c>
      <c r="C235" s="12">
        <v>4818542.83</v>
      </c>
      <c r="D235" s="14">
        <v>4818542.83</v>
      </c>
      <c r="E235" s="24">
        <v>100</v>
      </c>
      <c r="F235" s="14" t="s">
        <v>8</v>
      </c>
      <c r="G235" s="14" t="s">
        <v>8</v>
      </c>
      <c r="I235" s="7" t="str">
        <f>VLOOKUP(J235,procv!$A$1:$B$27,2,FALSE)</f>
        <v>50 - Mato Grosso do Sul</v>
      </c>
      <c r="J235" s="14" t="s">
        <v>19</v>
      </c>
      <c r="K235" s="12">
        <f t="shared" si="72"/>
        <v>5668154.8115528608</v>
      </c>
      <c r="L235" s="12">
        <f t="shared" si="65"/>
        <v>5668154.8115528608</v>
      </c>
      <c r="M235" s="11">
        <f t="shared" si="66"/>
        <v>1</v>
      </c>
      <c r="N235" s="12">
        <f t="shared" si="67"/>
        <v>0</v>
      </c>
      <c r="O235" s="14" t="s">
        <v>8</v>
      </c>
      <c r="Q235" s="7" t="str">
        <f>VLOOKUP(R235,procv!$A$1:$B$27,2,FALSE)</f>
        <v>50 - Mato Grosso do Sul</v>
      </c>
      <c r="R235" s="11" t="s">
        <v>19</v>
      </c>
      <c r="S235" s="12">
        <f t="shared" si="73"/>
        <v>-0.59640267829793303</v>
      </c>
      <c r="T235" s="12">
        <f t="shared" si="68"/>
        <v>-0.59640267829793303</v>
      </c>
      <c r="U235" s="12">
        <f t="shared" si="69"/>
        <v>0</v>
      </c>
      <c r="V235" s="12" t="e">
        <f t="shared" si="70"/>
        <v>#DIV/0!</v>
      </c>
      <c r="W235" s="12" t="e">
        <f t="shared" si="71"/>
        <v>#DIV/0!</v>
      </c>
    </row>
    <row r="236" spans="1:23" x14ac:dyDescent="0.2">
      <c r="A236" s="7" t="str">
        <f>VLOOKUP(B236,procv!$A$1:$B$27,2,FALSE)</f>
        <v>31 - Minas Gerais</v>
      </c>
      <c r="B236" s="14" t="s">
        <v>20</v>
      </c>
      <c r="C236" s="12">
        <v>97585133.281000003</v>
      </c>
      <c r="D236" s="14">
        <v>91508906.260000005</v>
      </c>
      <c r="E236" s="24">
        <v>93.77</v>
      </c>
      <c r="F236" s="14">
        <v>6076227.0199999996</v>
      </c>
      <c r="G236" s="14" t="s">
        <v>221</v>
      </c>
      <c r="I236" s="7" t="str">
        <f>VLOOKUP(J236,procv!$A$1:$B$27,2,FALSE)</f>
        <v>31 - Minas Gerais</v>
      </c>
      <c r="J236" s="14" t="s">
        <v>20</v>
      </c>
      <c r="K236" s="12">
        <f t="shared" si="72"/>
        <v>114791475.81691775</v>
      </c>
      <c r="L236" s="12">
        <f t="shared" si="65"/>
        <v>107643880.23869838</v>
      </c>
      <c r="M236" s="11">
        <f t="shared" si="66"/>
        <v>0.93773409107816375</v>
      </c>
      <c r="N236" s="12">
        <f t="shared" si="67"/>
        <v>7147595.57704305</v>
      </c>
      <c r="O236" s="14" t="s">
        <v>221</v>
      </c>
      <c r="Q236" s="7" t="str">
        <f>VLOOKUP(R236,procv!$A$1:$B$27,2,FALSE)</f>
        <v>31 - Minas Gerais</v>
      </c>
      <c r="R236" s="11" t="s">
        <v>20</v>
      </c>
      <c r="S236" s="12">
        <f t="shared" si="73"/>
        <v>-0.22249956419880235</v>
      </c>
      <c r="T236" s="12">
        <f t="shared" si="68"/>
        <v>-0.22186136009451018</v>
      </c>
      <c r="U236" s="12">
        <f t="shared" si="69"/>
        <v>8.2084083159972288E-4</v>
      </c>
      <c r="V236" s="12">
        <f t="shared" si="70"/>
        <v>-0.23211101528262534</v>
      </c>
      <c r="W236" s="12">
        <f t="shared" si="71"/>
        <v>-1.2841091492776902E-2</v>
      </c>
    </row>
    <row r="237" spans="1:23" x14ac:dyDescent="0.2">
      <c r="A237" s="7" t="str">
        <f>VLOOKUP(B237,procv!$A$1:$B$27,2,FALSE)</f>
        <v>15 - Pará</v>
      </c>
      <c r="B237" s="14" t="s">
        <v>21</v>
      </c>
      <c r="C237" s="12">
        <v>3350253.2</v>
      </c>
      <c r="D237" s="14">
        <v>3074584.8</v>
      </c>
      <c r="E237" s="24">
        <v>91.77</v>
      </c>
      <c r="F237" s="14">
        <v>275668.40000000002</v>
      </c>
      <c r="G237" s="14" t="s">
        <v>222</v>
      </c>
      <c r="I237" s="7" t="str">
        <f>VLOOKUP(J237,procv!$A$1:$B$27,2,FALSE)</f>
        <v>15 - Pará</v>
      </c>
      <c r="J237" s="14" t="s">
        <v>21</v>
      </c>
      <c r="K237" s="12">
        <f t="shared" si="72"/>
        <v>3940974.3703575982</v>
      </c>
      <c r="L237" s="12">
        <f t="shared" si="65"/>
        <v>3616699.7456464008</v>
      </c>
      <c r="M237" s="11">
        <f t="shared" si="66"/>
        <v>0.91771714448328845</v>
      </c>
      <c r="N237" s="12">
        <f t="shared" si="67"/>
        <v>324274.62471119693</v>
      </c>
      <c r="O237" s="14" t="s">
        <v>222</v>
      </c>
      <c r="Q237" s="7" t="str">
        <f>VLOOKUP(R237,procv!$A$1:$B$27,2,FALSE)</f>
        <v>15 - Pará</v>
      </c>
      <c r="R237" s="11" t="s">
        <v>21</v>
      </c>
      <c r="S237" s="12">
        <f t="shared" si="73"/>
        <v>-0.35174339953516376</v>
      </c>
      <c r="T237" s="12">
        <f t="shared" si="68"/>
        <v>-0.31624932373784664</v>
      </c>
      <c r="U237" s="12">
        <f t="shared" si="69"/>
        <v>5.4753126727696833E-2</v>
      </c>
      <c r="V237" s="12">
        <f t="shared" si="70"/>
        <v>-0.74761592586200742</v>
      </c>
      <c r="W237" s="12">
        <f t="shared" si="71"/>
        <v>-0.6111786148238153</v>
      </c>
    </row>
    <row r="238" spans="1:23" x14ac:dyDescent="0.2">
      <c r="A238" s="7" t="str">
        <f>VLOOKUP(B238,procv!$A$1:$B$27,2,FALSE)</f>
        <v>25 - Paraíba</v>
      </c>
      <c r="B238" s="14" t="s">
        <v>22</v>
      </c>
      <c r="C238" s="12">
        <v>695328.67</v>
      </c>
      <c r="D238" s="14">
        <v>695328.67</v>
      </c>
      <c r="E238" s="24">
        <v>100</v>
      </c>
      <c r="F238" s="14" t="s">
        <v>8</v>
      </c>
      <c r="G238" s="14" t="s">
        <v>8</v>
      </c>
      <c r="I238" s="7" t="str">
        <f>VLOOKUP(J238,procv!$A$1:$B$27,2,FALSE)</f>
        <v>25 - Paraíba</v>
      </c>
      <c r="J238" s="14" t="s">
        <v>22</v>
      </c>
      <c r="K238" s="12">
        <f t="shared" si="72"/>
        <v>817929.96047129703</v>
      </c>
      <c r="L238" s="12">
        <f t="shared" si="65"/>
        <v>817929.96047129703</v>
      </c>
      <c r="M238" s="11">
        <f t="shared" si="66"/>
        <v>1</v>
      </c>
      <c r="N238" s="12">
        <f t="shared" si="67"/>
        <v>0</v>
      </c>
      <c r="O238" s="14" t="s">
        <v>8</v>
      </c>
      <c r="Q238" s="7" t="str">
        <f>VLOOKUP(R238,procv!$A$1:$B$27,2,FALSE)</f>
        <v>25 - Paraíba</v>
      </c>
      <c r="R238" s="11" t="s">
        <v>22</v>
      </c>
      <c r="S238" s="12">
        <f t="shared" si="73"/>
        <v>0.19670518852579377</v>
      </c>
      <c r="T238" s="12">
        <f t="shared" si="68"/>
        <v>0.19670518852579377</v>
      </c>
      <c r="U238" s="12">
        <f t="shared" si="69"/>
        <v>0</v>
      </c>
      <c r="V238" s="12" t="e">
        <f t="shared" si="70"/>
        <v>#DIV/0!</v>
      </c>
      <c r="W238" s="12" t="e">
        <f t="shared" si="71"/>
        <v>#DIV/0!</v>
      </c>
    </row>
    <row r="239" spans="1:23" x14ac:dyDescent="0.2">
      <c r="A239" s="7" t="str">
        <f>VLOOKUP(B239,procv!$A$1:$B$27,2,FALSE)</f>
        <v>41 - Paraná</v>
      </c>
      <c r="B239" s="14" t="s">
        <v>23</v>
      </c>
      <c r="C239" s="12">
        <v>67826964.75</v>
      </c>
      <c r="D239" s="14">
        <v>63967642.119999997</v>
      </c>
      <c r="E239" s="24">
        <v>94.31</v>
      </c>
      <c r="F239" s="14">
        <v>3859322.63</v>
      </c>
      <c r="G239" s="14" t="s">
        <v>223</v>
      </c>
      <c r="I239" s="7" t="str">
        <f>VLOOKUP(J239,procv!$A$1:$B$27,2,FALSE)</f>
        <v>41 - Paraná</v>
      </c>
      <c r="J239" s="14" t="s">
        <v>23</v>
      </c>
      <c r="K239" s="12">
        <f t="shared" si="72"/>
        <v>79786306.807765529</v>
      </c>
      <c r="L239" s="12">
        <f t="shared" si="65"/>
        <v>75246503.197766408</v>
      </c>
      <c r="M239" s="11">
        <f t="shared" si="66"/>
        <v>0.94310046683903825</v>
      </c>
      <c r="N239" s="12">
        <f t="shared" si="67"/>
        <v>4539803.6099991128</v>
      </c>
      <c r="O239" s="14" t="s">
        <v>223</v>
      </c>
      <c r="Q239" s="7" t="str">
        <f>VLOOKUP(R239,procv!$A$1:$B$27,2,FALSE)</f>
        <v>41 - Paraná</v>
      </c>
      <c r="R239" s="11" t="s">
        <v>23</v>
      </c>
      <c r="S239" s="12">
        <f t="shared" si="73"/>
        <v>-0.40095624595887791</v>
      </c>
      <c r="T239" s="12">
        <f t="shared" si="68"/>
        <v>-0.37405755986799694</v>
      </c>
      <c r="U239" s="12">
        <f t="shared" si="69"/>
        <v>4.490270687144915E-2</v>
      </c>
      <c r="V239" s="12">
        <f t="shared" si="70"/>
        <v>-0.84679757365313524</v>
      </c>
      <c r="W239" s="12">
        <f t="shared" si="71"/>
        <v>-0.74340949033391923</v>
      </c>
    </row>
    <row r="240" spans="1:23" x14ac:dyDescent="0.2">
      <c r="A240" s="7" t="str">
        <f>VLOOKUP(B240,procv!$A$1:$B$27,2,FALSE)</f>
        <v>26 - Pernambuco</v>
      </c>
      <c r="B240" s="14" t="s">
        <v>24</v>
      </c>
      <c r="C240" s="12">
        <v>14655814.630000001</v>
      </c>
      <c r="D240" s="14">
        <v>14264983.949999999</v>
      </c>
      <c r="E240" s="24">
        <v>97.33</v>
      </c>
      <c r="F240" s="14">
        <v>390830.68</v>
      </c>
      <c r="G240" s="14" t="s">
        <v>224</v>
      </c>
      <c r="I240" s="7" t="str">
        <f>VLOOKUP(J240,procv!$A$1:$B$27,2,FALSE)</f>
        <v>26 - Pernambuco</v>
      </c>
      <c r="J240" s="14" t="s">
        <v>24</v>
      </c>
      <c r="K240" s="12">
        <f t="shared" si="72"/>
        <v>17239947.665311366</v>
      </c>
      <c r="L240" s="12">
        <f t="shared" si="65"/>
        <v>16780205.191808335</v>
      </c>
      <c r="M240" s="11">
        <f t="shared" si="66"/>
        <v>0.97333272220842748</v>
      </c>
      <c r="N240" s="12">
        <f t="shared" si="67"/>
        <v>459742.47350302717</v>
      </c>
      <c r="O240" s="14" t="s">
        <v>224</v>
      </c>
      <c r="Q240" s="7" t="str">
        <f>VLOOKUP(R240,procv!$A$1:$B$27,2,FALSE)</f>
        <v>26 - Pernambuco</v>
      </c>
      <c r="R240" s="11" t="s">
        <v>24</v>
      </c>
      <c r="S240" s="12">
        <f t="shared" si="73"/>
        <v>-0.37914033368106981</v>
      </c>
      <c r="T240" s="12">
        <f t="shared" si="68"/>
        <v>-0.40020855628328644</v>
      </c>
      <c r="U240" s="12">
        <f t="shared" si="69"/>
        <v>-3.3933952783774535E-2</v>
      </c>
      <c r="V240" s="12">
        <f t="shared" si="70"/>
        <v>0.38983167886657055</v>
      </c>
      <c r="W240" s="12">
        <f t="shared" si="71"/>
        <v>1.2359550561797752</v>
      </c>
    </row>
    <row r="241" spans="1:23" x14ac:dyDescent="0.2">
      <c r="A241" s="7" t="str">
        <f>VLOOKUP(B241,procv!$A$1:$B$27,2,FALSE)</f>
        <v>22 - Piauí</v>
      </c>
      <c r="B241" s="14" t="s">
        <v>25</v>
      </c>
      <c r="C241" s="12">
        <v>1172824.4099999999</v>
      </c>
      <c r="D241" s="14">
        <v>1151043.21</v>
      </c>
      <c r="E241" s="24">
        <v>98.14</v>
      </c>
      <c r="F241" s="14">
        <v>21781.200000000001</v>
      </c>
      <c r="G241" s="14" t="s">
        <v>225</v>
      </c>
      <c r="I241" s="7" t="str">
        <f>VLOOKUP(J241,procv!$A$1:$B$27,2,FALSE)</f>
        <v>22 - Piauí</v>
      </c>
      <c r="J241" s="14" t="s">
        <v>25</v>
      </c>
      <c r="K241" s="12">
        <f t="shared" si="72"/>
        <v>1379618.3944365075</v>
      </c>
      <c r="L241" s="12">
        <f t="shared" si="65"/>
        <v>1353996.7038264864</v>
      </c>
      <c r="M241" s="11">
        <f t="shared" si="66"/>
        <v>0.98142842200905411</v>
      </c>
      <c r="N241" s="12">
        <f t="shared" si="67"/>
        <v>25621.690610021033</v>
      </c>
      <c r="O241" s="14" t="s">
        <v>225</v>
      </c>
      <c r="Q241" s="7" t="str">
        <f>VLOOKUP(R241,procv!$A$1:$B$27,2,FALSE)</f>
        <v>22 - Piauí</v>
      </c>
      <c r="R241" s="11" t="s">
        <v>25</v>
      </c>
      <c r="S241" s="12">
        <f t="shared" si="73"/>
        <v>0.24011203490618271</v>
      </c>
      <c r="T241" s="12">
        <f t="shared" si="68"/>
        <v>0.26083120446795927</v>
      </c>
      <c r="U241" s="12">
        <f t="shared" si="69"/>
        <v>1.6707498176440128E-2</v>
      </c>
      <c r="V241" s="12">
        <f t="shared" si="70"/>
        <v>-0.85480741126396365</v>
      </c>
      <c r="W241" s="12">
        <f t="shared" si="71"/>
        <v>-0.88172043010752688</v>
      </c>
    </row>
    <row r="242" spans="1:23" x14ac:dyDescent="0.2">
      <c r="A242" s="7" t="str">
        <f>VLOOKUP(B242,procv!$A$1:$B$27,2,FALSE)</f>
        <v>33 - Rio de Janeiro</v>
      </c>
      <c r="B242" s="14" t="s">
        <v>26</v>
      </c>
      <c r="C242" s="12">
        <v>343195716.20999998</v>
      </c>
      <c r="D242" s="14">
        <v>325149440.25999999</v>
      </c>
      <c r="E242" s="24">
        <v>94.74</v>
      </c>
      <c r="F242" s="14">
        <v>18046275.949999999</v>
      </c>
      <c r="G242" s="14" t="s">
        <v>226</v>
      </c>
      <c r="I242" s="7" t="str">
        <f>VLOOKUP(J242,procv!$A$1:$B$27,2,FALSE)</f>
        <v>33 - Rio de Janeiro</v>
      </c>
      <c r="J242" s="14" t="s">
        <v>26</v>
      </c>
      <c r="K242" s="12">
        <f t="shared" si="72"/>
        <v>403708448.54356968</v>
      </c>
      <c r="L242" s="12">
        <f t="shared" si="65"/>
        <v>382480228.83786184</v>
      </c>
      <c r="M242" s="11">
        <f t="shared" si="66"/>
        <v>0.94741695453168895</v>
      </c>
      <c r="N242" s="12">
        <f t="shared" si="67"/>
        <v>21228219.705707829</v>
      </c>
      <c r="O242" s="14" t="s">
        <v>226</v>
      </c>
      <c r="Q242" s="7" t="str">
        <f>VLOOKUP(R242,procv!$A$1:$B$27,2,FALSE)</f>
        <v>33 - Rio de Janeiro</v>
      </c>
      <c r="R242" s="11" t="s">
        <v>26</v>
      </c>
      <c r="S242" s="12">
        <f t="shared" si="73"/>
        <v>-0.30961652710731413</v>
      </c>
      <c r="T242" s="12">
        <f t="shared" si="68"/>
        <v>-0.29949740403036729</v>
      </c>
      <c r="U242" s="12">
        <f t="shared" si="69"/>
        <v>1.4657249882515266E-2</v>
      </c>
      <c r="V242" s="12">
        <f t="shared" si="70"/>
        <v>-0.49193819909700331</v>
      </c>
      <c r="W242" s="12">
        <f t="shared" si="71"/>
        <v>-0.26425855513307983</v>
      </c>
    </row>
    <row r="243" spans="1:23" x14ac:dyDescent="0.2">
      <c r="A243" s="7" t="str">
        <f>VLOOKUP(B243,procv!$A$1:$B$27,2,FALSE)</f>
        <v>24 - Rio Grande do Norte</v>
      </c>
      <c r="B243" s="14" t="s">
        <v>27</v>
      </c>
      <c r="C243" s="12">
        <v>3125893.76</v>
      </c>
      <c r="D243" s="14">
        <v>2387693.7599999998</v>
      </c>
      <c r="E243" s="24">
        <v>76.38</v>
      </c>
      <c r="F243" s="14">
        <v>738200</v>
      </c>
      <c r="G243" s="14" t="s">
        <v>227</v>
      </c>
      <c r="I243" s="7" t="str">
        <f>VLOOKUP(J243,procv!$A$1:$B$27,2,FALSE)</f>
        <v>24 - Rio Grande do Norte</v>
      </c>
      <c r="J243" s="14" t="s">
        <v>27</v>
      </c>
      <c r="K243" s="12">
        <f t="shared" si="72"/>
        <v>3677055.5707911104</v>
      </c>
      <c r="L243" s="12">
        <f t="shared" si="65"/>
        <v>2808695.1494957949</v>
      </c>
      <c r="M243" s="11">
        <f t="shared" si="66"/>
        <v>0.76384354150283085</v>
      </c>
      <c r="N243" s="12">
        <f t="shared" si="67"/>
        <v>868360.42129531549</v>
      </c>
      <c r="O243" s="14" t="s">
        <v>227</v>
      </c>
      <c r="Q243" s="7" t="str">
        <f>VLOOKUP(R243,procv!$A$1:$B$27,2,FALSE)</f>
        <v>24 - Rio Grande do Norte</v>
      </c>
      <c r="R243" s="11" t="s">
        <v>27</v>
      </c>
      <c r="S243" s="12">
        <f t="shared" si="73"/>
        <v>-0.26125303392475252</v>
      </c>
      <c r="T243" s="12">
        <f t="shared" si="68"/>
        <v>-8.6311307333117315E-2</v>
      </c>
      <c r="U243" s="12">
        <f t="shared" si="69"/>
        <v>0.23680872426597022</v>
      </c>
      <c r="V243" s="12">
        <f t="shared" si="70"/>
        <v>-0.82709869762899779</v>
      </c>
      <c r="W243" s="12">
        <f t="shared" si="71"/>
        <v>-0.76587637595258262</v>
      </c>
    </row>
    <row r="244" spans="1:23" x14ac:dyDescent="0.2">
      <c r="A244" s="7" t="str">
        <f>VLOOKUP(B244,procv!$A$1:$B$27,2,FALSE)</f>
        <v>43 - Rio Grande do Sul</v>
      </c>
      <c r="B244" s="14" t="s">
        <v>28</v>
      </c>
      <c r="C244" s="12">
        <v>59133627.869999997</v>
      </c>
      <c r="D244" s="14">
        <v>57677896.649999999</v>
      </c>
      <c r="E244" s="24">
        <v>97.54</v>
      </c>
      <c r="F244" s="14">
        <v>1455731.22</v>
      </c>
      <c r="G244" s="14" t="s">
        <v>228</v>
      </c>
      <c r="I244" s="7" t="str">
        <f>VLOOKUP(J244,procv!$A$1:$B$27,2,FALSE)</f>
        <v>43 - Rio Grande do Sul</v>
      </c>
      <c r="J244" s="14" t="s">
        <v>28</v>
      </c>
      <c r="K244" s="12">
        <f t="shared" si="72"/>
        <v>69560149.024537534</v>
      </c>
      <c r="L244" s="12">
        <f t="shared" si="65"/>
        <v>67847741.309159666</v>
      </c>
      <c r="M244" s="11">
        <f t="shared" si="66"/>
        <v>0.97538234550397795</v>
      </c>
      <c r="N244" s="12">
        <f t="shared" si="67"/>
        <v>1712407.71537787</v>
      </c>
      <c r="O244" s="14" t="s">
        <v>228</v>
      </c>
      <c r="Q244" s="7" t="str">
        <f>VLOOKUP(R244,procv!$A$1:$B$27,2,FALSE)</f>
        <v>43 - Rio Grande do Sul</v>
      </c>
      <c r="R244" s="11" t="s">
        <v>28</v>
      </c>
      <c r="S244" s="12">
        <f t="shared" si="73"/>
        <v>-0.1028098909620333</v>
      </c>
      <c r="T244" s="12">
        <f t="shared" si="68"/>
        <v>-9.2971233477291526E-2</v>
      </c>
      <c r="U244" s="12">
        <f t="shared" si="69"/>
        <v>1.0966078856232242E-2</v>
      </c>
      <c r="V244" s="12">
        <f t="shared" si="70"/>
        <v>-0.49262983971582608</v>
      </c>
      <c r="W244" s="12">
        <f t="shared" si="71"/>
        <v>-0.43495934959349591</v>
      </c>
    </row>
    <row r="245" spans="1:23" x14ac:dyDescent="0.2">
      <c r="A245" s="7" t="str">
        <f>VLOOKUP(B245,procv!$A$1:$B$27,2,FALSE)</f>
        <v>11 - Rondônia</v>
      </c>
      <c r="B245" s="14" t="s">
        <v>29</v>
      </c>
      <c r="C245" s="12">
        <v>988947.11</v>
      </c>
      <c r="D245" s="14">
        <v>988947.11</v>
      </c>
      <c r="E245" s="24">
        <v>100</v>
      </c>
      <c r="F245" s="14" t="s">
        <v>8</v>
      </c>
      <c r="G245" s="14" t="s">
        <v>8</v>
      </c>
      <c r="I245" s="7" t="str">
        <f>VLOOKUP(J245,procv!$A$1:$B$27,2,FALSE)</f>
        <v>11 - Rondônia</v>
      </c>
      <c r="J245" s="14" t="s">
        <v>29</v>
      </c>
      <c r="K245" s="12">
        <f t="shared" si="72"/>
        <v>1163319.6004854846</v>
      </c>
      <c r="L245" s="12">
        <f t="shared" si="65"/>
        <v>1163319.6004854846</v>
      </c>
      <c r="M245" s="11">
        <f t="shared" si="66"/>
        <v>1</v>
      </c>
      <c r="N245" s="12">
        <f t="shared" si="67"/>
        <v>0</v>
      </c>
      <c r="O245" s="14" t="s">
        <v>8</v>
      </c>
      <c r="Q245" s="7" t="str">
        <f>VLOOKUP(R245,procv!$A$1:$B$27,2,FALSE)</f>
        <v>11 - Rondônia</v>
      </c>
      <c r="R245" s="11" t="s">
        <v>29</v>
      </c>
      <c r="S245" s="12">
        <f t="shared" si="73"/>
        <v>0.18880681449776504</v>
      </c>
      <c r="T245" s="12">
        <f t="shared" si="68"/>
        <v>0.18880681449776504</v>
      </c>
      <c r="U245" s="12">
        <f t="shared" si="69"/>
        <v>0</v>
      </c>
      <c r="V245" s="12" t="e">
        <f t="shared" si="70"/>
        <v>#DIV/0!</v>
      </c>
      <c r="W245" s="12" t="e">
        <f t="shared" si="71"/>
        <v>#DIV/0!</v>
      </c>
    </row>
    <row r="246" spans="1:23" x14ac:dyDescent="0.2">
      <c r="A246" s="7" t="str">
        <f>VLOOKUP(B246,procv!$A$1:$B$27,2,FALSE)</f>
        <v>14 - Roraima</v>
      </c>
      <c r="B246" s="14" t="s">
        <v>30</v>
      </c>
      <c r="C246" s="12">
        <v>42987.59</v>
      </c>
      <c r="D246" s="14">
        <v>42784.56</v>
      </c>
      <c r="E246" s="24">
        <v>99.53</v>
      </c>
      <c r="F246" s="14" t="s">
        <v>229</v>
      </c>
      <c r="G246" s="14" t="s">
        <v>230</v>
      </c>
      <c r="I246" s="7" t="str">
        <f>VLOOKUP(J246,procv!$A$1:$B$27,2,FALSE)</f>
        <v>14 - Roraima</v>
      </c>
      <c r="J246" s="14" t="s">
        <v>30</v>
      </c>
      <c r="K246" s="12">
        <f t="shared" si="72"/>
        <v>50567.219944283781</v>
      </c>
      <c r="L246" s="12">
        <f t="shared" si="65"/>
        <v>50328.391420393797</v>
      </c>
      <c r="M246" s="11">
        <f t="shared" si="66"/>
        <v>0.99527700901585792</v>
      </c>
      <c r="N246" s="12">
        <f t="shared" si="67"/>
        <v>238.82852388998634</v>
      </c>
      <c r="O246" s="14" t="s">
        <v>230</v>
      </c>
      <c r="Q246" s="7" t="str">
        <f>VLOOKUP(R246,procv!$A$1:$B$27,2,FALSE)</f>
        <v>14 - Roraima</v>
      </c>
      <c r="R246" s="11" t="s">
        <v>30</v>
      </c>
      <c r="S246" s="12">
        <f t="shared" si="73"/>
        <v>-0.97195688325546092</v>
      </c>
      <c r="T246" s="12">
        <f t="shared" si="68"/>
        <v>-0.97182380735161511</v>
      </c>
      <c r="U246" s="12">
        <f t="shared" si="69"/>
        <v>4.7454034820038071E-3</v>
      </c>
      <c r="V246" s="12">
        <f t="shared" si="70"/>
        <v>-1</v>
      </c>
      <c r="W246" s="12">
        <f t="shared" si="71"/>
        <v>-1</v>
      </c>
    </row>
    <row r="247" spans="1:23" x14ac:dyDescent="0.2">
      <c r="A247" s="7" t="str">
        <f>VLOOKUP(B247,procv!$A$1:$B$27,2,FALSE)</f>
        <v>42 - Santa Catarina</v>
      </c>
      <c r="B247" s="14" t="s">
        <v>31</v>
      </c>
      <c r="C247" s="12">
        <v>36335599.93</v>
      </c>
      <c r="D247" s="14">
        <v>35835539.939999998</v>
      </c>
      <c r="E247" s="24">
        <v>98.62</v>
      </c>
      <c r="F247" s="14">
        <v>500060</v>
      </c>
      <c r="G247" s="14" t="s">
        <v>154</v>
      </c>
      <c r="I247" s="7" t="str">
        <f>VLOOKUP(J247,procv!$A$1:$B$27,2,FALSE)</f>
        <v>42 - Santa Catarina</v>
      </c>
      <c r="J247" s="14" t="s">
        <v>31</v>
      </c>
      <c r="K247" s="12">
        <f t="shared" si="72"/>
        <v>42742341.998418905</v>
      </c>
      <c r="L247" s="12">
        <f t="shared" si="65"/>
        <v>42154110.755409785</v>
      </c>
      <c r="M247" s="11">
        <f t="shared" si="66"/>
        <v>0.98623773954569738</v>
      </c>
      <c r="N247" s="12">
        <f t="shared" si="67"/>
        <v>588231.25477233203</v>
      </c>
      <c r="O247" s="14" t="s">
        <v>154</v>
      </c>
      <c r="Q247" s="7" t="str">
        <f>VLOOKUP(R247,procv!$A$1:$B$27,2,FALSE)</f>
        <v>42 - Santa Catarina</v>
      </c>
      <c r="R247" s="11" t="s">
        <v>31</v>
      </c>
      <c r="S247" s="12">
        <f t="shared" si="73"/>
        <v>-0.19961193647764441</v>
      </c>
      <c r="T247" s="12">
        <f t="shared" si="68"/>
        <v>-0.19328027389089519</v>
      </c>
      <c r="U247" s="12">
        <f t="shared" si="69"/>
        <v>7.9107408959657732E-3</v>
      </c>
      <c r="V247" s="12">
        <f t="shared" si="70"/>
        <v>-0.65335459839407284</v>
      </c>
      <c r="W247" s="12">
        <f t="shared" si="71"/>
        <v>-0.56521739130434778</v>
      </c>
    </row>
    <row r="248" spans="1:23" x14ac:dyDescent="0.2">
      <c r="A248" s="7" t="str">
        <f>VLOOKUP(B248,procv!$A$1:$B$27,2,FALSE)</f>
        <v>35 - São Paulo</v>
      </c>
      <c r="B248" s="14" t="s">
        <v>32</v>
      </c>
      <c r="C248" s="12">
        <v>540224734.24000001</v>
      </c>
      <c r="D248" s="14">
        <v>512635293.54000002</v>
      </c>
      <c r="E248" s="24">
        <v>94.89</v>
      </c>
      <c r="F248" s="14">
        <v>27589440.699999999</v>
      </c>
      <c r="G248" s="14" t="s">
        <v>231</v>
      </c>
      <c r="I248" s="7" t="str">
        <f>VLOOKUP(J248,procv!$A$1:$B$27,2,FALSE)</f>
        <v>35 - São Paulo</v>
      </c>
      <c r="J248" s="14" t="s">
        <v>32</v>
      </c>
      <c r="K248" s="12">
        <f t="shared" si="72"/>
        <v>635477889.21538377</v>
      </c>
      <c r="L248" s="12">
        <f t="shared" si="65"/>
        <v>603023841.05830693</v>
      </c>
      <c r="M248" s="11">
        <f t="shared" si="66"/>
        <v>0.94892969730678212</v>
      </c>
      <c r="N248" s="12">
        <f t="shared" si="67"/>
        <v>32454048.157076839</v>
      </c>
      <c r="O248" s="14" t="s">
        <v>231</v>
      </c>
      <c r="Q248" s="7" t="str">
        <f>VLOOKUP(R248,procv!$A$1:$B$27,2,FALSE)</f>
        <v>35 - São Paulo</v>
      </c>
      <c r="R248" s="11" t="s">
        <v>32</v>
      </c>
      <c r="S248" s="12">
        <f t="shared" si="73"/>
        <v>-0.13066654811975675</v>
      </c>
      <c r="T248" s="12">
        <f t="shared" si="68"/>
        <v>-0.11867007966951792</v>
      </c>
      <c r="U248" s="12">
        <f t="shared" si="69"/>
        <v>1.3799616734283315E-2</v>
      </c>
      <c r="V248" s="12">
        <f t="shared" si="70"/>
        <v>-0.3535711435143245</v>
      </c>
      <c r="W248" s="12">
        <f t="shared" si="71"/>
        <v>-0.25636007827788654</v>
      </c>
    </row>
    <row r="249" spans="1:23" x14ac:dyDescent="0.2">
      <c r="A249" s="7" t="str">
        <f>VLOOKUP(B249,procv!$A$1:$B$27,2,FALSE)</f>
        <v>28 - Sergipe</v>
      </c>
      <c r="B249" s="14" t="s">
        <v>33</v>
      </c>
      <c r="C249" s="12">
        <v>895487.55</v>
      </c>
      <c r="D249" s="14">
        <v>895487.55</v>
      </c>
      <c r="E249" s="24">
        <v>100</v>
      </c>
      <c r="F249" s="14" t="s">
        <v>8</v>
      </c>
      <c r="G249" s="14" t="s">
        <v>8</v>
      </c>
      <c r="I249" s="7" t="str">
        <f>VLOOKUP(J249,procv!$A$1:$B$27,2,FALSE)</f>
        <v>28 - Sergipe</v>
      </c>
      <c r="J249" s="14" t="s">
        <v>33</v>
      </c>
      <c r="K249" s="12">
        <f t="shared" si="72"/>
        <v>1053381.1246040503</v>
      </c>
      <c r="L249" s="12">
        <f t="shared" si="65"/>
        <v>1053381.1246040503</v>
      </c>
      <c r="M249" s="11">
        <f t="shared" si="66"/>
        <v>1</v>
      </c>
      <c r="N249" s="12">
        <f t="shared" si="67"/>
        <v>0</v>
      </c>
      <c r="O249" s="14" t="s">
        <v>8</v>
      </c>
      <c r="Q249" s="7" t="str">
        <f>VLOOKUP(R249,procv!$A$1:$B$27,2,FALSE)</f>
        <v>28 - Sergipe</v>
      </c>
      <c r="R249" s="11" t="s">
        <v>33</v>
      </c>
      <c r="S249" s="12">
        <f t="shared" si="73"/>
        <v>-0.31134600884978547</v>
      </c>
      <c r="T249" s="12">
        <f t="shared" si="68"/>
        <v>-0.31370710956262027</v>
      </c>
      <c r="U249" s="12">
        <f t="shared" si="69"/>
        <v>-3.4285733375206684E-3</v>
      </c>
      <c r="V249" s="12" t="e">
        <f t="shared" si="70"/>
        <v>#DIV/0!</v>
      </c>
      <c r="W249" s="12" t="e">
        <f t="shared" si="71"/>
        <v>#DIV/0!</v>
      </c>
    </row>
    <row r="250" spans="1:23" x14ac:dyDescent="0.2">
      <c r="A250" s="7" t="str">
        <f>VLOOKUP(B250,procv!$A$1:$B$27,2,FALSE)</f>
        <v>17 - Tocantins</v>
      </c>
      <c r="B250" s="14" t="s">
        <v>35</v>
      </c>
      <c r="C250" s="12">
        <v>409348.14</v>
      </c>
      <c r="D250" s="14">
        <v>239073.14</v>
      </c>
      <c r="E250" s="24">
        <v>58.4</v>
      </c>
      <c r="F250" s="14">
        <v>170275</v>
      </c>
      <c r="G250" s="14" t="s">
        <v>232</v>
      </c>
      <c r="I250" s="7" t="str">
        <f>VLOOKUP(J250,procv!$A$1:$B$27,2,FALSE)</f>
        <v>17 - Tocantins</v>
      </c>
      <c r="J250" s="14" t="s">
        <v>35</v>
      </c>
      <c r="K250" s="12">
        <f t="shared" si="72"/>
        <v>481524.95706699241</v>
      </c>
      <c r="L250" s="12">
        <f t="shared" si="65"/>
        <v>281226.83902843937</v>
      </c>
      <c r="M250" s="11">
        <f t="shared" si="66"/>
        <v>0.58403377623750774</v>
      </c>
      <c r="N250" s="12">
        <f t="shared" si="67"/>
        <v>200298.11803855305</v>
      </c>
      <c r="O250" s="14" t="s">
        <v>232</v>
      </c>
      <c r="Q250" s="7" t="str">
        <f>VLOOKUP(R250,procv!$A$1:$B$27,2,FALSE)</f>
        <v>17 - Tocantins</v>
      </c>
      <c r="R250" s="11" t="s">
        <v>35</v>
      </c>
      <c r="S250" s="12">
        <f t="shared" si="73"/>
        <v>0.53608438458146801</v>
      </c>
      <c r="T250" s="12">
        <f t="shared" si="68"/>
        <v>1.6301293642249757</v>
      </c>
      <c r="U250" s="12">
        <f t="shared" si="69"/>
        <v>0.71222973856452465</v>
      </c>
      <c r="V250" s="12">
        <f t="shared" si="70"/>
        <v>-1</v>
      </c>
      <c r="W250" s="12">
        <f t="shared" si="71"/>
        <v>-1</v>
      </c>
    </row>
    <row r="251" spans="1:23" x14ac:dyDescent="0.2">
      <c r="A251" s="14" t="s">
        <v>6</v>
      </c>
      <c r="B251" s="14" t="s">
        <v>6</v>
      </c>
      <c r="C251" s="12">
        <v>1334700692.4300001</v>
      </c>
      <c r="D251" s="14">
        <v>1261317964.6400001</v>
      </c>
      <c r="E251" s="24">
        <v>94.5</v>
      </c>
      <c r="F251" s="14">
        <v>73382727.790000007</v>
      </c>
      <c r="G251" s="14" t="s">
        <v>215</v>
      </c>
      <c r="I251" s="7" t="e">
        <f>VLOOKUP(J251,procv!$A$1:$B$27,2,FALSE)</f>
        <v>#N/A</v>
      </c>
      <c r="J251" s="14" t="s">
        <v>6</v>
      </c>
      <c r="K251" s="12">
        <f t="shared" si="72"/>
        <v>1570036921.6765974</v>
      </c>
      <c r="L251" s="12">
        <f t="shared" si="65"/>
        <v>1483715252.1838803</v>
      </c>
      <c r="M251" s="11">
        <f t="shared" si="66"/>
        <v>0.94501933788885895</v>
      </c>
      <c r="N251" s="12">
        <f t="shared" si="67"/>
        <v>86321669.492717236</v>
      </c>
      <c r="O251" s="14" t="s">
        <v>215</v>
      </c>
      <c r="Q251" s="7" t="e">
        <f>VLOOKUP(R251,procv!$A$1:$B$27,2,FALSE)</f>
        <v>#N/A</v>
      </c>
      <c r="R251" s="11" t="s">
        <v>6</v>
      </c>
      <c r="S251" s="12">
        <f t="shared" si="73"/>
        <v>-0.19492995478548758</v>
      </c>
      <c r="T251" s="12">
        <f t="shared" si="68"/>
        <v>-0.18545100957597571</v>
      </c>
      <c r="U251" s="12">
        <f t="shared" si="69"/>
        <v>1.1774062723928891E-2</v>
      </c>
      <c r="V251" s="12">
        <f t="shared" si="70"/>
        <v>-0.35785608520694345</v>
      </c>
      <c r="W251" s="12">
        <f t="shared" si="71"/>
        <v>-0.2018181818181819</v>
      </c>
    </row>
    <row r="252" spans="1:23" x14ac:dyDescent="0.2">
      <c r="B252" s="9"/>
      <c r="C252" s="9"/>
      <c r="D252" s="9"/>
      <c r="F252" s="9"/>
      <c r="G252" s="9"/>
      <c r="J252" s="9"/>
      <c r="K252" s="9"/>
      <c r="L252" s="9"/>
      <c r="M252" s="9"/>
      <c r="N252" s="9"/>
      <c r="O252" s="9"/>
    </row>
    <row r="253" spans="1:23" x14ac:dyDescent="0.2">
      <c r="B253" s="9">
        <v>2015</v>
      </c>
      <c r="C253" s="9"/>
      <c r="D253" s="9"/>
      <c r="F253" s="9"/>
      <c r="G253" s="9"/>
      <c r="J253" s="9">
        <v>2015</v>
      </c>
      <c r="K253" s="8" t="s">
        <v>248</v>
      </c>
      <c r="L253" s="9">
        <f>IPCA_2016!B10</f>
        <v>1.0628798821322138</v>
      </c>
      <c r="M253" s="9"/>
      <c r="N253" s="9"/>
      <c r="O253" s="9"/>
    </row>
    <row r="254" spans="1:23" x14ac:dyDescent="0.2">
      <c r="A254" s="7" t="s">
        <v>277</v>
      </c>
      <c r="B254" s="9" t="s">
        <v>0</v>
      </c>
      <c r="C254" s="9" t="s">
        <v>1</v>
      </c>
      <c r="D254" s="9" t="s">
        <v>2</v>
      </c>
      <c r="E254" s="9" t="s">
        <v>3</v>
      </c>
      <c r="F254" s="9" t="s">
        <v>4</v>
      </c>
      <c r="G254" s="9" t="s">
        <v>5</v>
      </c>
      <c r="I254" s="7" t="s">
        <v>277</v>
      </c>
      <c r="J254" s="9" t="s">
        <v>0</v>
      </c>
      <c r="K254" s="9" t="s">
        <v>1</v>
      </c>
      <c r="L254" s="9" t="s">
        <v>2</v>
      </c>
      <c r="M254" s="9" t="s">
        <v>3</v>
      </c>
      <c r="N254" s="9" t="s">
        <v>4</v>
      </c>
      <c r="O254" s="9" t="s">
        <v>5</v>
      </c>
    </row>
    <row r="255" spans="1:23" x14ac:dyDescent="0.2">
      <c r="A255" s="7" t="str">
        <f>VLOOKUP(B255,procv!$A$1:$B$27,2,FALSE)</f>
        <v>12 - Acre</v>
      </c>
      <c r="B255" s="11" t="s">
        <v>7</v>
      </c>
      <c r="C255" s="13">
        <v>3072781.05</v>
      </c>
      <c r="D255" s="11">
        <v>3072781.05</v>
      </c>
      <c r="E255" s="27">
        <v>100</v>
      </c>
      <c r="F255" s="11" t="s">
        <v>8</v>
      </c>
      <c r="G255" s="11" t="s">
        <v>8</v>
      </c>
      <c r="I255" s="7" t="str">
        <f>VLOOKUP(J255,procv!$A$1:$B$27,2,FALSE)</f>
        <v>12 - Acre</v>
      </c>
      <c r="J255" s="11" t="s">
        <v>7</v>
      </c>
      <c r="K255" s="12">
        <f>$L$253*C255</f>
        <v>3265997.1602421002</v>
      </c>
      <c r="L255" s="12">
        <f>$L$253*D255</f>
        <v>3265997.1602421002</v>
      </c>
      <c r="M255" s="11">
        <f t="shared" ref="M255:M282" si="74">L255/K255</f>
        <v>1</v>
      </c>
      <c r="N255" s="12">
        <f>$L$253*F255</f>
        <v>0</v>
      </c>
      <c r="O255" s="11" t="s">
        <v>8</v>
      </c>
    </row>
    <row r="256" spans="1:23" x14ac:dyDescent="0.2">
      <c r="A256" s="7" t="str">
        <f>VLOOKUP(B256,procv!$A$1:$B$27,2,FALSE)</f>
        <v>27 - Alagoas</v>
      </c>
      <c r="B256" s="11" t="s">
        <v>9</v>
      </c>
      <c r="C256" s="13">
        <v>44347.3</v>
      </c>
      <c r="D256" s="11">
        <v>42947.3</v>
      </c>
      <c r="E256" s="27">
        <v>96.84</v>
      </c>
      <c r="F256" s="11">
        <v>1400</v>
      </c>
      <c r="G256" s="11" t="s">
        <v>234</v>
      </c>
      <c r="I256" s="7" t="str">
        <f>VLOOKUP(J256,procv!$A$1:$B$27,2,FALSE)</f>
        <v>27 - Alagoas</v>
      </c>
      <c r="J256" s="11" t="s">
        <v>9</v>
      </c>
      <c r="K256" s="12">
        <f t="shared" ref="K256:L282" si="75">$L$253*C256</f>
        <v>47135.852996881928</v>
      </c>
      <c r="L256" s="12">
        <f t="shared" si="75"/>
        <v>45647.821161896834</v>
      </c>
      <c r="M256" s="11">
        <f t="shared" si="74"/>
        <v>0.96843099805399668</v>
      </c>
      <c r="N256" s="12">
        <f t="shared" ref="N256:N282" si="76">$L$253*F256</f>
        <v>1488.0318349850993</v>
      </c>
      <c r="O256" s="11" t="s">
        <v>234</v>
      </c>
    </row>
    <row r="257" spans="1:15" x14ac:dyDescent="0.2">
      <c r="A257" s="7" t="str">
        <f>VLOOKUP(B257,procv!$A$1:$B$27,2,FALSE)</f>
        <v>16 - Amapá</v>
      </c>
      <c r="B257" s="11" t="s">
        <v>10</v>
      </c>
      <c r="C257" s="13">
        <v>190436.07</v>
      </c>
      <c r="D257" s="11">
        <v>190436.07</v>
      </c>
      <c r="E257" s="27">
        <v>100</v>
      </c>
      <c r="F257" s="11" t="s">
        <v>8</v>
      </c>
      <c r="G257" s="11" t="s">
        <v>8</v>
      </c>
      <c r="I257" s="7" t="str">
        <f>VLOOKUP(J257,procv!$A$1:$B$27,2,FALSE)</f>
        <v>16 - Amapá</v>
      </c>
      <c r="J257" s="11" t="s">
        <v>10</v>
      </c>
      <c r="K257" s="12">
        <f t="shared" si="75"/>
        <v>202410.66763532202</v>
      </c>
      <c r="L257" s="12">
        <f t="shared" si="75"/>
        <v>202410.66763532202</v>
      </c>
      <c r="M257" s="11">
        <f t="shared" si="74"/>
        <v>1</v>
      </c>
      <c r="N257" s="12">
        <f t="shared" si="76"/>
        <v>0</v>
      </c>
      <c r="O257" s="11" t="s">
        <v>8</v>
      </c>
    </row>
    <row r="258" spans="1:15" x14ac:dyDescent="0.2">
      <c r="A258" s="7" t="str">
        <f>VLOOKUP(B258,procv!$A$1:$B$27,2,FALSE)</f>
        <v>13 - Amazonas</v>
      </c>
      <c r="B258" s="11" t="s">
        <v>11</v>
      </c>
      <c r="C258" s="13">
        <v>12692268.93</v>
      </c>
      <c r="D258" s="11">
        <v>12657268.93</v>
      </c>
      <c r="E258" s="27">
        <v>99.72</v>
      </c>
      <c r="F258" s="11">
        <v>35000</v>
      </c>
      <c r="G258" s="11" t="s">
        <v>88</v>
      </c>
      <c r="I258" s="7" t="str">
        <f>VLOOKUP(J258,procv!$A$1:$B$27,2,FALSE)</f>
        <v>13 - Amazonas</v>
      </c>
      <c r="J258" s="11" t="s">
        <v>11</v>
      </c>
      <c r="K258" s="12">
        <f t="shared" si="75"/>
        <v>13490357.304308759</v>
      </c>
      <c r="L258" s="12">
        <f t="shared" si="75"/>
        <v>13453156.508434132</v>
      </c>
      <c r="M258" s="11">
        <f t="shared" si="74"/>
        <v>0.99724241582076212</v>
      </c>
      <c r="N258" s="12">
        <f t="shared" si="76"/>
        <v>37200.795874627482</v>
      </c>
      <c r="O258" s="11" t="s">
        <v>88</v>
      </c>
    </row>
    <row r="259" spans="1:15" x14ac:dyDescent="0.2">
      <c r="A259" s="7" t="str">
        <f>VLOOKUP(B259,procv!$A$1:$B$27,2,FALSE)</f>
        <v>29 - Bahia</v>
      </c>
      <c r="B259" s="11" t="s">
        <v>12</v>
      </c>
      <c r="C259" s="13">
        <v>9536106.5600000005</v>
      </c>
      <c r="D259" s="11">
        <v>8680636.5600000005</v>
      </c>
      <c r="E259" s="27">
        <v>91.03</v>
      </c>
      <c r="F259" s="11">
        <v>855470</v>
      </c>
      <c r="G259" s="11" t="s">
        <v>235</v>
      </c>
      <c r="I259" s="7" t="str">
        <f>VLOOKUP(J259,procv!$A$1:$B$27,2,FALSE)</f>
        <v>29 - Bahia</v>
      </c>
      <c r="J259" s="11" t="s">
        <v>12</v>
      </c>
      <c r="K259" s="12">
        <f t="shared" si="75"/>
        <v>10135735.816493033</v>
      </c>
      <c r="L259" s="12">
        <f t="shared" si="75"/>
        <v>9226473.9637253862</v>
      </c>
      <c r="M259" s="11">
        <f t="shared" si="74"/>
        <v>0.91029148063546794</v>
      </c>
      <c r="N259" s="12">
        <f t="shared" si="76"/>
        <v>909261.85276764503</v>
      </c>
      <c r="O259" s="11" t="s">
        <v>235</v>
      </c>
    </row>
    <row r="260" spans="1:15" x14ac:dyDescent="0.2">
      <c r="A260" s="7" t="str">
        <f>VLOOKUP(B260,procv!$A$1:$B$27,2,FALSE)</f>
        <v>23 - Ceará</v>
      </c>
      <c r="B260" s="11" t="s">
        <v>13</v>
      </c>
      <c r="C260" s="13">
        <v>14361981.390000001</v>
      </c>
      <c r="D260" s="11">
        <v>13945187.33</v>
      </c>
      <c r="E260" s="27">
        <v>97.1</v>
      </c>
      <c r="F260" s="11">
        <v>416794.06</v>
      </c>
      <c r="G260" s="11" t="s">
        <v>236</v>
      </c>
      <c r="I260" s="7" t="str">
        <f>VLOOKUP(J260,procv!$A$1:$B$27,2,FALSE)</f>
        <v>23 - Ceará</v>
      </c>
      <c r="J260" s="11" t="s">
        <v>13</v>
      </c>
      <c r="K260" s="12">
        <f t="shared" si="75"/>
        <v>15265061.08698825</v>
      </c>
      <c r="L260" s="12">
        <f t="shared" si="75"/>
        <v>14822059.065622043</v>
      </c>
      <c r="M260" s="11">
        <f>L260/K260</f>
        <v>0.97097934827500842</v>
      </c>
      <c r="N260" s="12">
        <f t="shared" si="76"/>
        <v>443002.02136620687</v>
      </c>
      <c r="O260" s="11" t="s">
        <v>236</v>
      </c>
    </row>
    <row r="261" spans="1:15" x14ac:dyDescent="0.2">
      <c r="A261" s="7" t="str">
        <f>VLOOKUP(B261,procv!$A$1:$B$27,2,FALSE)</f>
        <v>53 - Distrito Federal</v>
      </c>
      <c r="B261" s="11" t="s">
        <v>14</v>
      </c>
      <c r="C261" s="13">
        <v>108554991.53</v>
      </c>
      <c r="D261" s="11">
        <v>95531414.310000002</v>
      </c>
      <c r="E261" s="27">
        <v>88</v>
      </c>
      <c r="F261" s="11">
        <v>13023577.220000001</v>
      </c>
      <c r="G261" s="11" t="s">
        <v>237</v>
      </c>
      <c r="I261" s="7" t="str">
        <f>VLOOKUP(J261,procv!$A$1:$B$27,2,FALSE)</f>
        <v>53 - Distrito Federal</v>
      </c>
      <c r="J261" s="11" t="s">
        <v>14</v>
      </c>
      <c r="K261" s="12">
        <f>$L$253*C261</f>
        <v>115380916.60226987</v>
      </c>
      <c r="L261" s="12">
        <f>$L$253*D261</f>
        <v>101538418.38173649</v>
      </c>
      <c r="M261" s="11">
        <f t="shared" si="74"/>
        <v>0.88002783624739322</v>
      </c>
      <c r="N261" s="12">
        <f t="shared" si="76"/>
        <v>13842498.220533386</v>
      </c>
      <c r="O261" s="11" t="s">
        <v>237</v>
      </c>
    </row>
    <row r="262" spans="1:15" x14ac:dyDescent="0.2">
      <c r="A262" s="7" t="str">
        <f>VLOOKUP(B262,procv!$A$1:$B$27,2,FALSE)</f>
        <v>32 - Espírito Santo</v>
      </c>
      <c r="B262" s="11" t="s">
        <v>15</v>
      </c>
      <c r="C262" s="13">
        <v>9219064.5899999999</v>
      </c>
      <c r="D262" s="11">
        <v>9168708.4900000002</v>
      </c>
      <c r="E262" s="27">
        <v>99.45</v>
      </c>
      <c r="F262" s="11">
        <v>50356.1</v>
      </c>
      <c r="G262" s="11" t="s">
        <v>214</v>
      </c>
      <c r="I262" s="7" t="str">
        <f>VLOOKUP(J262,procv!$A$1:$B$27,2,FALSE)</f>
        <v>32 - Espírito Santo</v>
      </c>
      <c r="J262" s="11" t="s">
        <v>15</v>
      </c>
      <c r="K262" s="12">
        <f t="shared" si="75"/>
        <v>9798758.284788467</v>
      </c>
      <c r="L262" s="12">
        <f t="shared" si="75"/>
        <v>9745235.7991558295</v>
      </c>
      <c r="M262" s="11">
        <f t="shared" si="74"/>
        <v>0.99453782978648164</v>
      </c>
      <c r="N262" s="12">
        <f t="shared" si="76"/>
        <v>53522.485632637974</v>
      </c>
      <c r="O262" s="11" t="s">
        <v>214</v>
      </c>
    </row>
    <row r="263" spans="1:15" x14ac:dyDescent="0.2">
      <c r="A263" s="7" t="str">
        <f>VLOOKUP(B263,procv!$A$1:$B$27,2,FALSE)</f>
        <v>52 - Goiás</v>
      </c>
      <c r="B263" s="11" t="s">
        <v>16</v>
      </c>
      <c r="C263" s="13">
        <v>4219437.2300000004</v>
      </c>
      <c r="D263" s="11">
        <v>4194937.2300000004</v>
      </c>
      <c r="E263" s="27">
        <v>99.42</v>
      </c>
      <c r="F263" s="11">
        <v>24500</v>
      </c>
      <c r="G263" s="11" t="s">
        <v>238</v>
      </c>
      <c r="I263" s="7" t="str">
        <f>VLOOKUP(J263,procv!$A$1:$B$27,2,FALSE)</f>
        <v>52 - Goiás</v>
      </c>
      <c r="J263" s="11" t="s">
        <v>16</v>
      </c>
      <c r="K263" s="12">
        <f t="shared" si="75"/>
        <v>4484754.9456866756</v>
      </c>
      <c r="L263" s="12">
        <f t="shared" si="75"/>
        <v>4458714.3885744363</v>
      </c>
      <c r="M263" s="11">
        <f t="shared" si="74"/>
        <v>0.99419353845915603</v>
      </c>
      <c r="N263" s="12">
        <f t="shared" si="76"/>
        <v>26040.557112239239</v>
      </c>
      <c r="O263" s="11" t="s">
        <v>238</v>
      </c>
    </row>
    <row r="264" spans="1:15" x14ac:dyDescent="0.2">
      <c r="A264" s="7" t="str">
        <f>VLOOKUP(B264,procv!$A$1:$B$27,2,FALSE)</f>
        <v>21 - Maranhão</v>
      </c>
      <c r="B264" s="11" t="s">
        <v>17</v>
      </c>
      <c r="C264" s="13">
        <v>1209935.6100000001</v>
      </c>
      <c r="D264" s="11">
        <v>1062935.6100000001</v>
      </c>
      <c r="E264" s="27">
        <v>87.85</v>
      </c>
      <c r="F264" s="11">
        <v>147000</v>
      </c>
      <c r="G264" s="11" t="s">
        <v>239</v>
      </c>
      <c r="I264" s="7" t="str">
        <f>VLOOKUP(J264,procv!$A$1:$B$27,2,FALSE)</f>
        <v>21 - Maranhão</v>
      </c>
      <c r="J264" s="11" t="s">
        <v>17</v>
      </c>
      <c r="K264" s="12">
        <f t="shared" si="75"/>
        <v>1286016.2185443684</v>
      </c>
      <c r="L264" s="12">
        <f t="shared" si="75"/>
        <v>1129772.8758709328</v>
      </c>
      <c r="M264" s="11">
        <f t="shared" si="74"/>
        <v>0.87850593140241562</v>
      </c>
      <c r="N264" s="12">
        <f t="shared" si="76"/>
        <v>156243.34267343543</v>
      </c>
      <c r="O264" s="11" t="s">
        <v>239</v>
      </c>
    </row>
    <row r="265" spans="1:15" x14ac:dyDescent="0.2">
      <c r="A265" s="7" t="str">
        <f>VLOOKUP(B265,procv!$A$1:$B$27,2,FALSE)</f>
        <v>51 - Mato Grosso</v>
      </c>
      <c r="B265" s="11" t="s">
        <v>18</v>
      </c>
      <c r="C265" s="13">
        <v>1891180.02</v>
      </c>
      <c r="D265" s="11">
        <v>1831680.02</v>
      </c>
      <c r="E265" s="27">
        <v>96.85</v>
      </c>
      <c r="F265" s="11">
        <v>59500</v>
      </c>
      <c r="G265" s="11" t="s">
        <v>240</v>
      </c>
      <c r="I265" s="7" t="str">
        <f>VLOOKUP(J265,procv!$A$1:$B$27,2,FALSE)</f>
        <v>51 - Mato Grosso</v>
      </c>
      <c r="J265" s="11" t="s">
        <v>18</v>
      </c>
      <c r="K265" s="12">
        <f t="shared" si="75"/>
        <v>2010097.1967483978</v>
      </c>
      <c r="L265" s="12">
        <f t="shared" si="75"/>
        <v>1946855.8437615312</v>
      </c>
      <c r="M265" s="11">
        <f t="shared" si="74"/>
        <v>0.96853816169229623</v>
      </c>
      <c r="N265" s="12">
        <f t="shared" si="76"/>
        <v>63241.352986866725</v>
      </c>
      <c r="O265" s="11" t="s">
        <v>240</v>
      </c>
    </row>
    <row r="266" spans="1:15" x14ac:dyDescent="0.2">
      <c r="A266" s="7" t="str">
        <f>VLOOKUP(B266,procv!$A$1:$B$27,2,FALSE)</f>
        <v>50 - Mato Grosso do Sul</v>
      </c>
      <c r="B266" s="11" t="s">
        <v>19</v>
      </c>
      <c r="C266" s="13">
        <v>2152314.7999999998</v>
      </c>
      <c r="D266" s="11">
        <v>2152314.7999999998</v>
      </c>
      <c r="E266" s="27">
        <v>100</v>
      </c>
      <c r="F266" s="11" t="s">
        <v>8</v>
      </c>
      <c r="G266" s="11" t="s">
        <v>8</v>
      </c>
      <c r="I266" s="7" t="str">
        <f>VLOOKUP(J266,procv!$A$1:$B$27,2,FALSE)</f>
        <v>50 - Mato Grosso do Sul</v>
      </c>
      <c r="J266" s="11" t="s">
        <v>19</v>
      </c>
      <c r="K266" s="12">
        <f t="shared" si="75"/>
        <v>2287652.1009354191</v>
      </c>
      <c r="L266" s="12">
        <f t="shared" si="75"/>
        <v>2287652.1009354191</v>
      </c>
      <c r="M266" s="11">
        <f t="shared" si="74"/>
        <v>1</v>
      </c>
      <c r="N266" s="12">
        <f t="shared" si="76"/>
        <v>0</v>
      </c>
      <c r="O266" s="11" t="s">
        <v>8</v>
      </c>
    </row>
    <row r="267" spans="1:15" x14ac:dyDescent="0.2">
      <c r="A267" s="7" t="str">
        <f>VLOOKUP(B267,procv!$A$1:$B$27,2,FALSE)</f>
        <v>31 - Minas Gerais</v>
      </c>
      <c r="B267" s="11" t="s">
        <v>20</v>
      </c>
      <c r="C267" s="13">
        <v>83970375.180000007</v>
      </c>
      <c r="D267" s="11">
        <v>78806518</v>
      </c>
      <c r="E267" s="27">
        <v>93.85</v>
      </c>
      <c r="F267" s="11">
        <v>5163857.18</v>
      </c>
      <c r="G267" s="11" t="s">
        <v>241</v>
      </c>
      <c r="I267" s="7" t="str">
        <f>VLOOKUP(J267,procv!$A$1:$B$27,2,FALSE)</f>
        <v>31 - Minas Gerais</v>
      </c>
      <c r="J267" s="11" t="s">
        <v>20</v>
      </c>
      <c r="K267" s="12">
        <f t="shared" si="75"/>
        <v>89250422.473916188</v>
      </c>
      <c r="L267" s="12">
        <f t="shared" si="75"/>
        <v>83761862.56309019</v>
      </c>
      <c r="M267" s="11">
        <f t="shared" si="74"/>
        <v>0.93850382150930378</v>
      </c>
      <c r="N267" s="12">
        <f t="shared" si="76"/>
        <v>5488559.9108259855</v>
      </c>
      <c r="O267" s="11" t="s">
        <v>241</v>
      </c>
    </row>
    <row r="268" spans="1:15" x14ac:dyDescent="0.2">
      <c r="A268" s="7" t="str">
        <f>VLOOKUP(B268,procv!$A$1:$B$27,2,FALSE)</f>
        <v>15 - Pará</v>
      </c>
      <c r="B268" s="11" t="s">
        <v>21</v>
      </c>
      <c r="C268" s="13">
        <v>2403623.11</v>
      </c>
      <c r="D268" s="11">
        <v>2326623.11</v>
      </c>
      <c r="E268" s="27">
        <v>96.8</v>
      </c>
      <c r="F268" s="11">
        <v>77000</v>
      </c>
      <c r="G268" s="11" t="s">
        <v>50</v>
      </c>
      <c r="I268" s="7" t="str">
        <f>VLOOKUP(J268,procv!$A$1:$B$27,2,FALSE)</f>
        <v>15 - Pará</v>
      </c>
      <c r="J268" s="11" t="s">
        <v>21</v>
      </c>
      <c r="K268" s="12">
        <f t="shared" si="75"/>
        <v>2554762.6478470652</v>
      </c>
      <c r="L268" s="12">
        <f t="shared" si="75"/>
        <v>2472920.8969228845</v>
      </c>
      <c r="M268" s="11">
        <f t="shared" si="74"/>
        <v>0.96796502759536196</v>
      </c>
      <c r="N268" s="12">
        <f t="shared" si="76"/>
        <v>81841.750924180466</v>
      </c>
      <c r="O268" s="11" t="s">
        <v>50</v>
      </c>
    </row>
    <row r="269" spans="1:15" x14ac:dyDescent="0.2">
      <c r="A269" s="7" t="str">
        <f>VLOOKUP(B269,procv!$A$1:$B$27,2,FALSE)</f>
        <v>25 - Paraíba</v>
      </c>
      <c r="B269" s="11" t="s">
        <v>22</v>
      </c>
      <c r="C269" s="13">
        <v>920914.06</v>
      </c>
      <c r="D269" s="11">
        <v>920914.06</v>
      </c>
      <c r="E269" s="27">
        <v>100</v>
      </c>
      <c r="F269" s="11" t="s">
        <v>8</v>
      </c>
      <c r="G269" s="11" t="s">
        <v>8</v>
      </c>
      <c r="I269" s="7" t="str">
        <f>VLOOKUP(J269,procv!$A$1:$B$27,2,FALSE)</f>
        <v>25 - Paraíba</v>
      </c>
      <c r="J269" s="11" t="s">
        <v>22</v>
      </c>
      <c r="K269" s="12">
        <f t="shared" si="75"/>
        <v>978821.02754669858</v>
      </c>
      <c r="L269" s="12">
        <f t="shared" si="75"/>
        <v>978821.02754669858</v>
      </c>
      <c r="M269" s="11">
        <f t="shared" si="74"/>
        <v>1</v>
      </c>
      <c r="N269" s="12">
        <f t="shared" si="76"/>
        <v>0</v>
      </c>
      <c r="O269" s="11" t="s">
        <v>8</v>
      </c>
    </row>
    <row r="270" spans="1:15" x14ac:dyDescent="0.2">
      <c r="A270" s="7" t="str">
        <f>VLOOKUP(B270,procv!$A$1:$B$27,2,FALSE)</f>
        <v>41 - Paraná</v>
      </c>
      <c r="B270" s="11" t="s">
        <v>23</v>
      </c>
      <c r="C270" s="13">
        <v>44967911.759999998</v>
      </c>
      <c r="D270" s="11">
        <v>44313549.079999998</v>
      </c>
      <c r="E270" s="27">
        <v>98.54</v>
      </c>
      <c r="F270" s="11">
        <v>654362.68000000005</v>
      </c>
      <c r="G270" s="11" t="s">
        <v>94</v>
      </c>
      <c r="I270" s="7" t="str">
        <f>VLOOKUP(J270,procv!$A$1:$B$27,2,FALSE)</f>
        <v>41 - Paraná</v>
      </c>
      <c r="J270" s="11" t="s">
        <v>23</v>
      </c>
      <c r="K270" s="12">
        <f t="shared" si="75"/>
        <v>47795488.751200594</v>
      </c>
      <c r="L270" s="12">
        <f t="shared" si="75"/>
        <v>47099979.823010474</v>
      </c>
      <c r="M270" s="11">
        <f t="shared" si="74"/>
        <v>0.98544823065183851</v>
      </c>
      <c r="N270" s="12">
        <f t="shared" si="76"/>
        <v>695508.92819011968</v>
      </c>
      <c r="O270" s="11" t="s">
        <v>94</v>
      </c>
    </row>
    <row r="271" spans="1:15" x14ac:dyDescent="0.2">
      <c r="A271" s="7" t="str">
        <f>VLOOKUP(B271,procv!$A$1:$B$27,2,FALSE)</f>
        <v>26 - Pernambuco</v>
      </c>
      <c r="B271" s="11" t="s">
        <v>24</v>
      </c>
      <c r="C271" s="13">
        <v>10070364.802999999</v>
      </c>
      <c r="D271" s="11">
        <v>9469201.2400000002</v>
      </c>
      <c r="E271" s="27">
        <v>94.03</v>
      </c>
      <c r="F271" s="11">
        <v>601163.56000000006</v>
      </c>
      <c r="G271" s="11" t="s">
        <v>242</v>
      </c>
      <c r="I271" s="7" t="str">
        <f>VLOOKUP(J271,procv!$A$1:$B$27,2,FALSE)</f>
        <v>26 - Pernambuco</v>
      </c>
      <c r="J271" s="11" t="s">
        <v>24</v>
      </c>
      <c r="K271" s="12">
        <f t="shared" si="75"/>
        <v>10703588.154841034</v>
      </c>
      <c r="L271" s="12">
        <f t="shared" si="75"/>
        <v>10064623.497857414</v>
      </c>
      <c r="M271" s="11">
        <f t="shared" si="74"/>
        <v>0.94030369557010396</v>
      </c>
      <c r="N271" s="12">
        <f t="shared" si="76"/>
        <v>638964.65379498212</v>
      </c>
      <c r="O271" s="11" t="s">
        <v>242</v>
      </c>
    </row>
    <row r="272" spans="1:15" x14ac:dyDescent="0.2">
      <c r="A272" s="7" t="str">
        <f>VLOOKUP(B272,procv!$A$1:$B$27,2,FALSE)</f>
        <v>22 - Piauí</v>
      </c>
      <c r="B272" s="11" t="s">
        <v>25</v>
      </c>
      <c r="C272" s="13">
        <v>1609665.78</v>
      </c>
      <c r="D272" s="11">
        <v>1606165.78</v>
      </c>
      <c r="E272" s="27">
        <v>99.78</v>
      </c>
      <c r="F272" s="11">
        <v>3500</v>
      </c>
      <c r="G272" s="11" t="s">
        <v>118</v>
      </c>
      <c r="I272" s="7" t="str">
        <f>VLOOKUP(J272,procv!$A$1:$B$27,2,FALSE)</f>
        <v>22 - Piauí</v>
      </c>
      <c r="J272" s="11" t="s">
        <v>25</v>
      </c>
      <c r="K272" s="12">
        <f t="shared" si="75"/>
        <v>1710881.374518658</v>
      </c>
      <c r="L272" s="12">
        <f t="shared" si="75"/>
        <v>1707161.2949311954</v>
      </c>
      <c r="M272" s="11">
        <f t="shared" si="74"/>
        <v>0.99782563558007686</v>
      </c>
      <c r="N272" s="12">
        <f t="shared" si="76"/>
        <v>3720.0795874627483</v>
      </c>
      <c r="O272" s="11" t="s">
        <v>118</v>
      </c>
    </row>
    <row r="273" spans="1:16" x14ac:dyDescent="0.2">
      <c r="A273" s="7" t="str">
        <f>VLOOKUP(B273,procv!$A$1:$B$27,2,FALSE)</f>
        <v>33 - Rio de Janeiro</v>
      </c>
      <c r="B273" s="11" t="s">
        <v>26</v>
      </c>
      <c r="C273" s="13">
        <v>262224965.80000001</v>
      </c>
      <c r="D273" s="11">
        <v>252077772.58000001</v>
      </c>
      <c r="E273" s="27">
        <v>96.13</v>
      </c>
      <c r="F273" s="11">
        <v>10147193.220000001</v>
      </c>
      <c r="G273" s="11" t="s">
        <v>243</v>
      </c>
      <c r="I273" s="7" t="str">
        <f>VLOOKUP(J273,procv!$A$1:$B$27,2,FALSE)</f>
        <v>33 - Rio de Janeiro</v>
      </c>
      <c r="J273" s="11" t="s">
        <v>26</v>
      </c>
      <c r="K273" s="12">
        <f t="shared" si="75"/>
        <v>278713640.74162781</v>
      </c>
      <c r="L273" s="12">
        <f t="shared" si="75"/>
        <v>267928393.20798141</v>
      </c>
      <c r="M273" s="11">
        <f t="shared" si="74"/>
        <v>0.96130348157719159</v>
      </c>
      <c r="N273" s="12">
        <f t="shared" si="76"/>
        <v>10785247.533646401</v>
      </c>
      <c r="O273" s="11" t="s">
        <v>243</v>
      </c>
    </row>
    <row r="274" spans="1:16" x14ac:dyDescent="0.2">
      <c r="A274" s="7" t="str">
        <f>VLOOKUP(B274,procv!$A$1:$B$27,2,FALSE)</f>
        <v>24 - Rio Grande do Norte</v>
      </c>
      <c r="B274" s="11" t="s">
        <v>27</v>
      </c>
      <c r="C274" s="13">
        <v>2555710.85</v>
      </c>
      <c r="D274" s="11">
        <v>2414452.5099999998</v>
      </c>
      <c r="E274" s="27">
        <v>94.47</v>
      </c>
      <c r="F274" s="11">
        <v>141258.34</v>
      </c>
      <c r="G274" s="11" t="s">
        <v>244</v>
      </c>
      <c r="I274" s="7" t="str">
        <f>VLOOKUP(J274,procv!$A$1:$B$27,2,FALSE)</f>
        <v>24 - Rio Grande do Norte</v>
      </c>
      <c r="J274" s="11" t="s">
        <v>27</v>
      </c>
      <c r="K274" s="12">
        <f t="shared" si="75"/>
        <v>2716413.64701202</v>
      </c>
      <c r="L274" s="12">
        <f t="shared" si="75"/>
        <v>2566272.9992426275</v>
      </c>
      <c r="M274" s="11">
        <f t="shared" si="74"/>
        <v>0.9447283561049169</v>
      </c>
      <c r="N274" s="12">
        <f t="shared" si="76"/>
        <v>150140.64776939218</v>
      </c>
      <c r="O274" s="11" t="s">
        <v>244</v>
      </c>
    </row>
    <row r="275" spans="1:16" x14ac:dyDescent="0.2">
      <c r="A275" s="7" t="str">
        <f>VLOOKUP(B275,procv!$A$1:$B$27,2,FALSE)</f>
        <v>43 - Rio Grande do Sul</v>
      </c>
      <c r="B275" s="11" t="s">
        <v>28</v>
      </c>
      <c r="C275" s="13">
        <v>58716585.700000003</v>
      </c>
      <c r="D275" s="11">
        <v>57899160.710000001</v>
      </c>
      <c r="E275" s="27">
        <v>98.61</v>
      </c>
      <c r="F275" s="11">
        <v>817424.99</v>
      </c>
      <c r="G275" s="11" t="s">
        <v>188</v>
      </c>
      <c r="I275" s="7" t="str">
        <f>VLOOKUP(J275,procv!$A$1:$B$27,2,FALSE)</f>
        <v>43 - Rio Grande do Sul</v>
      </c>
      <c r="J275" s="11" t="s">
        <v>28</v>
      </c>
      <c r="K275" s="12">
        <f t="shared" si="75"/>
        <v>62408677.68802204</v>
      </c>
      <c r="L275" s="12">
        <f t="shared" si="75"/>
        <v>61539853.110998906</v>
      </c>
      <c r="M275" s="11">
        <f t="shared" si="74"/>
        <v>0.98607846521975129</v>
      </c>
      <c r="N275" s="12">
        <f t="shared" si="76"/>
        <v>868824.57702312607</v>
      </c>
      <c r="O275" s="11" t="s">
        <v>188</v>
      </c>
    </row>
    <row r="276" spans="1:16" x14ac:dyDescent="0.2">
      <c r="A276" s="7" t="str">
        <f>VLOOKUP(B276,procv!$A$1:$B$27,2,FALSE)</f>
        <v>11 - Rondônia</v>
      </c>
      <c r="B276" s="11" t="s">
        <v>29</v>
      </c>
      <c r="C276" s="13">
        <v>1301146.3400000001</v>
      </c>
      <c r="D276" s="11">
        <v>1301146.3400000001</v>
      </c>
      <c r="E276" s="27">
        <v>100</v>
      </c>
      <c r="F276" s="11" t="s">
        <v>8</v>
      </c>
      <c r="G276" s="11" t="s">
        <v>8</v>
      </c>
      <c r="I276" s="7" t="str">
        <f>VLOOKUP(J276,procv!$A$1:$B$27,2,FALSE)</f>
        <v>11 - Rondônia</v>
      </c>
      <c r="J276" s="11" t="s">
        <v>29</v>
      </c>
      <c r="K276" s="12">
        <f t="shared" si="75"/>
        <v>1382962.2684959616</v>
      </c>
      <c r="L276" s="12">
        <f t="shared" si="75"/>
        <v>1382962.2684959616</v>
      </c>
      <c r="M276" s="11">
        <f t="shared" si="74"/>
        <v>1</v>
      </c>
      <c r="N276" s="12">
        <f t="shared" si="76"/>
        <v>0</v>
      </c>
      <c r="O276" s="11" t="s">
        <v>8</v>
      </c>
    </row>
    <row r="277" spans="1:16" x14ac:dyDescent="0.2">
      <c r="A277" s="7" t="str">
        <f>VLOOKUP(B277,procv!$A$1:$B$27,2,FALSE)</f>
        <v>14 - Roraima</v>
      </c>
      <c r="B277" s="11" t="s">
        <v>30</v>
      </c>
      <c r="C277" s="13">
        <v>1334.17</v>
      </c>
      <c r="D277" s="11">
        <v>1334.17</v>
      </c>
      <c r="E277" s="27">
        <v>100</v>
      </c>
      <c r="F277" s="11" t="s">
        <v>8</v>
      </c>
      <c r="G277" s="11" t="s">
        <v>8</v>
      </c>
      <c r="I277" s="7" t="str">
        <f>VLOOKUP(J277,procv!$A$1:$B$27,2,FALSE)</f>
        <v>14 - Roraima</v>
      </c>
      <c r="J277" s="11" t="s">
        <v>30</v>
      </c>
      <c r="K277" s="12">
        <f t="shared" si="75"/>
        <v>1418.0624523443357</v>
      </c>
      <c r="L277" s="12">
        <f t="shared" si="75"/>
        <v>1418.0624523443357</v>
      </c>
      <c r="M277" s="11">
        <f t="shared" si="74"/>
        <v>1</v>
      </c>
      <c r="N277" s="12">
        <f t="shared" si="76"/>
        <v>0</v>
      </c>
      <c r="O277" s="11" t="s">
        <v>8</v>
      </c>
    </row>
    <row r="278" spans="1:16" x14ac:dyDescent="0.2">
      <c r="A278" s="7" t="str">
        <f>VLOOKUP(B278,procv!$A$1:$B$27,2,FALSE)</f>
        <v>42 - Santa Catarina</v>
      </c>
      <c r="B278" s="11" t="s">
        <v>31</v>
      </c>
      <c r="C278" s="13">
        <v>32186572.460000001</v>
      </c>
      <c r="D278" s="11">
        <v>31994727.960000001</v>
      </c>
      <c r="E278" s="27">
        <v>99.4</v>
      </c>
      <c r="F278" s="11">
        <v>191844.5</v>
      </c>
      <c r="G278" s="11" t="s">
        <v>245</v>
      </c>
      <c r="I278" s="7" t="str">
        <f>VLOOKUP(J278,procv!$A$1:$B$27,2,FALSE)</f>
        <v>42 - Santa Catarina</v>
      </c>
      <c r="J278" s="11" t="s">
        <v>31</v>
      </c>
      <c r="K278" s="12">
        <f t="shared" si="75"/>
        <v>34210460.342524759</v>
      </c>
      <c r="L278" s="12">
        <f t="shared" si="75"/>
        <v>34006552.682977051</v>
      </c>
      <c r="M278" s="11">
        <f t="shared" si="74"/>
        <v>0.99403961076506631</v>
      </c>
      <c r="N278" s="12">
        <f t="shared" si="76"/>
        <v>203907.6595477135</v>
      </c>
      <c r="O278" s="11" t="s">
        <v>245</v>
      </c>
    </row>
    <row r="279" spans="1:16" x14ac:dyDescent="0.2">
      <c r="A279" s="7" t="str">
        <f>VLOOKUP(B279,procv!$A$1:$B$27,2,FALSE)</f>
        <v>35 - São Paulo</v>
      </c>
      <c r="B279" s="11" t="s">
        <v>32</v>
      </c>
      <c r="C279" s="13">
        <v>519759754.89999998</v>
      </c>
      <c r="D279" s="11">
        <v>500021651.30000001</v>
      </c>
      <c r="E279" s="27">
        <v>96.2</v>
      </c>
      <c r="F279" s="11">
        <v>19738103.609999999</v>
      </c>
      <c r="G279" s="11" t="s">
        <v>246</v>
      </c>
      <c r="I279" s="7" t="str">
        <f>VLOOKUP(J279,procv!$A$1:$B$27,2,FALSE)</f>
        <v>35 - São Paulo</v>
      </c>
      <c r="J279" s="11" t="s">
        <v>32</v>
      </c>
      <c r="K279" s="12">
        <f t="shared" si="75"/>
        <v>552442187.02518034</v>
      </c>
      <c r="L279" s="12">
        <f t="shared" si="75"/>
        <v>531462953.79729897</v>
      </c>
      <c r="M279" s="11">
        <f t="shared" si="74"/>
        <v>0.96202456343739529</v>
      </c>
      <c r="N279" s="12">
        <f t="shared" si="76"/>
        <v>20979233.238510225</v>
      </c>
      <c r="O279" s="11" t="s">
        <v>246</v>
      </c>
    </row>
    <row r="280" spans="1:16" x14ac:dyDescent="0.2">
      <c r="A280" s="7" t="str">
        <f>VLOOKUP(B280,procv!$A$1:$B$27,2,FALSE)</f>
        <v>28 - Sergipe</v>
      </c>
      <c r="B280" s="11" t="s">
        <v>33</v>
      </c>
      <c r="C280" s="13">
        <v>682499.62</v>
      </c>
      <c r="D280" s="11">
        <v>680159.62</v>
      </c>
      <c r="E280" s="27">
        <v>99.66</v>
      </c>
      <c r="F280" s="11">
        <v>2340</v>
      </c>
      <c r="G280" s="11" t="s">
        <v>83</v>
      </c>
      <c r="I280" s="7" t="str">
        <f>VLOOKUP(J280,procv!$A$1:$B$27,2,FALSE)</f>
        <v>28 - Sergipe</v>
      </c>
      <c r="J280" s="11" t="s">
        <v>33</v>
      </c>
      <c r="K280" s="12">
        <f t="shared" si="75"/>
        <v>725415.11566088069</v>
      </c>
      <c r="L280" s="12">
        <f t="shared" si="75"/>
        <v>722927.97673669131</v>
      </c>
      <c r="M280" s="11">
        <f t="shared" si="74"/>
        <v>0.99657142666247933</v>
      </c>
      <c r="N280" s="12">
        <f t="shared" si="76"/>
        <v>2487.1389241893803</v>
      </c>
      <c r="O280" s="11" t="s">
        <v>83</v>
      </c>
    </row>
    <row r="281" spans="1:16" x14ac:dyDescent="0.2">
      <c r="A281" s="7" t="str">
        <f>VLOOKUP(B281,procv!$A$1:$B$27,2,FALSE)</f>
        <v>17 - Tocantins</v>
      </c>
      <c r="B281" s="11" t="s">
        <v>35</v>
      </c>
      <c r="C281" s="13">
        <v>695904.57</v>
      </c>
      <c r="D281" s="11">
        <v>695904.57</v>
      </c>
      <c r="E281" s="27">
        <v>100</v>
      </c>
      <c r="F281" s="11" t="s">
        <v>8</v>
      </c>
      <c r="G281" s="11" t="s">
        <v>8</v>
      </c>
      <c r="I281" s="7" t="str">
        <f>VLOOKUP(J281,procv!$A$1:$B$27,2,FALSE)</f>
        <v>17 - Tocantins</v>
      </c>
      <c r="J281" s="11" t="s">
        <v>35</v>
      </c>
      <c r="K281" s="12">
        <f t="shared" si="75"/>
        <v>739662.96733686887</v>
      </c>
      <c r="L281" s="12">
        <f t="shared" si="75"/>
        <v>739662.96733686887</v>
      </c>
      <c r="M281" s="11">
        <f t="shared" si="74"/>
        <v>1</v>
      </c>
      <c r="N281" s="12">
        <f t="shared" si="76"/>
        <v>0</v>
      </c>
      <c r="O281" s="11" t="s">
        <v>8</v>
      </c>
    </row>
    <row r="282" spans="1:16" x14ac:dyDescent="0.2">
      <c r="A282" s="11" t="s">
        <v>6</v>
      </c>
      <c r="B282" s="11" t="s">
        <v>6</v>
      </c>
      <c r="C282" s="13">
        <v>1189212174.1800001</v>
      </c>
      <c r="D282" s="11">
        <v>1137060528.72</v>
      </c>
      <c r="E282" s="27">
        <v>95.61</v>
      </c>
      <c r="F282" s="11">
        <v>52151645.460000001</v>
      </c>
      <c r="G282" s="11" t="s">
        <v>233</v>
      </c>
      <c r="I282" s="7" t="e">
        <f>VLOOKUP(J282,procv!$A$1:$B$27,2,FALSE)</f>
        <v>#N/A</v>
      </c>
      <c r="J282" s="11" t="s">
        <v>6</v>
      </c>
      <c r="K282" s="12">
        <f t="shared" si="75"/>
        <v>1263989695.5226321</v>
      </c>
      <c r="L282" s="12">
        <f t="shared" si="75"/>
        <v>1208558760.7431064</v>
      </c>
      <c r="M282" s="11">
        <f t="shared" si="74"/>
        <v>0.95614605484848814</v>
      </c>
      <c r="N282" s="12">
        <f t="shared" si="76"/>
        <v>55430934.779525809</v>
      </c>
      <c r="O282" s="11" t="s">
        <v>233</v>
      </c>
      <c r="P282" s="22"/>
    </row>
  </sheetData>
  <mergeCells count="3">
    <mergeCell ref="J1:O1"/>
    <mergeCell ref="B1:G1"/>
    <mergeCell ref="R1:W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249977111117893"/>
  </sheetPr>
  <dimension ref="A1:X372"/>
  <sheetViews>
    <sheetView topLeftCell="A336" workbookViewId="0">
      <selection activeCell="K338" sqref="K338"/>
    </sheetView>
  </sheetViews>
  <sheetFormatPr defaultRowHeight="15" x14ac:dyDescent="0.25"/>
  <cols>
    <col min="1" max="1" width="37.5703125" style="30" bestFit="1" customWidth="1"/>
    <col min="2" max="2" width="20.28515625" style="30" bestFit="1" customWidth="1"/>
    <col min="3" max="3" width="26" style="30" bestFit="1" customWidth="1"/>
    <col min="4" max="4" width="15.42578125" style="30" bestFit="1" customWidth="1"/>
    <col min="5" max="5" width="13.85546875" style="30" bestFit="1" customWidth="1"/>
    <col min="6" max="6" width="14.28515625" style="30" bestFit="1" customWidth="1"/>
    <col min="7" max="7" width="26.7109375" style="30" bestFit="1" customWidth="1"/>
    <col min="8" max="10" width="15.42578125" style="30" bestFit="1" customWidth="1"/>
    <col min="11" max="11" width="11.5703125" style="30" bestFit="1" customWidth="1"/>
    <col min="12" max="12" width="16.85546875" style="30" bestFit="1" customWidth="1"/>
    <col min="13" max="13" width="9.140625" style="30"/>
    <col min="14" max="14" width="23.140625" style="30" bestFit="1" customWidth="1"/>
    <col min="15" max="15" width="19.5703125" style="30" bestFit="1" customWidth="1"/>
    <col min="16" max="16" width="25.85546875" style="30" bestFit="1" customWidth="1"/>
    <col min="17" max="17" width="11.42578125" style="30" bestFit="1" customWidth="1"/>
    <col min="18" max="18" width="13.7109375" style="30" bestFit="1" customWidth="1"/>
    <col min="19" max="19" width="10" style="30" bestFit="1" customWidth="1"/>
    <col min="20" max="20" width="26.5703125" style="30" bestFit="1" customWidth="1"/>
    <col min="21" max="21" width="15.28515625" style="30" bestFit="1" customWidth="1"/>
    <col min="22" max="22" width="10" style="30" bestFit="1" customWidth="1"/>
    <col min="23" max="23" width="10.85546875" style="30" bestFit="1" customWidth="1"/>
    <col min="24" max="24" width="11.42578125" style="30" bestFit="1" customWidth="1"/>
    <col min="25" max="16384" width="9.140625" style="30"/>
  </cols>
  <sheetData>
    <row r="1" spans="1:24" s="23" customFormat="1" x14ac:dyDescent="0.25">
      <c r="B1" s="23" t="s">
        <v>281</v>
      </c>
      <c r="N1" s="23" t="s">
        <v>282</v>
      </c>
    </row>
    <row r="3" spans="1:24" x14ac:dyDescent="0.25">
      <c r="A3" s="28"/>
      <c r="B3" s="29">
        <v>2007</v>
      </c>
      <c r="C3" s="28">
        <v>2007</v>
      </c>
      <c r="D3" s="28">
        <v>2007</v>
      </c>
      <c r="E3" s="28">
        <v>2007</v>
      </c>
      <c r="F3" s="28">
        <v>2007</v>
      </c>
      <c r="G3" s="28">
        <v>2007</v>
      </c>
      <c r="H3" s="28">
        <v>2007</v>
      </c>
      <c r="I3" s="28">
        <v>2007</v>
      </c>
      <c r="J3" s="28">
        <v>2007</v>
      </c>
      <c r="K3" s="28">
        <v>2007</v>
      </c>
      <c r="L3" s="28"/>
      <c r="N3" s="28"/>
      <c r="O3" s="29">
        <v>2007</v>
      </c>
      <c r="P3" s="28">
        <v>2007</v>
      </c>
      <c r="Q3" s="28">
        <v>2007</v>
      </c>
      <c r="R3" s="28">
        <v>2007</v>
      </c>
      <c r="S3" s="28">
        <v>2007</v>
      </c>
      <c r="T3" s="28">
        <v>2007</v>
      </c>
      <c r="U3" s="28">
        <v>2007</v>
      </c>
      <c r="V3" s="28">
        <v>2007</v>
      </c>
      <c r="W3" s="28">
        <v>2007</v>
      </c>
      <c r="X3" s="28">
        <v>2007</v>
      </c>
    </row>
    <row r="4" spans="1:24" x14ac:dyDescent="0.25">
      <c r="A4" s="28"/>
      <c r="B4" s="28" t="s">
        <v>283</v>
      </c>
      <c r="C4" s="28" t="s">
        <v>284</v>
      </c>
      <c r="D4" s="28" t="s">
        <v>285</v>
      </c>
      <c r="E4" s="28" t="s">
        <v>286</v>
      </c>
      <c r="F4" s="28" t="s">
        <v>287</v>
      </c>
      <c r="G4" s="28" t="s">
        <v>288</v>
      </c>
      <c r="H4" s="28" t="s">
        <v>289</v>
      </c>
      <c r="I4" s="28" t="s">
        <v>290</v>
      </c>
      <c r="J4" s="28" t="s">
        <v>291</v>
      </c>
      <c r="K4" s="28" t="s">
        <v>292</v>
      </c>
      <c r="L4" s="28" t="s">
        <v>293</v>
      </c>
      <c r="N4" s="28"/>
      <c r="O4" s="28" t="s">
        <v>283</v>
      </c>
      <c r="P4" s="28" t="s">
        <v>284</v>
      </c>
      <c r="Q4" s="28" t="s">
        <v>285</v>
      </c>
      <c r="R4" s="28" t="s">
        <v>286</v>
      </c>
      <c r="S4" s="28" t="s">
        <v>287</v>
      </c>
      <c r="T4" s="28" t="s">
        <v>288</v>
      </c>
      <c r="U4" s="28" t="s">
        <v>289</v>
      </c>
      <c r="V4" s="28" t="s">
        <v>290</v>
      </c>
      <c r="W4" s="28" t="s">
        <v>291</v>
      </c>
      <c r="X4" s="28" t="s">
        <v>292</v>
      </c>
    </row>
    <row r="5" spans="1:24" x14ac:dyDescent="0.25">
      <c r="A5" s="28" t="s">
        <v>250</v>
      </c>
      <c r="B5" s="31">
        <f>'[1]SCC X Ano = Publico'!B5+'[1]SCC X Ano = Privado'!B5</f>
        <v>0</v>
      </c>
      <c r="C5" s="31">
        <f>'[1]SCC X Ano = Publico'!C5+'[1]SCC X Ano = Privado'!C5</f>
        <v>26997.495991389726</v>
      </c>
      <c r="D5" s="31">
        <f>'[1]SCC X Ano = Publico'!D5+'[1]SCC X Ano = Privado'!D5</f>
        <v>776642.36668350664</v>
      </c>
      <c r="E5" s="31">
        <f>'[1]SCC X Ano = Publico'!E5+'[1]SCC X Ano = Privado'!E5</f>
        <v>0</v>
      </c>
      <c r="F5" s="31">
        <f>'[1]SCC X Ano = Publico'!F5+'[1]SCC X Ano = Privado'!F5</f>
        <v>0</v>
      </c>
      <c r="G5" s="31">
        <f>'[1]SCC X Ano = Publico'!G5+'[1]SCC X Ano = Privado'!G5</f>
        <v>0</v>
      </c>
      <c r="H5" s="31">
        <f>'[1]SCC X Ano = Publico'!H5+'[1]SCC X Ano = Privado'!H5</f>
        <v>0</v>
      </c>
      <c r="I5" s="31">
        <f>'[1]SCC X Ano = Publico'!I5+'[1]SCC X Ano = Privado'!I5</f>
        <v>0</v>
      </c>
      <c r="J5" s="31">
        <f>'[1]SCC X Ano = Publico'!J5+'[1]SCC X Ano = Privado'!J5</f>
        <v>0</v>
      </c>
      <c r="K5" s="31">
        <f>'[1]SCC X Ano = Publico'!K5+'[1]SCC X Ano = Privado'!K5</f>
        <v>0</v>
      </c>
      <c r="L5" s="31">
        <f>SUM(B5:K5)</f>
        <v>803639.86267489637</v>
      </c>
      <c r="N5" s="28" t="s">
        <v>250</v>
      </c>
      <c r="O5" s="32">
        <f>+B5/[1]Formato_Análises_Mecenato!$N$31</f>
        <v>0</v>
      </c>
      <c r="P5" s="32">
        <f>+C5/[1]Formato_Análises_Mecenato!$N$31</f>
        <v>1.5140768911161427E-5</v>
      </c>
      <c r="Q5" s="32">
        <f>+D5/[1]Formato_Análises_Mecenato!$N$31</f>
        <v>4.355575274211631E-4</v>
      </c>
      <c r="R5" s="32">
        <f>+E5/[1]Formato_Análises_Mecenato!$N$31</f>
        <v>0</v>
      </c>
      <c r="S5" s="32">
        <f>+F5/[1]Formato_Análises_Mecenato!$N$31</f>
        <v>0</v>
      </c>
      <c r="T5" s="32">
        <f>+G5/[1]Formato_Análises_Mecenato!$N$31</f>
        <v>0</v>
      </c>
      <c r="U5" s="32">
        <f>+H5/[1]Formato_Análises_Mecenato!$N$31</f>
        <v>0</v>
      </c>
      <c r="V5" s="32">
        <f>+I5/[1]Formato_Análises_Mecenato!$N$31</f>
        <v>0</v>
      </c>
      <c r="W5" s="32">
        <f>+J5/[1]Formato_Análises_Mecenato!$N$31</f>
        <v>0</v>
      </c>
      <c r="X5" s="32">
        <f>+K5/[1]Formato_Análises_Mecenato!$N$31</f>
        <v>0</v>
      </c>
    </row>
    <row r="6" spans="1:24" x14ac:dyDescent="0.25">
      <c r="A6" s="28" t="s">
        <v>251</v>
      </c>
      <c r="B6" s="31">
        <f>'[1]SCC X Ano = Publico'!B6+'[1]SCC X Ano = Privado'!B6</f>
        <v>0</v>
      </c>
      <c r="C6" s="31">
        <f>'[1]SCC X Ano = Publico'!C6+'[1]SCC X Ano = Privado'!C6</f>
        <v>586712.7325927472</v>
      </c>
      <c r="D6" s="31">
        <f>'[1]SCC X Ano = Publico'!D6+'[1]SCC X Ano = Privado'!D6</f>
        <v>449958.26652316214</v>
      </c>
      <c r="E6" s="31">
        <f>'[1]SCC X Ano = Publico'!E6+'[1]SCC X Ano = Privado'!E6</f>
        <v>0</v>
      </c>
      <c r="F6" s="31">
        <f>'[1]SCC X Ano = Publico'!F6+'[1]SCC X Ano = Privado'!F6</f>
        <v>0</v>
      </c>
      <c r="G6" s="31">
        <f>'[1]SCC X Ano = Publico'!G6+'[1]SCC X Ano = Privado'!G6</f>
        <v>0</v>
      </c>
      <c r="H6" s="31">
        <f>'[1]SCC X Ano = Publico'!H6+'[1]SCC X Ano = Privado'!H6</f>
        <v>0</v>
      </c>
      <c r="I6" s="31">
        <f>'[1]SCC X Ano = Publico'!I6+'[1]SCC X Ano = Privado'!I6</f>
        <v>31436.856242229889</v>
      </c>
      <c r="J6" s="31">
        <f>'[1]SCC X Ano = Publico'!J6+'[1]SCC X Ano = Privado'!J6</f>
        <v>0</v>
      </c>
      <c r="K6" s="31">
        <f>'[1]SCC X Ano = Publico'!K6+'[1]SCC X Ano = Privado'!K6</f>
        <v>0</v>
      </c>
      <c r="L6" s="31">
        <f t="shared" ref="L6:L32" si="0">SUM(B6:K6)</f>
        <v>1068107.8553581391</v>
      </c>
      <c r="N6" s="28" t="s">
        <v>251</v>
      </c>
      <c r="O6" s="32">
        <f>+B6/[1]Formato_Análises_Mecenato!$N$31</f>
        <v>0</v>
      </c>
      <c r="P6" s="32">
        <f>+C6/[1]Formato_Análises_Mecenato!$N$31</f>
        <v>3.290409564003998E-4</v>
      </c>
      <c r="Q6" s="32">
        <f>+D6/[1]Formato_Análises_Mecenato!$N$31</f>
        <v>2.5234614851935716E-4</v>
      </c>
      <c r="R6" s="32">
        <f>+E6/[1]Formato_Análises_Mecenato!$N$31</f>
        <v>0</v>
      </c>
      <c r="S6" s="32">
        <f>+F6/[1]Formato_Análises_Mecenato!$N$31</f>
        <v>0</v>
      </c>
      <c r="T6" s="32">
        <f>+G6/[1]Formato_Análises_Mecenato!$N$31</f>
        <v>0</v>
      </c>
      <c r="U6" s="32">
        <f>+H6/[1]Formato_Análises_Mecenato!$N$31</f>
        <v>0</v>
      </c>
      <c r="V6" s="32">
        <f>+I6/[1]Formato_Análises_Mecenato!$N$31</f>
        <v>1.7630456387837169E-5</v>
      </c>
      <c r="W6" s="32">
        <f>+J6/[1]Formato_Análises_Mecenato!$N$31</f>
        <v>0</v>
      </c>
      <c r="X6" s="32">
        <f>+K6/[1]Formato_Análises_Mecenato!$N$31</f>
        <v>0</v>
      </c>
    </row>
    <row r="7" spans="1:24" x14ac:dyDescent="0.25">
      <c r="A7" s="28" t="s">
        <v>252</v>
      </c>
      <c r="B7" s="31">
        <f>'[1]SCC X Ano = Publico'!B7+'[1]SCC X Ano = Privado'!B7</f>
        <v>0</v>
      </c>
      <c r="C7" s="31">
        <f>'[1]SCC X Ano = Publico'!C7+'[1]SCC X Ano = Privado'!C7</f>
        <v>420082.62147912238</v>
      </c>
      <c r="D7" s="31">
        <f>'[1]SCC X Ano = Publico'!D7+'[1]SCC X Ano = Privado'!D7</f>
        <v>1332445.5761240583</v>
      </c>
      <c r="E7" s="31">
        <f>'[1]SCC X Ano = Publico'!E7+'[1]SCC X Ano = Privado'!E7</f>
        <v>0</v>
      </c>
      <c r="F7" s="31">
        <f>'[1]SCC X Ano = Publico'!F7+'[1]SCC X Ano = Privado'!F7</f>
        <v>403615.8047707954</v>
      </c>
      <c r="G7" s="31">
        <f>'[1]SCC X Ano = Publico'!G7+'[1]SCC X Ano = Privado'!G7</f>
        <v>179983.30660926484</v>
      </c>
      <c r="H7" s="31">
        <f>'[1]SCC X Ano = Publico'!H7+'[1]SCC X Ano = Privado'!H7</f>
        <v>0</v>
      </c>
      <c r="I7" s="31">
        <f>'[1]SCC X Ano = Publico'!I7+'[1]SCC X Ano = Privado'!I7</f>
        <v>952111.69196301093</v>
      </c>
      <c r="J7" s="31">
        <f>'[1]SCC X Ano = Publico'!J7+'[1]SCC X Ano = Privado'!J7</f>
        <v>0</v>
      </c>
      <c r="K7" s="31">
        <f>'[1]SCC X Ano = Publico'!K7+'[1]SCC X Ano = Privado'!K7</f>
        <v>0</v>
      </c>
      <c r="L7" s="31">
        <f t="shared" si="0"/>
        <v>3288239.0009462521</v>
      </c>
      <c r="N7" s="28" t="s">
        <v>252</v>
      </c>
      <c r="O7" s="32">
        <f>+B7/[1]Formato_Análises_Mecenato!$N$31</f>
        <v>0</v>
      </c>
      <c r="P7" s="32">
        <f>+C7/[1]Formato_Análises_Mecenato!$N$31</f>
        <v>2.3559125251611465E-4</v>
      </c>
      <c r="Q7" s="32">
        <f>+D7/[1]Formato_Análises_Mecenato!$N$31</f>
        <v>7.4726376702594435E-4</v>
      </c>
      <c r="R7" s="32">
        <f>+E7/[1]Formato_Análises_Mecenato!$N$31</f>
        <v>0</v>
      </c>
      <c r="S7" s="32">
        <f>+F7/[1]Formato_Análises_Mecenato!$N$31</f>
        <v>2.263563121141327E-4</v>
      </c>
      <c r="T7" s="32">
        <f>+G7/[1]Formato_Análises_Mecenato!$N$31</f>
        <v>1.0093845940774285E-4</v>
      </c>
      <c r="U7" s="32">
        <f>+H7/[1]Formato_Análises_Mecenato!$N$31</f>
        <v>0</v>
      </c>
      <c r="V7" s="32">
        <f>+I7/[1]Formato_Análises_Mecenato!$N$31</f>
        <v>5.3396445026695962E-4</v>
      </c>
      <c r="W7" s="32">
        <f>+J7/[1]Formato_Análises_Mecenato!$N$31</f>
        <v>0</v>
      </c>
      <c r="X7" s="32">
        <f>+K7/[1]Formato_Análises_Mecenato!$N$31</f>
        <v>0</v>
      </c>
    </row>
    <row r="8" spans="1:24" x14ac:dyDescent="0.25">
      <c r="A8" s="28" t="s">
        <v>253</v>
      </c>
      <c r="B8" s="31">
        <f>'[1]SCC X Ano = Publico'!B8+'[1]SCC X Ano = Privado'!B8</f>
        <v>0</v>
      </c>
      <c r="C8" s="31">
        <f>'[1]SCC X Ano = Publico'!C8+'[1]SCC X Ano = Privado'!C8</f>
        <v>170984.1412788016</v>
      </c>
      <c r="D8" s="31">
        <f>'[1]SCC X Ano = Publico'!D8+'[1]SCC X Ano = Privado'!D8</f>
        <v>0</v>
      </c>
      <c r="E8" s="31">
        <f>'[1]SCC X Ano = Publico'!E8+'[1]SCC X Ano = Privado'!E8</f>
        <v>0</v>
      </c>
      <c r="F8" s="31">
        <f>'[1]SCC X Ano = Publico'!F8+'[1]SCC X Ano = Privado'!F8</f>
        <v>0</v>
      </c>
      <c r="G8" s="31">
        <f>'[1]SCC X Ano = Publico'!G8+'[1]SCC X Ano = Privado'!G8</f>
        <v>0</v>
      </c>
      <c r="H8" s="31">
        <f>'[1]SCC X Ano = Publico'!H8+'[1]SCC X Ano = Privado'!H8</f>
        <v>0</v>
      </c>
      <c r="I8" s="31">
        <f>'[1]SCC X Ano = Publico'!I8+'[1]SCC X Ano = Privado'!I8</f>
        <v>0</v>
      </c>
      <c r="J8" s="31">
        <f>'[1]SCC X Ano = Publico'!J8+'[1]SCC X Ano = Privado'!J8</f>
        <v>0</v>
      </c>
      <c r="K8" s="31">
        <f>'[1]SCC X Ano = Publico'!K8+'[1]SCC X Ano = Privado'!K8</f>
        <v>0</v>
      </c>
      <c r="L8" s="31">
        <f t="shared" si="0"/>
        <v>170984.1412788016</v>
      </c>
      <c r="N8" s="28" t="s">
        <v>253</v>
      </c>
      <c r="O8" s="32">
        <f>+B8/[1]Formato_Análises_Mecenato!$N$31</f>
        <v>0</v>
      </c>
      <c r="P8" s="32">
        <f>+C8/[1]Formato_Análises_Mecenato!$N$31</f>
        <v>9.5891536437355711E-5</v>
      </c>
      <c r="Q8" s="32">
        <f>+D8/[1]Formato_Análises_Mecenato!$N$31</f>
        <v>0</v>
      </c>
      <c r="R8" s="32">
        <f>+E8/[1]Formato_Análises_Mecenato!$N$31</f>
        <v>0</v>
      </c>
      <c r="S8" s="32">
        <f>+F8/[1]Formato_Análises_Mecenato!$N$31</f>
        <v>0</v>
      </c>
      <c r="T8" s="32">
        <f>+G8/[1]Formato_Análises_Mecenato!$N$31</f>
        <v>0</v>
      </c>
      <c r="U8" s="32">
        <f>+H8/[1]Formato_Análises_Mecenato!$N$31</f>
        <v>0</v>
      </c>
      <c r="V8" s="32">
        <f>+I8/[1]Formato_Análises_Mecenato!$N$31</f>
        <v>0</v>
      </c>
      <c r="W8" s="32">
        <f>+J8/[1]Formato_Análises_Mecenato!$N$31</f>
        <v>0</v>
      </c>
      <c r="X8" s="32">
        <f>+K8/[1]Formato_Análises_Mecenato!$N$31</f>
        <v>0</v>
      </c>
    </row>
    <row r="9" spans="1:24" x14ac:dyDescent="0.25">
      <c r="A9" s="28" t="s">
        <v>254</v>
      </c>
      <c r="B9" s="31">
        <f>'[1]SCC X Ano = Publico'!B9+'[1]SCC X Ano = Privado'!B9</f>
        <v>67277.760010543192</v>
      </c>
      <c r="C9" s="31">
        <f>'[1]SCC X Ano = Publico'!C9+'[1]SCC X Ano = Privado'!C9</f>
        <v>403162.60680475325</v>
      </c>
      <c r="D9" s="31">
        <f>'[1]SCC X Ano = Publico'!D9+'[1]SCC X Ano = Privado'!D9</f>
        <v>1095703.7238506821</v>
      </c>
      <c r="E9" s="31">
        <f>'[1]SCC X Ano = Publico'!E9+'[1]SCC X Ano = Privado'!E9</f>
        <v>0</v>
      </c>
      <c r="F9" s="31">
        <f>'[1]SCC X Ano = Publico'!F9+'[1]SCC X Ano = Privado'!F9</f>
        <v>976129.24034353241</v>
      </c>
      <c r="G9" s="31">
        <f>'[1]SCC X Ano = Publico'!G9+'[1]SCC X Ano = Privado'!G9</f>
        <v>133187.64689085598</v>
      </c>
      <c r="H9" s="31">
        <f>'[1]SCC X Ano = Publico'!H9+'[1]SCC X Ano = Privado'!H9</f>
        <v>0</v>
      </c>
      <c r="I9" s="31">
        <f>'[1]SCC X Ano = Publico'!I9+'[1]SCC X Ano = Privado'!I9</f>
        <v>4723777.8632029351</v>
      </c>
      <c r="J9" s="31">
        <f>'[1]SCC X Ano = Publico'!J9+'[1]SCC X Ano = Privado'!J9</f>
        <v>139470.61214795618</v>
      </c>
      <c r="K9" s="31">
        <f>'[1]SCC X Ano = Publico'!K9+'[1]SCC X Ano = Privado'!K9</f>
        <v>0</v>
      </c>
      <c r="L9" s="31">
        <f t="shared" si="0"/>
        <v>7538709.4532512585</v>
      </c>
      <c r="N9" s="28" t="s">
        <v>254</v>
      </c>
      <c r="O9" s="32">
        <f>+B9/[1]Formato_Análises_Mecenato!$N$31</f>
        <v>3.7730796126614272E-5</v>
      </c>
      <c r="P9" s="32">
        <f>+C9/[1]Formato_Análises_Mecenato!$N$31</f>
        <v>2.26102149073344E-4</v>
      </c>
      <c r="Q9" s="32">
        <f>+D9/[1]Formato_Análises_Mecenato!$N$31</f>
        <v>6.1449391022090248E-4</v>
      </c>
      <c r="R9" s="32">
        <f>+E9/[1]Formato_Análises_Mecenato!$N$31</f>
        <v>0</v>
      </c>
      <c r="S9" s="32">
        <f>+F9/[1]Formato_Análises_Mecenato!$N$31</f>
        <v>5.4743400129339894E-4</v>
      </c>
      <c r="T9" s="32">
        <f>+G9/[1]Formato_Análises_Mecenato!$N$31</f>
        <v>7.4694459961729701E-5</v>
      </c>
      <c r="U9" s="32">
        <f>+H9/[1]Formato_Análises_Mecenato!$N$31</f>
        <v>0</v>
      </c>
      <c r="V9" s="32">
        <f>+I9/[1]Formato_Análises_Mecenato!$N$31</f>
        <v>2.6491949118994536E-3</v>
      </c>
      <c r="W9" s="32">
        <f>+J9/[1]Formato_Análises_Mecenato!$N$31</f>
        <v>7.8218080265810846E-5</v>
      </c>
      <c r="X9" s="32">
        <f>+K9/[1]Formato_Análises_Mecenato!$N$31</f>
        <v>0</v>
      </c>
    </row>
    <row r="10" spans="1:24" x14ac:dyDescent="0.25">
      <c r="A10" s="28" t="s">
        <v>255</v>
      </c>
      <c r="B10" s="31">
        <f>'[1]SCC X Ano = Publico'!B10+'[1]SCC X Ano = Privado'!B10</f>
        <v>0</v>
      </c>
      <c r="C10" s="31">
        <f>'[1]SCC X Ano = Publico'!C10+'[1]SCC X Ano = Privado'!C10</f>
        <v>269974.95991389727</v>
      </c>
      <c r="D10" s="31">
        <f>'[1]SCC X Ano = Publico'!D10+'[1]SCC X Ano = Privado'!D10</f>
        <v>0</v>
      </c>
      <c r="E10" s="31">
        <f>'[1]SCC X Ano = Publico'!E10+'[1]SCC X Ano = Privado'!E10</f>
        <v>0</v>
      </c>
      <c r="F10" s="31">
        <f>'[1]SCC X Ano = Publico'!F10+'[1]SCC X Ano = Privado'!F10</f>
        <v>0</v>
      </c>
      <c r="G10" s="31">
        <f>'[1]SCC X Ano = Publico'!G10+'[1]SCC X Ano = Privado'!G10</f>
        <v>0</v>
      </c>
      <c r="H10" s="31">
        <f>'[1]SCC X Ano = Publico'!H10+'[1]SCC X Ano = Privado'!H10</f>
        <v>0</v>
      </c>
      <c r="I10" s="31">
        <f>'[1]SCC X Ano = Publico'!I10+'[1]SCC X Ano = Privado'!I10</f>
        <v>0</v>
      </c>
      <c r="J10" s="31">
        <f>'[1]SCC X Ano = Publico'!J10+'[1]SCC X Ano = Privado'!J10</f>
        <v>17998.330660926484</v>
      </c>
      <c r="K10" s="31">
        <f>'[1]SCC X Ano = Publico'!K10+'[1]SCC X Ano = Privado'!K10</f>
        <v>0</v>
      </c>
      <c r="L10" s="31">
        <f t="shared" si="0"/>
        <v>287973.29057482374</v>
      </c>
      <c r="N10" s="28" t="s">
        <v>255</v>
      </c>
      <c r="O10" s="32">
        <f>+B10/[1]Formato_Análises_Mecenato!$N$31</f>
        <v>0</v>
      </c>
      <c r="P10" s="32">
        <f>+C10/[1]Formato_Análises_Mecenato!$N$31</f>
        <v>1.5140768911161428E-4</v>
      </c>
      <c r="Q10" s="32">
        <f>+D10/[1]Formato_Análises_Mecenato!$N$31</f>
        <v>0</v>
      </c>
      <c r="R10" s="32">
        <f>+E10/[1]Formato_Análises_Mecenato!$N$31</f>
        <v>0</v>
      </c>
      <c r="S10" s="32">
        <f>+F10/[1]Formato_Análises_Mecenato!$N$31</f>
        <v>0</v>
      </c>
      <c r="T10" s="32">
        <f>+G10/[1]Formato_Análises_Mecenato!$N$31</f>
        <v>0</v>
      </c>
      <c r="U10" s="32">
        <f>+H10/[1]Formato_Análises_Mecenato!$N$31</f>
        <v>0</v>
      </c>
      <c r="V10" s="32">
        <f>+I10/[1]Formato_Análises_Mecenato!$N$31</f>
        <v>0</v>
      </c>
      <c r="W10" s="32">
        <f>+J10/[1]Formato_Análises_Mecenato!$N$31</f>
        <v>1.0093845940774285E-5</v>
      </c>
      <c r="X10" s="32">
        <f>+K10/[1]Formato_Análises_Mecenato!$N$31</f>
        <v>0</v>
      </c>
    </row>
    <row r="11" spans="1:24" x14ac:dyDescent="0.25">
      <c r="A11" s="28" t="s">
        <v>256</v>
      </c>
      <c r="B11" s="31">
        <f>'[1]SCC X Ano = Publico'!B11+'[1]SCC X Ano = Privado'!B11</f>
        <v>0</v>
      </c>
      <c r="C11" s="31">
        <f>'[1]SCC X Ano = Publico'!C11+'[1]SCC X Ano = Privado'!C11</f>
        <v>909634.19173677173</v>
      </c>
      <c r="D11" s="31">
        <f>'[1]SCC X Ano = Publico'!D11+'[1]SCC X Ano = Privado'!D11</f>
        <v>1363013.5809519629</v>
      </c>
      <c r="E11" s="31">
        <f>'[1]SCC X Ano = Publico'!E11+'[1]SCC X Ano = Privado'!E11</f>
        <v>0</v>
      </c>
      <c r="F11" s="31">
        <f>'[1]SCC X Ano = Publico'!F11+'[1]SCC X Ano = Privado'!F11</f>
        <v>0</v>
      </c>
      <c r="G11" s="31">
        <f>'[1]SCC X Ano = Publico'!G11+'[1]SCC X Ano = Privado'!G11</f>
        <v>0</v>
      </c>
      <c r="H11" s="31">
        <f>'[1]SCC X Ano = Publico'!H11+'[1]SCC X Ano = Privado'!H11</f>
        <v>0</v>
      </c>
      <c r="I11" s="31">
        <f>'[1]SCC X Ano = Publico'!I11+'[1]SCC X Ano = Privado'!I11</f>
        <v>5944.020694093615</v>
      </c>
      <c r="J11" s="31">
        <f>'[1]SCC X Ano = Publico'!J11+'[1]SCC X Ano = Privado'!J11</f>
        <v>0</v>
      </c>
      <c r="K11" s="31">
        <f>'[1]SCC X Ano = Publico'!K11+'[1]SCC X Ano = Privado'!K11</f>
        <v>0</v>
      </c>
      <c r="L11" s="31">
        <f t="shared" si="0"/>
        <v>2278591.7933828281</v>
      </c>
      <c r="N11" s="28" t="s">
        <v>256</v>
      </c>
      <c r="O11" s="32">
        <f>+B11/[1]Formato_Análises_Mecenato!$N$31</f>
        <v>0</v>
      </c>
      <c r="P11" s="32">
        <f>+C11/[1]Formato_Análises_Mecenato!$N$31</f>
        <v>5.1014216633905711E-4</v>
      </c>
      <c r="Q11" s="32">
        <f>+D11/[1]Formato_Análises_Mecenato!$N$31</f>
        <v>7.644069530948367E-4</v>
      </c>
      <c r="R11" s="32">
        <f>+E11/[1]Formato_Análises_Mecenato!$N$31</f>
        <v>0</v>
      </c>
      <c r="S11" s="32">
        <f>+F11/[1]Formato_Análises_Mecenato!$N$31</f>
        <v>0</v>
      </c>
      <c r="T11" s="32">
        <f>+G11/[1]Formato_Análises_Mecenato!$N$31</f>
        <v>0</v>
      </c>
      <c r="U11" s="32">
        <f>+H11/[1]Formato_Análises_Mecenato!$N$31</f>
        <v>0</v>
      </c>
      <c r="V11" s="32">
        <f>+I11/[1]Formato_Análises_Mecenato!$N$31</f>
        <v>3.3335329973244709E-6</v>
      </c>
      <c r="W11" s="32">
        <f>+J11/[1]Formato_Análises_Mecenato!$N$31</f>
        <v>0</v>
      </c>
      <c r="X11" s="32">
        <f>+K11/[1]Formato_Análises_Mecenato!$N$31</f>
        <v>0</v>
      </c>
    </row>
    <row r="12" spans="1:24" x14ac:dyDescent="0.25">
      <c r="A12" s="28" t="s">
        <v>257</v>
      </c>
      <c r="B12" s="31">
        <f>'[1]SCC X Ano = Publico'!B12+'[1]SCC X Ano = Privado'!B12</f>
        <v>3059701.2917413847</v>
      </c>
      <c r="C12" s="31">
        <f>'[1]SCC X Ano = Publico'!C12+'[1]SCC X Ano = Privado'!C12</f>
        <v>1852857.2281195777</v>
      </c>
      <c r="D12" s="31">
        <f>'[1]SCC X Ano = Publico'!D12+'[1]SCC X Ano = Privado'!D12</f>
        <v>692785.98433457082</v>
      </c>
      <c r="E12" s="31">
        <f>'[1]SCC X Ano = Publico'!E12+'[1]SCC X Ano = Privado'!E12</f>
        <v>0</v>
      </c>
      <c r="F12" s="31">
        <f>'[1]SCC X Ano = Publico'!F12+'[1]SCC X Ano = Privado'!F12</f>
        <v>354854.76334087469</v>
      </c>
      <c r="G12" s="31">
        <f>'[1]SCC X Ano = Publico'!G12+'[1]SCC X Ano = Privado'!G12</f>
        <v>0</v>
      </c>
      <c r="H12" s="31">
        <f>'[1]SCC X Ano = Publico'!H12+'[1]SCC X Ano = Privado'!H12</f>
        <v>0</v>
      </c>
      <c r="I12" s="31">
        <f>'[1]SCC X Ano = Publico'!I12+'[1]SCC X Ano = Privado'!I12</f>
        <v>680336.89898302115</v>
      </c>
      <c r="J12" s="31">
        <f>'[1]SCC X Ano = Publico'!J12+'[1]SCC X Ano = Privado'!J12</f>
        <v>116989.14929602215</v>
      </c>
      <c r="K12" s="31">
        <f>'[1]SCC X Ano = Publico'!K12+'[1]SCC X Ano = Privado'!K12</f>
        <v>0</v>
      </c>
      <c r="L12" s="31">
        <f t="shared" si="0"/>
        <v>6757525.3158154516</v>
      </c>
      <c r="N12" s="28" t="s">
        <v>257</v>
      </c>
      <c r="O12" s="32">
        <f>+B12/[1]Formato_Análises_Mecenato!$N$31</f>
        <v>1.7159454421333438E-3</v>
      </c>
      <c r="P12" s="32">
        <f>+C12/[1]Formato_Análises_Mecenato!$N$31</f>
        <v>1.0391216698497061E-3</v>
      </c>
      <c r="Q12" s="32">
        <f>+D12/[1]Formato_Análises_Mecenato!$N$31</f>
        <v>3.8852908792158281E-4</v>
      </c>
      <c r="R12" s="32">
        <f>+E12/[1]Formato_Análises_Mecenato!$N$31</f>
        <v>0</v>
      </c>
      <c r="S12" s="32">
        <f>+F12/[1]Formato_Análises_Mecenato!$N$31</f>
        <v>1.990100848790789E-4</v>
      </c>
      <c r="T12" s="32">
        <f>+G12/[1]Formato_Análises_Mecenato!$N$31</f>
        <v>0</v>
      </c>
      <c r="U12" s="32">
        <f>+H12/[1]Formato_Análises_Mecenato!$N$31</f>
        <v>0</v>
      </c>
      <c r="V12" s="32">
        <f>+I12/[1]Formato_Análises_Mecenato!$N$31</f>
        <v>3.8154737656126799E-4</v>
      </c>
      <c r="W12" s="32">
        <f>+J12/[1]Formato_Análises_Mecenato!$N$31</f>
        <v>6.5609998615032857E-5</v>
      </c>
      <c r="X12" s="32">
        <f>+K12/[1]Formato_Análises_Mecenato!$N$31</f>
        <v>0</v>
      </c>
    </row>
    <row r="13" spans="1:24" x14ac:dyDescent="0.25">
      <c r="A13" s="28" t="s">
        <v>258</v>
      </c>
      <c r="B13" s="31">
        <f>'[1]SCC X Ano = Publico'!B13+'[1]SCC X Ano = Privado'!B13</f>
        <v>0</v>
      </c>
      <c r="C13" s="31">
        <f>'[1]SCC X Ano = Publico'!C13+'[1]SCC X Ano = Privado'!C13</f>
        <v>126843.2353328794</v>
      </c>
      <c r="D13" s="31">
        <f>'[1]SCC X Ano = Publico'!D13+'[1]SCC X Ano = Privado'!D13</f>
        <v>0</v>
      </c>
      <c r="E13" s="31">
        <f>'[1]SCC X Ano = Publico'!E13+'[1]SCC X Ano = Privado'!E13</f>
        <v>0</v>
      </c>
      <c r="F13" s="31">
        <f>'[1]SCC X Ano = Publico'!F13+'[1]SCC X Ano = Privado'!F13</f>
        <v>71993.322643705935</v>
      </c>
      <c r="G13" s="31">
        <f>'[1]SCC X Ano = Publico'!G13+'[1]SCC X Ano = Privado'!G13</f>
        <v>0</v>
      </c>
      <c r="H13" s="31">
        <f>'[1]SCC X Ano = Publico'!H13+'[1]SCC X Ano = Privado'!H13</f>
        <v>0</v>
      </c>
      <c r="I13" s="31">
        <f>'[1]SCC X Ano = Publico'!I13+'[1]SCC X Ano = Privado'!I13</f>
        <v>665758.25114767055</v>
      </c>
      <c r="J13" s="31">
        <f>'[1]SCC X Ano = Publico'!J13+'[1]SCC X Ano = Privado'!J13</f>
        <v>0</v>
      </c>
      <c r="K13" s="31">
        <f>'[1]SCC X Ano = Publico'!K13+'[1]SCC X Ano = Privado'!K13</f>
        <v>0</v>
      </c>
      <c r="L13" s="31">
        <f t="shared" si="0"/>
        <v>864594.8091242559</v>
      </c>
      <c r="N13" s="28" t="s">
        <v>258</v>
      </c>
      <c r="O13" s="32">
        <f>+B13/[1]Formato_Análises_Mecenato!$N$31</f>
        <v>0</v>
      </c>
      <c r="P13" s="32">
        <f>+C13/[1]Formato_Análises_Mecenato!$N$31</f>
        <v>7.1136379267606773E-5</v>
      </c>
      <c r="Q13" s="32">
        <f>+D13/[1]Formato_Análises_Mecenato!$N$31</f>
        <v>0</v>
      </c>
      <c r="R13" s="32">
        <f>+E13/[1]Formato_Análises_Mecenato!$N$31</f>
        <v>0</v>
      </c>
      <c r="S13" s="32">
        <f>+F13/[1]Formato_Análises_Mecenato!$N$31</f>
        <v>4.0375383763097139E-5</v>
      </c>
      <c r="T13" s="32">
        <f>+G13/[1]Formato_Análises_Mecenato!$N$31</f>
        <v>0</v>
      </c>
      <c r="U13" s="32">
        <f>+H13/[1]Formato_Análises_Mecenato!$N$31</f>
        <v>0</v>
      </c>
      <c r="V13" s="32">
        <f>+I13/[1]Formato_Análises_Mecenato!$N$31</f>
        <v>3.7337136134924073E-4</v>
      </c>
      <c r="W13" s="32">
        <f>+J13/[1]Formato_Análises_Mecenato!$N$31</f>
        <v>0</v>
      </c>
      <c r="X13" s="32">
        <f>+K13/[1]Formato_Análises_Mecenato!$N$31</f>
        <v>0</v>
      </c>
    </row>
    <row r="14" spans="1:24" x14ac:dyDescent="0.25">
      <c r="A14" s="28" t="s">
        <v>259</v>
      </c>
      <c r="B14" s="31">
        <f>'[1]SCC X Ano = Publico'!B14+'[1]SCC X Ano = Privado'!B14</f>
        <v>0</v>
      </c>
      <c r="C14" s="31">
        <f>'[1]SCC X Ano = Publico'!C14+'[1]SCC X Ano = Privado'!C14</f>
        <v>5154639.3609449351</v>
      </c>
      <c r="D14" s="31">
        <f>'[1]SCC X Ano = Publico'!D14+'[1]SCC X Ano = Privado'!D14</f>
        <v>6349581.1105023399</v>
      </c>
      <c r="E14" s="31">
        <f>'[1]SCC X Ano = Publico'!E14+'[1]SCC X Ano = Privado'!E14</f>
        <v>0</v>
      </c>
      <c r="F14" s="31">
        <f>'[1]SCC X Ano = Publico'!F14+'[1]SCC X Ano = Privado'!F14</f>
        <v>855966.40940540773</v>
      </c>
      <c r="G14" s="31">
        <f>'[1]SCC X Ano = Publico'!G14+'[1]SCC X Ano = Privado'!G14</f>
        <v>125988.31462648539</v>
      </c>
      <c r="H14" s="31">
        <f>'[1]SCC X Ano = Publico'!H14+'[1]SCC X Ano = Privado'!H14</f>
        <v>0</v>
      </c>
      <c r="I14" s="31">
        <f>'[1]SCC X Ano = Publico'!I14+'[1]SCC X Ano = Privado'!I14</f>
        <v>2950502.5398886376</v>
      </c>
      <c r="J14" s="31">
        <f>'[1]SCC X Ano = Publico'!J14+'[1]SCC X Ano = Privado'!J14</f>
        <v>513811.05219891493</v>
      </c>
      <c r="K14" s="31">
        <f>'[1]SCC X Ano = Publico'!K14+'[1]SCC X Ano = Privado'!K14</f>
        <v>0</v>
      </c>
      <c r="L14" s="31">
        <f t="shared" si="0"/>
        <v>15950488.78756672</v>
      </c>
      <c r="N14" s="28" t="s">
        <v>259</v>
      </c>
      <c r="O14" s="32">
        <f>+B14/[1]Formato_Análises_Mecenato!$N$31</f>
        <v>0</v>
      </c>
      <c r="P14" s="32">
        <f>+C14/[1]Formato_Análises_Mecenato!$N$31</f>
        <v>2.8908311870602713E-3</v>
      </c>
      <c r="Q14" s="32">
        <f>+D14/[1]Formato_Análises_Mecenato!$N$31</f>
        <v>3.5609798889294285E-3</v>
      </c>
      <c r="R14" s="32">
        <f>+E14/[1]Formato_Análises_Mecenato!$N$31</f>
        <v>0</v>
      </c>
      <c r="S14" s="32">
        <f>+F14/[1]Formato_Análises_Mecenato!$N$31</f>
        <v>4.8004413463593749E-4</v>
      </c>
      <c r="T14" s="32">
        <f>+G14/[1]Formato_Análises_Mecenato!$N$31</f>
        <v>7.0656921585419993E-5</v>
      </c>
      <c r="U14" s="32">
        <f>+H14/[1]Formato_Análises_Mecenato!$N$31</f>
        <v>0</v>
      </c>
      <c r="V14" s="32">
        <f>+I14/[1]Formato_Análises_Mecenato!$N$31</f>
        <v>1.6547044637953154E-3</v>
      </c>
      <c r="W14" s="32">
        <f>+J14/[1]Formato_Análises_Mecenato!$N$31</f>
        <v>2.8815614632651771E-4</v>
      </c>
      <c r="X14" s="32">
        <f>+K14/[1]Formato_Análises_Mecenato!$N$31</f>
        <v>0</v>
      </c>
    </row>
    <row r="15" spans="1:24" x14ac:dyDescent="0.25">
      <c r="A15" s="28" t="s">
        <v>260</v>
      </c>
      <c r="B15" s="31">
        <f>'[1]SCC X Ano = Publico'!B15+'[1]SCC X Ano = Privado'!B15</f>
        <v>0</v>
      </c>
      <c r="C15" s="31">
        <f>'[1]SCC X Ano = Publico'!C15+'[1]SCC X Ano = Privado'!C15</f>
        <v>1465241.5793397324</v>
      </c>
      <c r="D15" s="31">
        <f>'[1]SCC X Ano = Publico'!D15+'[1]SCC X Ano = Privado'!D15</f>
        <v>0</v>
      </c>
      <c r="E15" s="31">
        <f>'[1]SCC X Ano = Publico'!E15+'[1]SCC X Ano = Privado'!E15</f>
        <v>0</v>
      </c>
      <c r="F15" s="31">
        <f>'[1]SCC X Ano = Publico'!F15+'[1]SCC X Ano = Privado'!F15</f>
        <v>37017.61662859402</v>
      </c>
      <c r="G15" s="31">
        <f>'[1]SCC X Ano = Publico'!G15+'[1]SCC X Ano = Privado'!G15</f>
        <v>0</v>
      </c>
      <c r="H15" s="31">
        <f>'[1]SCC X Ano = Publico'!H15+'[1]SCC X Ano = Privado'!H15</f>
        <v>0</v>
      </c>
      <c r="I15" s="31">
        <f>'[1]SCC X Ano = Publico'!I15+'[1]SCC X Ano = Privado'!I15</f>
        <v>389984.98502471071</v>
      </c>
      <c r="J15" s="31">
        <f>'[1]SCC X Ano = Publico'!J15+'[1]SCC X Ano = Privado'!J15</f>
        <v>0</v>
      </c>
      <c r="K15" s="31">
        <f>'[1]SCC X Ano = Publico'!K15+'[1]SCC X Ano = Privado'!K15</f>
        <v>0</v>
      </c>
      <c r="L15" s="31">
        <f t="shared" si="0"/>
        <v>1892244.1809930371</v>
      </c>
      <c r="N15" s="28" t="s">
        <v>260</v>
      </c>
      <c r="O15" s="32">
        <f>+B15/[1]Formato_Análises_Mecenato!$N$31</f>
        <v>0</v>
      </c>
      <c r="P15" s="32">
        <f>+C15/[1]Formato_Análises_Mecenato!$N$31</f>
        <v>8.2173858490000281E-4</v>
      </c>
      <c r="Q15" s="32">
        <f>+D15/[1]Formato_Análises_Mecenato!$N$31</f>
        <v>0</v>
      </c>
      <c r="R15" s="32">
        <f>+E15/[1]Formato_Análises_Mecenato!$N$31</f>
        <v>0</v>
      </c>
      <c r="S15" s="32">
        <f>+F15/[1]Formato_Análises_Mecenato!$N$31</f>
        <v>2.0760265292538989E-5</v>
      </c>
      <c r="T15" s="32">
        <f>+G15/[1]Formato_Análises_Mecenato!$N$31</f>
        <v>0</v>
      </c>
      <c r="U15" s="32">
        <f>+H15/[1]Formato_Análises_Mecenato!$N$31</f>
        <v>0</v>
      </c>
      <c r="V15" s="32">
        <f>+I15/[1]Formato_Análises_Mecenato!$N$31</f>
        <v>2.1871185901703861E-4</v>
      </c>
      <c r="W15" s="32">
        <f>+J15/[1]Formato_Análises_Mecenato!$N$31</f>
        <v>0</v>
      </c>
      <c r="X15" s="32">
        <f>+K15/[1]Formato_Análises_Mecenato!$N$31</f>
        <v>0</v>
      </c>
    </row>
    <row r="16" spans="1:24" x14ac:dyDescent="0.25">
      <c r="A16" s="28" t="s">
        <v>261</v>
      </c>
      <c r="B16" s="31">
        <f>'[1]SCC X Ano = Publico'!B16+'[1]SCC X Ano = Privado'!B16</f>
        <v>0</v>
      </c>
      <c r="C16" s="31">
        <f>'[1]SCC X Ano = Publico'!C16+'[1]SCC X Ano = Privado'!C16</f>
        <v>1123095.8332418127</v>
      </c>
      <c r="D16" s="31">
        <f>'[1]SCC X Ano = Publico'!D16+'[1]SCC X Ano = Privado'!D16</f>
        <v>0</v>
      </c>
      <c r="E16" s="31">
        <f>'[1]SCC X Ano = Publico'!E16+'[1]SCC X Ano = Privado'!E16</f>
        <v>0</v>
      </c>
      <c r="F16" s="31">
        <f>'[1]SCC X Ano = Publico'!F16+'[1]SCC X Ano = Privado'!F16</f>
        <v>62994.1573132427</v>
      </c>
      <c r="G16" s="31">
        <f>'[1]SCC X Ano = Publico'!G16+'[1]SCC X Ano = Privado'!G16</f>
        <v>0</v>
      </c>
      <c r="H16" s="31">
        <f>'[1]SCC X Ano = Publico'!H16+'[1]SCC X Ano = Privado'!H16</f>
        <v>0</v>
      </c>
      <c r="I16" s="31">
        <f>'[1]SCC X Ano = Publico'!I16+'[1]SCC X Ano = Privado'!I16</f>
        <v>21687.988446416413</v>
      </c>
      <c r="J16" s="31">
        <f>'[1]SCC X Ano = Publico'!J16+'[1]SCC X Ano = Privado'!J16</f>
        <v>0</v>
      </c>
      <c r="K16" s="31">
        <f>'[1]SCC X Ano = Publico'!K16+'[1]SCC X Ano = Privado'!K16</f>
        <v>0</v>
      </c>
      <c r="L16" s="31">
        <f t="shared" si="0"/>
        <v>1207777.9790014718</v>
      </c>
      <c r="N16" s="28" t="s">
        <v>261</v>
      </c>
      <c r="O16" s="32">
        <f>+B16/[1]Formato_Análises_Mecenato!$N$31</f>
        <v>0</v>
      </c>
      <c r="P16" s="32">
        <f>+C16/[1]Formato_Análises_Mecenato!$N$31</f>
        <v>6.2985598670431539E-4</v>
      </c>
      <c r="Q16" s="32">
        <f>+D16/[1]Formato_Análises_Mecenato!$N$31</f>
        <v>0</v>
      </c>
      <c r="R16" s="32">
        <f>+E16/[1]Formato_Análises_Mecenato!$N$31</f>
        <v>0</v>
      </c>
      <c r="S16" s="32">
        <f>+F16/[1]Formato_Análises_Mecenato!$N$31</f>
        <v>3.5328460792710003E-5</v>
      </c>
      <c r="T16" s="32">
        <f>+G16/[1]Formato_Análises_Mecenato!$N$31</f>
        <v>0</v>
      </c>
      <c r="U16" s="32">
        <f>+H16/[1]Formato_Análises_Mecenato!$N$31</f>
        <v>0</v>
      </c>
      <c r="V16" s="32">
        <f>+I16/[1]Formato_Análises_Mecenato!$N$31</f>
        <v>1.2163084358633013E-5</v>
      </c>
      <c r="W16" s="32">
        <f>+J16/[1]Formato_Análises_Mecenato!$N$31</f>
        <v>0</v>
      </c>
      <c r="X16" s="32">
        <f>+K16/[1]Formato_Análises_Mecenato!$N$31</f>
        <v>0</v>
      </c>
    </row>
    <row r="17" spans="1:24" x14ac:dyDescent="0.25">
      <c r="A17" s="28" t="s">
        <v>262</v>
      </c>
      <c r="B17" s="31">
        <f>'[1]SCC X Ano = Publico'!B17+'[1]SCC X Ano = Privado'!B17</f>
        <v>6229824.1059239581</v>
      </c>
      <c r="C17" s="31">
        <f>'[1]SCC X Ano = Publico'!C17+'[1]SCC X Ano = Privado'!C17</f>
        <v>17339386.469777055</v>
      </c>
      <c r="D17" s="31">
        <f>'[1]SCC X Ano = Publico'!D17+'[1]SCC X Ano = Privado'!D17</f>
        <v>1745425.6423627739</v>
      </c>
      <c r="E17" s="31">
        <f>'[1]SCC X Ano = Publico'!E17+'[1]SCC X Ano = Privado'!E17</f>
        <v>0</v>
      </c>
      <c r="F17" s="31">
        <f>'[1]SCC X Ano = Publico'!F17+'[1]SCC X Ano = Privado'!F17</f>
        <v>4502977.2043892639</v>
      </c>
      <c r="G17" s="31">
        <f>'[1]SCC X Ano = Publico'!G17+'[1]SCC X Ano = Privado'!G17</f>
        <v>33116.928416104733</v>
      </c>
      <c r="H17" s="31">
        <f>'[1]SCC X Ano = Publico'!H17+'[1]SCC X Ano = Privado'!H17</f>
        <v>0</v>
      </c>
      <c r="I17" s="31">
        <f>'[1]SCC X Ano = Publico'!I17+'[1]SCC X Ano = Privado'!I17</f>
        <v>2055927.1734509196</v>
      </c>
      <c r="J17" s="31">
        <f>'[1]SCC X Ano = Publico'!J17+'[1]SCC X Ano = Privado'!J17</f>
        <v>1507512.4947266458</v>
      </c>
      <c r="K17" s="31">
        <f>'[1]SCC X Ano = Publico'!K17+'[1]SCC X Ano = Privado'!K17</f>
        <v>0</v>
      </c>
      <c r="L17" s="31">
        <f t="shared" si="0"/>
        <v>33414170.01904672</v>
      </c>
      <c r="N17" s="28" t="s">
        <v>262</v>
      </c>
      <c r="O17" s="32">
        <f>+B17/[1]Formato_Análises_Mecenato!$N$31</f>
        <v>3.49381761831024E-3</v>
      </c>
      <c r="P17" s="32">
        <f>+C17/[1]Formato_Análises_Mecenato!$N$31</f>
        <v>9.7242960489351445E-3</v>
      </c>
      <c r="Q17" s="32">
        <f>+D17/[1]Formato_Análises_Mecenato!$N$31</f>
        <v>9.7887175577537292E-4</v>
      </c>
      <c r="R17" s="32">
        <f>+E17/[1]Formato_Análises_Mecenato!$N$31</f>
        <v>0</v>
      </c>
      <c r="S17" s="32">
        <f>+F17/[1]Formato_Análises_Mecenato!$N$31</f>
        <v>2.5253652148195392E-3</v>
      </c>
      <c r="T17" s="32">
        <f>+G17/[1]Formato_Análises_Mecenato!$N$31</f>
        <v>1.8572676531024684E-5</v>
      </c>
      <c r="U17" s="32">
        <f>+H17/[1]Formato_Análises_Mecenato!$N$31</f>
        <v>0</v>
      </c>
      <c r="V17" s="32">
        <f>+I17/[1]Formato_Análises_Mecenato!$N$31</f>
        <v>1.1530076063841395E-3</v>
      </c>
      <c r="W17" s="32">
        <f>+J17/[1]Formato_Análises_Mecenato!$N$31</f>
        <v>8.4544501166419718E-4</v>
      </c>
      <c r="X17" s="32">
        <f>+K17/[1]Formato_Análises_Mecenato!$N$31</f>
        <v>0</v>
      </c>
    </row>
    <row r="18" spans="1:24" x14ac:dyDescent="0.25">
      <c r="A18" s="28" t="s">
        <v>263</v>
      </c>
      <c r="B18" s="31">
        <f>'[1]SCC X Ano = Publico'!B18+'[1]SCC X Ano = Privado'!B18</f>
        <v>1009507.4685241726</v>
      </c>
      <c r="C18" s="31">
        <f>'[1]SCC X Ano = Publico'!C18+'[1]SCC X Ano = Privado'!C18</f>
        <v>269974.95991389727</v>
      </c>
      <c r="D18" s="31">
        <f>'[1]SCC X Ano = Publico'!D18+'[1]SCC X Ano = Privado'!D18</f>
        <v>0</v>
      </c>
      <c r="E18" s="31">
        <f>'[1]SCC X Ano = Publico'!E18+'[1]SCC X Ano = Privado'!E18</f>
        <v>0</v>
      </c>
      <c r="F18" s="31">
        <f>'[1]SCC X Ano = Publico'!F18+'[1]SCC X Ano = Privado'!F18</f>
        <v>366496.06561403122</v>
      </c>
      <c r="G18" s="31">
        <f>'[1]SCC X Ano = Publico'!G18+'[1]SCC X Ano = Privado'!G18</f>
        <v>0</v>
      </c>
      <c r="H18" s="31">
        <f>'[1]SCC X Ano = Publico'!H18+'[1]SCC X Ano = Privado'!H18</f>
        <v>0</v>
      </c>
      <c r="I18" s="31">
        <f>'[1]SCC X Ano = Publico'!I18+'[1]SCC X Ano = Privado'!I18</f>
        <v>26997.495991389726</v>
      </c>
      <c r="J18" s="31">
        <f>'[1]SCC X Ano = Publico'!J18+'[1]SCC X Ano = Privado'!J18</f>
        <v>1996715.0953511104</v>
      </c>
      <c r="K18" s="31">
        <f>'[1]SCC X Ano = Publico'!K18+'[1]SCC X Ano = Privado'!K18</f>
        <v>0</v>
      </c>
      <c r="L18" s="31">
        <f t="shared" si="0"/>
        <v>3669691.0853946013</v>
      </c>
      <c r="N18" s="28" t="s">
        <v>263</v>
      </c>
      <c r="O18" s="32">
        <f>+B18/[1]Formato_Análises_Mecenato!$N$31</f>
        <v>5.6615322027979182E-4</v>
      </c>
      <c r="P18" s="32">
        <f>+C18/[1]Formato_Análises_Mecenato!$N$31</f>
        <v>1.5140768911161428E-4</v>
      </c>
      <c r="Q18" s="32">
        <f>+D18/[1]Formato_Análises_Mecenato!$N$31</f>
        <v>0</v>
      </c>
      <c r="R18" s="32">
        <f>+E18/[1]Formato_Análises_Mecenato!$N$31</f>
        <v>0</v>
      </c>
      <c r="S18" s="32">
        <f>+F18/[1]Formato_Análises_Mecenato!$N$31</f>
        <v>2.0553877433972573E-4</v>
      </c>
      <c r="T18" s="32">
        <f>+G18/[1]Formato_Análises_Mecenato!$N$31</f>
        <v>0</v>
      </c>
      <c r="U18" s="32">
        <f>+H18/[1]Formato_Análises_Mecenato!$N$31</f>
        <v>0</v>
      </c>
      <c r="V18" s="32">
        <f>+I18/[1]Formato_Análises_Mecenato!$N$31</f>
        <v>1.5140768911161427E-5</v>
      </c>
      <c r="W18" s="32">
        <f>+J18/[1]Formato_Análises_Mecenato!$N$31</f>
        <v>1.1198002159081941E-3</v>
      </c>
      <c r="X18" s="32">
        <f>+K18/[1]Formato_Análises_Mecenato!$N$31</f>
        <v>0</v>
      </c>
    </row>
    <row r="19" spans="1:24" x14ac:dyDescent="0.25">
      <c r="A19" s="28" t="s">
        <v>264</v>
      </c>
      <c r="B19" s="31">
        <f>'[1]SCC X Ano = Publico'!B19+'[1]SCC X Ano = Privado'!B19</f>
        <v>0</v>
      </c>
      <c r="C19" s="31">
        <f>'[1]SCC X Ano = Publico'!C19+'[1]SCC X Ano = Privado'!C19</f>
        <v>1349874.7995694864</v>
      </c>
      <c r="D19" s="31">
        <f>'[1]SCC X Ano = Publico'!D19+'[1]SCC X Ano = Privado'!D19</f>
        <v>179983.30660926484</v>
      </c>
      <c r="E19" s="31">
        <f>'[1]SCC X Ano = Publico'!E19+'[1]SCC X Ano = Privado'!E19</f>
        <v>0</v>
      </c>
      <c r="F19" s="31">
        <f>'[1]SCC X Ano = Publico'!F19+'[1]SCC X Ano = Privado'!F19</f>
        <v>0</v>
      </c>
      <c r="G19" s="31">
        <f>'[1]SCC X Ano = Publico'!G19+'[1]SCC X Ano = Privado'!G19</f>
        <v>0</v>
      </c>
      <c r="H19" s="31">
        <f>'[1]SCC X Ano = Publico'!H19+'[1]SCC X Ano = Privado'!H19</f>
        <v>0</v>
      </c>
      <c r="I19" s="31">
        <f>'[1]SCC X Ano = Publico'!I19+'[1]SCC X Ano = Privado'!I19</f>
        <v>89991.653304632418</v>
      </c>
      <c r="J19" s="31">
        <f>'[1]SCC X Ano = Publico'!J19+'[1]SCC X Ano = Privado'!J19</f>
        <v>297980.36242229887</v>
      </c>
      <c r="K19" s="31">
        <f>'[1]SCC X Ano = Publico'!K19+'[1]SCC X Ano = Privado'!K19</f>
        <v>0</v>
      </c>
      <c r="L19" s="31">
        <f t="shared" si="0"/>
        <v>1917830.1219056826</v>
      </c>
      <c r="N19" s="28" t="s">
        <v>264</v>
      </c>
      <c r="O19" s="32">
        <f>+B19/[1]Formato_Análises_Mecenato!$N$31</f>
        <v>0</v>
      </c>
      <c r="P19" s="32">
        <f>+C19/[1]Formato_Análises_Mecenato!$N$31</f>
        <v>7.5703844555807147E-4</v>
      </c>
      <c r="Q19" s="32">
        <f>+D19/[1]Formato_Análises_Mecenato!$N$31</f>
        <v>1.0093845940774285E-4</v>
      </c>
      <c r="R19" s="32">
        <f>+E19/[1]Formato_Análises_Mecenato!$N$31</f>
        <v>0</v>
      </c>
      <c r="S19" s="32">
        <f>+F19/[1]Formato_Análises_Mecenato!$N$31</f>
        <v>0</v>
      </c>
      <c r="T19" s="32">
        <f>+G19/[1]Formato_Análises_Mecenato!$N$31</f>
        <v>0</v>
      </c>
      <c r="U19" s="32">
        <f>+H19/[1]Formato_Análises_Mecenato!$N$31</f>
        <v>0</v>
      </c>
      <c r="V19" s="32">
        <f>+I19/[1]Formato_Análises_Mecenato!$N$31</f>
        <v>5.0469229703871423E-5</v>
      </c>
      <c r="W19" s="32">
        <f>+J19/[1]Formato_Análises_Mecenato!$N$31</f>
        <v>1.6711371339545906E-4</v>
      </c>
      <c r="X19" s="32">
        <f>+K19/[1]Formato_Análises_Mecenato!$N$31</f>
        <v>0</v>
      </c>
    </row>
    <row r="20" spans="1:24" x14ac:dyDescent="0.25">
      <c r="A20" s="28" t="s">
        <v>265</v>
      </c>
      <c r="B20" s="31">
        <f>'[1]SCC X Ano = Publico'!B20+'[1]SCC X Ano = Privado'!B20</f>
        <v>5462844.2510457542</v>
      </c>
      <c r="C20" s="31">
        <f>'[1]SCC X Ano = Publico'!C20+'[1]SCC X Ano = Privado'!C20</f>
        <v>15725686.685885521</v>
      </c>
      <c r="D20" s="31">
        <f>'[1]SCC X Ano = Publico'!D20+'[1]SCC X Ano = Privado'!D20</f>
        <v>1433147.8920183629</v>
      </c>
      <c r="E20" s="31">
        <f>'[1]SCC X Ano = Publico'!E20+'[1]SCC X Ano = Privado'!E20</f>
        <v>0</v>
      </c>
      <c r="F20" s="31">
        <f>'[1]SCC X Ano = Publico'!F20+'[1]SCC X Ano = Privado'!F20</f>
        <v>1088801.3640422169</v>
      </c>
      <c r="G20" s="31">
        <f>'[1]SCC X Ano = Publico'!G20+'[1]SCC X Ano = Privado'!G20</f>
        <v>1070900.6743251258</v>
      </c>
      <c r="H20" s="31">
        <f>'[1]SCC X Ano = Publico'!H20+'[1]SCC X Ano = Privado'!H20</f>
        <v>0</v>
      </c>
      <c r="I20" s="31">
        <f>'[1]SCC X Ano = Publico'!I20+'[1]SCC X Ano = Privado'!I20</f>
        <v>16715308.356810682</v>
      </c>
      <c r="J20" s="31">
        <f>'[1]SCC X Ano = Publico'!J20+'[1]SCC X Ano = Privado'!J20</f>
        <v>5670839.871522394</v>
      </c>
      <c r="K20" s="31">
        <f>'[1]SCC X Ano = Publico'!K20+'[1]SCC X Ano = Privado'!K20</f>
        <v>0</v>
      </c>
      <c r="L20" s="31">
        <f t="shared" si="0"/>
        <v>47167529.095650062</v>
      </c>
      <c r="N20" s="28" t="s">
        <v>265</v>
      </c>
      <c r="O20" s="32">
        <f>+B20/[1]Formato_Análises_Mecenato!$N$31</f>
        <v>3.0636790326454572E-3</v>
      </c>
      <c r="P20" s="32">
        <f>+C20/[1]Formato_Análises_Mecenato!$N$31</f>
        <v>8.8192989511418855E-3</v>
      </c>
      <c r="Q20" s="32">
        <f>+D20/[1]Formato_Análises_Mecenato!$N$31</f>
        <v>8.0373976369840306E-4</v>
      </c>
      <c r="R20" s="32">
        <f>+E20/[1]Formato_Análises_Mecenato!$N$31</f>
        <v>0</v>
      </c>
      <c r="S20" s="32">
        <f>+F20/[1]Formato_Análises_Mecenato!$N$31</f>
        <v>6.1062292030261559E-4</v>
      </c>
      <c r="T20" s="32">
        <f>+G20/[1]Formato_Análises_Mecenato!$N$31</f>
        <v>6.0058383347606997E-4</v>
      </c>
      <c r="U20" s="32">
        <f>+H20/[1]Formato_Análises_Mecenato!$N$31</f>
        <v>0</v>
      </c>
      <c r="V20" s="32">
        <f>+I20/[1]Formato_Análises_Mecenato!$N$31</f>
        <v>9.3742997939509371E-3</v>
      </c>
      <c r="W20" s="32">
        <f>+J20/[1]Formato_Análises_Mecenato!$N$31</f>
        <v>3.1803273923738861E-3</v>
      </c>
      <c r="X20" s="32">
        <f>+K20/[1]Formato_Análises_Mecenato!$N$31</f>
        <v>0</v>
      </c>
    </row>
    <row r="21" spans="1:24" x14ac:dyDescent="0.25">
      <c r="A21" s="28" t="s">
        <v>266</v>
      </c>
      <c r="B21" s="31">
        <f>'[1]SCC X Ano = Publico'!B21+'[1]SCC X Ano = Privado'!B21</f>
        <v>10527777.448206998</v>
      </c>
      <c r="C21" s="31">
        <f>'[1]SCC X Ano = Publico'!C21+'[1]SCC X Ano = Privado'!C21</f>
        <v>88785174.46313633</v>
      </c>
      <c r="D21" s="31">
        <f>'[1]SCC X Ano = Publico'!D21+'[1]SCC X Ano = Privado'!D21</f>
        <v>19672202.625868592</v>
      </c>
      <c r="E21" s="31">
        <f>'[1]SCC X Ano = Publico'!E21+'[1]SCC X Ano = Privado'!E21</f>
        <v>0</v>
      </c>
      <c r="F21" s="31">
        <f>'[1]SCC X Ano = Publico'!F21+'[1]SCC X Ano = Privado'!F21</f>
        <v>10908334.457673252</v>
      </c>
      <c r="G21" s="31">
        <f>'[1]SCC X Ano = Publico'!G21+'[1]SCC X Ano = Privado'!G21</f>
        <v>6482969.1148101138</v>
      </c>
      <c r="H21" s="31">
        <f>'[1]SCC X Ano = Publico'!H21+'[1]SCC X Ano = Privado'!H21</f>
        <v>0</v>
      </c>
      <c r="I21" s="31">
        <f>'[1]SCC X Ano = Publico'!I21+'[1]SCC X Ano = Privado'!I21</f>
        <v>38200438.752242364</v>
      </c>
      <c r="J21" s="31">
        <f>'[1]SCC X Ano = Publico'!J21+'[1]SCC X Ano = Privado'!J21</f>
        <v>29076515.329050232</v>
      </c>
      <c r="K21" s="31">
        <f>'[1]SCC X Ano = Publico'!K21+'[1]SCC X Ano = Privado'!K21</f>
        <v>0</v>
      </c>
      <c r="L21" s="31">
        <f t="shared" si="0"/>
        <v>203653412.19098788</v>
      </c>
      <c r="N21" s="28" t="s">
        <v>266</v>
      </c>
      <c r="O21" s="32">
        <f>+B21/[1]Formato_Análises_Mecenato!$N$31</f>
        <v>5.9042010985861692E-3</v>
      </c>
      <c r="P21" s="32">
        <f>+C21/[1]Formato_Análises_Mecenato!$N$31</f>
        <v>4.9792610755909586E-2</v>
      </c>
      <c r="Q21" s="32">
        <f>+D21/[1]Formato_Análises_Mecenato!$N$31</f>
        <v>1.1032588875161347E-2</v>
      </c>
      <c r="R21" s="32">
        <f>+E21/[1]Formato_Análises_Mecenato!$N$31</f>
        <v>0</v>
      </c>
      <c r="S21" s="32">
        <f>+F21/[1]Formato_Análises_Mecenato!$N$31</f>
        <v>6.1176255487532822E-3</v>
      </c>
      <c r="T21" s="32">
        <f>+G21/[1]Formato_Análises_Mecenato!$N$31</f>
        <v>3.6357867135841711E-3</v>
      </c>
      <c r="U21" s="32">
        <f>+H21/[1]Formato_Análises_Mecenato!$N$31</f>
        <v>0</v>
      </c>
      <c r="V21" s="32">
        <f>+I21/[1]Formato_Análises_Mecenato!$N$31</f>
        <v>2.1423617050897632E-2</v>
      </c>
      <c r="W21" s="32">
        <f>+J21/[1]Formato_Análises_Mecenato!$N$31</f>
        <v>1.6306727093482961E-2</v>
      </c>
      <c r="X21" s="32">
        <f>+K21/[1]Formato_Análises_Mecenato!$N$31</f>
        <v>0</v>
      </c>
    </row>
    <row r="22" spans="1:24" x14ac:dyDescent="0.25">
      <c r="A22" s="28" t="s">
        <v>267</v>
      </c>
      <c r="B22" s="31">
        <f>'[1]SCC X Ano = Publico'!B22+'[1]SCC X Ano = Privado'!B22</f>
        <v>12307722.574899292</v>
      </c>
      <c r="C22" s="31">
        <f>'[1]SCC X Ano = Publico'!C22+'[1]SCC X Ano = Privado'!C22</f>
        <v>932518.74520218768</v>
      </c>
      <c r="D22" s="31">
        <f>'[1]SCC X Ano = Publico'!D22+'[1]SCC X Ano = Privado'!D22</f>
        <v>1821431.0628857603</v>
      </c>
      <c r="E22" s="31">
        <f>'[1]SCC X Ano = Publico'!E22+'[1]SCC X Ano = Privado'!E22</f>
        <v>0</v>
      </c>
      <c r="F22" s="31">
        <f>'[1]SCC X Ano = Publico'!F22+'[1]SCC X Ano = Privado'!F22</f>
        <v>296972.455905287</v>
      </c>
      <c r="G22" s="31">
        <f>'[1]SCC X Ano = Publico'!G22+'[1]SCC X Ano = Privado'!G22</f>
        <v>89091.736771586104</v>
      </c>
      <c r="H22" s="31">
        <f>'[1]SCC X Ano = Publico'!H22+'[1]SCC X Ano = Privado'!H22</f>
        <v>0</v>
      </c>
      <c r="I22" s="31">
        <f>'[1]SCC X Ano = Publico'!I22+'[1]SCC X Ano = Privado'!I22</f>
        <v>547239.24374546972</v>
      </c>
      <c r="J22" s="31">
        <f>'[1]SCC X Ano = Publico'!J22+'[1]SCC X Ano = Privado'!J22</f>
        <v>0</v>
      </c>
      <c r="K22" s="31">
        <f>'[1]SCC X Ano = Publico'!K22+'[1]SCC X Ano = Privado'!K22</f>
        <v>0</v>
      </c>
      <c r="L22" s="31">
        <f t="shared" si="0"/>
        <v>15994975.819409581</v>
      </c>
      <c r="N22" s="28" t="s">
        <v>267</v>
      </c>
      <c r="O22" s="32">
        <f>+B22/[1]Formato_Análises_Mecenato!$N$31</f>
        <v>6.9024321140251929E-3</v>
      </c>
      <c r="P22" s="32">
        <f>+C22/[1]Formato_Análises_Mecenato!$N$31</f>
        <v>5.2297630976352459E-4</v>
      </c>
      <c r="Q22" s="32">
        <f>+D22/[1]Formato_Análises_Mecenato!$N$31</f>
        <v>1.0214972092063576E-3</v>
      </c>
      <c r="R22" s="32">
        <f>+E22/[1]Formato_Análises_Mecenato!$N$31</f>
        <v>0</v>
      </c>
      <c r="S22" s="32">
        <f>+F22/[1]Formato_Análises_Mecenato!$N$31</f>
        <v>1.6654845802277572E-4</v>
      </c>
      <c r="T22" s="32">
        <f>+G22/[1]Formato_Análises_Mecenato!$N$31</f>
        <v>4.9964537406832717E-5</v>
      </c>
      <c r="U22" s="32">
        <f>+H22/[1]Formato_Análises_Mecenato!$N$31</f>
        <v>0</v>
      </c>
      <c r="V22" s="32">
        <f>+I22/[1]Formato_Análises_Mecenato!$N$31</f>
        <v>3.0690338582924212E-4</v>
      </c>
      <c r="W22" s="32">
        <f>+J22/[1]Formato_Análises_Mecenato!$N$31</f>
        <v>0</v>
      </c>
      <c r="X22" s="32">
        <f>+K22/[1]Formato_Análises_Mecenato!$N$31</f>
        <v>0</v>
      </c>
    </row>
    <row r="23" spans="1:24" x14ac:dyDescent="0.25">
      <c r="A23" s="28" t="s">
        <v>268</v>
      </c>
      <c r="B23" s="31">
        <f>'[1]SCC X Ano = Publico'!B23+'[1]SCC X Ano = Privado'!B23</f>
        <v>49457238.871843755</v>
      </c>
      <c r="C23" s="31">
        <f>'[1]SCC X Ano = Publico'!C23+'[1]SCC X Ano = Privado'!C23</f>
        <v>100188302.91883388</v>
      </c>
      <c r="D23" s="31">
        <f>'[1]SCC X Ano = Publico'!D23+'[1]SCC X Ano = Privado'!D23</f>
        <v>52045349.307477318</v>
      </c>
      <c r="E23" s="31">
        <f>'[1]SCC X Ano = Publico'!E23+'[1]SCC X Ano = Privado'!E23</f>
        <v>0</v>
      </c>
      <c r="F23" s="31">
        <f>'[1]SCC X Ano = Publico'!F23+'[1]SCC X Ano = Privado'!F23</f>
        <v>28863673.928018115</v>
      </c>
      <c r="G23" s="31">
        <f>'[1]SCC X Ano = Publico'!G23+'[1]SCC X Ano = Privado'!G23</f>
        <v>17051359.040223606</v>
      </c>
      <c r="H23" s="31">
        <f>'[1]SCC X Ano = Publico'!H23+'[1]SCC X Ano = Privado'!H23</f>
        <v>0</v>
      </c>
      <c r="I23" s="31">
        <f>'[1]SCC X Ano = Publico'!I23+'[1]SCC X Ano = Privado'!I23</f>
        <v>134910676.17187342</v>
      </c>
      <c r="J23" s="31">
        <f>'[1]SCC X Ano = Publico'!J23+'[1]SCC X Ano = Privado'!J23</f>
        <v>26109431.863036886</v>
      </c>
      <c r="K23" s="31">
        <f>'[1]SCC X Ano = Publico'!K23+'[1]SCC X Ano = Privado'!K23</f>
        <v>0</v>
      </c>
      <c r="L23" s="31">
        <f t="shared" si="0"/>
        <v>408626032.10130697</v>
      </c>
      <c r="N23" s="28" t="s">
        <v>268</v>
      </c>
      <c r="O23" s="32">
        <f>+B23/[1]Formato_Análises_Mecenato!$N$31</f>
        <v>2.7736669540816553E-2</v>
      </c>
      <c r="P23" s="32">
        <f>+C23/[1]Formato_Análises_Mecenato!$N$31</f>
        <v>5.6187727283274549E-2</v>
      </c>
      <c r="Q23" s="32">
        <f>+D23/[1]Formato_Análises_Mecenato!$N$31</f>
        <v>2.9188136818929702E-2</v>
      </c>
      <c r="R23" s="32">
        <f>+E23/[1]Formato_Análises_Mecenato!$N$31</f>
        <v>0</v>
      </c>
      <c r="S23" s="32">
        <f>+F23/[1]Formato_Análises_Mecenato!$N$31</f>
        <v>1.6187361117142675E-2</v>
      </c>
      <c r="T23" s="32">
        <f>+G23/[1]Formato_Análises_Mecenato!$N$31</f>
        <v>9.5627641515941674E-3</v>
      </c>
      <c r="U23" s="32">
        <f>+H23/[1]Formato_Análises_Mecenato!$N$31</f>
        <v>0</v>
      </c>
      <c r="V23" s="32">
        <f>+I23/[1]Formato_Análises_Mecenato!$N$31</f>
        <v>7.5660771362585921E-2</v>
      </c>
      <c r="W23" s="32">
        <f>+J23/[1]Formato_Análises_Mecenato!$N$31</f>
        <v>1.4642723694302402E-2</v>
      </c>
      <c r="X23" s="32">
        <f>+K23/[1]Formato_Análises_Mecenato!$N$31</f>
        <v>0</v>
      </c>
    </row>
    <row r="24" spans="1:24" x14ac:dyDescent="0.25">
      <c r="A24" s="28" t="s">
        <v>269</v>
      </c>
      <c r="B24" s="31">
        <f>'[1]SCC X Ano = Publico'!B24+'[1]SCC X Ano = Privado'!B24</f>
        <v>31059992.585606422</v>
      </c>
      <c r="C24" s="31">
        <f>'[1]SCC X Ano = Publico'!C24+'[1]SCC X Ano = Privado'!C24</f>
        <v>248928297.47071141</v>
      </c>
      <c r="D24" s="31">
        <f>'[1]SCC X Ano = Publico'!D24+'[1]SCC X Ano = Privado'!D24</f>
        <v>94677408.596415952</v>
      </c>
      <c r="E24" s="31">
        <f>'[1]SCC X Ano = Publico'!E24+'[1]SCC X Ano = Privado'!E24</f>
        <v>0</v>
      </c>
      <c r="F24" s="31">
        <f>'[1]SCC X Ano = Publico'!F24+'[1]SCC X Ano = Privado'!F24</f>
        <v>106694455.62937316</v>
      </c>
      <c r="G24" s="31">
        <f>'[1]SCC X Ano = Publico'!G24+'[1]SCC X Ano = Privado'!G24</f>
        <v>58457739.372470364</v>
      </c>
      <c r="H24" s="31">
        <f>'[1]SCC X Ano = Publico'!H24+'[1]SCC X Ano = Privado'!H24</f>
        <v>0</v>
      </c>
      <c r="I24" s="31">
        <f>'[1]SCC X Ano = Publico'!I24+'[1]SCC X Ano = Privado'!I24</f>
        <v>150336601.46512663</v>
      </c>
      <c r="J24" s="31">
        <f>'[1]SCC X Ano = Publico'!J24+'[1]SCC X Ano = Privado'!J24</f>
        <v>105253950.66772071</v>
      </c>
      <c r="K24" s="31">
        <f>'[1]SCC X Ano = Publico'!K24+'[1]SCC X Ano = Privado'!K24</f>
        <v>0</v>
      </c>
      <c r="L24" s="31">
        <f t="shared" si="0"/>
        <v>795408445.78742456</v>
      </c>
      <c r="N24" s="28" t="s">
        <v>269</v>
      </c>
      <c r="O24" s="32">
        <f>+B24/[1]Formato_Análises_Mecenato!$N$31</f>
        <v>1.7419103248354492E-2</v>
      </c>
      <c r="P24" s="32">
        <f>+C24/[1]Formato_Análises_Mecenato!$N$31</f>
        <v>0.13960427399099984</v>
      </c>
      <c r="Q24" s="32">
        <f>+D24/[1]Formato_Análises_Mecenato!$N$31</f>
        <v>5.3097100750496375E-2</v>
      </c>
      <c r="R24" s="32">
        <f>+E24/[1]Formato_Análises_Mecenato!$N$31</f>
        <v>0</v>
      </c>
      <c r="S24" s="32">
        <f>+F24/[1]Formato_Análises_Mecenato!$N$31</f>
        <v>5.9836515849533395E-2</v>
      </c>
      <c r="T24" s="32">
        <f>+G24/[1]Formato_Análises_Mecenato!$N$31</f>
        <v>3.2784341302977089E-2</v>
      </c>
      <c r="U24" s="32">
        <f>+H24/[1]Formato_Análises_Mecenato!$N$31</f>
        <v>0</v>
      </c>
      <c r="V24" s="32">
        <f>+I24/[1]Formato_Análises_Mecenato!$N$31</f>
        <v>8.4311957760779141E-2</v>
      </c>
      <c r="W24" s="32">
        <f>+J24/[1]Formato_Análises_Mecenato!$N$31</f>
        <v>5.9028650084992959E-2</v>
      </c>
      <c r="X24" s="32">
        <f>+K24/[1]Formato_Análises_Mecenato!$N$31</f>
        <v>0</v>
      </c>
    </row>
    <row r="25" spans="1:24" x14ac:dyDescent="0.25">
      <c r="A25" s="28" t="s">
        <v>270</v>
      </c>
      <c r="B25" s="31">
        <f>'[1]SCC X Ano = Publico'!B25+'[1]SCC X Ano = Privado'!B25</f>
        <v>2373769.8816473745</v>
      </c>
      <c r="C25" s="31">
        <f>'[1]SCC X Ano = Publico'!C25+'[1]SCC X Ano = Privado'!C25</f>
        <v>15873293.98335867</v>
      </c>
      <c r="D25" s="31">
        <f>'[1]SCC X Ano = Publico'!D25+'[1]SCC X Ano = Privado'!D25</f>
        <v>2891010.7497320278</v>
      </c>
      <c r="E25" s="31">
        <f>'[1]SCC X Ano = Publico'!E25+'[1]SCC X Ano = Privado'!E25</f>
        <v>0</v>
      </c>
      <c r="F25" s="31">
        <f>'[1]SCC X Ano = Publico'!F25+'[1]SCC X Ano = Privado'!F25</f>
        <v>3707274.9835007819</v>
      </c>
      <c r="G25" s="31">
        <f>'[1]SCC X Ano = Publico'!G25+'[1]SCC X Ano = Privado'!G25</f>
        <v>7806547.3453774685</v>
      </c>
      <c r="H25" s="31">
        <f>'[1]SCC X Ano = Publico'!H25+'[1]SCC X Ano = Privado'!H25</f>
        <v>0</v>
      </c>
      <c r="I25" s="31">
        <f>'[1]SCC X Ano = Publico'!I25+'[1]SCC X Ano = Privado'!I25</f>
        <v>4060723.8792353985</v>
      </c>
      <c r="J25" s="31">
        <f>'[1]SCC X Ano = Publico'!J25+'[1]SCC X Ano = Privado'!J25</f>
        <v>2923342.8609396615</v>
      </c>
      <c r="K25" s="31">
        <f>'[1]SCC X Ano = Publico'!K25+'[1]SCC X Ano = Privado'!K25</f>
        <v>0</v>
      </c>
      <c r="L25" s="31">
        <f t="shared" si="0"/>
        <v>39635963.683791384</v>
      </c>
      <c r="N25" s="28" t="s">
        <v>270</v>
      </c>
      <c r="O25" s="32">
        <f>+B25/[1]Formato_Análises_Mecenato!$N$31</f>
        <v>1.3312605449690752E-3</v>
      </c>
      <c r="P25" s="32">
        <f>+C25/[1]Formato_Análises_Mecenato!$N$31</f>
        <v>8.9020802572806028E-3</v>
      </c>
      <c r="Q25" s="32">
        <f>+D25/[1]Formato_Análises_Mecenato!$N$31</f>
        <v>1.6213402048596047E-3</v>
      </c>
      <c r="R25" s="32">
        <f>+E25/[1]Formato_Análises_Mecenato!$N$31</f>
        <v>0</v>
      </c>
      <c r="S25" s="32">
        <f>+F25/[1]Formato_Análises_Mecenato!$N$31</f>
        <v>2.0791185165178619E-3</v>
      </c>
      <c r="T25" s="32">
        <f>+G25/[1]Formato_Análises_Mecenato!$N$31</f>
        <v>4.378077484967398E-3</v>
      </c>
      <c r="U25" s="32">
        <f>+H25/[1]Formato_Análises_Mecenato!$N$31</f>
        <v>0</v>
      </c>
      <c r="V25" s="32">
        <f>+I25/[1]Formato_Análises_Mecenato!$N$31</f>
        <v>2.2773401609966597E-3</v>
      </c>
      <c r="W25" s="32">
        <f>+J25/[1]Formato_Análises_Mecenato!$N$31</f>
        <v>1.6394727392383813E-3</v>
      </c>
      <c r="X25" s="32">
        <f>+K25/[1]Formato_Análises_Mecenato!$N$31</f>
        <v>0</v>
      </c>
    </row>
    <row r="26" spans="1:24" x14ac:dyDescent="0.25">
      <c r="A26" s="28" t="s">
        <v>271</v>
      </c>
      <c r="B26" s="31">
        <f>'[1]SCC X Ano = Publico'!B26+'[1]SCC X Ano = Privado'!B26</f>
        <v>2252325.4795745383</v>
      </c>
      <c r="C26" s="31">
        <f>'[1]SCC X Ano = Publico'!C26+'[1]SCC X Ano = Privado'!C26</f>
        <v>17222557.88358885</v>
      </c>
      <c r="D26" s="31">
        <f>'[1]SCC X Ano = Publico'!D26+'[1]SCC X Ano = Privado'!D26</f>
        <v>2976157.126434424</v>
      </c>
      <c r="E26" s="31">
        <f>'[1]SCC X Ano = Publico'!E26+'[1]SCC X Ano = Privado'!E26</f>
        <v>0</v>
      </c>
      <c r="F26" s="31">
        <f>'[1]SCC X Ano = Publico'!F26+'[1]SCC X Ano = Privado'!F26</f>
        <v>3925978.0628642347</v>
      </c>
      <c r="G26" s="31">
        <f>'[1]SCC X Ano = Publico'!G26+'[1]SCC X Ano = Privado'!G26</f>
        <v>778085.83280251292</v>
      </c>
      <c r="H26" s="31">
        <f>'[1]SCC X Ano = Publico'!H26+'[1]SCC X Ano = Privado'!H26</f>
        <v>0</v>
      </c>
      <c r="I26" s="31">
        <f>'[1]SCC X Ano = Publico'!I26+'[1]SCC X Ano = Privado'!I26</f>
        <v>4045511.2042058557</v>
      </c>
      <c r="J26" s="31">
        <f>'[1]SCC X Ano = Publico'!J26+'[1]SCC X Ano = Privado'!J26</f>
        <v>4091801.8307659198</v>
      </c>
      <c r="K26" s="31">
        <f>'[1]SCC X Ano = Publico'!K26+'[1]SCC X Ano = Privado'!K26</f>
        <v>0</v>
      </c>
      <c r="L26" s="31">
        <f t="shared" si="0"/>
        <v>35292417.420236334</v>
      </c>
      <c r="N26" s="28" t="s">
        <v>271</v>
      </c>
      <c r="O26" s="32">
        <f>+B26/[1]Formato_Análises_Mecenato!$N$31</f>
        <v>1.2631519460114006E-3</v>
      </c>
      <c r="P26" s="32">
        <f>+C26/[1]Formato_Análises_Mecenato!$N$31</f>
        <v>9.6587760975197449E-3</v>
      </c>
      <c r="Q26" s="32">
        <f>+D26/[1]Formato_Análises_Mecenato!$N$31</f>
        <v>1.669092100579298E-3</v>
      </c>
      <c r="R26" s="32">
        <f>+E26/[1]Formato_Análises_Mecenato!$N$31</f>
        <v>0</v>
      </c>
      <c r="S26" s="32">
        <f>+F26/[1]Formato_Análises_Mecenato!$N$31</f>
        <v>2.2017718465102997E-3</v>
      </c>
      <c r="T26" s="32">
        <f>+G26/[1]Formato_Análises_Mecenato!$N$31</f>
        <v>4.3636705386561315E-4</v>
      </c>
      <c r="U26" s="32">
        <f>+H26/[1]Formato_Análises_Mecenato!$N$31</f>
        <v>0</v>
      </c>
      <c r="V26" s="32">
        <f>+I26/[1]Formato_Análises_Mecenato!$N$31</f>
        <v>2.2688085698736771E-3</v>
      </c>
      <c r="W26" s="32">
        <f>+J26/[1]Formato_Análises_Mecenato!$N$31</f>
        <v>2.2947693360025924E-3</v>
      </c>
      <c r="X26" s="32">
        <f>+K26/[1]Formato_Análises_Mecenato!$N$31</f>
        <v>0</v>
      </c>
    </row>
    <row r="27" spans="1:24" x14ac:dyDescent="0.25">
      <c r="A27" s="28" t="s">
        <v>272</v>
      </c>
      <c r="B27" s="31">
        <f>'[1]SCC X Ano = Publico'!B27+'[1]SCC X Ano = Privado'!B27</f>
        <v>16916121.239483807</v>
      </c>
      <c r="C27" s="31">
        <f>'[1]SCC X Ano = Publico'!C27+'[1]SCC X Ano = Privado'!C27</f>
        <v>25194809.685934037</v>
      </c>
      <c r="D27" s="31">
        <f>'[1]SCC X Ano = Publico'!D27+'[1]SCC X Ano = Privado'!D27</f>
        <v>8267771.954951128</v>
      </c>
      <c r="E27" s="31">
        <f>'[1]SCC X Ano = Publico'!E27+'[1]SCC X Ano = Privado'!E27</f>
        <v>0</v>
      </c>
      <c r="F27" s="31">
        <f>'[1]SCC X Ano = Publico'!F27+'[1]SCC X Ano = Privado'!F27</f>
        <v>10650866.66372394</v>
      </c>
      <c r="G27" s="31">
        <f>'[1]SCC X Ano = Publico'!G27+'[1]SCC X Ano = Privado'!G27</f>
        <v>19221824.062327839</v>
      </c>
      <c r="H27" s="31">
        <f>'[1]SCC X Ano = Publico'!H27+'[1]SCC X Ano = Privado'!H27</f>
        <v>0</v>
      </c>
      <c r="I27" s="31">
        <f>'[1]SCC X Ano = Publico'!I27+'[1]SCC X Ano = Privado'!I27</f>
        <v>18595335.180959404</v>
      </c>
      <c r="J27" s="31">
        <f>'[1]SCC X Ano = Publico'!J27+'[1]SCC X Ano = Privado'!J27</f>
        <v>8663936.3068416603</v>
      </c>
      <c r="K27" s="31">
        <f>'[1]SCC X Ano = Publico'!K27+'[1]SCC X Ano = Privado'!K27</f>
        <v>0</v>
      </c>
      <c r="L27" s="31">
        <f t="shared" si="0"/>
        <v>107510665.09422182</v>
      </c>
      <c r="N27" s="28" t="s">
        <v>272</v>
      </c>
      <c r="O27" s="32">
        <f>+B27/[1]Formato_Análises_Mecenato!$N$31</f>
        <v>9.4869199218290071E-3</v>
      </c>
      <c r="P27" s="32">
        <f>+C27/[1]Formato_Análises_Mecenato!$N$31</f>
        <v>1.4129784159874686E-2</v>
      </c>
      <c r="Q27" s="32">
        <f>+D27/[1]Formato_Análises_Mecenato!$N$31</f>
        <v>4.6367420378549181E-3</v>
      </c>
      <c r="R27" s="32">
        <f>+E27/[1]Formato_Análises_Mecenato!$N$31</f>
        <v>0</v>
      </c>
      <c r="S27" s="32">
        <f>+F27/[1]Formato_Análises_Mecenato!$N$31</f>
        <v>5.9732321438428302E-3</v>
      </c>
      <c r="T27" s="32">
        <f>+G27/[1]Formato_Análises_Mecenato!$N$31</f>
        <v>1.0780007015151584E-2</v>
      </c>
      <c r="U27" s="32">
        <f>+H27/[1]Formato_Análises_Mecenato!$N$31</f>
        <v>0</v>
      </c>
      <c r="V27" s="32">
        <f>+I27/[1]Formato_Análises_Mecenato!$N$31</f>
        <v>1.0428658750066678E-2</v>
      </c>
      <c r="W27" s="32">
        <f>+J27/[1]Formato_Análises_Mecenato!$N$31</f>
        <v>4.8589194169988059E-3</v>
      </c>
      <c r="X27" s="32">
        <f>+K27/[1]Formato_Análises_Mecenato!$N$31</f>
        <v>0</v>
      </c>
    </row>
    <row r="28" spans="1:24" x14ac:dyDescent="0.25">
      <c r="A28" s="28" t="s">
        <v>273</v>
      </c>
      <c r="B28" s="31">
        <f>'[1]SCC X Ano = Publico'!B28+'[1]SCC X Ano = Privado'!B28</f>
        <v>3022754.2285689814</v>
      </c>
      <c r="C28" s="31">
        <f>'[1]SCC X Ano = Publico'!C28+'[1]SCC X Ano = Privado'!C28</f>
        <v>725332.72563533729</v>
      </c>
      <c r="D28" s="31">
        <f>'[1]SCC X Ano = Publico'!D28+'[1]SCC X Ano = Privado'!D28</f>
        <v>286443.43246864498</v>
      </c>
      <c r="E28" s="31">
        <f>'[1]SCC X Ano = Publico'!E28+'[1]SCC X Ano = Privado'!E28</f>
        <v>0</v>
      </c>
      <c r="F28" s="31">
        <f>'[1]SCC X Ano = Publico'!F28+'[1]SCC X Ano = Privado'!F28</f>
        <v>0</v>
      </c>
      <c r="G28" s="31">
        <f>'[1]SCC X Ano = Publico'!G28+'[1]SCC X Ano = Privado'!G28</f>
        <v>53994.991982779451</v>
      </c>
      <c r="H28" s="31">
        <f>'[1]SCC X Ano = Publico'!H28+'[1]SCC X Ano = Privado'!H28</f>
        <v>0</v>
      </c>
      <c r="I28" s="31">
        <f>'[1]SCC X Ano = Publico'!I28+'[1]SCC X Ano = Privado'!I28</f>
        <v>116743.61606914579</v>
      </c>
      <c r="J28" s="31">
        <f>'[1]SCC X Ano = Publico'!J28+'[1]SCC X Ano = Privado'!J28</f>
        <v>549129.06846486707</v>
      </c>
      <c r="K28" s="31">
        <f>'[1]SCC X Ano = Publico'!K28+'[1]SCC X Ano = Privado'!K28</f>
        <v>0</v>
      </c>
      <c r="L28" s="31">
        <f t="shared" si="0"/>
        <v>4754398.0631897552</v>
      </c>
      <c r="N28" s="28" t="s">
        <v>273</v>
      </c>
      <c r="O28" s="32">
        <f>+B28/[1]Formato_Análises_Mecenato!$N$31</f>
        <v>1.6952247447168925E-3</v>
      </c>
      <c r="P28" s="32">
        <f>+C28/[1]Formato_Análises_Mecenato!$N$31</f>
        <v>4.067819914132037E-4</v>
      </c>
      <c r="Q28" s="32">
        <f>+D28/[1]Formato_Análises_Mecenato!$N$31</f>
        <v>1.6064355814742273E-4</v>
      </c>
      <c r="R28" s="32">
        <f>+E28/[1]Formato_Análises_Mecenato!$N$31</f>
        <v>0</v>
      </c>
      <c r="S28" s="32">
        <f>+F28/[1]Formato_Análises_Mecenato!$N$31</f>
        <v>0</v>
      </c>
      <c r="T28" s="32">
        <f>+G28/[1]Formato_Análises_Mecenato!$N$31</f>
        <v>3.0281537822322854E-5</v>
      </c>
      <c r="U28" s="32">
        <f>+H28/[1]Formato_Análises_Mecenato!$N$31</f>
        <v>0</v>
      </c>
      <c r="V28" s="32">
        <f>+I28/[1]Formato_Análises_Mecenato!$N$31</f>
        <v>6.5472298368708808E-5</v>
      </c>
      <c r="W28" s="32">
        <f>+J28/[1]Formato_Análises_Mecenato!$N$31</f>
        <v>3.0796323965302347E-4</v>
      </c>
      <c r="X28" s="32">
        <f>+K28/[1]Formato_Análises_Mecenato!$N$31</f>
        <v>0</v>
      </c>
    </row>
    <row r="29" spans="1:24" x14ac:dyDescent="0.25">
      <c r="A29" s="28" t="s">
        <v>274</v>
      </c>
      <c r="B29" s="31">
        <f>'[1]SCC X Ano = Publico'!B29+'[1]SCC X Ano = Privado'!B29</f>
        <v>359966.61321852967</v>
      </c>
      <c r="C29" s="31">
        <f>'[1]SCC X Ano = Publico'!C29+'[1]SCC X Ano = Privado'!C29</f>
        <v>292442.11409295583</v>
      </c>
      <c r="D29" s="31">
        <f>'[1]SCC X Ano = Publico'!D29+'[1]SCC X Ano = Privado'!D29</f>
        <v>521951.58916686807</v>
      </c>
      <c r="E29" s="31">
        <f>'[1]SCC X Ano = Publico'!E29+'[1]SCC X Ano = Privado'!E29</f>
        <v>0</v>
      </c>
      <c r="F29" s="31">
        <f>'[1]SCC X Ano = Publico'!F29+'[1]SCC X Ano = Privado'!F29</f>
        <v>288492.20044610894</v>
      </c>
      <c r="G29" s="31">
        <f>'[1]SCC X Ano = Publico'!G29+'[1]SCC X Ano = Privado'!G29</f>
        <v>0</v>
      </c>
      <c r="H29" s="31">
        <f>'[1]SCC X Ano = Publico'!H29+'[1]SCC X Ano = Privado'!H29</f>
        <v>0</v>
      </c>
      <c r="I29" s="31">
        <f>'[1]SCC X Ano = Publico'!I29+'[1]SCC X Ano = Privado'!I29</f>
        <v>1976493.8808619063</v>
      </c>
      <c r="J29" s="31">
        <f>'[1]SCC X Ano = Publico'!J29+'[1]SCC X Ano = Privado'!J29</f>
        <v>69949.378218859143</v>
      </c>
      <c r="K29" s="31">
        <f>'[1]SCC X Ano = Publico'!K29+'[1]SCC X Ano = Privado'!K29</f>
        <v>0</v>
      </c>
      <c r="L29" s="31">
        <f t="shared" si="0"/>
        <v>3509295.7760052276</v>
      </c>
      <c r="N29" s="28" t="s">
        <v>274</v>
      </c>
      <c r="O29" s="32">
        <f>+B29/[1]Formato_Análises_Mecenato!$N$31</f>
        <v>2.0187691881548569E-4</v>
      </c>
      <c r="P29" s="32">
        <f>+C29/[1]Formato_Análises_Mecenato!$N$31</f>
        <v>1.6400774615486934E-4</v>
      </c>
      <c r="Q29" s="32">
        <f>+D29/[1]Formato_Análises_Mecenato!$N$31</f>
        <v>2.927215322824543E-4</v>
      </c>
      <c r="R29" s="32">
        <f>+E29/[1]Formato_Análises_Mecenato!$N$31</f>
        <v>0</v>
      </c>
      <c r="S29" s="32">
        <f>+F29/[1]Formato_Análises_Mecenato!$N$31</f>
        <v>1.6179255072470703E-4</v>
      </c>
      <c r="T29" s="32">
        <f>+G29/[1]Formato_Análises_Mecenato!$N$31</f>
        <v>0</v>
      </c>
      <c r="U29" s="32">
        <f>+H29/[1]Formato_Análises_Mecenato!$N$31</f>
        <v>0</v>
      </c>
      <c r="V29" s="32">
        <f>+I29/[1]Formato_Análises_Mecenato!$N$31</f>
        <v>1.1084597295245044E-3</v>
      </c>
      <c r="W29" s="32">
        <f>+J29/[1]Formato_Análises_Mecenato!$N$31</f>
        <v>3.9229096336524993E-5</v>
      </c>
      <c r="X29" s="32">
        <f>+K29/[1]Formato_Análises_Mecenato!$N$31</f>
        <v>0</v>
      </c>
    </row>
    <row r="30" spans="1:24" x14ac:dyDescent="0.25">
      <c r="A30" s="28" t="s">
        <v>275</v>
      </c>
      <c r="B30" s="31">
        <f>'[1]SCC X Ano = Publico'!B30+'[1]SCC X Ano = Privado'!B30</f>
        <v>179983.30660926484</v>
      </c>
      <c r="C30" s="31">
        <f>'[1]SCC X Ano = Publico'!C30+'[1]SCC X Ano = Privado'!C30</f>
        <v>1351102.9876554573</v>
      </c>
      <c r="D30" s="31">
        <f>'[1]SCC X Ano = Publico'!D30+'[1]SCC X Ano = Privado'!D30</f>
        <v>539949.91982779454</v>
      </c>
      <c r="E30" s="31">
        <f>'[1]SCC X Ano = Publico'!E30+'[1]SCC X Ano = Privado'!E30</f>
        <v>0</v>
      </c>
      <c r="F30" s="31">
        <f>'[1]SCC X Ano = Publico'!F30+'[1]SCC X Ano = Privado'!F30</f>
        <v>567479.73444681184</v>
      </c>
      <c r="G30" s="31">
        <f>'[1]SCC X Ano = Publico'!G30+'[1]SCC X Ano = Privado'!G30</f>
        <v>1187889.823621148</v>
      </c>
      <c r="H30" s="31">
        <f>'[1]SCC X Ano = Publico'!H30+'[1]SCC X Ano = Privado'!H30</f>
        <v>0</v>
      </c>
      <c r="I30" s="31">
        <f>'[1]SCC X Ano = Publico'!I30+'[1]SCC X Ano = Privado'!I30</f>
        <v>3173998.4667171133</v>
      </c>
      <c r="J30" s="31">
        <f>'[1]SCC X Ano = Publico'!J30+'[1]SCC X Ano = Privado'!J30</f>
        <v>409119.73028356803</v>
      </c>
      <c r="K30" s="31">
        <f>'[1]SCC X Ano = Publico'!K30+'[1]SCC X Ano = Privado'!K30</f>
        <v>0</v>
      </c>
      <c r="L30" s="31">
        <f t="shared" si="0"/>
        <v>7409523.9691611584</v>
      </c>
      <c r="N30" s="28" t="s">
        <v>275</v>
      </c>
      <c r="O30" s="32">
        <f>+B30/[1]Formato_Análises_Mecenato!$N$31</f>
        <v>1.0093845940774285E-4</v>
      </c>
      <c r="P30" s="32">
        <f>+C30/[1]Formato_Análises_Mecenato!$N$31</f>
        <v>7.5772723951122393E-4</v>
      </c>
      <c r="Q30" s="32">
        <f>+D30/[1]Formato_Análises_Mecenato!$N$31</f>
        <v>3.0281537822322857E-4</v>
      </c>
      <c r="R30" s="32">
        <f>+E30/[1]Formato_Análises_Mecenato!$N$31</f>
        <v>0</v>
      </c>
      <c r="S30" s="32">
        <f>+F30/[1]Formato_Análises_Mecenato!$N$31</f>
        <v>3.1825468272193434E-4</v>
      </c>
      <c r="T30" s="32">
        <f>+G30/[1]Formato_Análises_Mecenato!$N$31</f>
        <v>6.6619383209110287E-4</v>
      </c>
      <c r="U30" s="32">
        <f>+H30/[1]Formato_Análises_Mecenato!$N$31</f>
        <v>0</v>
      </c>
      <c r="V30" s="32">
        <f>+I30/[1]Formato_Análises_Mecenato!$N$31</f>
        <v>1.7800457243987069E-3</v>
      </c>
      <c r="W30" s="32">
        <f>+J30/[1]Formato_Análises_Mecenato!$N$31</f>
        <v>2.2944303039051334E-4</v>
      </c>
      <c r="X30" s="32">
        <f>+K30/[1]Formato_Análises_Mecenato!$N$31</f>
        <v>0</v>
      </c>
    </row>
    <row r="31" spans="1:24" x14ac:dyDescent="0.25">
      <c r="A31" s="28" t="s">
        <v>276</v>
      </c>
      <c r="B31" s="31">
        <f>'[1]SCC X Ano = Publico'!B31+'[1]SCC X Ano = Privado'!B31</f>
        <v>343048.18239725882</v>
      </c>
      <c r="C31" s="31">
        <f>'[1]SCC X Ano = Publico'!C31+'[1]SCC X Ano = Privado'!C31</f>
        <v>6440195.3080662042</v>
      </c>
      <c r="D31" s="31">
        <f>'[1]SCC X Ano = Publico'!D31+'[1]SCC X Ano = Privado'!D31</f>
        <v>4699490.0698875394</v>
      </c>
      <c r="E31" s="31">
        <f>'[1]SCC X Ano = Publico'!E31+'[1]SCC X Ano = Privado'!E31</f>
        <v>0</v>
      </c>
      <c r="F31" s="31">
        <f>'[1]SCC X Ano = Publico'!F31+'[1]SCC X Ano = Privado'!F31</f>
        <v>840432.05021196231</v>
      </c>
      <c r="G31" s="31">
        <f>'[1]SCC X Ano = Publico'!G31+'[1]SCC X Ano = Privado'!G31</f>
        <v>2087431.9913897251</v>
      </c>
      <c r="H31" s="31">
        <f>'[1]SCC X Ano = Publico'!H31+'[1]SCC X Ano = Privado'!H31</f>
        <v>0</v>
      </c>
      <c r="I31" s="31">
        <f>'[1]SCC X Ano = Publico'!I31+'[1]SCC X Ano = Privado'!I31</f>
        <v>13301970.26676256</v>
      </c>
      <c r="J31" s="31">
        <f>'[1]SCC X Ano = Publico'!J31+'[1]SCC X Ano = Privado'!J31</f>
        <v>5313607.4387095571</v>
      </c>
      <c r="K31" s="31">
        <f>'[1]SCC X Ano = Publico'!K31+'[1]SCC X Ano = Privado'!K31</f>
        <v>0</v>
      </c>
      <c r="L31" s="31">
        <f t="shared" si="0"/>
        <v>33026175.307424806</v>
      </c>
      <c r="N31" s="28" t="s">
        <v>276</v>
      </c>
      <c r="O31" s="32">
        <f>+B31/[1]Formato_Análises_Mecenato!$N$31</f>
        <v>1.9238870363115788E-4</v>
      </c>
      <c r="P31" s="32">
        <f>+C31/[1]Formato_Análises_Mecenato!$N$31</f>
        <v>3.6117982546705462E-3</v>
      </c>
      <c r="Q31" s="32">
        <f>+D31/[1]Formato_Análises_Mecenato!$N$31</f>
        <v>2.6355738017762136E-3</v>
      </c>
      <c r="R31" s="32">
        <f>+E31/[1]Formato_Análises_Mecenato!$N$31</f>
        <v>0</v>
      </c>
      <c r="S31" s="32">
        <f>+F31/[1]Formato_Análises_Mecenato!$N$31</f>
        <v>4.713321362044553E-4</v>
      </c>
      <c r="T31" s="32">
        <f>+G31/[1]Formato_Análises_Mecenato!$N$31</f>
        <v>1.1706761771342492E-3</v>
      </c>
      <c r="U31" s="32">
        <f>+H31/[1]Formato_Análises_Mecenato!$N$31</f>
        <v>0</v>
      </c>
      <c r="V31" s="32">
        <f>+I31/[1]Formato_Análises_Mecenato!$N$31</f>
        <v>7.4600273275871633E-3</v>
      </c>
      <c r="W31" s="32">
        <f>+J31/[1]Formato_Análises_Mecenato!$N$31</f>
        <v>2.979983859976801E-3</v>
      </c>
      <c r="X31" s="32">
        <f>+K31/[1]Formato_Análises_Mecenato!$N$31</f>
        <v>0</v>
      </c>
    </row>
    <row r="32" spans="1:24" x14ac:dyDescent="0.25">
      <c r="A32" s="28" t="s">
        <v>6</v>
      </c>
      <c r="B32" s="31">
        <f>'[1]SCC X Ano = Publico'!B32+'[1]SCC X Ano = Privado'!B32</f>
        <v>144629855.28930202</v>
      </c>
      <c r="C32" s="31">
        <f>'[1]SCC X Ano = Publico'!C32+'[1]SCC X Ano = Privado'!C32</f>
        <v>553129177.18813777</v>
      </c>
      <c r="D32" s="31">
        <f>'[1]SCC X Ano = Publico'!D32+'[1]SCC X Ano = Privado'!D32</f>
        <v>203817853.88507673</v>
      </c>
      <c r="E32" s="31">
        <f>'[1]SCC X Ano = Publico'!E32+'[1]SCC X Ano = Privado'!E32</f>
        <v>0</v>
      </c>
      <c r="F32" s="31">
        <f>'[1]SCC X Ano = Publico'!F32+'[1]SCC X Ano = Privado'!F32</f>
        <v>175464806.11465532</v>
      </c>
      <c r="G32" s="31">
        <f>'[1]SCC X Ano = Publico'!G32+'[1]SCC X Ano = Privado'!G32</f>
        <v>114760110.18264499</v>
      </c>
      <c r="H32" s="31">
        <f>'[1]SCC X Ano = Publico'!H32+'[1]SCC X Ano = Privado'!H32</f>
        <v>0</v>
      </c>
      <c r="I32" s="31">
        <f>'[1]SCC X Ano = Publico'!I32+'[1]SCC X Ano = Privado'!I32</f>
        <v>398575497.90294957</v>
      </c>
      <c r="J32" s="31">
        <f>'[1]SCC X Ano = Publico'!J32+'[1]SCC X Ano = Privado'!J32</f>
        <v>192722101.44235817</v>
      </c>
      <c r="K32" s="31">
        <f>'[1]SCC X Ano = Publico'!K32+'[1]SCC X Ano = Privado'!K32</f>
        <v>0</v>
      </c>
      <c r="L32" s="31">
        <f t="shared" si="0"/>
        <v>1783099402.0051248</v>
      </c>
      <c r="N32" s="28" t="s">
        <v>6</v>
      </c>
      <c r="O32" s="32">
        <f>+B32/[1]Formato_Análises_Mecenato!$N$31</f>
        <v>8.1111493350658606E-2</v>
      </c>
      <c r="P32" s="32">
        <f>+C32/[1]Formato_Análises_Mecenato!$N$31</f>
        <v>0.31020658554769009</v>
      </c>
      <c r="Q32" s="32">
        <f>+D32/[1]Formato_Análises_Mecenato!$N$31</f>
        <v>0.11430537952953165</v>
      </c>
      <c r="R32" s="32">
        <f>+E32/[1]Formato_Análises_Mecenato!$N$31</f>
        <v>0</v>
      </c>
      <c r="S32" s="32">
        <f>+F32/[1]Formato_Análises_Mecenato!$N$31</f>
        <v>9.8404388402206985E-2</v>
      </c>
      <c r="T32" s="32">
        <f>+G32/[1]Formato_Análises_Mecenato!$N$31</f>
        <v>6.4359906157556532E-2</v>
      </c>
      <c r="U32" s="32">
        <f>+H32/[1]Formato_Análises_Mecenato!$N$31</f>
        <v>0</v>
      </c>
      <c r="V32" s="32">
        <f>+I32/[1]Formato_Análises_Mecenato!$N$31</f>
        <v>0.22352960101649119</v>
      </c>
      <c r="W32" s="32">
        <f>+J32/[1]Formato_Análises_Mecenato!$N$31</f>
        <v>0.10808264599586483</v>
      </c>
      <c r="X32" s="32">
        <f>+K32/[1]Formato_Análises_Mecenato!$N$31</f>
        <v>0</v>
      </c>
    </row>
    <row r="36" spans="1:24" x14ac:dyDescent="0.25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</row>
    <row r="37" spans="1:24" x14ac:dyDescent="0.25">
      <c r="A37" s="28"/>
      <c r="B37" s="30">
        <v>2008</v>
      </c>
      <c r="C37" s="30">
        <v>2008</v>
      </c>
      <c r="D37" s="30">
        <v>2008</v>
      </c>
      <c r="E37" s="30">
        <v>2008</v>
      </c>
      <c r="F37" s="30">
        <v>2008</v>
      </c>
      <c r="G37" s="30">
        <v>2008</v>
      </c>
      <c r="H37" s="30">
        <v>2008</v>
      </c>
      <c r="I37" s="30">
        <v>2008</v>
      </c>
      <c r="J37" s="30">
        <v>2008</v>
      </c>
      <c r="K37" s="30">
        <v>2008</v>
      </c>
      <c r="N37" s="28"/>
      <c r="O37" s="30">
        <v>2008</v>
      </c>
      <c r="P37" s="30">
        <v>2008</v>
      </c>
      <c r="Q37" s="30">
        <v>2008</v>
      </c>
      <c r="R37" s="30">
        <v>2008</v>
      </c>
      <c r="S37" s="30">
        <v>2008</v>
      </c>
      <c r="T37" s="30">
        <v>2008</v>
      </c>
      <c r="U37" s="30">
        <v>2008</v>
      </c>
      <c r="V37" s="30">
        <v>2008</v>
      </c>
      <c r="W37" s="30">
        <v>2008</v>
      </c>
      <c r="X37" s="30">
        <v>2008</v>
      </c>
    </row>
    <row r="38" spans="1:24" x14ac:dyDescent="0.25">
      <c r="A38" s="28"/>
      <c r="B38" s="28" t="s">
        <v>283</v>
      </c>
      <c r="C38" s="28" t="s">
        <v>284</v>
      </c>
      <c r="D38" s="28" t="s">
        <v>285</v>
      </c>
      <c r="E38" s="28" t="s">
        <v>286</v>
      </c>
      <c r="F38" s="28" t="s">
        <v>287</v>
      </c>
      <c r="G38" s="28" t="s">
        <v>288</v>
      </c>
      <c r="H38" s="28" t="s">
        <v>289</v>
      </c>
      <c r="I38" s="28" t="s">
        <v>290</v>
      </c>
      <c r="J38" s="28" t="s">
        <v>291</v>
      </c>
      <c r="K38" s="28" t="s">
        <v>292</v>
      </c>
      <c r="L38" s="28" t="s">
        <v>293</v>
      </c>
      <c r="N38" s="28"/>
      <c r="O38" s="28" t="s">
        <v>283</v>
      </c>
      <c r="P38" s="28" t="s">
        <v>284</v>
      </c>
      <c r="Q38" s="28" t="s">
        <v>285</v>
      </c>
      <c r="R38" s="28" t="s">
        <v>286</v>
      </c>
      <c r="S38" s="28" t="s">
        <v>287</v>
      </c>
      <c r="T38" s="28" t="s">
        <v>288</v>
      </c>
      <c r="U38" s="28" t="s">
        <v>289</v>
      </c>
      <c r="V38" s="28" t="s">
        <v>290</v>
      </c>
      <c r="W38" s="28" t="s">
        <v>291</v>
      </c>
      <c r="X38" s="28" t="s">
        <v>292</v>
      </c>
    </row>
    <row r="39" spans="1:24" x14ac:dyDescent="0.25">
      <c r="A39" s="28" t="s">
        <v>250</v>
      </c>
      <c r="B39" s="31">
        <f>'[1]SCC X Ano = Privado'!B39+'[1]SCC X Ano = Publico'!B39</f>
        <v>0</v>
      </c>
      <c r="C39" s="31">
        <f>'[1]SCC X Ano = Privado'!C39+'[1]SCC X Ano = Publico'!C39</f>
        <v>67980.61434013398</v>
      </c>
      <c r="D39" s="31">
        <f>'[1]SCC X Ano = Privado'!D39+'[1]SCC X Ano = Publico'!D39</f>
        <v>985538.75930394127</v>
      </c>
      <c r="E39" s="31">
        <f>'[1]SCC X Ano = Privado'!E39+'[1]SCC X Ano = Publico'!E39</f>
        <v>0</v>
      </c>
      <c r="F39" s="31">
        <f>'[1]SCC X Ano = Privado'!F39+'[1]SCC X Ano = Publico'!F39</f>
        <v>4248.7883962583737</v>
      </c>
      <c r="G39" s="31">
        <f>'[1]SCC X Ano = Privado'!G39+'[1]SCC X Ano = Publico'!G39</f>
        <v>0</v>
      </c>
      <c r="H39" s="31">
        <f>'[1]SCC X Ano = Privado'!H39+'[1]SCC X Ano = Publico'!H39</f>
        <v>0</v>
      </c>
      <c r="I39" s="31">
        <f>'[1]SCC X Ano = Privado'!I39+'[1]SCC X Ano = Publico'!I39</f>
        <v>0</v>
      </c>
      <c r="J39" s="31">
        <f>'[1]SCC X Ano = Privado'!J39+'[1]SCC X Ano = Publico'!J39</f>
        <v>1271128.7191775613</v>
      </c>
      <c r="K39" s="31">
        <f>'[1]SCC X Ano = Privado'!K39+'[1]SCC X Ano = Publico'!K39</f>
        <v>0</v>
      </c>
      <c r="L39" s="31">
        <f>SUM(B39:K39)</f>
        <v>2328896.8812178951</v>
      </c>
      <c r="N39" s="28" t="s">
        <v>250</v>
      </c>
      <c r="O39" s="32">
        <f>+B39/[1]Formato_Análises_Mecenato!$O$31</f>
        <v>0</v>
      </c>
      <c r="P39" s="32">
        <f>+C39/[1]Formato_Análises_Mecenato!$O$31</f>
        <v>4.1504445739242819E-5</v>
      </c>
      <c r="Q39" s="32">
        <f>+D39/[1]Formato_Análises_Mecenato!$O$31</f>
        <v>6.0170447643781183E-4</v>
      </c>
      <c r="R39" s="32">
        <f>+E39/[1]Formato_Análises_Mecenato!$O$31</f>
        <v>0</v>
      </c>
      <c r="S39" s="32">
        <f>+F39/[1]Formato_Análises_Mecenato!$O$31</f>
        <v>2.5940278587026762E-6</v>
      </c>
      <c r="T39" s="32">
        <f>+G39/[1]Formato_Análises_Mecenato!$O$31</f>
        <v>0</v>
      </c>
      <c r="U39" s="32">
        <f>+H39/[1]Formato_Análises_Mecenato!$O$31</f>
        <v>0</v>
      </c>
      <c r="V39" s="32">
        <f>+I39/[1]Formato_Análises_Mecenato!$O$31</f>
        <v>0</v>
      </c>
      <c r="W39" s="32">
        <f>+J39/[1]Formato_Análises_Mecenato!$O$31</f>
        <v>7.7606672821065796E-4</v>
      </c>
      <c r="X39" s="32">
        <f>+K39/[1]Formato_Análises_Mecenato!$O$31</f>
        <v>0</v>
      </c>
    </row>
    <row r="40" spans="1:24" x14ac:dyDescent="0.25">
      <c r="A40" s="28" t="s">
        <v>251</v>
      </c>
      <c r="B40" s="31">
        <f>'[1]SCC X Ano = Privado'!B40+'[1]SCC X Ano = Publico'!B40</f>
        <v>0</v>
      </c>
      <c r="C40" s="31">
        <f>'[1]SCC X Ano = Privado'!C40+'[1]SCC X Ano = Publico'!C40</f>
        <v>774816.69976079022</v>
      </c>
      <c r="D40" s="31">
        <f>'[1]SCC X Ano = Privado'!D40+'[1]SCC X Ano = Publico'!D40</f>
        <v>339903.07170066988</v>
      </c>
      <c r="E40" s="31">
        <f>'[1]SCC X Ano = Privado'!E40+'[1]SCC X Ano = Publico'!E40</f>
        <v>0</v>
      </c>
      <c r="F40" s="31">
        <f>'[1]SCC X Ano = Privado'!F40+'[1]SCC X Ano = Publico'!F40</f>
        <v>0</v>
      </c>
      <c r="G40" s="31">
        <f>'[1]SCC X Ano = Privado'!G40+'[1]SCC X Ano = Publico'!G40</f>
        <v>0</v>
      </c>
      <c r="H40" s="31">
        <f>'[1]SCC X Ano = Privado'!H40+'[1]SCC X Ano = Publico'!H40</f>
        <v>0</v>
      </c>
      <c r="I40" s="31">
        <f>'[1]SCC X Ano = Privado'!I40+'[1]SCC X Ano = Publico'!I40</f>
        <v>0</v>
      </c>
      <c r="J40" s="31">
        <f>'[1]SCC X Ano = Privado'!J40+'[1]SCC X Ano = Publico'!J40</f>
        <v>0</v>
      </c>
      <c r="K40" s="31">
        <f>'[1]SCC X Ano = Privado'!K40+'[1]SCC X Ano = Publico'!K40</f>
        <v>0</v>
      </c>
      <c r="L40" s="31">
        <f t="shared" ref="L40:L66" si="1">SUM(B40:K40)</f>
        <v>1114719.77146146</v>
      </c>
      <c r="N40" s="28" t="s">
        <v>251</v>
      </c>
      <c r="O40" s="32">
        <f>+B40/[1]Formato_Análises_Mecenato!$O$31</f>
        <v>0</v>
      </c>
      <c r="P40" s="32">
        <f>+C40/[1]Formato_Análises_Mecenato!$O$31</f>
        <v>4.7305158956316564E-4</v>
      </c>
      <c r="Q40" s="32">
        <f>+D40/[1]Formato_Análises_Mecenato!$O$31</f>
        <v>2.0752222869621409E-4</v>
      </c>
      <c r="R40" s="32">
        <f>+E40/[1]Formato_Análises_Mecenato!$O$31</f>
        <v>0</v>
      </c>
      <c r="S40" s="32">
        <f>+F40/[1]Formato_Análises_Mecenato!$O$31</f>
        <v>0</v>
      </c>
      <c r="T40" s="32">
        <f>+G40/[1]Formato_Análises_Mecenato!$O$31</f>
        <v>0</v>
      </c>
      <c r="U40" s="32">
        <f>+H40/[1]Formato_Análises_Mecenato!$O$31</f>
        <v>0</v>
      </c>
      <c r="V40" s="32">
        <f>+I40/[1]Formato_Análises_Mecenato!$O$31</f>
        <v>0</v>
      </c>
      <c r="W40" s="32">
        <f>+J40/[1]Formato_Análises_Mecenato!$O$31</f>
        <v>0</v>
      </c>
      <c r="X40" s="32">
        <f>+K40/[1]Formato_Análises_Mecenato!$O$31</f>
        <v>0</v>
      </c>
    </row>
    <row r="41" spans="1:24" x14ac:dyDescent="0.25">
      <c r="A41" s="28" t="s">
        <v>252</v>
      </c>
      <c r="B41" s="31">
        <f>'[1]SCC X Ano = Privado'!B41+'[1]SCC X Ano = Publico'!B41</f>
        <v>0</v>
      </c>
      <c r="C41" s="31">
        <f>'[1]SCC X Ano = Privado'!C41+'[1]SCC X Ano = Publico'!C41</f>
        <v>253397.73995284943</v>
      </c>
      <c r="D41" s="31">
        <f>'[1]SCC X Ano = Privado'!D41+'[1]SCC X Ano = Publico'!D41</f>
        <v>321600.75287279714</v>
      </c>
      <c r="E41" s="31">
        <f>'[1]SCC X Ano = Privado'!E41+'[1]SCC X Ano = Publico'!E41</f>
        <v>0</v>
      </c>
      <c r="F41" s="31">
        <f>'[1]SCC X Ano = Privado'!F41+'[1]SCC X Ano = Publico'!F41</f>
        <v>0</v>
      </c>
      <c r="G41" s="31">
        <f>'[1]SCC X Ano = Privado'!G41+'[1]SCC X Ano = Publico'!G41</f>
        <v>135961.22868026796</v>
      </c>
      <c r="H41" s="31">
        <f>'[1]SCC X Ano = Privado'!H41+'[1]SCC X Ano = Publico'!H41</f>
        <v>0</v>
      </c>
      <c r="I41" s="31">
        <f>'[1]SCC X Ano = Privado'!I41+'[1]SCC X Ano = Publico'!I41</f>
        <v>93828.543427611425</v>
      </c>
      <c r="J41" s="31">
        <f>'[1]SCC X Ano = Privado'!J41+'[1]SCC X Ano = Publico'!J41</f>
        <v>470177.72199138568</v>
      </c>
      <c r="K41" s="31">
        <f>'[1]SCC X Ano = Privado'!K41+'[1]SCC X Ano = Publico'!K41</f>
        <v>0</v>
      </c>
      <c r="L41" s="31">
        <f t="shared" si="1"/>
        <v>1274965.9869249116</v>
      </c>
      <c r="N41" s="28" t="s">
        <v>252</v>
      </c>
      <c r="O41" s="32">
        <f>+B41/[1]Formato_Análises_Mecenato!$O$31</f>
        <v>0</v>
      </c>
      <c r="P41" s="32">
        <f>+C41/[1]Formato_Análises_Mecenato!$O$31</f>
        <v>1.5470782149302762E-4</v>
      </c>
      <c r="Q41" s="32">
        <f>+D41/[1]Formato_Análises_Mecenato!$O$31</f>
        <v>1.9634804902650635E-4</v>
      </c>
      <c r="R41" s="32">
        <f>+E41/[1]Formato_Análises_Mecenato!$O$31</f>
        <v>0</v>
      </c>
      <c r="S41" s="32">
        <f>+F41/[1]Formato_Análises_Mecenato!$O$31</f>
        <v>0</v>
      </c>
      <c r="T41" s="32">
        <f>+G41/[1]Formato_Análises_Mecenato!$O$31</f>
        <v>8.3008891478485638E-5</v>
      </c>
      <c r="U41" s="32">
        <f>+H41/[1]Formato_Análises_Mecenato!$O$31</f>
        <v>0</v>
      </c>
      <c r="V41" s="32">
        <f>+I41/[1]Formato_Análises_Mecenato!$O$31</f>
        <v>5.7285473620446421E-5</v>
      </c>
      <c r="W41" s="32">
        <f>+J41/[1]Formato_Análises_Mecenato!$O$31</f>
        <v>2.8705927328861205E-4</v>
      </c>
      <c r="X41" s="32">
        <f>+K41/[1]Formato_Análises_Mecenato!$O$31</f>
        <v>0</v>
      </c>
    </row>
    <row r="42" spans="1:24" x14ac:dyDescent="0.25">
      <c r="A42" s="28" t="s">
        <v>253</v>
      </c>
      <c r="B42" s="31">
        <f>'[1]SCC X Ano = Privado'!B42+'[1]SCC X Ano = Publico'!B42</f>
        <v>0</v>
      </c>
      <c r="C42" s="31">
        <f>'[1]SCC X Ano = Privado'!C42+'[1]SCC X Ano = Publico'!C42</f>
        <v>8497.5767925167474</v>
      </c>
      <c r="D42" s="31">
        <f>'[1]SCC X Ano = Privado'!D42+'[1]SCC X Ano = Publico'!D42</f>
        <v>148707.59386904308</v>
      </c>
      <c r="E42" s="31">
        <f>'[1]SCC X Ano = Privado'!E42+'[1]SCC X Ano = Publico'!E42</f>
        <v>0</v>
      </c>
      <c r="F42" s="31">
        <f>'[1]SCC X Ano = Privado'!F42+'[1]SCC X Ano = Publico'!F42</f>
        <v>0</v>
      </c>
      <c r="G42" s="31">
        <f>'[1]SCC X Ano = Privado'!G42+'[1]SCC X Ano = Publico'!G42</f>
        <v>0</v>
      </c>
      <c r="H42" s="31">
        <f>'[1]SCC X Ano = Privado'!H42+'[1]SCC X Ano = Publico'!H42</f>
        <v>0</v>
      </c>
      <c r="I42" s="31">
        <f>'[1]SCC X Ano = Privado'!I42+'[1]SCC X Ano = Publico'!I42</f>
        <v>0</v>
      </c>
      <c r="J42" s="31">
        <f>'[1]SCC X Ano = Privado'!J42+'[1]SCC X Ano = Publico'!J42</f>
        <v>0</v>
      </c>
      <c r="K42" s="31">
        <f>'[1]SCC X Ano = Privado'!K42+'[1]SCC X Ano = Publico'!K42</f>
        <v>0</v>
      </c>
      <c r="L42" s="31">
        <f t="shared" si="1"/>
        <v>157205.17066155982</v>
      </c>
      <c r="N42" s="28" t="s">
        <v>253</v>
      </c>
      <c r="O42" s="32">
        <f>+B42/[1]Formato_Análises_Mecenato!$O$31</f>
        <v>0</v>
      </c>
      <c r="P42" s="32">
        <f>+C42/[1]Formato_Análises_Mecenato!$O$31</f>
        <v>5.1880557174053524E-6</v>
      </c>
      <c r="Q42" s="32">
        <f>+D42/[1]Formato_Análises_Mecenato!$O$31</f>
        <v>9.0790975054593656E-5</v>
      </c>
      <c r="R42" s="32">
        <f>+E42/[1]Formato_Análises_Mecenato!$O$31</f>
        <v>0</v>
      </c>
      <c r="S42" s="32">
        <f>+F42/[1]Formato_Análises_Mecenato!$O$31</f>
        <v>0</v>
      </c>
      <c r="T42" s="32">
        <f>+G42/[1]Formato_Análises_Mecenato!$O$31</f>
        <v>0</v>
      </c>
      <c r="U42" s="32">
        <f>+H42/[1]Formato_Análises_Mecenato!$O$31</f>
        <v>0</v>
      </c>
      <c r="V42" s="32">
        <f>+I42/[1]Formato_Análises_Mecenato!$O$31</f>
        <v>0</v>
      </c>
      <c r="W42" s="32">
        <f>+J42/[1]Formato_Análises_Mecenato!$O$31</f>
        <v>0</v>
      </c>
      <c r="X42" s="32">
        <f>+K42/[1]Formato_Análises_Mecenato!$O$31</f>
        <v>0</v>
      </c>
    </row>
    <row r="43" spans="1:24" x14ac:dyDescent="0.25">
      <c r="A43" s="28" t="s">
        <v>254</v>
      </c>
      <c r="B43" s="31">
        <f>'[1]SCC X Ano = Privado'!B43+'[1]SCC X Ano = Publico'!B43</f>
        <v>713256.39557593514</v>
      </c>
      <c r="C43" s="31">
        <f>'[1]SCC X Ano = Privado'!C43+'[1]SCC X Ano = Publico'!C43</f>
        <v>148607.50940958082</v>
      </c>
      <c r="D43" s="31">
        <f>'[1]SCC X Ano = Privado'!D43+'[1]SCC X Ano = Publico'!D43</f>
        <v>527212.35273777507</v>
      </c>
      <c r="E43" s="31">
        <f>'[1]SCC X Ano = Privado'!E43+'[1]SCC X Ano = Publico'!E43</f>
        <v>0</v>
      </c>
      <c r="F43" s="31">
        <f>'[1]SCC X Ano = Privado'!F43+'[1]SCC X Ano = Publico'!F43</f>
        <v>67980.61434013398</v>
      </c>
      <c r="G43" s="31">
        <f>'[1]SCC X Ano = Privado'!G43+'[1]SCC X Ano = Publico'!G43</f>
        <v>0</v>
      </c>
      <c r="H43" s="31">
        <f>'[1]SCC X Ano = Privado'!H43+'[1]SCC X Ano = Publico'!H43</f>
        <v>0</v>
      </c>
      <c r="I43" s="31">
        <f>'[1]SCC X Ano = Privado'!I43+'[1]SCC X Ano = Publico'!I43</f>
        <v>653718.99053199938</v>
      </c>
      <c r="J43" s="31">
        <f>'[1]SCC X Ano = Privado'!J43+'[1]SCC X Ano = Publico'!J43</f>
        <v>285610.30307246116</v>
      </c>
      <c r="K43" s="31">
        <f>'[1]SCC X Ano = Privado'!K43+'[1]SCC X Ano = Publico'!K43</f>
        <v>0</v>
      </c>
      <c r="L43" s="31">
        <f t="shared" si="1"/>
        <v>2396386.165667885</v>
      </c>
      <c r="N43" s="28" t="s">
        <v>254</v>
      </c>
      <c r="O43" s="32">
        <f>+B43/[1]Formato_Análises_Mecenato!$O$31</f>
        <v>4.354669585689856E-4</v>
      </c>
      <c r="P43" s="32">
        <f>+C43/[1]Formato_Análises_Mecenato!$O$31</f>
        <v>9.072987013435406E-5</v>
      </c>
      <c r="Q43" s="32">
        <f>+D43/[1]Formato_Análises_Mecenato!$O$31</f>
        <v>3.2188082881659356E-4</v>
      </c>
      <c r="R43" s="32">
        <f>+E43/[1]Formato_Análises_Mecenato!$O$31</f>
        <v>0</v>
      </c>
      <c r="S43" s="32">
        <f>+F43/[1]Formato_Análises_Mecenato!$O$31</f>
        <v>4.1504445739242819E-5</v>
      </c>
      <c r="T43" s="32">
        <f>+G43/[1]Formato_Análises_Mecenato!$O$31</f>
        <v>0</v>
      </c>
      <c r="U43" s="32">
        <f>+H43/[1]Formato_Análises_Mecenato!$O$31</f>
        <v>0</v>
      </c>
      <c r="V43" s="32">
        <f>+I43/[1]Formato_Análises_Mecenato!$O$31</f>
        <v>3.9911737536666814E-4</v>
      </c>
      <c r="W43" s="32">
        <f>+J43/[1]Formato_Análises_Mecenato!$O$31</f>
        <v>1.7437467197823351E-4</v>
      </c>
      <c r="X43" s="32">
        <f>+K43/[1]Formato_Análises_Mecenato!$O$31</f>
        <v>0</v>
      </c>
    </row>
    <row r="44" spans="1:24" x14ac:dyDescent="0.25">
      <c r="A44" s="28" t="s">
        <v>255</v>
      </c>
      <c r="B44" s="31">
        <f>'[1]SCC X Ano = Privado'!B44+'[1]SCC X Ano = Publico'!B44</f>
        <v>0</v>
      </c>
      <c r="C44" s="31">
        <f>'[1]SCC X Ano = Privado'!C44+'[1]SCC X Ano = Publico'!C44</f>
        <v>849757.6792516748</v>
      </c>
      <c r="D44" s="31">
        <f>'[1]SCC X Ano = Privado'!D44+'[1]SCC X Ano = Publico'!D44</f>
        <v>0</v>
      </c>
      <c r="E44" s="31">
        <f>'[1]SCC X Ano = Privado'!E44+'[1]SCC X Ano = Publico'!E44</f>
        <v>0</v>
      </c>
      <c r="F44" s="31">
        <f>'[1]SCC X Ano = Privado'!F44+'[1]SCC X Ano = Publico'!F44</f>
        <v>190221.99543427609</v>
      </c>
      <c r="G44" s="31">
        <f>'[1]SCC X Ano = Privado'!G44+'[1]SCC X Ano = Publico'!G44</f>
        <v>0</v>
      </c>
      <c r="H44" s="31">
        <f>'[1]SCC X Ano = Privado'!H44+'[1]SCC X Ano = Publico'!H44</f>
        <v>0</v>
      </c>
      <c r="I44" s="31">
        <f>'[1]SCC X Ano = Privado'!I44+'[1]SCC X Ano = Publico'!I44</f>
        <v>0</v>
      </c>
      <c r="J44" s="31">
        <f>'[1]SCC X Ano = Privado'!J44+'[1]SCC X Ano = Publico'!J44</f>
        <v>0</v>
      </c>
      <c r="K44" s="31">
        <f>'[1]SCC X Ano = Privado'!K44+'[1]SCC X Ano = Publico'!K44</f>
        <v>0</v>
      </c>
      <c r="L44" s="31">
        <f t="shared" si="1"/>
        <v>1039979.6746859509</v>
      </c>
      <c r="N44" s="28" t="s">
        <v>255</v>
      </c>
      <c r="O44" s="32">
        <f>+B44/[1]Formato_Análises_Mecenato!$O$31</f>
        <v>0</v>
      </c>
      <c r="P44" s="32">
        <f>+C44/[1]Formato_Análises_Mecenato!$O$31</f>
        <v>5.1880557174053524E-4</v>
      </c>
      <c r="Q44" s="32">
        <f>+D44/[1]Formato_Análises_Mecenato!$O$31</f>
        <v>0</v>
      </c>
      <c r="R44" s="32">
        <f>+E44/[1]Formato_Análises_Mecenato!$O$31</f>
        <v>0</v>
      </c>
      <c r="S44" s="32">
        <f>+F44/[1]Formato_Análises_Mecenato!$O$31</f>
        <v>1.1613690997863446E-4</v>
      </c>
      <c r="T44" s="32">
        <f>+G44/[1]Formato_Análises_Mecenato!$O$31</f>
        <v>0</v>
      </c>
      <c r="U44" s="32">
        <f>+H44/[1]Formato_Análises_Mecenato!$O$31</f>
        <v>0</v>
      </c>
      <c r="V44" s="32">
        <f>+I44/[1]Formato_Análises_Mecenato!$O$31</f>
        <v>0</v>
      </c>
      <c r="W44" s="32">
        <f>+J44/[1]Formato_Análises_Mecenato!$O$31</f>
        <v>0</v>
      </c>
      <c r="X44" s="32">
        <f>+K44/[1]Formato_Análises_Mecenato!$O$31</f>
        <v>0</v>
      </c>
    </row>
    <row r="45" spans="1:24" x14ac:dyDescent="0.25">
      <c r="A45" s="28" t="s">
        <v>256</v>
      </c>
      <c r="B45" s="31">
        <f>'[1]SCC X Ano = Privado'!B45+'[1]SCC X Ano = Publico'!B45</f>
        <v>0</v>
      </c>
      <c r="C45" s="31">
        <f>'[1]SCC X Ano = Privado'!C45+'[1]SCC X Ano = Publico'!C45</f>
        <v>0</v>
      </c>
      <c r="D45" s="31">
        <f>'[1]SCC X Ano = Privado'!D45+'[1]SCC X Ano = Publico'!D45</f>
        <v>553802.18825985363</v>
      </c>
      <c r="E45" s="31">
        <f>'[1]SCC X Ano = Privado'!E45+'[1]SCC X Ano = Publico'!E45</f>
        <v>0</v>
      </c>
      <c r="F45" s="31">
        <f>'[1]SCC X Ano = Privado'!F45+'[1]SCC X Ano = Publico'!F45</f>
        <v>0</v>
      </c>
      <c r="G45" s="31">
        <f>'[1]SCC X Ano = Privado'!G45+'[1]SCC X Ano = Publico'!G45</f>
        <v>0</v>
      </c>
      <c r="H45" s="31">
        <f>'[1]SCC X Ano = Privado'!H45+'[1]SCC X Ano = Publico'!H45</f>
        <v>0</v>
      </c>
      <c r="I45" s="31">
        <f>'[1]SCC X Ano = Privado'!I45+'[1]SCC X Ano = Publico'!I45</f>
        <v>50985.460755100488</v>
      </c>
      <c r="J45" s="31">
        <f>'[1]SCC X Ano = Privado'!J45+'[1]SCC X Ano = Publico'!J45</f>
        <v>0</v>
      </c>
      <c r="K45" s="31">
        <f>'[1]SCC X Ano = Privado'!K45+'[1]SCC X Ano = Publico'!K45</f>
        <v>0</v>
      </c>
      <c r="L45" s="31">
        <f t="shared" si="1"/>
        <v>604787.64901495411</v>
      </c>
      <c r="N45" s="28" t="s">
        <v>256</v>
      </c>
      <c r="O45" s="32">
        <f>+B45/[1]Formato_Análises_Mecenato!$O$31</f>
        <v>0</v>
      </c>
      <c r="P45" s="32">
        <f>+C45/[1]Formato_Análises_Mecenato!$O$31</f>
        <v>0</v>
      </c>
      <c r="Q45" s="32">
        <f>+D45/[1]Formato_Análises_Mecenato!$O$31</f>
        <v>3.3811481546637242E-4</v>
      </c>
      <c r="R45" s="32">
        <f>+E45/[1]Formato_Análises_Mecenato!$O$31</f>
        <v>0</v>
      </c>
      <c r="S45" s="32">
        <f>+F45/[1]Formato_Análises_Mecenato!$O$31</f>
        <v>0</v>
      </c>
      <c r="T45" s="32">
        <f>+G45/[1]Formato_Análises_Mecenato!$O$31</f>
        <v>0</v>
      </c>
      <c r="U45" s="32">
        <f>+H45/[1]Formato_Análises_Mecenato!$O$31</f>
        <v>0</v>
      </c>
      <c r="V45" s="32">
        <f>+I45/[1]Formato_Análises_Mecenato!$O$31</f>
        <v>3.1128334304432116E-5</v>
      </c>
      <c r="W45" s="32">
        <f>+J45/[1]Formato_Análises_Mecenato!$O$31</f>
        <v>0</v>
      </c>
      <c r="X45" s="32">
        <f>+K45/[1]Formato_Análises_Mecenato!$O$31</f>
        <v>0</v>
      </c>
    </row>
    <row r="46" spans="1:24" x14ac:dyDescent="0.25">
      <c r="A46" s="28" t="s">
        <v>257</v>
      </c>
      <c r="B46" s="31">
        <f>'[1]SCC X Ano = Privado'!B46+'[1]SCC X Ano = Publico'!B46</f>
        <v>331405.49490815314</v>
      </c>
      <c r="C46" s="31">
        <f>'[1]SCC X Ano = Privado'!C46+'[1]SCC X Ano = Publico'!C46</f>
        <v>1966119.3525009849</v>
      </c>
      <c r="D46" s="31">
        <f>'[1]SCC X Ano = Privado'!D46+'[1]SCC X Ano = Publico'!D46</f>
        <v>935838.13215986942</v>
      </c>
      <c r="E46" s="31">
        <f>'[1]SCC X Ano = Privado'!E46+'[1]SCC X Ano = Publico'!E46</f>
        <v>0</v>
      </c>
      <c r="F46" s="31">
        <f>'[1]SCC X Ano = Privado'!F46+'[1]SCC X Ano = Publico'!F46</f>
        <v>412931.24665555888</v>
      </c>
      <c r="G46" s="31">
        <f>'[1]SCC X Ano = Privado'!G46+'[1]SCC X Ano = Publico'!G46</f>
        <v>0</v>
      </c>
      <c r="H46" s="31">
        <f>'[1]SCC X Ano = Privado'!H46+'[1]SCC X Ano = Publico'!H46</f>
        <v>0</v>
      </c>
      <c r="I46" s="31">
        <f>'[1]SCC X Ano = Privado'!I46+'[1]SCC X Ano = Publico'!I46</f>
        <v>305063.00685135124</v>
      </c>
      <c r="J46" s="31">
        <f>'[1]SCC X Ano = Privado'!J46+'[1]SCC X Ano = Publico'!J46</f>
        <v>430718.22144127265</v>
      </c>
      <c r="K46" s="31">
        <f>'[1]SCC X Ano = Privado'!K46+'[1]SCC X Ano = Publico'!K46</f>
        <v>0</v>
      </c>
      <c r="L46" s="31">
        <f t="shared" si="1"/>
        <v>4382075.4545171903</v>
      </c>
      <c r="N46" s="28" t="s">
        <v>257</v>
      </c>
      <c r="O46" s="32">
        <f>+B46/[1]Formato_Análises_Mecenato!$O$31</f>
        <v>2.0233417297880872E-4</v>
      </c>
      <c r="P46" s="32">
        <f>+C46/[1]Formato_Análises_Mecenato!$O$31</f>
        <v>1.200381826125632E-3</v>
      </c>
      <c r="Q46" s="32">
        <f>+D46/[1]Formato_Análises_Mecenato!$O$31</f>
        <v>5.713605761578515E-4</v>
      </c>
      <c r="R46" s="32">
        <f>+E46/[1]Formato_Análises_Mecenato!$O$31</f>
        <v>0</v>
      </c>
      <c r="S46" s="32">
        <f>+F46/[1]Formato_Análises_Mecenato!$O$31</f>
        <v>2.5210837953159573E-4</v>
      </c>
      <c r="T46" s="32">
        <f>+G46/[1]Formato_Análises_Mecenato!$O$31</f>
        <v>0</v>
      </c>
      <c r="U46" s="32">
        <f>+H46/[1]Formato_Análises_Mecenato!$O$31</f>
        <v>0</v>
      </c>
      <c r="V46" s="32">
        <f>+I46/[1]Formato_Análises_Mecenato!$O$31</f>
        <v>1.8625120025485213E-4</v>
      </c>
      <c r="W46" s="32">
        <f>+J46/[1]Formato_Análises_Mecenato!$O$31</f>
        <v>2.6296792437426568E-4</v>
      </c>
      <c r="X46" s="32">
        <f>+K46/[1]Formato_Análises_Mecenato!$O$31</f>
        <v>0</v>
      </c>
    </row>
    <row r="47" spans="1:24" x14ac:dyDescent="0.25">
      <c r="A47" s="28" t="s">
        <v>258</v>
      </c>
      <c r="B47" s="31">
        <f>'[1]SCC X Ano = Privado'!B47+'[1]SCC X Ano = Publico'!B47</f>
        <v>0</v>
      </c>
      <c r="C47" s="31">
        <f>'[1]SCC X Ano = Privado'!C47+'[1]SCC X Ano = Publico'!C47</f>
        <v>304339.55545402819</v>
      </c>
      <c r="D47" s="31">
        <f>'[1]SCC X Ano = Privado'!D47+'[1]SCC X Ano = Publico'!D47</f>
        <v>0</v>
      </c>
      <c r="E47" s="31">
        <f>'[1]SCC X Ano = Privado'!E47+'[1]SCC X Ano = Publico'!E47</f>
        <v>0</v>
      </c>
      <c r="F47" s="31">
        <f>'[1]SCC X Ano = Privado'!F47+'[1]SCC X Ano = Publico'!F47</f>
        <v>16995.153585033495</v>
      </c>
      <c r="G47" s="31">
        <f>'[1]SCC X Ano = Privado'!G47+'[1]SCC X Ano = Publico'!G47</f>
        <v>0</v>
      </c>
      <c r="H47" s="31">
        <f>'[1]SCC X Ano = Privado'!H47+'[1]SCC X Ano = Publico'!H47</f>
        <v>0</v>
      </c>
      <c r="I47" s="31">
        <f>'[1]SCC X Ano = Privado'!I47+'[1]SCC X Ano = Publico'!I47</f>
        <v>815427.4690099071</v>
      </c>
      <c r="J47" s="31">
        <f>'[1]SCC X Ano = Privado'!J47+'[1]SCC X Ano = Publico'!J47</f>
        <v>4177242.691555554</v>
      </c>
      <c r="K47" s="31">
        <f>'[1]SCC X Ano = Privado'!K47+'[1]SCC X Ano = Publico'!K47</f>
        <v>0</v>
      </c>
      <c r="L47" s="31">
        <f t="shared" si="1"/>
        <v>5314004.8696045224</v>
      </c>
      <c r="N47" s="28" t="s">
        <v>258</v>
      </c>
      <c r="O47" s="32">
        <f>+B47/[1]Formato_Análises_Mecenato!$O$31</f>
        <v>0</v>
      </c>
      <c r="P47" s="32">
        <f>+C47/[1]Formato_Análises_Mecenato!$O$31</f>
        <v>1.85809508905684E-4</v>
      </c>
      <c r="Q47" s="32">
        <f>+D47/[1]Formato_Análises_Mecenato!$O$31</f>
        <v>0</v>
      </c>
      <c r="R47" s="32">
        <f>+E47/[1]Formato_Análises_Mecenato!$O$31</f>
        <v>0</v>
      </c>
      <c r="S47" s="32">
        <f>+F47/[1]Formato_Análises_Mecenato!$O$31</f>
        <v>1.0376111434810705E-5</v>
      </c>
      <c r="T47" s="32">
        <f>+G47/[1]Formato_Análises_Mecenato!$O$31</f>
        <v>0</v>
      </c>
      <c r="U47" s="32">
        <f>+H47/[1]Formato_Análises_Mecenato!$O$31</f>
        <v>0</v>
      </c>
      <c r="V47" s="32">
        <f>+I47/[1]Formato_Análises_Mecenato!$O$31</f>
        <v>4.9784582664221758E-4</v>
      </c>
      <c r="W47" s="32">
        <f>+J47/[1]Formato_Análises_Mecenato!$O$31</f>
        <v>2.5503468056916417E-3</v>
      </c>
      <c r="X47" s="32">
        <f>+K47/[1]Formato_Análises_Mecenato!$O$31</f>
        <v>0</v>
      </c>
    </row>
    <row r="48" spans="1:24" x14ac:dyDescent="0.25">
      <c r="A48" s="28" t="s">
        <v>259</v>
      </c>
      <c r="B48" s="31">
        <f>'[1]SCC X Ano = Privado'!B48+'[1]SCC X Ano = Publico'!B48</f>
        <v>0</v>
      </c>
      <c r="C48" s="31">
        <f>'[1]SCC X Ano = Privado'!C48+'[1]SCC X Ano = Publico'!C48</f>
        <v>5854899.9032270499</v>
      </c>
      <c r="D48" s="31">
        <f>'[1]SCC X Ano = Privado'!D48+'[1]SCC X Ano = Publico'!D48</f>
        <v>6432027.3789422913</v>
      </c>
      <c r="E48" s="31">
        <f>'[1]SCC X Ano = Privado'!E48+'[1]SCC X Ano = Publico'!E48</f>
        <v>0</v>
      </c>
      <c r="F48" s="31">
        <f>'[1]SCC X Ano = Privado'!F48+'[1]SCC X Ano = Publico'!F48</f>
        <v>1600461.6381108661</v>
      </c>
      <c r="G48" s="31">
        <f>'[1]SCC X Ano = Privado'!G48+'[1]SCC X Ano = Publico'!G48</f>
        <v>1182212.7948452397</v>
      </c>
      <c r="H48" s="31">
        <f>'[1]SCC X Ano = Privado'!H48+'[1]SCC X Ano = Publico'!H48</f>
        <v>0</v>
      </c>
      <c r="I48" s="31">
        <f>'[1]SCC X Ano = Privado'!I48+'[1]SCC X Ano = Publico'!I48</f>
        <v>4098496.650133362</v>
      </c>
      <c r="J48" s="31">
        <f>'[1]SCC X Ano = Privado'!J48+'[1]SCC X Ano = Publico'!J48</f>
        <v>106833.03100903603</v>
      </c>
      <c r="K48" s="31">
        <f>'[1]SCC X Ano = Privado'!K48+'[1]SCC X Ano = Publico'!K48</f>
        <v>0</v>
      </c>
      <c r="L48" s="31">
        <f t="shared" si="1"/>
        <v>19274931.39626785</v>
      </c>
      <c r="N48" s="28" t="s">
        <v>259</v>
      </c>
      <c r="O48" s="32">
        <f>+B48/[1]Formato_Análises_Mecenato!$O$31</f>
        <v>0</v>
      </c>
      <c r="P48" s="32">
        <f>+C48/[1]Formato_Análises_Mecenato!$O$31</f>
        <v>3.5746128172119457E-3</v>
      </c>
      <c r="Q48" s="32">
        <f>+D48/[1]Formato_Análises_Mecenato!$O$31</f>
        <v>3.9269685032109168E-3</v>
      </c>
      <c r="R48" s="32">
        <f>+E48/[1]Formato_Análises_Mecenato!$O$31</f>
        <v>0</v>
      </c>
      <c r="S48" s="32">
        <f>+F48/[1]Formato_Análises_Mecenato!$O$31</f>
        <v>9.7713552402388013E-4</v>
      </c>
      <c r="T48" s="32">
        <f>+G48/[1]Formato_Análises_Mecenato!$O$31</f>
        <v>7.2178057336155798E-4</v>
      </c>
      <c r="U48" s="32">
        <f>+H48/[1]Formato_Análises_Mecenato!$O$31</f>
        <v>0</v>
      </c>
      <c r="V48" s="32">
        <f>+I48/[1]Formato_Análises_Mecenato!$O$31</f>
        <v>2.5022697055490204E-3</v>
      </c>
      <c r="W48" s="32">
        <f>+J48/[1]Formato_Análises_Mecenato!$O$31</f>
        <v>6.5225149577026342E-5</v>
      </c>
      <c r="X48" s="32">
        <f>+K48/[1]Formato_Análises_Mecenato!$O$31</f>
        <v>0</v>
      </c>
    </row>
    <row r="49" spans="1:24" x14ac:dyDescent="0.25">
      <c r="A49" s="28" t="s">
        <v>260</v>
      </c>
      <c r="B49" s="31">
        <f>'[1]SCC X Ano = Privado'!B49+'[1]SCC X Ano = Publico'!B49</f>
        <v>0</v>
      </c>
      <c r="C49" s="31">
        <f>'[1]SCC X Ano = Privado'!C49+'[1]SCC X Ano = Publico'!C49</f>
        <v>2325630.752601923</v>
      </c>
      <c r="D49" s="31">
        <f>'[1]SCC X Ano = Privado'!D49+'[1]SCC X Ano = Publico'!D49</f>
        <v>0</v>
      </c>
      <c r="E49" s="31">
        <f>'[1]SCC X Ano = Privado'!E49+'[1]SCC X Ano = Publico'!E49</f>
        <v>0</v>
      </c>
      <c r="F49" s="31">
        <f>'[1]SCC X Ano = Privado'!F49+'[1]SCC X Ano = Publico'!F49</f>
        <v>0</v>
      </c>
      <c r="G49" s="31">
        <f>'[1]SCC X Ano = Privado'!G49+'[1]SCC X Ano = Publico'!G49</f>
        <v>0</v>
      </c>
      <c r="H49" s="31">
        <f>'[1]SCC X Ano = Privado'!H49+'[1]SCC X Ano = Publico'!H49</f>
        <v>0</v>
      </c>
      <c r="I49" s="31">
        <f>'[1]SCC X Ano = Privado'!I49+'[1]SCC X Ano = Publico'!I49</f>
        <v>0</v>
      </c>
      <c r="J49" s="31">
        <f>'[1]SCC X Ano = Privado'!J49+'[1]SCC X Ano = Publico'!J49</f>
        <v>0</v>
      </c>
      <c r="K49" s="31">
        <f>'[1]SCC X Ano = Privado'!K49+'[1]SCC X Ano = Publico'!K49</f>
        <v>0</v>
      </c>
      <c r="L49" s="31">
        <f t="shared" si="1"/>
        <v>2325630.752601923</v>
      </c>
      <c r="N49" s="28" t="s">
        <v>260</v>
      </c>
      <c r="O49" s="32">
        <f>+B49/[1]Formato_Análises_Mecenato!$O$31</f>
        <v>0</v>
      </c>
      <c r="P49" s="32">
        <f>+C49/[1]Formato_Análises_Mecenato!$O$31</f>
        <v>1.4198755971508732E-3</v>
      </c>
      <c r="Q49" s="32">
        <f>+D49/[1]Formato_Análises_Mecenato!$O$31</f>
        <v>0</v>
      </c>
      <c r="R49" s="32">
        <f>+E49/[1]Formato_Análises_Mecenato!$O$31</f>
        <v>0</v>
      </c>
      <c r="S49" s="32">
        <f>+F49/[1]Formato_Análises_Mecenato!$O$31</f>
        <v>0</v>
      </c>
      <c r="T49" s="32">
        <f>+G49/[1]Formato_Análises_Mecenato!$O$31</f>
        <v>0</v>
      </c>
      <c r="U49" s="32">
        <f>+H49/[1]Formato_Análises_Mecenato!$O$31</f>
        <v>0</v>
      </c>
      <c r="V49" s="32">
        <f>+I49/[1]Formato_Análises_Mecenato!$O$31</f>
        <v>0</v>
      </c>
      <c r="W49" s="32">
        <f>+J49/[1]Formato_Análises_Mecenato!$O$31</f>
        <v>0</v>
      </c>
      <c r="X49" s="32">
        <f>+K49/[1]Formato_Análises_Mecenato!$O$31</f>
        <v>0</v>
      </c>
    </row>
    <row r="50" spans="1:24" x14ac:dyDescent="0.25">
      <c r="A50" s="28" t="s">
        <v>261</v>
      </c>
      <c r="B50" s="31">
        <f>'[1]SCC X Ano = Privado'!B50+'[1]SCC X Ano = Publico'!B50</f>
        <v>275470.1956714117</v>
      </c>
      <c r="C50" s="31">
        <f>'[1]SCC X Ano = Privado'!C50+'[1]SCC X Ano = Publico'!C50</f>
        <v>1456087.2135756309</v>
      </c>
      <c r="D50" s="31">
        <f>'[1]SCC X Ano = Privado'!D50+'[1]SCC X Ano = Publico'!D50</f>
        <v>132821.59499242963</v>
      </c>
      <c r="E50" s="31">
        <f>'[1]SCC X Ano = Privado'!E50+'[1]SCC X Ano = Publico'!E50</f>
        <v>0</v>
      </c>
      <c r="F50" s="31">
        <f>'[1]SCC X Ano = Privado'!F50+'[1]SCC X Ano = Publico'!F50</f>
        <v>0</v>
      </c>
      <c r="G50" s="31">
        <f>'[1]SCC X Ano = Privado'!G50+'[1]SCC X Ano = Publico'!G50</f>
        <v>0</v>
      </c>
      <c r="H50" s="31">
        <f>'[1]SCC X Ano = Privado'!H50+'[1]SCC X Ano = Publico'!H50</f>
        <v>0</v>
      </c>
      <c r="I50" s="31">
        <f>'[1]SCC X Ano = Privado'!I50+'[1]SCC X Ano = Publico'!I50</f>
        <v>284769.90972283483</v>
      </c>
      <c r="J50" s="31">
        <f>'[1]SCC X Ano = Privado'!J50+'[1]SCC X Ano = Publico'!J50</f>
        <v>200288.58180091676</v>
      </c>
      <c r="K50" s="31">
        <f>'[1]SCC X Ano = Privado'!K50+'[1]SCC X Ano = Publico'!K50</f>
        <v>0</v>
      </c>
      <c r="L50" s="31">
        <f t="shared" si="1"/>
        <v>2349437.4957632241</v>
      </c>
      <c r="N50" s="28" t="s">
        <v>261</v>
      </c>
      <c r="O50" s="32">
        <f>+B50/[1]Formato_Análises_Mecenato!$O$31</f>
        <v>1.6818379621898804E-4</v>
      </c>
      <c r="P50" s="32">
        <f>+C50/[1]Formato_Análises_Mecenato!$O$31</f>
        <v>8.8899009422126283E-4</v>
      </c>
      <c r="Q50" s="32">
        <f>+D50/[1]Formato_Análises_Mecenato!$O$31</f>
        <v>8.1092039780353005E-5</v>
      </c>
      <c r="R50" s="32">
        <f>+E50/[1]Formato_Análises_Mecenato!$O$31</f>
        <v>0</v>
      </c>
      <c r="S50" s="32">
        <f>+F50/[1]Formato_Análises_Mecenato!$O$31</f>
        <v>0</v>
      </c>
      <c r="T50" s="32">
        <f>+G50/[1]Formato_Análises_Mecenato!$O$31</f>
        <v>0</v>
      </c>
      <c r="U50" s="32">
        <f>+H50/[1]Formato_Análises_Mecenato!$O$31</f>
        <v>0</v>
      </c>
      <c r="V50" s="32">
        <f>+I50/[1]Formato_Análises_Mecenato!$O$31</f>
        <v>1.7386158364389356E-4</v>
      </c>
      <c r="W50" s="32">
        <f>+J50/[1]Formato_Análises_Mecenato!$O$31</f>
        <v>1.22282898679813E-4</v>
      </c>
      <c r="X50" s="32">
        <f>+K50/[1]Formato_Análises_Mecenato!$O$31</f>
        <v>0</v>
      </c>
    </row>
    <row r="51" spans="1:24" x14ac:dyDescent="0.25">
      <c r="A51" s="28" t="s">
        <v>262</v>
      </c>
      <c r="B51" s="31">
        <f>'[1]SCC X Ano = Privado'!B51+'[1]SCC X Ano = Publico'!B51</f>
        <v>7160036.6555198655</v>
      </c>
      <c r="C51" s="31">
        <f>'[1]SCC X Ano = Privado'!C51+'[1]SCC X Ano = Publico'!C51</f>
        <v>12449942.042142099</v>
      </c>
      <c r="D51" s="31">
        <f>'[1]SCC X Ano = Privado'!D51+'[1]SCC X Ano = Publico'!D51</f>
        <v>1773600.6320112275</v>
      </c>
      <c r="E51" s="31">
        <f>'[1]SCC X Ano = Privado'!E51+'[1]SCC X Ano = Publico'!E51</f>
        <v>0</v>
      </c>
      <c r="F51" s="31">
        <f>'[1]SCC X Ano = Privado'!F51+'[1]SCC X Ano = Publico'!F51</f>
        <v>1868289.2831666239</v>
      </c>
      <c r="G51" s="31">
        <f>'[1]SCC X Ano = Privado'!G51+'[1]SCC X Ano = Publico'!G51</f>
        <v>667922.97905830212</v>
      </c>
      <c r="H51" s="31">
        <f>'[1]SCC X Ano = Privado'!H51+'[1]SCC X Ano = Publico'!H51</f>
        <v>0</v>
      </c>
      <c r="I51" s="31">
        <f>'[1]SCC X Ano = Privado'!I51+'[1]SCC X Ano = Publico'!I51</f>
        <v>3268463.9370210101</v>
      </c>
      <c r="J51" s="31">
        <f>'[1]SCC X Ano = Privado'!J51+'[1]SCC X Ano = Publico'!J51</f>
        <v>1531117.0777197652</v>
      </c>
      <c r="K51" s="31">
        <f>'[1]SCC X Ano = Privado'!K51+'[1]SCC X Ano = Publico'!K51</f>
        <v>0</v>
      </c>
      <c r="L51" s="31">
        <f t="shared" si="1"/>
        <v>28719372.606638897</v>
      </c>
      <c r="N51" s="28" t="s">
        <v>262</v>
      </c>
      <c r="O51" s="32">
        <f>+B51/[1]Formato_Análises_Mecenato!$O$31</f>
        <v>4.3714425905764503E-3</v>
      </c>
      <c r="P51" s="32">
        <f>+C51/[1]Formato_Análises_Mecenato!$O$31</f>
        <v>7.6011073003755128E-3</v>
      </c>
      <c r="Q51" s="32">
        <f>+D51/[1]Formato_Análises_Mecenato!$O$31</f>
        <v>1.0828426884476974E-3</v>
      </c>
      <c r="R51" s="32">
        <f>+E51/[1]Formato_Análises_Mecenato!$O$31</f>
        <v>0</v>
      </c>
      <c r="S51" s="32">
        <f>+F51/[1]Formato_Análises_Mecenato!$O$31</f>
        <v>1.140653286691748E-3</v>
      </c>
      <c r="T51" s="32">
        <f>+G51/[1]Formato_Análises_Mecenato!$O$31</f>
        <v>4.0778938689220565E-4</v>
      </c>
      <c r="U51" s="32">
        <f>+H51/[1]Formato_Análises_Mecenato!$O$31</f>
        <v>0</v>
      </c>
      <c r="V51" s="32">
        <f>+I51/[1]Formato_Análises_Mecenato!$O$31</f>
        <v>1.9955068873902899E-3</v>
      </c>
      <c r="W51" s="32">
        <f>+J51/[1]Formato_Análises_Mecenato!$O$31</f>
        <v>9.3479834346143662E-4</v>
      </c>
      <c r="X51" s="32">
        <f>+K51/[1]Formato_Análises_Mecenato!$O$31</f>
        <v>0</v>
      </c>
    </row>
    <row r="52" spans="1:24" x14ac:dyDescent="0.25">
      <c r="A52" s="28" t="s">
        <v>263</v>
      </c>
      <c r="B52" s="31">
        <f>'[1]SCC X Ano = Privado'!B52+'[1]SCC X Ano = Publico'!B52</f>
        <v>0</v>
      </c>
      <c r="C52" s="31">
        <f>'[1]SCC X Ano = Privado'!C52+'[1]SCC X Ano = Publico'!C52</f>
        <v>0</v>
      </c>
      <c r="D52" s="31">
        <f>'[1]SCC X Ano = Privado'!D52+'[1]SCC X Ano = Publico'!D52</f>
        <v>54384.491472107184</v>
      </c>
      <c r="E52" s="31">
        <f>'[1]SCC X Ano = Privado'!E52+'[1]SCC X Ano = Publico'!E52</f>
        <v>0</v>
      </c>
      <c r="F52" s="31">
        <f>'[1]SCC X Ano = Privado'!F52+'[1]SCC X Ano = Publico'!F52</f>
        <v>64811.018196525241</v>
      </c>
      <c r="G52" s="31">
        <f>'[1]SCC X Ano = Privado'!G52+'[1]SCC X Ano = Publico'!G52</f>
        <v>0</v>
      </c>
      <c r="H52" s="31">
        <f>'[1]SCC X Ano = Privado'!H52+'[1]SCC X Ano = Publico'!H52</f>
        <v>0</v>
      </c>
      <c r="I52" s="31">
        <f>'[1]SCC X Ano = Privado'!I52+'[1]SCC X Ano = Publico'!I52</f>
        <v>0</v>
      </c>
      <c r="J52" s="31">
        <f>'[1]SCC X Ano = Privado'!J52+'[1]SCC X Ano = Publico'!J52</f>
        <v>2391551.2144244793</v>
      </c>
      <c r="K52" s="31">
        <f>'[1]SCC X Ano = Privado'!K52+'[1]SCC X Ano = Publico'!K52</f>
        <v>0</v>
      </c>
      <c r="L52" s="31">
        <f t="shared" si="1"/>
        <v>2510746.7240931117</v>
      </c>
      <c r="N52" s="28" t="s">
        <v>263</v>
      </c>
      <c r="O52" s="32">
        <f>+B52/[1]Formato_Análises_Mecenato!$O$31</f>
        <v>0</v>
      </c>
      <c r="P52" s="32">
        <f>+C52/[1]Formato_Análises_Mecenato!$O$31</f>
        <v>0</v>
      </c>
      <c r="Q52" s="32">
        <f>+D52/[1]Formato_Análises_Mecenato!$O$31</f>
        <v>3.3203556591394251E-5</v>
      </c>
      <c r="R52" s="32">
        <f>+E52/[1]Formato_Análises_Mecenato!$O$31</f>
        <v>0</v>
      </c>
      <c r="S52" s="32">
        <f>+F52/[1]Formato_Análises_Mecenato!$O$31</f>
        <v>3.9569300956650626E-5</v>
      </c>
      <c r="T52" s="32">
        <f>+G52/[1]Formato_Análises_Mecenato!$O$31</f>
        <v>0</v>
      </c>
      <c r="U52" s="32">
        <f>+H52/[1]Formato_Análises_Mecenato!$O$31</f>
        <v>0</v>
      </c>
      <c r="V52" s="32">
        <f>+I52/[1]Formato_Análises_Mecenato!$O$31</f>
        <v>0</v>
      </c>
      <c r="W52" s="32">
        <f>+J52/[1]Formato_Análises_Mecenato!$O$31</f>
        <v>1.4601222506619882E-3</v>
      </c>
      <c r="X52" s="32">
        <f>+K52/[1]Formato_Análises_Mecenato!$O$31</f>
        <v>0</v>
      </c>
    </row>
    <row r="53" spans="1:24" x14ac:dyDescent="0.25">
      <c r="A53" s="28" t="s">
        <v>264</v>
      </c>
      <c r="B53" s="31">
        <f>'[1]SCC X Ano = Privado'!B53+'[1]SCC X Ano = Publico'!B53</f>
        <v>0</v>
      </c>
      <c r="C53" s="31">
        <f>'[1]SCC X Ano = Privado'!C53+'[1]SCC X Ano = Publico'!C53</f>
        <v>980750.52773774043</v>
      </c>
      <c r="D53" s="31">
        <f>'[1]SCC X Ano = Privado'!D53+'[1]SCC X Ano = Publico'!D53</f>
        <v>450371.57000338763</v>
      </c>
      <c r="E53" s="31">
        <f>'[1]SCC X Ano = Privado'!E53+'[1]SCC X Ano = Publico'!E53</f>
        <v>0</v>
      </c>
      <c r="F53" s="31">
        <f>'[1]SCC X Ano = Privado'!F53+'[1]SCC X Ano = Publico'!F53</f>
        <v>50985.460755100488</v>
      </c>
      <c r="G53" s="31">
        <f>'[1]SCC X Ano = Privado'!G53+'[1]SCC X Ano = Publico'!G53</f>
        <v>0</v>
      </c>
      <c r="H53" s="31">
        <f>'[1]SCC X Ano = Privado'!H53+'[1]SCC X Ano = Publico'!H53</f>
        <v>0</v>
      </c>
      <c r="I53" s="31">
        <f>'[1]SCC X Ano = Privado'!I53+'[1]SCC X Ano = Publico'!I53</f>
        <v>1419095.3243502968</v>
      </c>
      <c r="J53" s="31">
        <f>'[1]SCC X Ano = Privado'!J53+'[1]SCC X Ano = Publico'!J53</f>
        <v>740053.96286028356</v>
      </c>
      <c r="K53" s="31">
        <f>'[1]SCC X Ano = Privado'!K53+'[1]SCC X Ano = Publico'!K53</f>
        <v>0</v>
      </c>
      <c r="L53" s="31">
        <f t="shared" si="1"/>
        <v>3641256.8457068084</v>
      </c>
      <c r="N53" s="28" t="s">
        <v>264</v>
      </c>
      <c r="O53" s="32">
        <f>+B53/[1]Formato_Análises_Mecenato!$O$31</f>
        <v>0</v>
      </c>
      <c r="P53" s="32">
        <f>+C53/[1]Formato_Análises_Mecenato!$O$31</f>
        <v>5.9878110042605685E-4</v>
      </c>
      <c r="Q53" s="32">
        <f>+D53/[1]Formato_Análises_Mecenato!$O$31</f>
        <v>2.7496695302248365E-4</v>
      </c>
      <c r="R53" s="32">
        <f>+E53/[1]Formato_Análises_Mecenato!$O$31</f>
        <v>0</v>
      </c>
      <c r="S53" s="32">
        <f>+F53/[1]Formato_Análises_Mecenato!$O$31</f>
        <v>3.1128334304432116E-5</v>
      </c>
      <c r="T53" s="32">
        <f>+G53/[1]Formato_Análises_Mecenato!$O$31</f>
        <v>0</v>
      </c>
      <c r="U53" s="32">
        <f>+H53/[1]Formato_Análises_Mecenato!$O$31</f>
        <v>0</v>
      </c>
      <c r="V53" s="32">
        <f>+I53/[1]Formato_Análises_Mecenato!$O$31</f>
        <v>8.6640530480669377E-4</v>
      </c>
      <c r="W53" s="32">
        <f>+J53/[1]Formato_Análises_Mecenato!$O$31</f>
        <v>4.5182777242883213E-4</v>
      </c>
      <c r="X53" s="32">
        <f>+K53/[1]Formato_Análises_Mecenato!$O$31</f>
        <v>0</v>
      </c>
    </row>
    <row r="54" spans="1:24" x14ac:dyDescent="0.25">
      <c r="A54" s="28" t="s">
        <v>265</v>
      </c>
      <c r="B54" s="31">
        <f>'[1]SCC X Ano = Privado'!B54+'[1]SCC X Ano = Publico'!B54</f>
        <v>3229079.1811563638</v>
      </c>
      <c r="C54" s="31">
        <f>'[1]SCC X Ano = Privado'!C54+'[1]SCC X Ano = Publico'!C54</f>
        <v>9045565.370412061</v>
      </c>
      <c r="D54" s="31">
        <f>'[1]SCC X Ano = Privado'!D54+'[1]SCC X Ano = Publico'!D54</f>
        <v>2843992.6921636024</v>
      </c>
      <c r="E54" s="31">
        <f>'[1]SCC X Ano = Privado'!E54+'[1]SCC X Ano = Publico'!E54</f>
        <v>0</v>
      </c>
      <c r="F54" s="31">
        <f>'[1]SCC X Ano = Privado'!F54+'[1]SCC X Ano = Publico'!F54</f>
        <v>1520775.7477002691</v>
      </c>
      <c r="G54" s="31">
        <f>'[1]SCC X Ano = Privado'!G54+'[1]SCC X Ano = Publico'!G54</f>
        <v>169951.53585033494</v>
      </c>
      <c r="H54" s="31">
        <f>'[1]SCC X Ano = Privado'!H54+'[1]SCC X Ano = Publico'!H54</f>
        <v>0</v>
      </c>
      <c r="I54" s="31">
        <f>'[1]SCC X Ano = Privado'!I54+'[1]SCC X Ano = Publico'!I54</f>
        <v>12792052.223453399</v>
      </c>
      <c r="J54" s="31">
        <f>'[1]SCC X Ano = Privado'!J54+'[1]SCC X Ano = Publico'!J54</f>
        <v>3511403.3183267768</v>
      </c>
      <c r="K54" s="31">
        <f>'[1]SCC X Ano = Privado'!K54+'[1]SCC X Ano = Publico'!K54</f>
        <v>0</v>
      </c>
      <c r="L54" s="31">
        <f t="shared" si="1"/>
        <v>33112820.069062807</v>
      </c>
      <c r="N54" s="28" t="s">
        <v>265</v>
      </c>
      <c r="O54" s="32">
        <f>+B54/[1]Formato_Análises_Mecenato!$O$31</f>
        <v>1.9714611726140336E-3</v>
      </c>
      <c r="P54" s="32">
        <f>+C54/[1]Formato_Análises_Mecenato!$O$31</f>
        <v>5.5226211287031056E-3</v>
      </c>
      <c r="Q54" s="32">
        <f>+D54/[1]Formato_Análises_Mecenato!$O$31</f>
        <v>1.7363529518005633E-3</v>
      </c>
      <c r="R54" s="32">
        <f>+E54/[1]Formato_Análises_Mecenato!$O$31</f>
        <v>0</v>
      </c>
      <c r="S54" s="32">
        <f>+F54/[1]Formato_Análises_Mecenato!$O$31</f>
        <v>9.2848461454280297E-4</v>
      </c>
      <c r="T54" s="32">
        <f>+G54/[1]Formato_Análises_Mecenato!$O$31</f>
        <v>1.0376111434810704E-4</v>
      </c>
      <c r="U54" s="32">
        <f>+H54/[1]Formato_Análises_Mecenato!$O$31</f>
        <v>0</v>
      </c>
      <c r="V54" s="32">
        <f>+I54/[1]Formato_Análises_Mecenato!$O$31</f>
        <v>7.8099770435354331E-3</v>
      </c>
      <c r="W54" s="32">
        <f>+J54/[1]Formato_Análises_Mecenato!$O$31</f>
        <v>2.1438295300613441E-3</v>
      </c>
      <c r="X54" s="32">
        <f>+K54/[1]Formato_Análises_Mecenato!$O$31</f>
        <v>0</v>
      </c>
    </row>
    <row r="55" spans="1:24" x14ac:dyDescent="0.25">
      <c r="A55" s="28" t="s">
        <v>266</v>
      </c>
      <c r="B55" s="31">
        <f>'[1]SCC X Ano = Privado'!B55+'[1]SCC X Ano = Publico'!B55</f>
        <v>5711259.5843509194</v>
      </c>
      <c r="C55" s="31">
        <f>'[1]SCC X Ano = Privado'!C55+'[1]SCC X Ano = Publico'!C55</f>
        <v>84307046.343842402</v>
      </c>
      <c r="D55" s="31">
        <f>'[1]SCC X Ano = Privado'!D55+'[1]SCC X Ano = Publico'!D55</f>
        <v>15078212.105747458</v>
      </c>
      <c r="E55" s="31">
        <f>'[1]SCC X Ano = Privado'!E55+'[1]SCC X Ano = Publico'!E55</f>
        <v>0</v>
      </c>
      <c r="F55" s="31">
        <f>'[1]SCC X Ano = Privado'!F55+'[1]SCC X Ano = Publico'!F55</f>
        <v>13332594.673920134</v>
      </c>
      <c r="G55" s="31">
        <f>'[1]SCC X Ano = Privado'!G55+'[1]SCC X Ano = Publico'!G55</f>
        <v>2950358.6623618146</v>
      </c>
      <c r="H55" s="31">
        <f>'[1]SCC X Ano = Privado'!H55+'[1]SCC X Ano = Publico'!H55</f>
        <v>0</v>
      </c>
      <c r="I55" s="31">
        <f>'[1]SCC X Ano = Privado'!I55+'[1]SCC X Ano = Publico'!I55</f>
        <v>32078829.972561885</v>
      </c>
      <c r="J55" s="31">
        <f>'[1]SCC X Ano = Privado'!J55+'[1]SCC X Ano = Publico'!J55</f>
        <v>31195614.495287154</v>
      </c>
      <c r="K55" s="31">
        <f>'[1]SCC X Ano = Privado'!K55+'[1]SCC X Ano = Publico'!K55</f>
        <v>0</v>
      </c>
      <c r="L55" s="31">
        <f t="shared" si="1"/>
        <v>184653915.83807176</v>
      </c>
      <c r="N55" s="28" t="s">
        <v>266</v>
      </c>
      <c r="O55" s="32">
        <f>+B55/[1]Formato_Análises_Mecenato!$O$31</f>
        <v>3.4869155835427546E-3</v>
      </c>
      <c r="P55" s="32">
        <f>+C55/[1]Formato_Análises_Mecenato!$O$31</f>
        <v>5.1472280213685113E-2</v>
      </c>
      <c r="Q55" s="32">
        <f>+D55/[1]Formato_Análises_Mecenato!$O$31</f>
        <v>9.205754350153408E-3</v>
      </c>
      <c r="R55" s="32">
        <f>+E55/[1]Formato_Análises_Mecenato!$O$31</f>
        <v>0</v>
      </c>
      <c r="S55" s="32">
        <f>+F55/[1]Formato_Análises_Mecenato!$O$31</f>
        <v>8.1399963442275857E-3</v>
      </c>
      <c r="T55" s="32">
        <f>+G55/[1]Formato_Análises_Mecenato!$O$31</f>
        <v>1.8012929450831382E-3</v>
      </c>
      <c r="U55" s="32">
        <f>+H55/[1]Formato_Análises_Mecenato!$O$31</f>
        <v>0</v>
      </c>
      <c r="V55" s="32">
        <f>+I55/[1]Formato_Análises_Mecenato!$O$31</f>
        <v>1.9585201912312798E-2</v>
      </c>
      <c r="W55" s="32">
        <f>+J55/[1]Formato_Análises_Mecenato!$O$31</f>
        <v>1.9045969232402066E-2</v>
      </c>
      <c r="X55" s="32">
        <f>+K55/[1]Formato_Análises_Mecenato!$O$31</f>
        <v>0</v>
      </c>
    </row>
    <row r="56" spans="1:24" x14ac:dyDescent="0.25">
      <c r="A56" s="28" t="s">
        <v>267</v>
      </c>
      <c r="B56" s="31">
        <f>'[1]SCC X Ano = Privado'!B56+'[1]SCC X Ano = Publico'!B56</f>
        <v>4628307.4428882143</v>
      </c>
      <c r="C56" s="31">
        <f>'[1]SCC X Ano = Privado'!C56+'[1]SCC X Ano = Publico'!C56</f>
        <v>1795808.1992007906</v>
      </c>
      <c r="D56" s="31">
        <f>'[1]SCC X Ano = Privado'!D56+'[1]SCC X Ano = Publico'!D56</f>
        <v>5757807.1856261278</v>
      </c>
      <c r="E56" s="31">
        <f>'[1]SCC X Ano = Privado'!E56+'[1]SCC X Ano = Publico'!E56</f>
        <v>0</v>
      </c>
      <c r="F56" s="31">
        <f>'[1]SCC X Ano = Privado'!F56+'[1]SCC X Ano = Publico'!F56</f>
        <v>84975.767925167485</v>
      </c>
      <c r="G56" s="31">
        <f>'[1]SCC X Ano = Privado'!G56+'[1]SCC X Ano = Publico'!G56</f>
        <v>0</v>
      </c>
      <c r="H56" s="31">
        <f>'[1]SCC X Ano = Privado'!H56+'[1]SCC X Ano = Publico'!H56</f>
        <v>0</v>
      </c>
      <c r="I56" s="31">
        <f>'[1]SCC X Ano = Privado'!I56+'[1]SCC X Ano = Publico'!I56</f>
        <v>734617.74007819244</v>
      </c>
      <c r="J56" s="31">
        <f>'[1]SCC X Ano = Privado'!J56+'[1]SCC X Ano = Publico'!J56</f>
        <v>0</v>
      </c>
      <c r="K56" s="31">
        <f>'[1]SCC X Ano = Privado'!K56+'[1]SCC X Ano = Publico'!K56</f>
        <v>0</v>
      </c>
      <c r="L56" s="31">
        <f t="shared" si="1"/>
        <v>13001516.335718492</v>
      </c>
      <c r="N56" s="28" t="s">
        <v>267</v>
      </c>
      <c r="O56" s="32">
        <f>+B56/[1]Formato_Análises_Mecenato!$O$31</f>
        <v>2.8257369691712169E-3</v>
      </c>
      <c r="P56" s="32">
        <f>+C56/[1]Formato_Análises_Mecenato!$O$31</f>
        <v>1.0964011532595642E-3</v>
      </c>
      <c r="Q56" s="32">
        <f>+D56/[1]Formato_Análises_Mecenato!$O$31</f>
        <v>3.5153344557487714E-3</v>
      </c>
      <c r="R56" s="32">
        <f>+E56/[1]Formato_Análises_Mecenato!$O$31</f>
        <v>0</v>
      </c>
      <c r="S56" s="32">
        <f>+F56/[1]Formato_Análises_Mecenato!$O$31</f>
        <v>5.1880557174053529E-5</v>
      </c>
      <c r="T56" s="32">
        <f>+G56/[1]Formato_Análises_Mecenato!$O$31</f>
        <v>0</v>
      </c>
      <c r="U56" s="32">
        <f>+H56/[1]Formato_Análises_Mecenato!$O$31</f>
        <v>0</v>
      </c>
      <c r="V56" s="32">
        <f>+I56/[1]Formato_Análises_Mecenato!$O$31</f>
        <v>4.4850877604029065E-4</v>
      </c>
      <c r="W56" s="32">
        <f>+J56/[1]Formato_Análises_Mecenato!$O$31</f>
        <v>0</v>
      </c>
      <c r="X56" s="32">
        <f>+K56/[1]Formato_Análises_Mecenato!$O$31</f>
        <v>0</v>
      </c>
    </row>
    <row r="57" spans="1:24" x14ac:dyDescent="0.25">
      <c r="A57" s="28" t="s">
        <v>268</v>
      </c>
      <c r="B57" s="31">
        <f>'[1]SCC X Ano = Privado'!B57+'[1]SCC X Ano = Publico'!B57</f>
        <v>55472465.426526956</v>
      </c>
      <c r="C57" s="31">
        <f>'[1]SCC X Ano = Privado'!C57+'[1]SCC X Ano = Publico'!C57</f>
        <v>95818987.722501844</v>
      </c>
      <c r="D57" s="31">
        <f>'[1]SCC X Ano = Privado'!D57+'[1]SCC X Ano = Publico'!D57</f>
        <v>54880724.345093742</v>
      </c>
      <c r="E57" s="31">
        <f>'[1]SCC X Ano = Privado'!E57+'[1]SCC X Ano = Publico'!E57</f>
        <v>0</v>
      </c>
      <c r="F57" s="31">
        <f>'[1]SCC X Ano = Privado'!F57+'[1]SCC X Ano = Publico'!F57</f>
        <v>32230203.681149315</v>
      </c>
      <c r="G57" s="31">
        <f>'[1]SCC X Ano = Privado'!G57+'[1]SCC X Ano = Publico'!G57</f>
        <v>19749973.777031101</v>
      </c>
      <c r="H57" s="31">
        <f>'[1]SCC X Ano = Privado'!H57+'[1]SCC X Ano = Publico'!H57</f>
        <v>0</v>
      </c>
      <c r="I57" s="31">
        <f>'[1]SCC X Ano = Privado'!I57+'[1]SCC X Ano = Publico'!I57</f>
        <v>101263186.12622844</v>
      </c>
      <c r="J57" s="31">
        <f>'[1]SCC X Ano = Privado'!J57+'[1]SCC X Ano = Publico'!J57</f>
        <v>33315326.783530965</v>
      </c>
      <c r="K57" s="31">
        <f>'[1]SCC X Ano = Privado'!K57+'[1]SCC X Ano = Publico'!K57</f>
        <v>0</v>
      </c>
      <c r="L57" s="31">
        <f t="shared" si="1"/>
        <v>392730867.86206234</v>
      </c>
      <c r="N57" s="28" t="s">
        <v>268</v>
      </c>
      <c r="O57" s="32">
        <f>+B57/[1]Formato_Análises_Mecenato!$O$31</f>
        <v>3.38678011910531E-2</v>
      </c>
      <c r="P57" s="32">
        <f>+C57/[1]Formato_Análises_Mecenato!$O$31</f>
        <v>5.8500706639979354E-2</v>
      </c>
      <c r="Q57" s="32">
        <f>+D57/[1]Formato_Análises_Mecenato!$O$31</f>
        <v>3.3506523408490814E-2</v>
      </c>
      <c r="R57" s="32">
        <f>+E57/[1]Formato_Análises_Mecenato!$O$31</f>
        <v>0</v>
      </c>
      <c r="S57" s="32">
        <f>+F57/[1]Formato_Análises_Mecenato!$O$31</f>
        <v>1.9677620639848566E-2</v>
      </c>
      <c r="T57" s="32">
        <f>+G57/[1]Formato_Análises_Mecenato!$O$31</f>
        <v>1.2058021583607836E-2</v>
      </c>
      <c r="U57" s="32">
        <f>+H57/[1]Formato_Análises_Mecenato!$O$31</f>
        <v>0</v>
      </c>
      <c r="V57" s="32">
        <f>+I57/[1]Formato_Análises_Mecenato!$O$31</f>
        <v>6.1824572413103775E-2</v>
      </c>
      <c r="W57" s="32">
        <f>+J57/[1]Formato_Análises_Mecenato!$O$31</f>
        <v>2.0340124698694784E-2</v>
      </c>
      <c r="X57" s="32">
        <f>+K57/[1]Formato_Análises_Mecenato!$O$31</f>
        <v>0</v>
      </c>
    </row>
    <row r="58" spans="1:24" x14ac:dyDescent="0.25">
      <c r="A58" s="28" t="s">
        <v>269</v>
      </c>
      <c r="B58" s="31">
        <f>'[1]SCC X Ano = Privado'!B58+'[1]SCC X Ano = Publico'!B58</f>
        <v>26894107.676452924</v>
      </c>
      <c r="C58" s="31">
        <f>'[1]SCC X Ano = Privado'!C58+'[1]SCC X Ano = Publico'!C58</f>
        <v>257242987.04377416</v>
      </c>
      <c r="D58" s="31">
        <f>'[1]SCC X Ano = Privado'!D58+'[1]SCC X Ano = Publico'!D58</f>
        <v>86659324.392580599</v>
      </c>
      <c r="E58" s="31">
        <f>'[1]SCC X Ano = Privado'!E58+'[1]SCC X Ano = Publico'!E58</f>
        <v>0</v>
      </c>
      <c r="F58" s="31">
        <f>'[1]SCC X Ano = Privado'!F58+'[1]SCC X Ano = Publico'!F58</f>
        <v>77627895.648704037</v>
      </c>
      <c r="G58" s="31">
        <f>'[1]SCC X Ano = Privado'!G58+'[1]SCC X Ano = Publico'!G58</f>
        <v>38986811.352305509</v>
      </c>
      <c r="H58" s="31">
        <f>'[1]SCC X Ano = Privado'!H58+'[1]SCC X Ano = Publico'!H58</f>
        <v>0</v>
      </c>
      <c r="I58" s="31">
        <f>'[1]SCC X Ano = Privado'!I58+'[1]SCC X Ano = Publico'!I58</f>
        <v>159735723.36768955</v>
      </c>
      <c r="J58" s="31">
        <f>'[1]SCC X Ano = Privado'!J58+'[1]SCC X Ano = Publico'!J58</f>
        <v>58437134.806979679</v>
      </c>
      <c r="K58" s="31">
        <f>'[1]SCC X Ano = Privado'!K58+'[1]SCC X Ano = Publico'!K58</f>
        <v>0</v>
      </c>
      <c r="L58" s="31">
        <f t="shared" si="1"/>
        <v>705583984.28848648</v>
      </c>
      <c r="N58" s="28" t="s">
        <v>269</v>
      </c>
      <c r="O58" s="32">
        <f>+B58/[1]Formato_Análises_Mecenato!$O$31</f>
        <v>1.6419755008064172E-2</v>
      </c>
      <c r="P58" s="32">
        <f>+C58/[1]Formato_Análises_Mecenato!$O$31</f>
        <v>0.15705547384639928</v>
      </c>
      <c r="Q58" s="32">
        <f>+D58/[1]Formato_Análises_Mecenato!$O$31</f>
        <v>5.2908424879118475E-2</v>
      </c>
      <c r="R58" s="32">
        <f>+E58/[1]Formato_Análises_Mecenato!$O$31</f>
        <v>0</v>
      </c>
      <c r="S58" s="32">
        <f>+F58/[1]Formato_Análises_Mecenato!$O$31</f>
        <v>4.7394434635185591E-2</v>
      </c>
      <c r="T58" s="32">
        <f>+G58/[1]Formato_Análises_Mecenato!$O$31</f>
        <v>2.380275630081443E-2</v>
      </c>
      <c r="U58" s="32">
        <f>+H58/[1]Formato_Análises_Mecenato!$O$31</f>
        <v>0</v>
      </c>
      <c r="V58" s="32">
        <f>+I58/[1]Formato_Análises_Mecenato!$O$31</f>
        <v>9.7524018096714155E-2</v>
      </c>
      <c r="W58" s="32">
        <f>+J58/[1]Formato_Análises_Mecenato!$O$31</f>
        <v>3.5677831309641646E-2</v>
      </c>
      <c r="X58" s="32">
        <f>+K58/[1]Formato_Análises_Mecenato!$O$31</f>
        <v>0</v>
      </c>
    </row>
    <row r="59" spans="1:24" x14ac:dyDescent="0.25">
      <c r="A59" s="28" t="s">
        <v>270</v>
      </c>
      <c r="B59" s="31">
        <f>'[1]SCC X Ano = Privado'!B59+'[1]SCC X Ano = Publico'!B59</f>
        <v>2902681.3592375014</v>
      </c>
      <c r="C59" s="31">
        <f>'[1]SCC X Ano = Privado'!C59+'[1]SCC X Ano = Publico'!C59</f>
        <v>31090981.503904883</v>
      </c>
      <c r="D59" s="31">
        <f>'[1]SCC X Ano = Privado'!D59+'[1]SCC X Ano = Publico'!D59</f>
        <v>2306383.9960941765</v>
      </c>
      <c r="E59" s="31">
        <f>'[1]SCC X Ano = Privado'!E59+'[1]SCC X Ano = Publico'!E59</f>
        <v>0</v>
      </c>
      <c r="F59" s="31">
        <f>'[1]SCC X Ano = Privado'!F59+'[1]SCC X Ano = Publico'!F59</f>
        <v>5904609.027947912</v>
      </c>
      <c r="G59" s="31">
        <f>'[1]SCC X Ano = Privado'!G59+'[1]SCC X Ano = Publico'!G59</f>
        <v>8974069.913580332</v>
      </c>
      <c r="H59" s="31">
        <f>'[1]SCC X Ano = Privado'!H59+'[1]SCC X Ano = Publico'!H59</f>
        <v>0</v>
      </c>
      <c r="I59" s="31">
        <f>'[1]SCC X Ano = Privado'!I59+'[1]SCC X Ano = Publico'!I59</f>
        <v>4708313.1820892813</v>
      </c>
      <c r="J59" s="31">
        <f>'[1]SCC X Ano = Privado'!J59+'[1]SCC X Ano = Publico'!J59</f>
        <v>1217697.6558215742</v>
      </c>
      <c r="K59" s="31">
        <f>'[1]SCC X Ano = Privado'!K59+'[1]SCC X Ano = Publico'!K59</f>
        <v>0</v>
      </c>
      <c r="L59" s="31">
        <f t="shared" si="1"/>
        <v>57104736.63867566</v>
      </c>
      <c r="N59" s="28" t="s">
        <v>270</v>
      </c>
      <c r="O59" s="32">
        <f>+B59/[1]Formato_Análises_Mecenato!$O$31</f>
        <v>1.7721843519978261E-3</v>
      </c>
      <c r="P59" s="32">
        <f>+C59/[1]Formato_Análises_Mecenato!$O$31</f>
        <v>1.8982087280826405E-2</v>
      </c>
      <c r="Q59" s="32">
        <f>+D59/[1]Formato_Análises_Mecenato!$O$31</f>
        <v>1.4081248065926217E-3</v>
      </c>
      <c r="R59" s="32">
        <f>+E59/[1]Formato_Análises_Mecenato!$O$31</f>
        <v>0</v>
      </c>
      <c r="S59" s="32">
        <f>+F59/[1]Formato_Análises_Mecenato!$O$31</f>
        <v>3.604961905547622E-3</v>
      </c>
      <c r="T59" s="32">
        <f>+G59/[1]Formato_Análises_Mecenato!$O$31</f>
        <v>5.4789707537031404E-3</v>
      </c>
      <c r="U59" s="32">
        <f>+H59/[1]Formato_Análises_Mecenato!$O$31</f>
        <v>0</v>
      </c>
      <c r="V59" s="32">
        <f>+I59/[1]Formato_Análises_Mecenato!$O$31</f>
        <v>2.8745831570694972E-3</v>
      </c>
      <c r="W59" s="32">
        <f>+J59/[1]Formato_Análises_Mecenato!$O$31</f>
        <v>7.4344527147075638E-4</v>
      </c>
      <c r="X59" s="32">
        <f>+K59/[1]Formato_Análises_Mecenato!$O$31</f>
        <v>0</v>
      </c>
    </row>
    <row r="60" spans="1:24" x14ac:dyDescent="0.25">
      <c r="A60" s="28" t="s">
        <v>271</v>
      </c>
      <c r="B60" s="31">
        <f>'[1]SCC X Ano = Privado'!B60+'[1]SCC X Ano = Publico'!B60</f>
        <v>2028643.5028311079</v>
      </c>
      <c r="C60" s="31">
        <f>'[1]SCC X Ano = Privado'!C60+'[1]SCC X Ano = Publico'!C60</f>
        <v>12548857.642921399</v>
      </c>
      <c r="D60" s="31">
        <f>'[1]SCC X Ano = Privado'!D60+'[1]SCC X Ano = Publico'!D60</f>
        <v>1849683.7198133334</v>
      </c>
      <c r="E60" s="31">
        <f>'[1]SCC X Ano = Privado'!E60+'[1]SCC X Ano = Publico'!E60</f>
        <v>0</v>
      </c>
      <c r="F60" s="31">
        <f>'[1]SCC X Ano = Privado'!F60+'[1]SCC X Ano = Publico'!F60</f>
        <v>3846142.9394603949</v>
      </c>
      <c r="G60" s="31">
        <f>'[1]SCC X Ano = Privado'!G60+'[1]SCC X Ano = Publico'!G60</f>
        <v>178449.11264285169</v>
      </c>
      <c r="H60" s="31">
        <f>'[1]SCC X Ano = Privado'!H60+'[1]SCC X Ano = Publico'!H60</f>
        <v>0</v>
      </c>
      <c r="I60" s="31">
        <f>'[1]SCC X Ano = Privado'!I60+'[1]SCC X Ano = Publico'!I60</f>
        <v>4422445.7253479278</v>
      </c>
      <c r="J60" s="31">
        <f>'[1]SCC X Ano = Privado'!J60+'[1]SCC X Ano = Publico'!J60</f>
        <v>2765039.5817901311</v>
      </c>
      <c r="K60" s="31">
        <f>'[1]SCC X Ano = Privado'!K60+'[1]SCC X Ano = Publico'!K60</f>
        <v>0</v>
      </c>
      <c r="L60" s="31">
        <f t="shared" si="1"/>
        <v>27639262.224807147</v>
      </c>
      <c r="N60" s="28" t="s">
        <v>271</v>
      </c>
      <c r="O60" s="32">
        <f>+B60/[1]Formato_Análises_Mecenato!$O$31</f>
        <v>1.2385549175276144E-3</v>
      </c>
      <c r="P60" s="32">
        <f>+C60/[1]Formato_Análises_Mecenato!$O$31</f>
        <v>7.6614985931750743E-3</v>
      </c>
      <c r="Q60" s="32">
        <f>+D60/[1]Formato_Análises_Mecenato!$O$31</f>
        <v>1.1292939660657089E-3</v>
      </c>
      <c r="R60" s="32">
        <f>+E60/[1]Formato_Análises_Mecenato!$O$31</f>
        <v>0</v>
      </c>
      <c r="S60" s="32">
        <f>+F60/[1]Formato_Análises_Mecenato!$O$31</f>
        <v>2.348199298957545E-3</v>
      </c>
      <c r="T60" s="32">
        <f>+G60/[1]Formato_Análises_Mecenato!$O$31</f>
        <v>1.0894917006551239E-4</v>
      </c>
      <c r="U60" s="32">
        <f>+H60/[1]Formato_Análises_Mecenato!$O$31</f>
        <v>0</v>
      </c>
      <c r="V60" s="32">
        <f>+I60/[1]Formato_Análises_Mecenato!$O$31</f>
        <v>2.700051484149145E-3</v>
      </c>
      <c r="W60" s="32">
        <f>+J60/[1]Formato_Análises_Mecenato!$O$31</f>
        <v>1.6881494291162208E-3</v>
      </c>
      <c r="X60" s="32">
        <f>+K60/[1]Formato_Análises_Mecenato!$O$31</f>
        <v>0</v>
      </c>
    </row>
    <row r="61" spans="1:24" x14ac:dyDescent="0.25">
      <c r="A61" s="28" t="s">
        <v>272</v>
      </c>
      <c r="B61" s="31">
        <f>'[1]SCC X Ano = Privado'!B61+'[1]SCC X Ano = Publico'!B61</f>
        <v>15600288.862974914</v>
      </c>
      <c r="C61" s="31">
        <f>'[1]SCC X Ano = Privado'!C61+'[1]SCC X Ano = Publico'!C61</f>
        <v>26215494.048988387</v>
      </c>
      <c r="D61" s="31">
        <f>'[1]SCC X Ano = Privado'!D61+'[1]SCC X Ano = Publico'!D61</f>
        <v>5637761.5443848632</v>
      </c>
      <c r="E61" s="31">
        <f>'[1]SCC X Ano = Privado'!E61+'[1]SCC X Ano = Publico'!E61</f>
        <v>0</v>
      </c>
      <c r="F61" s="31">
        <f>'[1]SCC X Ano = Privado'!F61+'[1]SCC X Ano = Publico'!F61</f>
        <v>8203477.0363351852</v>
      </c>
      <c r="G61" s="31">
        <f>'[1]SCC X Ano = Privado'!G61+'[1]SCC X Ano = Publico'!G61</f>
        <v>15644957.276127912</v>
      </c>
      <c r="H61" s="31">
        <f>'[1]SCC X Ano = Privado'!H61+'[1]SCC X Ano = Publico'!H61</f>
        <v>0</v>
      </c>
      <c r="I61" s="31">
        <f>'[1]SCC X Ano = Privado'!I61+'[1]SCC X Ano = Publico'!I61</f>
        <v>20800327.055533264</v>
      </c>
      <c r="J61" s="31">
        <f>'[1]SCC X Ano = Privado'!J61+'[1]SCC X Ano = Publico'!J61</f>
        <v>9620050.6367916837</v>
      </c>
      <c r="K61" s="31">
        <f>'[1]SCC X Ano = Privado'!K61+'[1]SCC X Ano = Publico'!K61</f>
        <v>0</v>
      </c>
      <c r="L61" s="31">
        <f t="shared" si="1"/>
        <v>101722356.46113619</v>
      </c>
      <c r="N61" s="28" t="s">
        <v>272</v>
      </c>
      <c r="O61" s="32">
        <f>+B61/[1]Formato_Análises_Mecenato!$O$31</f>
        <v>9.524499725616635E-3</v>
      </c>
      <c r="P61" s="32">
        <f>+C61/[1]Formato_Análises_Mecenato!$O$31</f>
        <v>1.6005438621658933E-2</v>
      </c>
      <c r="Q61" s="32">
        <f>+D61/[1]Formato_Análises_Mecenato!$O$31</f>
        <v>3.4420425643545338E-3</v>
      </c>
      <c r="R61" s="32">
        <f>+E61/[1]Formato_Análises_Mecenato!$O$31</f>
        <v>0</v>
      </c>
      <c r="S61" s="32">
        <f>+F61/[1]Formato_Análises_Mecenato!$O$31</f>
        <v>5.0084979494909804E-3</v>
      </c>
      <c r="T61" s="32">
        <f>+G61/[1]Formato_Análises_Mecenato!$O$31</f>
        <v>9.5517712904290789E-3</v>
      </c>
      <c r="U61" s="32">
        <f>+H61/[1]Formato_Análises_Mecenato!$O$31</f>
        <v>0</v>
      </c>
      <c r="V61" s="32">
        <f>+I61/[1]Formato_Análises_Mecenato!$O$31</f>
        <v>1.2699297498481289E-2</v>
      </c>
      <c r="W61" s="32">
        <f>+J61/[1]Formato_Análises_Mecenato!$O$31</f>
        <v>5.8733636572590852E-3</v>
      </c>
      <c r="X61" s="32">
        <f>+K61/[1]Formato_Análises_Mecenato!$O$31</f>
        <v>0</v>
      </c>
    </row>
    <row r="62" spans="1:24" x14ac:dyDescent="0.25">
      <c r="A62" s="28" t="s">
        <v>273</v>
      </c>
      <c r="B62" s="31">
        <f>'[1]SCC X Ano = Privado'!B62+'[1]SCC X Ano = Publico'!B62</f>
        <v>90342.24259694558</v>
      </c>
      <c r="C62" s="31">
        <f>'[1]SCC X Ano = Privado'!C62+'[1]SCC X Ano = Publico'!C62</f>
        <v>424878.8396258374</v>
      </c>
      <c r="D62" s="31">
        <f>'[1]SCC X Ano = Privado'!D62+'[1]SCC X Ano = Publico'!D62</f>
        <v>203941.84302040195</v>
      </c>
      <c r="E62" s="31">
        <f>'[1]SCC X Ano = Privado'!E62+'[1]SCC X Ano = Publico'!E62</f>
        <v>0</v>
      </c>
      <c r="F62" s="31">
        <f>'[1]SCC X Ano = Privado'!F62+'[1]SCC X Ano = Publico'!F62</f>
        <v>0</v>
      </c>
      <c r="G62" s="31">
        <f>'[1]SCC X Ano = Privado'!G62+'[1]SCC X Ano = Publico'!G62</f>
        <v>0</v>
      </c>
      <c r="H62" s="31">
        <f>'[1]SCC X Ano = Privado'!H62+'[1]SCC X Ano = Publico'!H62</f>
        <v>0</v>
      </c>
      <c r="I62" s="31">
        <f>'[1]SCC X Ano = Privado'!I62+'[1]SCC X Ano = Publico'!I62</f>
        <v>541496.1844956202</v>
      </c>
      <c r="J62" s="31">
        <f>'[1]SCC X Ano = Privado'!J62+'[1]SCC X Ano = Publico'!J62</f>
        <v>0</v>
      </c>
      <c r="K62" s="31">
        <f>'[1]SCC X Ano = Privado'!K62+'[1]SCC X Ano = Publico'!K62</f>
        <v>0</v>
      </c>
      <c r="L62" s="31">
        <f t="shared" si="1"/>
        <v>1260659.1097388051</v>
      </c>
      <c r="N62" s="28" t="s">
        <v>273</v>
      </c>
      <c r="O62" s="32">
        <f>+B62/[1]Formato_Análises_Mecenato!$O$31</f>
        <v>5.5156970001266523E-5</v>
      </c>
      <c r="P62" s="32">
        <f>+C62/[1]Formato_Análises_Mecenato!$O$31</f>
        <v>2.5940278587026762E-4</v>
      </c>
      <c r="Q62" s="32">
        <f>+D62/[1]Formato_Análises_Mecenato!$O$31</f>
        <v>1.2451333721772846E-4</v>
      </c>
      <c r="R62" s="32">
        <f>+E62/[1]Formato_Análises_Mecenato!$O$31</f>
        <v>0</v>
      </c>
      <c r="S62" s="32">
        <f>+F62/[1]Formato_Análises_Mecenato!$O$31</f>
        <v>0</v>
      </c>
      <c r="T62" s="32">
        <f>+G62/[1]Formato_Análises_Mecenato!$O$31</f>
        <v>0</v>
      </c>
      <c r="U62" s="32">
        <f>+H62/[1]Formato_Análises_Mecenato!$O$31</f>
        <v>0</v>
      </c>
      <c r="V62" s="32">
        <f>+I62/[1]Formato_Análises_Mecenato!$O$31</f>
        <v>3.3060158731365168E-4</v>
      </c>
      <c r="W62" s="32">
        <f>+J62/[1]Formato_Análises_Mecenato!$O$31</f>
        <v>0</v>
      </c>
      <c r="X62" s="32">
        <f>+K62/[1]Formato_Análises_Mecenato!$O$31</f>
        <v>0</v>
      </c>
    </row>
    <row r="63" spans="1:24" x14ac:dyDescent="0.25">
      <c r="A63" s="28" t="s">
        <v>274</v>
      </c>
      <c r="B63" s="31">
        <f>'[1]SCC X Ano = Privado'!B63+'[1]SCC X Ano = Publico'!B63</f>
        <v>0</v>
      </c>
      <c r="C63" s="31">
        <f>'[1]SCC X Ano = Privado'!C63+'[1]SCC X Ano = Publico'!C63</f>
        <v>438009.12533409835</v>
      </c>
      <c r="D63" s="31">
        <f>'[1]SCC X Ano = Privado'!D63+'[1]SCC X Ano = Publico'!D63</f>
        <v>373893.37887073687</v>
      </c>
      <c r="E63" s="31">
        <f>'[1]SCC X Ano = Privado'!E63+'[1]SCC X Ano = Publico'!E63</f>
        <v>0</v>
      </c>
      <c r="F63" s="31">
        <f>'[1]SCC X Ano = Privado'!F63+'[1]SCC X Ano = Publico'!F63</f>
        <v>0</v>
      </c>
      <c r="G63" s="31">
        <f>'[1]SCC X Ano = Privado'!G63+'[1]SCC X Ano = Publico'!G63</f>
        <v>0</v>
      </c>
      <c r="H63" s="31">
        <f>'[1]SCC X Ano = Privado'!H63+'[1]SCC X Ano = Publico'!H63</f>
        <v>0</v>
      </c>
      <c r="I63" s="31">
        <f>'[1]SCC X Ano = Privado'!I63+'[1]SCC X Ano = Publico'!I63</f>
        <v>1366410.3482366928</v>
      </c>
      <c r="J63" s="31">
        <f>'[1]SCC X Ano = Privado'!J63+'[1]SCC X Ano = Publico'!J63</f>
        <v>99075.899067912018</v>
      </c>
      <c r="K63" s="31">
        <f>'[1]SCC X Ano = Privado'!K63+'[1]SCC X Ano = Publico'!K63</f>
        <v>0</v>
      </c>
      <c r="L63" s="31">
        <f t="shared" si="1"/>
        <v>2277388.7515094401</v>
      </c>
      <c r="N63" s="28" t="s">
        <v>274</v>
      </c>
      <c r="O63" s="32">
        <f>+B63/[1]Formato_Análises_Mecenato!$O$31</f>
        <v>0</v>
      </c>
      <c r="P63" s="32">
        <f>+C63/[1]Formato_Análises_Mecenato!$O$31</f>
        <v>2.67419265803688E-4</v>
      </c>
      <c r="Q63" s="32">
        <f>+D63/[1]Formato_Análises_Mecenato!$O$31</f>
        <v>2.282744515658355E-4</v>
      </c>
      <c r="R63" s="32">
        <f>+E63/[1]Formato_Análises_Mecenato!$O$31</f>
        <v>0</v>
      </c>
      <c r="S63" s="32">
        <f>+F63/[1]Formato_Análises_Mecenato!$O$31</f>
        <v>0</v>
      </c>
      <c r="T63" s="32">
        <f>+G63/[1]Formato_Análises_Mecenato!$O$31</f>
        <v>0</v>
      </c>
      <c r="U63" s="32">
        <f>+H63/[1]Formato_Análises_Mecenato!$O$31</f>
        <v>0</v>
      </c>
      <c r="V63" s="32">
        <f>+I63/[1]Formato_Análises_Mecenato!$O$31</f>
        <v>8.3423935935878055E-4</v>
      </c>
      <c r="W63" s="32">
        <f>+J63/[1]Formato_Análises_Mecenato!$O$31</f>
        <v>6.0489160282612828E-5</v>
      </c>
      <c r="X63" s="32">
        <f>+K63/[1]Formato_Análises_Mecenato!$O$31</f>
        <v>0</v>
      </c>
    </row>
    <row r="64" spans="1:24" x14ac:dyDescent="0.25">
      <c r="A64" s="28" t="s">
        <v>275</v>
      </c>
      <c r="B64" s="31">
        <f>'[1]SCC X Ano = Privado'!B64+'[1]SCC X Ano = Publico'!B64</f>
        <v>0</v>
      </c>
      <c r="C64" s="31">
        <f>'[1]SCC X Ano = Privado'!C64+'[1]SCC X Ano = Publico'!C64</f>
        <v>2397257.9830564908</v>
      </c>
      <c r="D64" s="31">
        <f>'[1]SCC X Ano = Privado'!D64+'[1]SCC X Ano = Publico'!D64</f>
        <v>339903.07170066988</v>
      </c>
      <c r="E64" s="31">
        <f>'[1]SCC X Ano = Privado'!E64+'[1]SCC X Ano = Publico'!E64</f>
        <v>0</v>
      </c>
      <c r="F64" s="31">
        <f>'[1]SCC X Ano = Privado'!F64+'[1]SCC X Ano = Publico'!F64</f>
        <v>595430.55932502786</v>
      </c>
      <c r="G64" s="31">
        <f>'[1]SCC X Ano = Privado'!G64+'[1]SCC X Ano = Publico'!G64</f>
        <v>702741.59602379636</v>
      </c>
      <c r="H64" s="31">
        <f>'[1]SCC X Ano = Privado'!H64+'[1]SCC X Ano = Publico'!H64</f>
        <v>0</v>
      </c>
      <c r="I64" s="31">
        <f>'[1]SCC X Ano = Privado'!I64+'[1]SCC X Ano = Publico'!I64</f>
        <v>2081311.330834744</v>
      </c>
      <c r="J64" s="31">
        <f>'[1]SCC X Ano = Privado'!J64+'[1]SCC X Ano = Publico'!J64</f>
        <v>632997.83647013677</v>
      </c>
      <c r="K64" s="31">
        <f>'[1]SCC X Ano = Privado'!K64+'[1]SCC X Ano = Publico'!K64</f>
        <v>0</v>
      </c>
      <c r="L64" s="31">
        <f t="shared" si="1"/>
        <v>6749642.3774108645</v>
      </c>
      <c r="N64" s="28" t="s">
        <v>275</v>
      </c>
      <c r="O64" s="32">
        <f>+B64/[1]Formato_Análises_Mecenato!$O$31</f>
        <v>0</v>
      </c>
      <c r="P64" s="32">
        <f>+C64/[1]Formato_Análises_Mecenato!$O$31</f>
        <v>1.4636064243684606E-3</v>
      </c>
      <c r="Q64" s="32">
        <f>+D64/[1]Formato_Análises_Mecenato!$O$31</f>
        <v>2.0752222869621409E-4</v>
      </c>
      <c r="R64" s="32">
        <f>+E64/[1]Formato_Análises_Mecenato!$O$31</f>
        <v>0</v>
      </c>
      <c r="S64" s="32">
        <f>+F64/[1]Formato_Análises_Mecenato!$O$31</f>
        <v>3.6353033259369503E-4</v>
      </c>
      <c r="T64" s="32">
        <f>+G64/[1]Formato_Análises_Mecenato!$O$31</f>
        <v>4.2904732068093678E-4</v>
      </c>
      <c r="U64" s="32">
        <f>+H64/[1]Formato_Análises_Mecenato!$O$31</f>
        <v>0</v>
      </c>
      <c r="V64" s="32">
        <f>+I64/[1]Formato_Análises_Mecenato!$O$31</f>
        <v>1.2707103934790896E-3</v>
      </c>
      <c r="W64" s="32">
        <f>+J64/[1]Formato_Análises_Mecenato!$O$31</f>
        <v>3.8646641563700102E-4</v>
      </c>
      <c r="X64" s="32">
        <f>+K64/[1]Formato_Análises_Mecenato!$O$31</f>
        <v>0</v>
      </c>
    </row>
    <row r="65" spans="1:24" x14ac:dyDescent="0.25">
      <c r="A65" s="28" t="s">
        <v>276</v>
      </c>
      <c r="B65" s="31">
        <f>'[1]SCC X Ano = Privado'!B65+'[1]SCC X Ano = Publico'!B65</f>
        <v>1278786.208533216</v>
      </c>
      <c r="C65" s="31">
        <f>'[1]SCC X Ano = Privado'!C65+'[1]SCC X Ano = Publico'!C65</f>
        <v>11748662.199278152</v>
      </c>
      <c r="D65" s="31">
        <f>'[1]SCC X Ano = Privado'!D65+'[1]SCC X Ano = Publico'!D65</f>
        <v>5227426.9532552557</v>
      </c>
      <c r="E65" s="31">
        <f>'[1]SCC X Ano = Privado'!E65+'[1]SCC X Ano = Publico'!E65</f>
        <v>0</v>
      </c>
      <c r="F65" s="31">
        <f>'[1]SCC X Ano = Privado'!F65+'[1]SCC X Ano = Publico'!F65</f>
        <v>676986.98732465436</v>
      </c>
      <c r="G65" s="31">
        <f>'[1]SCC X Ano = Privado'!G65+'[1]SCC X Ano = Publico'!G65</f>
        <v>2095665.5905090461</v>
      </c>
      <c r="H65" s="31">
        <f>'[1]SCC X Ano = Privado'!H65+'[1]SCC X Ano = Publico'!H65</f>
        <v>0</v>
      </c>
      <c r="I65" s="31">
        <f>'[1]SCC X Ano = Privado'!I65+'[1]SCC X Ano = Publico'!I65</f>
        <v>13218244.023669457</v>
      </c>
      <c r="J65" s="31">
        <f>'[1]SCC X Ano = Privado'!J65+'[1]SCC X Ano = Publico'!J65</f>
        <v>394309.84381912707</v>
      </c>
      <c r="K65" s="31">
        <f>'[1]SCC X Ano = Privado'!K65+'[1]SCC X Ano = Publico'!K65</f>
        <v>0</v>
      </c>
      <c r="L65" s="31">
        <f t="shared" si="1"/>
        <v>34640081.806388907</v>
      </c>
      <c r="N65" s="28" t="s">
        <v>276</v>
      </c>
      <c r="O65" s="32">
        <f>+B65/[1]Formato_Análises_Mecenato!$O$31</f>
        <v>7.8074188236372901E-4</v>
      </c>
      <c r="P65" s="32">
        <f>+C65/[1]Formato_Análises_Mecenato!$O$31</f>
        <v>7.1729524290390844E-3</v>
      </c>
      <c r="Q65" s="32">
        <f>+D65/[1]Formato_Análises_Mecenato!$O$31</f>
        <v>3.1915195301368405E-3</v>
      </c>
      <c r="R65" s="32">
        <f>+E65/[1]Formato_Análises_Mecenato!$O$31</f>
        <v>0</v>
      </c>
      <c r="S65" s="32">
        <f>+F65/[1]Formato_Análises_Mecenato!$O$31</f>
        <v>4.1332326802762174E-4</v>
      </c>
      <c r="T65" s="32">
        <f>+G65/[1]Formato_Análises_Mecenato!$O$31</f>
        <v>1.2794741505819339E-3</v>
      </c>
      <c r="U65" s="32">
        <f>+H65/[1]Formato_Análises_Mecenato!$O$31</f>
        <v>0</v>
      </c>
      <c r="V65" s="32">
        <f>+I65/[1]Formato_Análises_Mecenato!$O$31</f>
        <v>8.0701814358946026E-3</v>
      </c>
      <c r="W65" s="32">
        <f>+J65/[1]Formato_Análises_Mecenato!$O$31</f>
        <v>2.4073938836969937E-4</v>
      </c>
      <c r="X65" s="32">
        <f>+K65/[1]Formato_Análises_Mecenato!$O$31</f>
        <v>0</v>
      </c>
    </row>
    <row r="66" spans="1:24" x14ac:dyDescent="0.25">
      <c r="A66" s="28" t="s">
        <v>6</v>
      </c>
      <c r="B66" s="31">
        <f>'[1]SCC X Ano = Privado'!B66+'[1]SCC X Ano = Publico'!B66</f>
        <v>126316130.22922443</v>
      </c>
      <c r="C66" s="31">
        <f>'[1]SCC X Ano = Privado'!C66+'[1]SCC X Ano = Publico'!C66</f>
        <v>560515363.18958759</v>
      </c>
      <c r="D66" s="31">
        <f>'[1]SCC X Ano = Privado'!D66+'[1]SCC X Ano = Publico'!D66</f>
        <v>193814863.74667639</v>
      </c>
      <c r="E66" s="31">
        <f>'[1]SCC X Ano = Privado'!E66+'[1]SCC X Ano = Publico'!E66</f>
        <v>0</v>
      </c>
      <c r="F66" s="31">
        <f>'[1]SCC X Ano = Privado'!F66+'[1]SCC X Ano = Publico'!F66</f>
        <v>148300017.26843247</v>
      </c>
      <c r="G66" s="31">
        <f>'[1]SCC X Ano = Privado'!G66+'[1]SCC X Ano = Publico'!G66</f>
        <v>91439075.819016516</v>
      </c>
      <c r="H66" s="31">
        <f>'[1]SCC X Ano = Privado'!H66+'[1]SCC X Ano = Publico'!H66</f>
        <v>0</v>
      </c>
      <c r="I66" s="31">
        <f>'[1]SCC X Ano = Privado'!I66+'[1]SCC X Ano = Publico'!I66</f>
        <v>364732806.57202202</v>
      </c>
      <c r="J66" s="31">
        <f>'[1]SCC X Ano = Privado'!J66+'[1]SCC X Ano = Publico'!J66</f>
        <v>152793372.38293785</v>
      </c>
      <c r="K66" s="31">
        <f>'[1]SCC X Ano = Privado'!K66+'[1]SCC X Ano = Publico'!K66</f>
        <v>0</v>
      </c>
      <c r="L66" s="31">
        <f t="shared" si="1"/>
        <v>1637911629.2078974</v>
      </c>
      <c r="N66" s="28" t="s">
        <v>6</v>
      </c>
      <c r="O66" s="32">
        <f>+B66/[1]Formato_Análises_Mecenato!$O$31</f>
        <v>7.7120235290295588E-2</v>
      </c>
      <c r="P66" s="32">
        <f>+C66/[1]Formato_Análises_Mecenato!$O$31</f>
        <v>0.34221343398157306</v>
      </c>
      <c r="Q66" s="32">
        <f>+D66/[1]Formato_Análises_Mecenato!$O$31</f>
        <v>0.11833047662065033</v>
      </c>
      <c r="R66" s="32">
        <f>+E66/[1]Formato_Análises_Mecenato!$O$31</f>
        <v>0</v>
      </c>
      <c r="S66" s="32">
        <f>+F66/[1]Formato_Análises_Mecenato!$O$31</f>
        <v>9.0542135866115758E-2</v>
      </c>
      <c r="T66" s="32">
        <f>+G66/[1]Formato_Análises_Mecenato!$O$31</f>
        <v>5.5826623481046368E-2</v>
      </c>
      <c r="U66" s="32">
        <f>+H66/[1]Formato_Análises_Mecenato!$O$31</f>
        <v>0</v>
      </c>
      <c r="V66" s="32">
        <f>+I66/[1]Formato_Análises_Mecenato!$O$31</f>
        <v>0.22268161484903107</v>
      </c>
      <c r="W66" s="32">
        <f>+J66/[1]Formato_Análises_Mecenato!$O$31</f>
        <v>9.3285479911287716E-2</v>
      </c>
      <c r="X66" s="32">
        <f>+K66/[1]Formato_Análises_Mecenato!$O$31</f>
        <v>0</v>
      </c>
    </row>
    <row r="67" spans="1:24" x14ac:dyDescent="0.25">
      <c r="A67" s="28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</row>
    <row r="68" spans="1:24" x14ac:dyDescent="0.25">
      <c r="A68" s="28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</row>
    <row r="69" spans="1:24" x14ac:dyDescent="0.25">
      <c r="A69" s="28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</row>
    <row r="70" spans="1:24" x14ac:dyDescent="0.25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</row>
    <row r="71" spans="1:24" x14ac:dyDescent="0.25">
      <c r="A71" s="28"/>
      <c r="B71" s="30">
        <v>2009</v>
      </c>
      <c r="C71" s="30">
        <v>2009</v>
      </c>
      <c r="D71" s="30">
        <v>2009</v>
      </c>
      <c r="E71" s="30">
        <v>2009</v>
      </c>
      <c r="F71" s="30">
        <v>2009</v>
      </c>
      <c r="G71" s="30">
        <v>2009</v>
      </c>
      <c r="H71" s="30">
        <v>2009</v>
      </c>
      <c r="I71" s="30">
        <v>2009</v>
      </c>
      <c r="J71" s="30">
        <v>2009</v>
      </c>
      <c r="K71" s="30">
        <v>2009</v>
      </c>
      <c r="O71" s="30">
        <v>2009</v>
      </c>
      <c r="P71" s="30">
        <v>2009</v>
      </c>
      <c r="Q71" s="30">
        <v>2009</v>
      </c>
      <c r="R71" s="30">
        <v>2009</v>
      </c>
      <c r="S71" s="30">
        <v>2009</v>
      </c>
      <c r="T71" s="30">
        <v>2009</v>
      </c>
      <c r="U71" s="30">
        <v>2009</v>
      </c>
      <c r="V71" s="30">
        <v>2009</v>
      </c>
      <c r="W71" s="30">
        <v>2009</v>
      </c>
      <c r="X71" s="30">
        <v>2009</v>
      </c>
    </row>
    <row r="72" spans="1:24" x14ac:dyDescent="0.25">
      <c r="A72" s="28"/>
      <c r="B72" s="28" t="s">
        <v>283</v>
      </c>
      <c r="C72" s="28" t="s">
        <v>284</v>
      </c>
      <c r="D72" s="28" t="s">
        <v>285</v>
      </c>
      <c r="E72" s="28" t="s">
        <v>286</v>
      </c>
      <c r="F72" s="28" t="s">
        <v>287</v>
      </c>
      <c r="G72" s="28" t="s">
        <v>288</v>
      </c>
      <c r="H72" s="28" t="s">
        <v>289</v>
      </c>
      <c r="I72" s="28" t="s">
        <v>290</v>
      </c>
      <c r="J72" s="28" t="s">
        <v>291</v>
      </c>
      <c r="K72" s="28" t="s">
        <v>292</v>
      </c>
      <c r="L72" s="28" t="s">
        <v>293</v>
      </c>
      <c r="O72" s="28" t="s">
        <v>283</v>
      </c>
      <c r="P72" s="28" t="s">
        <v>284</v>
      </c>
      <c r="Q72" s="28" t="s">
        <v>285</v>
      </c>
      <c r="R72" s="28" t="s">
        <v>286</v>
      </c>
      <c r="S72" s="28" t="s">
        <v>287</v>
      </c>
      <c r="T72" s="28" t="s">
        <v>288</v>
      </c>
      <c r="U72" s="28" t="s">
        <v>289</v>
      </c>
      <c r="V72" s="28" t="s">
        <v>290</v>
      </c>
      <c r="W72" s="28" t="s">
        <v>291</v>
      </c>
      <c r="X72" s="28" t="s">
        <v>292</v>
      </c>
    </row>
    <row r="73" spans="1:24" x14ac:dyDescent="0.25">
      <c r="A73" s="28" t="s">
        <v>250</v>
      </c>
      <c r="B73" s="31">
        <f>'[1]SCC X Ano = Privado'!B73+'[1]SCC X Ano = Publico'!B73</f>
        <v>0</v>
      </c>
      <c r="C73" s="31">
        <f>'[1]SCC X Ano = Privado'!C73+'[1]SCC X Ano = Publico'!C73</f>
        <v>0</v>
      </c>
      <c r="D73" s="31">
        <f>'[1]SCC X Ano = Privado'!D73+'[1]SCC X Ano = Publico'!D73</f>
        <v>897273.21608303301</v>
      </c>
      <c r="E73" s="31">
        <f>'[1]SCC X Ano = Privado'!E73+'[1]SCC X Ano = Publico'!E73</f>
        <v>0</v>
      </c>
      <c r="F73" s="31">
        <f>'[1]SCC X Ano = Privado'!F73+'[1]SCC X Ano = Publico'!F73</f>
        <v>19551.204769368931</v>
      </c>
      <c r="G73" s="31">
        <f>'[1]SCC X Ano = Privado'!G73+'[1]SCC X Ano = Publico'!G73</f>
        <v>0</v>
      </c>
      <c r="H73" s="31">
        <f>'[1]SCC X Ano = Privado'!H73+'[1]SCC X Ano = Publico'!H73</f>
        <v>0</v>
      </c>
      <c r="I73" s="31">
        <f>'[1]SCC X Ano = Privado'!I73+'[1]SCC X Ano = Publico'!I73</f>
        <v>0</v>
      </c>
      <c r="J73" s="31">
        <f>'[1]SCC X Ano = Privado'!J73+'[1]SCC X Ano = Publico'!J73</f>
        <v>0</v>
      </c>
      <c r="K73" s="31">
        <f>'[1]SCC X Ano = Privado'!K73+'[1]SCC X Ano = Publico'!K73</f>
        <v>0</v>
      </c>
      <c r="L73" s="31">
        <f>SUM(B73:K73)</f>
        <v>916824.42085240199</v>
      </c>
      <c r="N73" s="28" t="s">
        <v>250</v>
      </c>
      <c r="O73" s="32">
        <f>+B73/[1]Formato_Análises_Mecenato!$P$31</f>
        <v>0</v>
      </c>
      <c r="P73" s="32">
        <f>+C73/[1]Formato_Análises_Mecenato!$P$31</f>
        <v>0</v>
      </c>
      <c r="Q73" s="32">
        <f>+D73/[1]Formato_Análises_Mecenato!$P$31</f>
        <v>5.6193161991369253E-4</v>
      </c>
      <c r="R73" s="32">
        <f>+E73/[1]Formato_Análises_Mecenato!$P$31</f>
        <v>0</v>
      </c>
      <c r="S73" s="32">
        <f>+F73/[1]Formato_Análises_Mecenato!$P$31</f>
        <v>1.2244252887962185E-5</v>
      </c>
      <c r="T73" s="32">
        <f>+G73/[1]Formato_Análises_Mecenato!$P$31</f>
        <v>0</v>
      </c>
      <c r="U73" s="32">
        <f>+H73/[1]Formato_Análises_Mecenato!$P$31</f>
        <v>0</v>
      </c>
      <c r="V73" s="32">
        <f>+I73/[1]Formato_Análises_Mecenato!$P$31</f>
        <v>0</v>
      </c>
      <c r="W73" s="32">
        <f>+J73/[1]Formato_Análises_Mecenato!$P$31</f>
        <v>0</v>
      </c>
      <c r="X73" s="32">
        <f>+K73/[1]Formato_Análises_Mecenato!$P$31</f>
        <v>0</v>
      </c>
    </row>
    <row r="74" spans="1:24" x14ac:dyDescent="0.25">
      <c r="A74" s="28" t="s">
        <v>251</v>
      </c>
      <c r="B74" s="31">
        <f>'[1]SCC X Ano = Privado'!B74+'[1]SCC X Ano = Publico'!B74</f>
        <v>0</v>
      </c>
      <c r="C74" s="31">
        <f>'[1]SCC X Ano = Privado'!C74+'[1]SCC X Ano = Publico'!C74</f>
        <v>40731.676602851941</v>
      </c>
      <c r="D74" s="31">
        <f>'[1]SCC X Ano = Privado'!D74+'[1]SCC X Ano = Publico'!D74</f>
        <v>0</v>
      </c>
      <c r="E74" s="31">
        <f>'[1]SCC X Ano = Privado'!E74+'[1]SCC X Ano = Publico'!E74</f>
        <v>0</v>
      </c>
      <c r="F74" s="31">
        <f>'[1]SCC X Ano = Privado'!F74+'[1]SCC X Ano = Publico'!F74</f>
        <v>0</v>
      </c>
      <c r="G74" s="31">
        <f>'[1]SCC X Ano = Privado'!G74+'[1]SCC X Ano = Publico'!G74</f>
        <v>0</v>
      </c>
      <c r="H74" s="31">
        <f>'[1]SCC X Ano = Privado'!H74+'[1]SCC X Ano = Publico'!H74</f>
        <v>0</v>
      </c>
      <c r="I74" s="31">
        <f>'[1]SCC X Ano = Privado'!I74+'[1]SCC X Ano = Publico'!I74</f>
        <v>0</v>
      </c>
      <c r="J74" s="31">
        <f>'[1]SCC X Ano = Privado'!J74+'[1]SCC X Ano = Publico'!J74</f>
        <v>0</v>
      </c>
      <c r="K74" s="31">
        <f>'[1]SCC X Ano = Privado'!K74+'[1]SCC X Ano = Publico'!K74</f>
        <v>0</v>
      </c>
      <c r="L74" s="31">
        <f t="shared" ref="L74:L100" si="2">SUM(B74:K74)</f>
        <v>40731.676602851941</v>
      </c>
      <c r="N74" s="28" t="s">
        <v>251</v>
      </c>
      <c r="O74" s="32">
        <f>+B74/[1]Formato_Análises_Mecenato!$P$31</f>
        <v>0</v>
      </c>
      <c r="P74" s="32">
        <f>+C74/[1]Formato_Análises_Mecenato!$P$31</f>
        <v>2.5508860183254554E-5</v>
      </c>
      <c r="Q74" s="32">
        <f>+D74/[1]Formato_Análises_Mecenato!$P$31</f>
        <v>0</v>
      </c>
      <c r="R74" s="32">
        <f>+E74/[1]Formato_Análises_Mecenato!$P$31</f>
        <v>0</v>
      </c>
      <c r="S74" s="32">
        <f>+F74/[1]Formato_Análises_Mecenato!$P$31</f>
        <v>0</v>
      </c>
      <c r="T74" s="32">
        <f>+G74/[1]Formato_Análises_Mecenato!$P$31</f>
        <v>0</v>
      </c>
      <c r="U74" s="32">
        <f>+H74/[1]Formato_Análises_Mecenato!$P$31</f>
        <v>0</v>
      </c>
      <c r="V74" s="32">
        <f>+I74/[1]Formato_Análises_Mecenato!$P$31</f>
        <v>0</v>
      </c>
      <c r="W74" s="32">
        <f>+J74/[1]Formato_Análises_Mecenato!$P$31</f>
        <v>0</v>
      </c>
      <c r="X74" s="32">
        <f>+K74/[1]Formato_Análises_Mecenato!$P$31</f>
        <v>0</v>
      </c>
    </row>
    <row r="75" spans="1:24" x14ac:dyDescent="0.25">
      <c r="A75" s="28" t="s">
        <v>252</v>
      </c>
      <c r="B75" s="31">
        <f>'[1]SCC X Ano = Privado'!B75+'[1]SCC X Ano = Publico'!B75</f>
        <v>0</v>
      </c>
      <c r="C75" s="31">
        <f>'[1]SCC X Ano = Privado'!C75+'[1]SCC X Ano = Publico'!C75</f>
        <v>216259.85136562618</v>
      </c>
      <c r="D75" s="31">
        <f>'[1]SCC X Ano = Privado'!D75+'[1]SCC X Ano = Publico'!D75</f>
        <v>650743.96139608091</v>
      </c>
      <c r="E75" s="31">
        <f>'[1]SCC X Ano = Privado'!E75+'[1]SCC X Ano = Publico'!E75</f>
        <v>0</v>
      </c>
      <c r="F75" s="31">
        <f>'[1]SCC X Ano = Privado'!F75+'[1]SCC X Ano = Publico'!F75</f>
        <v>297740.40963152709</v>
      </c>
      <c r="G75" s="31">
        <f>'[1]SCC X Ano = Privado'!G75+'[1]SCC X Ano = Publico'!G75</f>
        <v>0</v>
      </c>
      <c r="H75" s="31">
        <f>'[1]SCC X Ano = Privado'!H75+'[1]SCC X Ano = Publico'!H75</f>
        <v>0</v>
      </c>
      <c r="I75" s="31">
        <f>'[1]SCC X Ano = Privado'!I75+'[1]SCC X Ano = Publico'!I75</f>
        <v>0</v>
      </c>
      <c r="J75" s="31">
        <f>'[1]SCC X Ano = Privado'!J75+'[1]SCC X Ano = Publico'!J75</f>
        <v>0</v>
      </c>
      <c r="K75" s="31">
        <f>'[1]SCC X Ano = Privado'!K75+'[1]SCC X Ano = Publico'!K75</f>
        <v>0</v>
      </c>
      <c r="L75" s="31">
        <f t="shared" si="2"/>
        <v>1164744.2223932343</v>
      </c>
      <c r="N75" s="28" t="s">
        <v>252</v>
      </c>
      <c r="O75" s="32">
        <f>+B75/[1]Formato_Análises_Mecenato!$P$31</f>
        <v>0</v>
      </c>
      <c r="P75" s="32">
        <f>+C75/[1]Formato_Análises_Mecenato!$P$31</f>
        <v>1.3543617085850362E-4</v>
      </c>
      <c r="Q75" s="32">
        <f>+D75/[1]Formato_Análises_Mecenato!$P$31</f>
        <v>4.0753875388442883E-4</v>
      </c>
      <c r="R75" s="32">
        <f>+E75/[1]Formato_Análises_Mecenato!$P$31</f>
        <v>0</v>
      </c>
      <c r="S75" s="32">
        <f>+F75/[1]Formato_Análises_Mecenato!$P$31</f>
        <v>1.864646661675541E-4</v>
      </c>
      <c r="T75" s="32">
        <f>+G75/[1]Formato_Análises_Mecenato!$P$31</f>
        <v>0</v>
      </c>
      <c r="U75" s="32">
        <f>+H75/[1]Formato_Análises_Mecenato!$P$31</f>
        <v>0</v>
      </c>
      <c r="V75" s="32">
        <f>+I75/[1]Formato_Análises_Mecenato!$P$31</f>
        <v>0</v>
      </c>
      <c r="W75" s="32">
        <f>+J75/[1]Formato_Análises_Mecenato!$P$31</f>
        <v>0</v>
      </c>
      <c r="X75" s="32">
        <f>+K75/[1]Formato_Análises_Mecenato!$P$31</f>
        <v>0</v>
      </c>
    </row>
    <row r="76" spans="1:24" x14ac:dyDescent="0.25">
      <c r="A76" s="28" t="s">
        <v>253</v>
      </c>
      <c r="B76" s="31">
        <f>'[1]SCC X Ano = Privado'!B76+'[1]SCC X Ano = Publico'!B76</f>
        <v>0</v>
      </c>
      <c r="C76" s="31">
        <f>'[1]SCC X Ano = Privado'!C76+'[1]SCC X Ano = Publico'!C76</f>
        <v>0</v>
      </c>
      <c r="D76" s="31">
        <f>'[1]SCC X Ano = Privado'!D76+'[1]SCC X Ano = Publico'!D76</f>
        <v>0</v>
      </c>
      <c r="E76" s="31">
        <f>'[1]SCC X Ano = Privado'!E76+'[1]SCC X Ano = Publico'!E76</f>
        <v>0</v>
      </c>
      <c r="F76" s="31">
        <f>'[1]SCC X Ano = Privado'!F76+'[1]SCC X Ano = Publico'!F76</f>
        <v>0</v>
      </c>
      <c r="G76" s="31">
        <f>'[1]SCC X Ano = Privado'!G76+'[1]SCC X Ano = Publico'!G76</f>
        <v>0</v>
      </c>
      <c r="H76" s="31">
        <f>'[1]SCC X Ano = Privado'!H76+'[1]SCC X Ano = Publico'!H76</f>
        <v>0</v>
      </c>
      <c r="I76" s="31">
        <f>'[1]SCC X Ano = Privado'!I76+'[1]SCC X Ano = Publico'!I76</f>
        <v>0</v>
      </c>
      <c r="J76" s="31">
        <f>'[1]SCC X Ano = Privado'!J76+'[1]SCC X Ano = Publico'!J76</f>
        <v>0</v>
      </c>
      <c r="K76" s="31">
        <f>'[1]SCC X Ano = Privado'!K76+'[1]SCC X Ano = Publico'!K76</f>
        <v>0</v>
      </c>
      <c r="L76" s="31">
        <f t="shared" si="2"/>
        <v>0</v>
      </c>
      <c r="N76" s="28" t="s">
        <v>253</v>
      </c>
      <c r="O76" s="32">
        <f>+B76/[1]Formato_Análises_Mecenato!$P$31</f>
        <v>0</v>
      </c>
      <c r="P76" s="32">
        <f>+C76/[1]Formato_Análises_Mecenato!$P$31</f>
        <v>0</v>
      </c>
      <c r="Q76" s="32">
        <f>+D76/[1]Formato_Análises_Mecenato!$P$31</f>
        <v>0</v>
      </c>
      <c r="R76" s="32">
        <f>+E76/[1]Formato_Análises_Mecenato!$P$31</f>
        <v>0</v>
      </c>
      <c r="S76" s="32">
        <f>+F76/[1]Formato_Análises_Mecenato!$P$31</f>
        <v>0</v>
      </c>
      <c r="T76" s="32">
        <f>+G76/[1]Formato_Análises_Mecenato!$P$31</f>
        <v>0</v>
      </c>
      <c r="U76" s="32">
        <f>+H76/[1]Formato_Análises_Mecenato!$P$31</f>
        <v>0</v>
      </c>
      <c r="V76" s="32">
        <f>+I76/[1]Formato_Análises_Mecenato!$P$31</f>
        <v>0</v>
      </c>
      <c r="W76" s="32">
        <f>+J76/[1]Formato_Análises_Mecenato!$P$31</f>
        <v>0</v>
      </c>
      <c r="X76" s="32">
        <f>+K76/[1]Formato_Análises_Mecenato!$P$31</f>
        <v>0</v>
      </c>
    </row>
    <row r="77" spans="1:24" x14ac:dyDescent="0.25">
      <c r="A77" s="28" t="s">
        <v>254</v>
      </c>
      <c r="B77" s="31">
        <f>'[1]SCC X Ano = Privado'!B77+'[1]SCC X Ano = Publico'!B77</f>
        <v>0</v>
      </c>
      <c r="C77" s="31">
        <f>'[1]SCC X Ano = Privado'!C77+'[1]SCC X Ano = Publico'!C77</f>
        <v>1261900.6270824729</v>
      </c>
      <c r="D77" s="31">
        <f>'[1]SCC X Ano = Privado'!D77+'[1]SCC X Ano = Publico'!D77</f>
        <v>406631.13786259893</v>
      </c>
      <c r="E77" s="31">
        <f>'[1]SCC X Ano = Privado'!E77+'[1]SCC X Ano = Publico'!E77</f>
        <v>0</v>
      </c>
      <c r="F77" s="31">
        <f>'[1]SCC X Ano = Privado'!F77+'[1]SCC X Ano = Publico'!F77</f>
        <v>235597.42663754849</v>
      </c>
      <c r="G77" s="31">
        <f>'[1]SCC X Ano = Privado'!G77+'[1]SCC X Ano = Publico'!G77</f>
        <v>0</v>
      </c>
      <c r="H77" s="31">
        <f>'[1]SCC X Ano = Privado'!H77+'[1]SCC X Ano = Publico'!H77</f>
        <v>0</v>
      </c>
      <c r="I77" s="31">
        <f>'[1]SCC X Ano = Privado'!I77+'[1]SCC X Ano = Publico'!I77</f>
        <v>2690302.4747589966</v>
      </c>
      <c r="J77" s="31">
        <f>'[1]SCC X Ano = Privado'!J77+'[1]SCC X Ano = Publico'!J77</f>
        <v>2166448.797582176</v>
      </c>
      <c r="K77" s="31">
        <f>'[1]SCC X Ano = Privado'!K77+'[1]SCC X Ano = Publico'!K77</f>
        <v>0</v>
      </c>
      <c r="L77" s="31">
        <f t="shared" si="2"/>
        <v>6760880.4639237933</v>
      </c>
      <c r="N77" s="28" t="s">
        <v>254</v>
      </c>
      <c r="O77" s="32">
        <f>+B77/[1]Formato_Análises_Mecenato!$P$31</f>
        <v>0</v>
      </c>
      <c r="P77" s="32">
        <f>+C77/[1]Formato_Análises_Mecenato!$P$31</f>
        <v>7.9028533431776775E-4</v>
      </c>
      <c r="Q77" s="32">
        <f>+D77/[1]Formato_Análises_Mecenato!$P$31</f>
        <v>2.5465921629085287E-4</v>
      </c>
      <c r="R77" s="32">
        <f>+E77/[1]Formato_Análises_Mecenato!$P$31</f>
        <v>0</v>
      </c>
      <c r="S77" s="32">
        <f>+F77/[1]Formato_Análises_Mecenato!$P$31</f>
        <v>1.4754663487657668E-4</v>
      </c>
      <c r="T77" s="32">
        <f>+G77/[1]Formato_Análises_Mecenato!$P$31</f>
        <v>0</v>
      </c>
      <c r="U77" s="32">
        <f>+H77/[1]Formato_Análises_Mecenato!$P$31</f>
        <v>0</v>
      </c>
      <c r="V77" s="32">
        <f>+I77/[1]Formato_Análises_Mecenato!$P$31</f>
        <v>1.6848447057169721E-3</v>
      </c>
      <c r="W77" s="32">
        <f>+J77/[1]Formato_Análises_Mecenato!$P$31</f>
        <v>1.3567730101204387E-3</v>
      </c>
      <c r="X77" s="32">
        <f>+K77/[1]Formato_Análises_Mecenato!$P$31</f>
        <v>0</v>
      </c>
    </row>
    <row r="78" spans="1:24" x14ac:dyDescent="0.25">
      <c r="A78" s="28" t="s">
        <v>255</v>
      </c>
      <c r="B78" s="31">
        <f>'[1]SCC X Ano = Privado'!B78+'[1]SCC X Ano = Publico'!B78</f>
        <v>0</v>
      </c>
      <c r="C78" s="31">
        <f>'[1]SCC X Ano = Privado'!C78+'[1]SCC X Ano = Publico'!C78</f>
        <v>0</v>
      </c>
      <c r="D78" s="31">
        <f>'[1]SCC X Ano = Privado'!D78+'[1]SCC X Ano = Publico'!D78</f>
        <v>0</v>
      </c>
      <c r="E78" s="31">
        <f>'[1]SCC X Ano = Privado'!E78+'[1]SCC X Ano = Publico'!E78</f>
        <v>0</v>
      </c>
      <c r="F78" s="31">
        <f>'[1]SCC X Ano = Privado'!F78+'[1]SCC X Ano = Publico'!F78</f>
        <v>136769.47540388189</v>
      </c>
      <c r="G78" s="31">
        <f>'[1]SCC X Ano = Privado'!G78+'[1]SCC X Ano = Publico'!G78</f>
        <v>0</v>
      </c>
      <c r="H78" s="31">
        <f>'[1]SCC X Ano = Privado'!H78+'[1]SCC X Ano = Publico'!H78</f>
        <v>0</v>
      </c>
      <c r="I78" s="31">
        <f>'[1]SCC X Ano = Privado'!I78+'[1]SCC X Ano = Publico'!I78</f>
        <v>95255.7506102552</v>
      </c>
      <c r="J78" s="31">
        <f>'[1]SCC X Ano = Privado'!J78+'[1]SCC X Ano = Publico'!J78</f>
        <v>0</v>
      </c>
      <c r="K78" s="31">
        <f>'[1]SCC X Ano = Privado'!K78+'[1]SCC X Ano = Publico'!K78</f>
        <v>0</v>
      </c>
      <c r="L78" s="31">
        <f t="shared" si="2"/>
        <v>232025.22601413709</v>
      </c>
      <c r="N78" s="28" t="s">
        <v>255</v>
      </c>
      <c r="O78" s="32">
        <f>+B78/[1]Formato_Análises_Mecenato!$P$31</f>
        <v>0</v>
      </c>
      <c r="P78" s="32">
        <f>+C78/[1]Formato_Análises_Mecenato!$P$31</f>
        <v>0</v>
      </c>
      <c r="Q78" s="32">
        <f>+D78/[1]Formato_Análises_Mecenato!$P$31</f>
        <v>0</v>
      </c>
      <c r="R78" s="32">
        <f>+E78/[1]Formato_Análises_Mecenato!$P$31</f>
        <v>0</v>
      </c>
      <c r="S78" s="32">
        <f>+F78/[1]Formato_Análises_Mecenato!$P$31</f>
        <v>8.5654058865095066E-5</v>
      </c>
      <c r="T78" s="32">
        <f>+G78/[1]Formato_Análises_Mecenato!$P$31</f>
        <v>0</v>
      </c>
      <c r="U78" s="32">
        <f>+H78/[1]Formato_Análises_Mecenato!$P$31</f>
        <v>0</v>
      </c>
      <c r="V78" s="32">
        <f>+I78/[1]Formato_Análises_Mecenato!$P$31</f>
        <v>5.9655428566322035E-5</v>
      </c>
      <c r="W78" s="32">
        <f>+J78/[1]Formato_Análises_Mecenato!$P$31</f>
        <v>0</v>
      </c>
      <c r="X78" s="32">
        <f>+K78/[1]Formato_Análises_Mecenato!$P$31</f>
        <v>0</v>
      </c>
    </row>
    <row r="79" spans="1:24" x14ac:dyDescent="0.25">
      <c r="A79" s="28" t="s">
        <v>256</v>
      </c>
      <c r="B79" s="31">
        <f>'[1]SCC X Ano = Privado'!B79+'[1]SCC X Ano = Publico'!B79</f>
        <v>0</v>
      </c>
      <c r="C79" s="31">
        <f>'[1]SCC X Ano = Privado'!C79+'[1]SCC X Ano = Publico'!C79</f>
        <v>0</v>
      </c>
      <c r="D79" s="31">
        <f>'[1]SCC X Ano = Privado'!D79+'[1]SCC X Ano = Publico'!D79</f>
        <v>0</v>
      </c>
      <c r="E79" s="31">
        <f>'[1]SCC X Ano = Privado'!E79+'[1]SCC X Ano = Publico'!E79</f>
        <v>0</v>
      </c>
      <c r="F79" s="31">
        <f>'[1]SCC X Ano = Privado'!F79+'[1]SCC X Ano = Publico'!F79</f>
        <v>0</v>
      </c>
      <c r="G79" s="31">
        <f>'[1]SCC X Ano = Privado'!G79+'[1]SCC X Ano = Publico'!G79</f>
        <v>0</v>
      </c>
      <c r="H79" s="31">
        <f>'[1]SCC X Ano = Privado'!H79+'[1]SCC X Ano = Publico'!H79</f>
        <v>0</v>
      </c>
      <c r="I79" s="31">
        <f>'[1]SCC X Ano = Privado'!I79+'[1]SCC X Ano = Publico'!I79</f>
        <v>0</v>
      </c>
      <c r="J79" s="31">
        <f>'[1]SCC X Ano = Privado'!J79+'[1]SCC X Ano = Publico'!J79</f>
        <v>0</v>
      </c>
      <c r="K79" s="31">
        <f>'[1]SCC X Ano = Privado'!K79+'[1]SCC X Ano = Publico'!K79</f>
        <v>0</v>
      </c>
      <c r="L79" s="31">
        <f t="shared" si="2"/>
        <v>0</v>
      </c>
      <c r="N79" s="28" t="s">
        <v>256</v>
      </c>
      <c r="O79" s="32">
        <f>+B79/[1]Formato_Análises_Mecenato!$P$31</f>
        <v>0</v>
      </c>
      <c r="P79" s="32">
        <f>+C79/[1]Formato_Análises_Mecenato!$P$31</f>
        <v>0</v>
      </c>
      <c r="Q79" s="32">
        <f>+D79/[1]Formato_Análises_Mecenato!$P$31</f>
        <v>0</v>
      </c>
      <c r="R79" s="32">
        <f>+E79/[1]Formato_Análises_Mecenato!$P$31</f>
        <v>0</v>
      </c>
      <c r="S79" s="32">
        <f>+F79/[1]Formato_Análises_Mecenato!$P$31</f>
        <v>0</v>
      </c>
      <c r="T79" s="32">
        <f>+G79/[1]Formato_Análises_Mecenato!$P$31</f>
        <v>0</v>
      </c>
      <c r="U79" s="32">
        <f>+H79/[1]Formato_Análises_Mecenato!$P$31</f>
        <v>0</v>
      </c>
      <c r="V79" s="32">
        <f>+I79/[1]Formato_Análises_Mecenato!$P$31</f>
        <v>0</v>
      </c>
      <c r="W79" s="32">
        <f>+J79/[1]Formato_Análises_Mecenato!$P$31</f>
        <v>0</v>
      </c>
      <c r="X79" s="32">
        <f>+K79/[1]Formato_Análises_Mecenato!$P$31</f>
        <v>0</v>
      </c>
    </row>
    <row r="80" spans="1:24" x14ac:dyDescent="0.25">
      <c r="A80" s="28" t="s">
        <v>257</v>
      </c>
      <c r="B80" s="31">
        <f>'[1]SCC X Ano = Privado'!B80+'[1]SCC X Ano = Publico'!B80</f>
        <v>579577.62491358991</v>
      </c>
      <c r="C80" s="31">
        <f>'[1]SCC X Ano = Privado'!C80+'[1]SCC X Ano = Publico'!C80</f>
        <v>1388215.3727113362</v>
      </c>
      <c r="D80" s="31">
        <f>'[1]SCC X Ano = Privado'!D80+'[1]SCC X Ano = Publico'!D80</f>
        <v>0</v>
      </c>
      <c r="E80" s="31">
        <f>'[1]SCC X Ano = Privado'!E80+'[1]SCC X Ano = Publico'!E80</f>
        <v>0</v>
      </c>
      <c r="F80" s="31">
        <f>'[1]SCC X Ano = Privado'!F80+'[1]SCC X Ano = Publico'!F80</f>
        <v>76213.040091596267</v>
      </c>
      <c r="G80" s="31">
        <f>'[1]SCC X Ano = Privado'!G80+'[1]SCC X Ano = Publico'!G80</f>
        <v>0</v>
      </c>
      <c r="H80" s="31">
        <f>'[1]SCC X Ano = Privado'!H80+'[1]SCC X Ano = Publico'!H80</f>
        <v>0</v>
      </c>
      <c r="I80" s="31">
        <f>'[1]SCC X Ano = Privado'!I80+'[1]SCC X Ano = Publico'!I80</f>
        <v>0</v>
      </c>
      <c r="J80" s="31">
        <f>'[1]SCC X Ano = Privado'!J80+'[1]SCC X Ano = Publico'!J80</f>
        <v>1243388.6014319374</v>
      </c>
      <c r="K80" s="31">
        <f>'[1]SCC X Ano = Privado'!K80+'[1]SCC X Ano = Publico'!K80</f>
        <v>0</v>
      </c>
      <c r="L80" s="31">
        <f t="shared" si="2"/>
        <v>3287394.6391484598</v>
      </c>
      <c r="N80" s="28" t="s">
        <v>257</v>
      </c>
      <c r="O80" s="32">
        <f>+B80/[1]Formato_Análises_Mecenato!$P$31</f>
        <v>3.6296970398287871E-4</v>
      </c>
      <c r="P80" s="32">
        <f>+C80/[1]Formato_Análises_Mecenato!$P$31</f>
        <v>8.6939195241127469E-4</v>
      </c>
      <c r="Q80" s="32">
        <f>+D80/[1]Formato_Análises_Mecenato!$P$31</f>
        <v>0</v>
      </c>
      <c r="R80" s="32">
        <f>+E80/[1]Formato_Análises_Mecenato!$P$31</f>
        <v>0</v>
      </c>
      <c r="S80" s="32">
        <f>+F80/[1]Formato_Análises_Mecenato!$P$31</f>
        <v>4.7729628288887594E-5</v>
      </c>
      <c r="T80" s="32">
        <f>+G80/[1]Formato_Análises_Mecenato!$P$31</f>
        <v>0</v>
      </c>
      <c r="U80" s="32">
        <f>+H80/[1]Formato_Análises_Mecenato!$P$31</f>
        <v>0</v>
      </c>
      <c r="V80" s="32">
        <f>+I80/[1]Formato_Análises_Mecenato!$P$31</f>
        <v>0</v>
      </c>
      <c r="W80" s="32">
        <f>+J80/[1]Formato_Análises_Mecenato!$P$31</f>
        <v>7.7869188387788904E-4</v>
      </c>
      <c r="X80" s="32">
        <f>+K80/[1]Formato_Análises_Mecenato!$P$31</f>
        <v>0</v>
      </c>
    </row>
    <row r="81" spans="1:24" x14ac:dyDescent="0.25">
      <c r="A81" s="28" t="s">
        <v>258</v>
      </c>
      <c r="B81" s="31">
        <f>'[1]SCC X Ano = Privado'!B81+'[1]SCC X Ano = Publico'!B81</f>
        <v>0</v>
      </c>
      <c r="C81" s="31">
        <f>'[1]SCC X Ano = Privado'!C81+'[1]SCC X Ano = Publico'!C81</f>
        <v>393856.15256890433</v>
      </c>
      <c r="D81" s="31">
        <f>'[1]SCC X Ano = Privado'!D81+'[1]SCC X Ano = Publico'!D81</f>
        <v>81463.353205703883</v>
      </c>
      <c r="E81" s="31">
        <f>'[1]SCC X Ano = Privado'!E81+'[1]SCC X Ano = Publico'!E81</f>
        <v>0</v>
      </c>
      <c r="F81" s="31">
        <f>'[1]SCC X Ano = Privado'!F81+'[1]SCC X Ano = Publico'!F81</f>
        <v>0</v>
      </c>
      <c r="G81" s="31">
        <f>'[1]SCC X Ano = Privado'!G81+'[1]SCC X Ano = Publico'!G81</f>
        <v>0</v>
      </c>
      <c r="H81" s="31">
        <f>'[1]SCC X Ano = Privado'!H81+'[1]SCC X Ano = Publico'!H81</f>
        <v>0</v>
      </c>
      <c r="I81" s="31">
        <f>'[1]SCC X Ano = Privado'!I81+'[1]SCC X Ano = Publico'!I81</f>
        <v>966135.73635152541</v>
      </c>
      <c r="J81" s="31">
        <f>'[1]SCC X Ano = Privado'!J81+'[1]SCC X Ano = Publico'!J81</f>
        <v>3046729.4098933251</v>
      </c>
      <c r="K81" s="31">
        <f>'[1]SCC X Ano = Privado'!K81+'[1]SCC X Ano = Publico'!K81</f>
        <v>0</v>
      </c>
      <c r="L81" s="31">
        <f t="shared" si="2"/>
        <v>4488184.6520194588</v>
      </c>
      <c r="N81" s="28" t="s">
        <v>258</v>
      </c>
      <c r="O81" s="32">
        <f>+B81/[1]Formato_Análises_Mecenato!$P$31</f>
        <v>0</v>
      </c>
      <c r="P81" s="32">
        <f>+C81/[1]Formato_Análises_Mecenato!$P$31</f>
        <v>2.4665867860424134E-4</v>
      </c>
      <c r="Q81" s="32">
        <f>+D81/[1]Formato_Análises_Mecenato!$P$31</f>
        <v>5.1017720366509109E-5</v>
      </c>
      <c r="R81" s="32">
        <f>+E81/[1]Formato_Análises_Mecenato!$P$31</f>
        <v>0</v>
      </c>
      <c r="S81" s="32">
        <f>+F81/[1]Formato_Análises_Mecenato!$P$31</f>
        <v>0</v>
      </c>
      <c r="T81" s="32">
        <f>+G81/[1]Formato_Análises_Mecenato!$P$31</f>
        <v>0</v>
      </c>
      <c r="U81" s="32">
        <f>+H81/[1]Formato_Análises_Mecenato!$P$31</f>
        <v>0</v>
      </c>
      <c r="V81" s="32">
        <f>+I81/[1]Formato_Análises_Mecenato!$P$31</f>
        <v>6.0505786827618965E-4</v>
      </c>
      <c r="W81" s="32">
        <f>+J81/[1]Formato_Análises_Mecenato!$P$31</f>
        <v>1.9080627417074406E-3</v>
      </c>
      <c r="X81" s="32">
        <f>+K81/[1]Formato_Análises_Mecenato!$P$31</f>
        <v>0</v>
      </c>
    </row>
    <row r="82" spans="1:24" x14ac:dyDescent="0.25">
      <c r="A82" s="28" t="s">
        <v>259</v>
      </c>
      <c r="B82" s="31">
        <f>'[1]SCC X Ano = Privado'!B82+'[1]SCC X Ano = Publico'!B82</f>
        <v>97963.706519507279</v>
      </c>
      <c r="C82" s="31">
        <f>'[1]SCC X Ano = Privado'!C82+'[1]SCC X Ano = Publico'!C82</f>
        <v>8703338.9778232276</v>
      </c>
      <c r="D82" s="31">
        <f>'[1]SCC X Ano = Privado'!D82+'[1]SCC X Ano = Publico'!D82</f>
        <v>5183129.7979387501</v>
      </c>
      <c r="E82" s="31">
        <f>'[1]SCC X Ano = Privado'!E82+'[1]SCC X Ano = Publico'!E82</f>
        <v>0</v>
      </c>
      <c r="F82" s="31">
        <f>'[1]SCC X Ano = Privado'!F82+'[1]SCC X Ano = Publico'!F82</f>
        <v>2011688.6294029341</v>
      </c>
      <c r="G82" s="31">
        <f>'[1]SCC X Ano = Privado'!G82+'[1]SCC X Ano = Publico'!G82</f>
        <v>1482449.5077017087</v>
      </c>
      <c r="H82" s="31">
        <f>'[1]SCC X Ano = Privado'!H82+'[1]SCC X Ano = Publico'!H82</f>
        <v>0</v>
      </c>
      <c r="I82" s="31">
        <f>'[1]SCC X Ano = Privado'!I82+'[1]SCC X Ano = Publico'!I82</f>
        <v>4135648.4229269042</v>
      </c>
      <c r="J82" s="31">
        <f>'[1]SCC X Ano = Privado'!J82+'[1]SCC X Ano = Publico'!J82</f>
        <v>746615.65641992446</v>
      </c>
      <c r="K82" s="31">
        <f>'[1]SCC X Ano = Privado'!K82+'[1]SCC X Ano = Publico'!K82</f>
        <v>0</v>
      </c>
      <c r="L82" s="31">
        <f t="shared" si="2"/>
        <v>22360834.698732954</v>
      </c>
      <c r="N82" s="28" t="s">
        <v>259</v>
      </c>
      <c r="O82" s="32">
        <f>+B82/[1]Formato_Análises_Mecenato!$P$31</f>
        <v>6.1351329016113307E-5</v>
      </c>
      <c r="P82" s="32">
        <f>+C82/[1]Formato_Análises_Mecenato!$P$31</f>
        <v>5.4506044344174503E-3</v>
      </c>
      <c r="Q82" s="32">
        <f>+D82/[1]Formato_Análises_Mecenato!$P$31</f>
        <v>3.2460174575289283E-3</v>
      </c>
      <c r="R82" s="32">
        <f>+E82/[1]Formato_Análises_Mecenato!$P$31</f>
        <v>0</v>
      </c>
      <c r="S82" s="32">
        <f>+F82/[1]Formato_Análises_Mecenato!$P$31</f>
        <v>1.2598519938187226E-3</v>
      </c>
      <c r="T82" s="32">
        <f>+G82/[1]Formato_Análises_Mecenato!$P$31</f>
        <v>9.2840757795002401E-4</v>
      </c>
      <c r="U82" s="32">
        <f>+H82/[1]Formato_Análises_Mecenato!$P$31</f>
        <v>0</v>
      </c>
      <c r="V82" s="32">
        <f>+I82/[1]Formato_Análises_Mecenato!$P$31</f>
        <v>2.5900155894921601E-3</v>
      </c>
      <c r="W82" s="32">
        <f>+J82/[1]Formato_Análises_Mecenato!$P$31</f>
        <v>4.675799274344421E-4</v>
      </c>
      <c r="X82" s="32">
        <f>+K82/[1]Formato_Análises_Mecenato!$P$31</f>
        <v>0</v>
      </c>
    </row>
    <row r="83" spans="1:24" x14ac:dyDescent="0.25">
      <c r="A83" s="28" t="s">
        <v>260</v>
      </c>
      <c r="B83" s="31">
        <f>'[1]SCC X Ano = Privado'!B83+'[1]SCC X Ano = Publico'!B83</f>
        <v>0</v>
      </c>
      <c r="C83" s="31">
        <f>'[1]SCC X Ano = Privado'!C83+'[1]SCC X Ano = Publico'!C83</f>
        <v>1611862.9074817984</v>
      </c>
      <c r="D83" s="31">
        <f>'[1]SCC X Ano = Privado'!D83+'[1]SCC X Ano = Publico'!D83</f>
        <v>0</v>
      </c>
      <c r="E83" s="31">
        <f>'[1]SCC X Ano = Privado'!E83+'[1]SCC X Ano = Publico'!E83</f>
        <v>0</v>
      </c>
      <c r="F83" s="31">
        <f>'[1]SCC X Ano = Privado'!F83+'[1]SCC X Ano = Publico'!F83</f>
        <v>0</v>
      </c>
      <c r="G83" s="31">
        <f>'[1]SCC X Ano = Privado'!G83+'[1]SCC X Ano = Publico'!G83</f>
        <v>0</v>
      </c>
      <c r="H83" s="31">
        <f>'[1]SCC X Ano = Privado'!H83+'[1]SCC X Ano = Publico'!H83</f>
        <v>0</v>
      </c>
      <c r="I83" s="31">
        <f>'[1]SCC X Ano = Privado'!I83+'[1]SCC X Ano = Publico'!I83</f>
        <v>0</v>
      </c>
      <c r="J83" s="31">
        <f>'[1]SCC X Ano = Privado'!J83+'[1]SCC X Ano = Publico'!J83</f>
        <v>0</v>
      </c>
      <c r="K83" s="31">
        <f>'[1]SCC X Ano = Privado'!K83+'[1]SCC X Ano = Publico'!K83</f>
        <v>0</v>
      </c>
      <c r="L83" s="31">
        <f t="shared" si="2"/>
        <v>1611862.9074817984</v>
      </c>
      <c r="N83" s="28" t="s">
        <v>260</v>
      </c>
      <c r="O83" s="32">
        <f>+B83/[1]Formato_Análises_Mecenato!$P$31</f>
        <v>0</v>
      </c>
      <c r="P83" s="32">
        <f>+C83/[1]Formato_Análises_Mecenato!$P$31</f>
        <v>1.0094547774801997E-3</v>
      </c>
      <c r="Q83" s="32">
        <f>+D83/[1]Formato_Análises_Mecenato!$P$31</f>
        <v>0</v>
      </c>
      <c r="R83" s="32">
        <f>+E83/[1]Formato_Análises_Mecenato!$P$31</f>
        <v>0</v>
      </c>
      <c r="S83" s="32">
        <f>+F83/[1]Formato_Análises_Mecenato!$P$31</f>
        <v>0</v>
      </c>
      <c r="T83" s="32">
        <f>+G83/[1]Formato_Análises_Mecenato!$P$31</f>
        <v>0</v>
      </c>
      <c r="U83" s="32">
        <f>+H83/[1]Formato_Análises_Mecenato!$P$31</f>
        <v>0</v>
      </c>
      <c r="V83" s="32">
        <f>+I83/[1]Formato_Análises_Mecenato!$P$31</f>
        <v>0</v>
      </c>
      <c r="W83" s="32">
        <f>+J83/[1]Formato_Análises_Mecenato!$P$31</f>
        <v>0</v>
      </c>
      <c r="X83" s="32">
        <f>+K83/[1]Formato_Análises_Mecenato!$P$31</f>
        <v>0</v>
      </c>
    </row>
    <row r="84" spans="1:24" x14ac:dyDescent="0.25">
      <c r="A84" s="28" t="s">
        <v>261</v>
      </c>
      <c r="B84" s="31">
        <f>'[1]SCC X Ano = Privado'!B84+'[1]SCC X Ano = Publico'!B84</f>
        <v>486087.75541077479</v>
      </c>
      <c r="C84" s="31">
        <f>'[1]SCC X Ano = Privado'!C84+'[1]SCC X Ano = Publico'!C84</f>
        <v>1043913.7526288859</v>
      </c>
      <c r="D84" s="31">
        <f>'[1]SCC X Ano = Privado'!D84+'[1]SCC X Ano = Publico'!D84</f>
        <v>8718.2080600744303</v>
      </c>
      <c r="E84" s="31">
        <f>'[1]SCC X Ano = Privado'!E84+'[1]SCC X Ano = Publico'!E84</f>
        <v>0</v>
      </c>
      <c r="F84" s="31">
        <f>'[1]SCC X Ano = Privado'!F84+'[1]SCC X Ano = Publico'!F84</f>
        <v>0</v>
      </c>
      <c r="G84" s="31">
        <f>'[1]SCC X Ano = Privado'!G84+'[1]SCC X Ano = Publico'!G84</f>
        <v>0</v>
      </c>
      <c r="H84" s="31">
        <f>'[1]SCC X Ano = Privado'!H84+'[1]SCC X Ano = Publico'!H84</f>
        <v>0</v>
      </c>
      <c r="I84" s="31">
        <f>'[1]SCC X Ano = Privado'!I84+'[1]SCC X Ano = Publico'!I84</f>
        <v>243199.73339274051</v>
      </c>
      <c r="J84" s="31">
        <f>'[1]SCC X Ano = Privado'!J84+'[1]SCC X Ano = Publico'!J84</f>
        <v>267848.00241616648</v>
      </c>
      <c r="K84" s="31">
        <f>'[1]SCC X Ano = Privado'!K84+'[1]SCC X Ano = Publico'!K84</f>
        <v>0</v>
      </c>
      <c r="L84" s="31">
        <f t="shared" si="2"/>
        <v>2049767.4519086422</v>
      </c>
      <c r="N84" s="28" t="s">
        <v>261</v>
      </c>
      <c r="O84" s="32">
        <f>+B84/[1]Formato_Análises_Mecenato!$P$31</f>
        <v>3.0442018654094151E-4</v>
      </c>
      <c r="P84" s="32">
        <f>+C84/[1]Formato_Análises_Mecenato!$P$31</f>
        <v>6.5376758778749422E-4</v>
      </c>
      <c r="Q84" s="32">
        <f>+D84/[1]Formato_Análises_Mecenato!$P$31</f>
        <v>5.4599164336238048E-6</v>
      </c>
      <c r="R84" s="32">
        <f>+E84/[1]Formato_Análises_Mecenato!$P$31</f>
        <v>0</v>
      </c>
      <c r="S84" s="32">
        <f>+F84/[1]Formato_Análises_Mecenato!$P$31</f>
        <v>0</v>
      </c>
      <c r="T84" s="32">
        <f>+G84/[1]Formato_Análises_Mecenato!$P$31</f>
        <v>0</v>
      </c>
      <c r="U84" s="32">
        <f>+H84/[1]Formato_Análises_Mecenato!$P$31</f>
        <v>0</v>
      </c>
      <c r="V84" s="32">
        <f>+I84/[1]Formato_Análises_Mecenato!$P$31</f>
        <v>1.5230770037307593E-4</v>
      </c>
      <c r="W84" s="32">
        <f>+J84/[1]Formato_Análises_Mecenato!$P$31</f>
        <v>1.6774407080310616E-4</v>
      </c>
      <c r="X84" s="32">
        <f>+K84/[1]Formato_Análises_Mecenato!$P$31</f>
        <v>0</v>
      </c>
    </row>
    <row r="85" spans="1:24" x14ac:dyDescent="0.25">
      <c r="A85" s="28" t="s">
        <v>262</v>
      </c>
      <c r="B85" s="31">
        <f>'[1]SCC X Ano = Privado'!B85+'[1]SCC X Ano = Publico'!B85</f>
        <v>8131841.2955973456</v>
      </c>
      <c r="C85" s="31">
        <f>'[1]SCC X Ano = Privado'!C85+'[1]SCC X Ano = Publico'!C85</f>
        <v>20752829.423171535</v>
      </c>
      <c r="D85" s="31">
        <f>'[1]SCC X Ano = Privado'!D85+'[1]SCC X Ano = Publico'!D85</f>
        <v>2221414.4029639545</v>
      </c>
      <c r="E85" s="31">
        <f>'[1]SCC X Ano = Privado'!E85+'[1]SCC X Ano = Publico'!E85</f>
        <v>0</v>
      </c>
      <c r="F85" s="31">
        <f>'[1]SCC X Ano = Privado'!F85+'[1]SCC X Ano = Publico'!F85</f>
        <v>1640671.933562876</v>
      </c>
      <c r="G85" s="31">
        <f>'[1]SCC X Ano = Privado'!G85+'[1]SCC X Ano = Publico'!G85</f>
        <v>3419492.5659774188</v>
      </c>
      <c r="H85" s="31">
        <f>'[1]SCC X Ano = Privado'!H85+'[1]SCC X Ano = Publico'!H85</f>
        <v>0</v>
      </c>
      <c r="I85" s="31">
        <f>'[1]SCC X Ano = Privado'!I85+'[1]SCC X Ano = Publico'!I85</f>
        <v>2356256.5531870136</v>
      </c>
      <c r="J85" s="31">
        <f>'[1]SCC X Ano = Privado'!J85+'[1]SCC X Ano = Publico'!J85</f>
        <v>1646731.0637256219</v>
      </c>
      <c r="K85" s="31">
        <f>'[1]SCC X Ano = Privado'!K85+'[1]SCC X Ano = Publico'!K85</f>
        <v>0</v>
      </c>
      <c r="L85" s="31">
        <f t="shared" si="2"/>
        <v>40169237.238185763</v>
      </c>
      <c r="N85" s="28" t="s">
        <v>262</v>
      </c>
      <c r="O85" s="32">
        <f>+B85/[1]Formato_Análises_Mecenato!$P$31</f>
        <v>5.0926949230291245E-3</v>
      </c>
      <c r="P85" s="32">
        <f>+C85/[1]Formato_Análises_Mecenato!$P$31</f>
        <v>1.2996789435511424E-2</v>
      </c>
      <c r="Q85" s="32">
        <f>+D85/[1]Formato_Análises_Mecenato!$P$31</f>
        <v>1.3911960945478929E-3</v>
      </c>
      <c r="R85" s="32">
        <f>+E85/[1]Formato_Análises_Mecenato!$P$31</f>
        <v>0</v>
      </c>
      <c r="S85" s="32">
        <f>+F85/[1]Formato_Análises_Mecenato!$P$31</f>
        <v>1.0274968881814933E-3</v>
      </c>
      <c r="T85" s="32">
        <f>+G85/[1]Formato_Análises_Mecenato!$P$31</f>
        <v>2.1415115958445191E-3</v>
      </c>
      <c r="U85" s="32">
        <f>+H85/[1]Formato_Análises_Mecenato!$P$31</f>
        <v>0</v>
      </c>
      <c r="V85" s="32">
        <f>+I85/[1]Formato_Análises_Mecenato!$P$31</f>
        <v>1.4756431353703809E-3</v>
      </c>
      <c r="W85" s="32">
        <f>+J85/[1]Formato_Análises_Mecenato!$P$31</f>
        <v>1.0312915147975459E-3</v>
      </c>
      <c r="X85" s="32">
        <f>+K85/[1]Formato_Análises_Mecenato!$P$31</f>
        <v>0</v>
      </c>
    </row>
    <row r="86" spans="1:24" x14ac:dyDescent="0.25">
      <c r="A86" s="28" t="s">
        <v>263</v>
      </c>
      <c r="B86" s="31">
        <f>'[1]SCC X Ano = Privado'!B86+'[1]SCC X Ano = Publico'!B86</f>
        <v>0</v>
      </c>
      <c r="C86" s="31">
        <f>'[1]SCC X Ano = Privado'!C86+'[1]SCC X Ano = Publico'!C86</f>
        <v>0</v>
      </c>
      <c r="D86" s="31">
        <f>'[1]SCC X Ano = Privado'!D86+'[1]SCC X Ano = Publico'!D86</f>
        <v>32585.341282281552</v>
      </c>
      <c r="E86" s="31">
        <f>'[1]SCC X Ano = Privado'!E86+'[1]SCC X Ano = Publico'!E86</f>
        <v>0</v>
      </c>
      <c r="F86" s="31">
        <f>'[1]SCC X Ano = Privado'!F86+'[1]SCC X Ano = Publico'!F86</f>
        <v>211804.7183348301</v>
      </c>
      <c r="G86" s="31">
        <f>'[1]SCC X Ano = Privado'!G86+'[1]SCC X Ano = Publico'!G86</f>
        <v>0</v>
      </c>
      <c r="H86" s="31">
        <f>'[1]SCC X Ano = Privado'!H86+'[1]SCC X Ano = Publico'!H86</f>
        <v>0</v>
      </c>
      <c r="I86" s="31">
        <f>'[1]SCC X Ano = Privado'!I86+'[1]SCC X Ano = Publico'!I86</f>
        <v>14663.403577026698</v>
      </c>
      <c r="J86" s="31">
        <f>'[1]SCC X Ano = Privado'!J86+'[1]SCC X Ano = Publico'!J86</f>
        <v>0</v>
      </c>
      <c r="K86" s="31">
        <f>'[1]SCC X Ano = Privado'!K86+'[1]SCC X Ano = Publico'!K86</f>
        <v>0</v>
      </c>
      <c r="L86" s="31">
        <f t="shared" si="2"/>
        <v>259053.46319413837</v>
      </c>
      <c r="N86" s="28" t="s">
        <v>263</v>
      </c>
      <c r="O86" s="32">
        <f>+B86/[1]Formato_Análises_Mecenato!$P$31</f>
        <v>0</v>
      </c>
      <c r="P86" s="32">
        <f>+C86/[1]Formato_Análises_Mecenato!$P$31</f>
        <v>0</v>
      </c>
      <c r="Q86" s="32">
        <f>+D86/[1]Formato_Análises_Mecenato!$P$31</f>
        <v>2.0407088146603643E-5</v>
      </c>
      <c r="R86" s="32">
        <f>+E86/[1]Formato_Análises_Mecenato!$P$31</f>
        <v>0</v>
      </c>
      <c r="S86" s="32">
        <f>+F86/[1]Formato_Análises_Mecenato!$P$31</f>
        <v>1.3264607295292369E-4</v>
      </c>
      <c r="T86" s="32">
        <f>+G86/[1]Formato_Análises_Mecenato!$P$31</f>
        <v>0</v>
      </c>
      <c r="U86" s="32">
        <f>+H86/[1]Formato_Análises_Mecenato!$P$31</f>
        <v>0</v>
      </c>
      <c r="V86" s="32">
        <f>+I86/[1]Formato_Análises_Mecenato!$P$31</f>
        <v>9.1831896659716388E-6</v>
      </c>
      <c r="W86" s="32">
        <f>+J86/[1]Formato_Análises_Mecenato!$P$31</f>
        <v>0</v>
      </c>
      <c r="X86" s="32">
        <f>+K86/[1]Formato_Análises_Mecenato!$P$31</f>
        <v>0</v>
      </c>
    </row>
    <row r="87" spans="1:24" x14ac:dyDescent="0.25">
      <c r="A87" s="28" t="s">
        <v>264</v>
      </c>
      <c r="B87" s="31">
        <f>'[1]SCC X Ano = Privado'!B87+'[1]SCC X Ano = Publico'!B87</f>
        <v>0</v>
      </c>
      <c r="C87" s="31">
        <f>'[1]SCC X Ano = Privado'!C87+'[1]SCC X Ano = Publico'!C87</f>
        <v>116003.81496492233</v>
      </c>
      <c r="D87" s="31">
        <f>'[1]SCC X Ano = Privado'!D87+'[1]SCC X Ano = Publico'!D87</f>
        <v>244390.05961711163</v>
      </c>
      <c r="E87" s="31">
        <f>'[1]SCC X Ano = Privado'!E87+'[1]SCC X Ano = Publico'!E87</f>
        <v>0</v>
      </c>
      <c r="F87" s="31">
        <f>'[1]SCC X Ano = Privado'!F87+'[1]SCC X Ano = Publico'!F87</f>
        <v>85536.520865989078</v>
      </c>
      <c r="G87" s="31">
        <f>'[1]SCC X Ano = Privado'!G87+'[1]SCC X Ano = Publico'!G87</f>
        <v>0</v>
      </c>
      <c r="H87" s="31">
        <f>'[1]SCC X Ano = Privado'!H87+'[1]SCC X Ano = Publico'!H87</f>
        <v>0</v>
      </c>
      <c r="I87" s="31">
        <f>'[1]SCC X Ano = Privado'!I87+'[1]SCC X Ano = Publico'!I87</f>
        <v>570243.47243992717</v>
      </c>
      <c r="J87" s="31">
        <f>'[1]SCC X Ano = Privado'!J87+'[1]SCC X Ano = Publico'!J87</f>
        <v>1266600.3619776045</v>
      </c>
      <c r="K87" s="31">
        <f>'[1]SCC X Ano = Privado'!K87+'[1]SCC X Ano = Publico'!K87</f>
        <v>0</v>
      </c>
      <c r="L87" s="31">
        <f t="shared" si="2"/>
        <v>2282774.2298655547</v>
      </c>
      <c r="N87" s="28" t="s">
        <v>264</v>
      </c>
      <c r="O87" s="32">
        <f>+B87/[1]Formato_Análises_Mecenato!$P$31</f>
        <v>0</v>
      </c>
      <c r="P87" s="32">
        <f>+C87/[1]Formato_Análises_Mecenato!$P$31</f>
        <v>7.2649233801908974E-5</v>
      </c>
      <c r="Q87" s="32">
        <f>+D87/[1]Formato_Análises_Mecenato!$P$31</f>
        <v>1.530531610995273E-4</v>
      </c>
      <c r="R87" s="32">
        <f>+E87/[1]Formato_Análises_Mecenato!$P$31</f>
        <v>0</v>
      </c>
      <c r="S87" s="32">
        <f>+F87/[1]Formato_Análises_Mecenato!$P$31</f>
        <v>5.3568606384834563E-5</v>
      </c>
      <c r="T87" s="32">
        <f>+G87/[1]Formato_Análises_Mecenato!$P$31</f>
        <v>0</v>
      </c>
      <c r="U87" s="32">
        <f>+H87/[1]Formato_Análises_Mecenato!$P$31</f>
        <v>0</v>
      </c>
      <c r="V87" s="32">
        <f>+I87/[1]Formato_Análises_Mecenato!$P$31</f>
        <v>3.5712404256556376E-4</v>
      </c>
      <c r="W87" s="32">
        <f>+J87/[1]Formato_Análises_Mecenato!$P$31</f>
        <v>7.932286180305202E-4</v>
      </c>
      <c r="X87" s="32">
        <f>+K87/[1]Formato_Análises_Mecenato!$P$31</f>
        <v>0</v>
      </c>
    </row>
    <row r="88" spans="1:24" x14ac:dyDescent="0.25">
      <c r="A88" s="28" t="s">
        <v>265</v>
      </c>
      <c r="B88" s="31">
        <f>'[1]SCC X Ano = Privado'!B88+'[1]SCC X Ano = Publico'!B88</f>
        <v>7674140.7979027629</v>
      </c>
      <c r="C88" s="31">
        <f>'[1]SCC X Ano = Privado'!C88+'[1]SCC X Ano = Publico'!C88</f>
        <v>6095367.6202009544</v>
      </c>
      <c r="D88" s="31">
        <f>'[1]SCC X Ano = Privado'!D88+'[1]SCC X Ano = Publico'!D88</f>
        <v>1574228.5327385098</v>
      </c>
      <c r="E88" s="31">
        <f>'[1]SCC X Ano = Privado'!E88+'[1]SCC X Ano = Publico'!E88</f>
        <v>0</v>
      </c>
      <c r="F88" s="31">
        <f>'[1]SCC X Ano = Privado'!F88+'[1]SCC X Ano = Publico'!F88</f>
        <v>1860462.6021684853</v>
      </c>
      <c r="G88" s="31">
        <f>'[1]SCC X Ano = Privado'!G88+'[1]SCC X Ano = Publico'!G88</f>
        <v>461065.47184011078</v>
      </c>
      <c r="H88" s="31">
        <f>'[1]SCC X Ano = Privado'!H88+'[1]SCC X Ano = Publico'!H88</f>
        <v>0</v>
      </c>
      <c r="I88" s="31">
        <f>'[1]SCC X Ano = Privado'!I88+'[1]SCC X Ano = Publico'!I88</f>
        <v>10362755.091300607</v>
      </c>
      <c r="J88" s="31">
        <f>'[1]SCC X Ano = Privado'!J88+'[1]SCC X Ano = Publico'!J88</f>
        <v>1644339.1041634548</v>
      </c>
      <c r="K88" s="31">
        <f>'[1]SCC X Ano = Privado'!K88+'[1]SCC X Ano = Publico'!K88</f>
        <v>0</v>
      </c>
      <c r="L88" s="31">
        <f t="shared" si="2"/>
        <v>29672359.220314883</v>
      </c>
      <c r="N88" s="28" t="s">
        <v>265</v>
      </c>
      <c r="O88" s="32">
        <f>+B88/[1]Formato_Análises_Mecenato!$P$31</f>
        <v>4.8060527080440521E-3</v>
      </c>
      <c r="P88" s="32">
        <f>+C88/[1]Formato_Análises_Mecenato!$P$31</f>
        <v>3.8173209000278768E-3</v>
      </c>
      <c r="Q88" s="32">
        <f>+D88/[1]Formato_Análises_Mecenato!$P$31</f>
        <v>9.8588565183945604E-4</v>
      </c>
      <c r="R88" s="32">
        <f>+E88/[1]Formato_Análises_Mecenato!$P$31</f>
        <v>0</v>
      </c>
      <c r="S88" s="32">
        <f>+F88/[1]Formato_Análises_Mecenato!$P$31</f>
        <v>1.1651442894832103E-3</v>
      </c>
      <c r="T88" s="32">
        <f>+G88/[1]Formato_Análises_Mecenato!$P$31</f>
        <v>2.8874958355316459E-4</v>
      </c>
      <c r="U88" s="32">
        <f>+H88/[1]Formato_Análises_Mecenato!$P$31</f>
        <v>0</v>
      </c>
      <c r="V88" s="32">
        <f>+I88/[1]Formato_Análises_Mecenato!$P$31</f>
        <v>6.4898401633383248E-3</v>
      </c>
      <c r="W88" s="32">
        <f>+J88/[1]Formato_Análises_Mecenato!$P$31</f>
        <v>1.0297935120850562E-3</v>
      </c>
      <c r="X88" s="32">
        <f>+K88/[1]Formato_Análises_Mecenato!$P$31</f>
        <v>0</v>
      </c>
    </row>
    <row r="89" spans="1:24" x14ac:dyDescent="0.25">
      <c r="A89" s="28" t="s">
        <v>266</v>
      </c>
      <c r="B89" s="31">
        <f>'[1]SCC X Ano = Privado'!B89+'[1]SCC X Ano = Publico'!B89</f>
        <v>12586291.239884144</v>
      </c>
      <c r="C89" s="31">
        <f>'[1]SCC X Ano = Privado'!C89+'[1]SCC X Ano = Publico'!C89</f>
        <v>57477608.119279176</v>
      </c>
      <c r="D89" s="31">
        <f>'[1]SCC X Ano = Privado'!D89+'[1]SCC X Ano = Publico'!D89</f>
        <v>10548912.962828415</v>
      </c>
      <c r="E89" s="31">
        <f>'[1]SCC X Ano = Privado'!E89+'[1]SCC X Ano = Publico'!E89</f>
        <v>0</v>
      </c>
      <c r="F89" s="31">
        <f>'[1]SCC X Ano = Privado'!F89+'[1]SCC X Ano = Publico'!F89</f>
        <v>7784348.3486530632</v>
      </c>
      <c r="G89" s="31">
        <f>'[1]SCC X Ano = Privado'!G89+'[1]SCC X Ano = Publico'!G89</f>
        <v>3005120.3729764475</v>
      </c>
      <c r="H89" s="31">
        <f>'[1]SCC X Ano = Privado'!H89+'[1]SCC X Ano = Publico'!H89</f>
        <v>0</v>
      </c>
      <c r="I89" s="31">
        <f>'[1]SCC X Ano = Privado'!I89+'[1]SCC X Ano = Publico'!I89</f>
        <v>33568699.511987612</v>
      </c>
      <c r="J89" s="31">
        <f>'[1]SCC X Ano = Privado'!J89+'[1]SCC X Ano = Publico'!J89</f>
        <v>20821175.400610022</v>
      </c>
      <c r="K89" s="31">
        <f>'[1]SCC X Ano = Privado'!K89+'[1]SCC X Ano = Publico'!K89</f>
        <v>0</v>
      </c>
      <c r="L89" s="31">
        <f t="shared" si="2"/>
        <v>145792155.95621887</v>
      </c>
      <c r="N89" s="28" t="s">
        <v>266</v>
      </c>
      <c r="O89" s="32">
        <f>+B89/[1]Formato_Análises_Mecenato!$P$31</f>
        <v>7.8823650348202497E-3</v>
      </c>
      <c r="P89" s="32">
        <f>+C89/[1]Formato_Análises_Mecenato!$P$31</f>
        <v>3.599626608740996E-2</v>
      </c>
      <c r="Q89" s="32">
        <f>+D89/[1]Formato_Análises_Mecenato!$P$31</f>
        <v>6.6064244906449644E-3</v>
      </c>
      <c r="R89" s="32">
        <f>+E89/[1]Formato_Análises_Mecenato!$P$31</f>
        <v>0</v>
      </c>
      <c r="S89" s="32">
        <f>+F89/[1]Formato_Análises_Mecenato!$P$31</f>
        <v>4.8750719392099866E-3</v>
      </c>
      <c r="T89" s="32">
        <f>+G89/[1]Formato_Análises_Mecenato!$P$31</f>
        <v>1.8820044206758384E-3</v>
      </c>
      <c r="U89" s="32">
        <f>+H89/[1]Formato_Análises_Mecenato!$P$31</f>
        <v>0</v>
      </c>
      <c r="V89" s="32">
        <f>+I89/[1]Formato_Análises_Mecenato!$P$31</f>
        <v>2.1022931875213337E-2</v>
      </c>
      <c r="W89" s="32">
        <f>+J89/[1]Formato_Análises_Mecenato!$P$31</f>
        <v>1.3039592190712622E-2</v>
      </c>
      <c r="X89" s="32">
        <f>+K89/[1]Formato_Análises_Mecenato!$P$31</f>
        <v>0</v>
      </c>
    </row>
    <row r="90" spans="1:24" x14ac:dyDescent="0.25">
      <c r="A90" s="28" t="s">
        <v>267</v>
      </c>
      <c r="B90" s="31">
        <f>'[1]SCC X Ano = Privado'!B90+'[1]SCC X Ano = Publico'!B90</f>
        <v>1182695.8779297385</v>
      </c>
      <c r="C90" s="31">
        <f>'[1]SCC X Ano = Privado'!C90+'[1]SCC X Ano = Publico'!C90</f>
        <v>1223253.7117368495</v>
      </c>
      <c r="D90" s="31">
        <f>'[1]SCC X Ano = Privado'!D90+'[1]SCC X Ano = Publico'!D90</f>
        <v>3051933.5984568475</v>
      </c>
      <c r="E90" s="31">
        <f>'[1]SCC X Ano = Privado'!E90+'[1]SCC X Ano = Publico'!E90</f>
        <v>0</v>
      </c>
      <c r="F90" s="31">
        <f>'[1]SCC X Ano = Privado'!F90+'[1]SCC X Ano = Publico'!F90</f>
        <v>0</v>
      </c>
      <c r="G90" s="31">
        <f>'[1]SCC X Ano = Privado'!G90+'[1]SCC X Ano = Publico'!G90</f>
        <v>0</v>
      </c>
      <c r="H90" s="31">
        <f>'[1]SCC X Ano = Privado'!H90+'[1]SCC X Ano = Publico'!H90</f>
        <v>0</v>
      </c>
      <c r="I90" s="31">
        <f>'[1]SCC X Ano = Privado'!I90+'[1]SCC X Ano = Publico'!I90</f>
        <v>244390.05961711163</v>
      </c>
      <c r="J90" s="31">
        <f>'[1]SCC X Ano = Privado'!J90+'[1]SCC X Ano = Publico'!J90</f>
        <v>0</v>
      </c>
      <c r="K90" s="31">
        <f>'[1]SCC X Ano = Privado'!K90+'[1]SCC X Ano = Publico'!K90</f>
        <v>0</v>
      </c>
      <c r="L90" s="31">
        <f t="shared" si="2"/>
        <v>5702273.2477405472</v>
      </c>
      <c r="N90" s="28" t="s">
        <v>267</v>
      </c>
      <c r="O90" s="32">
        <f>+B90/[1]Formato_Análises_Mecenato!$P$31</f>
        <v>7.4068210065550834E-4</v>
      </c>
      <c r="P90" s="32">
        <f>+C90/[1]Formato_Análises_Mecenato!$P$31</f>
        <v>7.6608208902350077E-4</v>
      </c>
      <c r="Q90" s="32">
        <f>+D90/[1]Formato_Análises_Mecenato!$P$31</f>
        <v>1.9113219475517904E-3</v>
      </c>
      <c r="R90" s="32">
        <f>+E90/[1]Formato_Análises_Mecenato!$P$31</f>
        <v>0</v>
      </c>
      <c r="S90" s="32">
        <f>+F90/[1]Formato_Análises_Mecenato!$P$31</f>
        <v>0</v>
      </c>
      <c r="T90" s="32">
        <f>+G90/[1]Formato_Análises_Mecenato!$P$31</f>
        <v>0</v>
      </c>
      <c r="U90" s="32">
        <f>+H90/[1]Formato_Análises_Mecenato!$P$31</f>
        <v>0</v>
      </c>
      <c r="V90" s="32">
        <f>+I90/[1]Formato_Análises_Mecenato!$P$31</f>
        <v>1.530531610995273E-4</v>
      </c>
      <c r="W90" s="32">
        <f>+J90/[1]Formato_Análises_Mecenato!$P$31</f>
        <v>0</v>
      </c>
      <c r="X90" s="32">
        <f>+K90/[1]Formato_Análises_Mecenato!$P$31</f>
        <v>0</v>
      </c>
    </row>
    <row r="91" spans="1:24" x14ac:dyDescent="0.25">
      <c r="A91" s="28" t="s">
        <v>268</v>
      </c>
      <c r="B91" s="31">
        <f>'[1]SCC X Ano = Privado'!B91+'[1]SCC X Ano = Publico'!B91</f>
        <v>77372925.0249708</v>
      </c>
      <c r="C91" s="31">
        <f>'[1]SCC X Ano = Privado'!C91+'[1]SCC X Ano = Publico'!C91</f>
        <v>162788293.52690095</v>
      </c>
      <c r="D91" s="31">
        <f>'[1]SCC X Ano = Privado'!D91+'[1]SCC X Ano = Publico'!D91</f>
        <v>39610494.338341981</v>
      </c>
      <c r="E91" s="31">
        <f>'[1]SCC X Ano = Privado'!E91+'[1]SCC X Ano = Publico'!E91</f>
        <v>0</v>
      </c>
      <c r="F91" s="31">
        <f>'[1]SCC X Ano = Privado'!F91+'[1]SCC X Ano = Publico'!F91</f>
        <v>23680580.465220977</v>
      </c>
      <c r="G91" s="31">
        <f>'[1]SCC X Ano = Privado'!G91+'[1]SCC X Ano = Publico'!G91</f>
        <v>19208233.413258988</v>
      </c>
      <c r="H91" s="31">
        <f>'[1]SCC X Ano = Privado'!H91+'[1]SCC X Ano = Publico'!H91</f>
        <v>0</v>
      </c>
      <c r="I91" s="31">
        <f>'[1]SCC X Ano = Privado'!I91+'[1]SCC X Ano = Publico'!I91</f>
        <v>105873219.840022</v>
      </c>
      <c r="J91" s="31">
        <f>'[1]SCC X Ano = Privado'!J91+'[1]SCC X Ano = Publico'!J91</f>
        <v>25356416.185536474</v>
      </c>
      <c r="K91" s="31">
        <f>'[1]SCC X Ano = Privado'!K91+'[1]SCC X Ano = Publico'!K91</f>
        <v>0</v>
      </c>
      <c r="L91" s="31">
        <f t="shared" si="2"/>
        <v>453890162.79425216</v>
      </c>
      <c r="N91" s="28" t="s">
        <v>268</v>
      </c>
      <c r="O91" s="32">
        <f>+B91/[1]Formato_Análises_Mecenato!$P$31</f>
        <v>4.8456024672778229E-2</v>
      </c>
      <c r="P91" s="32">
        <f>+C91/[1]Formato_Análises_Mecenato!$P$31</f>
        <v>0.10194875746306908</v>
      </c>
      <c r="Q91" s="32">
        <f>+D91/[1]Formato_Análises_Mecenato!$P$31</f>
        <v>2.4806701961186013E-2</v>
      </c>
      <c r="R91" s="32">
        <f>+E91/[1]Formato_Análises_Mecenato!$P$31</f>
        <v>0</v>
      </c>
      <c r="S91" s="32">
        <f>+F91/[1]Formato_Análises_Mecenato!$P$31</f>
        <v>1.4830340082375488E-2</v>
      </c>
      <c r="T91" s="32">
        <f>+G91/[1]Formato_Análises_Mecenato!$P$31</f>
        <v>1.2029461622304902E-2</v>
      </c>
      <c r="U91" s="32">
        <f>+H91/[1]Formato_Análises_Mecenato!$P$31</f>
        <v>0</v>
      </c>
      <c r="V91" s="32">
        <f>+I91/[1]Formato_Análises_Mecenato!$P$31</f>
        <v>6.63047875093115E-2</v>
      </c>
      <c r="W91" s="32">
        <f>+J91/[1]Formato_Análises_Mecenato!$P$31</f>
        <v>1.5879858851181546E-2</v>
      </c>
      <c r="X91" s="32">
        <f>+K91/[1]Formato_Análises_Mecenato!$P$31</f>
        <v>0</v>
      </c>
    </row>
    <row r="92" spans="1:24" x14ac:dyDescent="0.25">
      <c r="A92" s="28" t="s">
        <v>269</v>
      </c>
      <c r="B92" s="31">
        <f>'[1]SCC X Ano = Privado'!B92+'[1]SCC X Ano = Publico'!B92</f>
        <v>30110117.326217849</v>
      </c>
      <c r="C92" s="31">
        <f>'[1]SCC X Ano = Privado'!C92+'[1]SCC X Ano = Publico'!C92</f>
        <v>284432332.42313457</v>
      </c>
      <c r="D92" s="31">
        <f>'[1]SCC X Ano = Privado'!D92+'[1]SCC X Ano = Publico'!D92</f>
        <v>70719786.916680589</v>
      </c>
      <c r="E92" s="31">
        <f>'[1]SCC X Ano = Privado'!E92+'[1]SCC X Ano = Publico'!E92</f>
        <v>0</v>
      </c>
      <c r="F92" s="31">
        <f>'[1]SCC X Ano = Privado'!F92+'[1]SCC X Ano = Publico'!F92</f>
        <v>45264317.142714642</v>
      </c>
      <c r="G92" s="31">
        <f>'[1]SCC X Ano = Privado'!G92+'[1]SCC X Ano = Publico'!G92</f>
        <v>69375786.055897042</v>
      </c>
      <c r="H92" s="31">
        <f>'[1]SCC X Ano = Privado'!H92+'[1]SCC X Ano = Publico'!H92</f>
        <v>0</v>
      </c>
      <c r="I92" s="31">
        <f>'[1]SCC X Ano = Privado'!I92+'[1]SCC X Ano = Publico'!I92</f>
        <v>115674695.36041586</v>
      </c>
      <c r="J92" s="31">
        <f>'[1]SCC X Ano = Privado'!J92+'[1]SCC X Ano = Publico'!J92</f>
        <v>35233970.168562576</v>
      </c>
      <c r="K92" s="31">
        <f>'[1]SCC X Ano = Privado'!K92+'[1]SCC X Ano = Publico'!K92</f>
        <v>0</v>
      </c>
      <c r="L92" s="31">
        <f t="shared" si="2"/>
        <v>650811005.39362299</v>
      </c>
      <c r="N92" s="28" t="s">
        <v>269</v>
      </c>
      <c r="O92" s="32">
        <f>+B92/[1]Formato_Análises_Mecenato!$P$31</f>
        <v>1.8856939783374955E-2</v>
      </c>
      <c r="P92" s="32">
        <f>+C92/[1]Formato_Análises_Mecenato!$P$31</f>
        <v>0.17813027119219305</v>
      </c>
      <c r="Q92" s="32">
        <f>+D92/[1]Formato_Análises_Mecenato!$P$31</f>
        <v>4.4289391134978449E-2</v>
      </c>
      <c r="R92" s="32">
        <f>+E92/[1]Formato_Análises_Mecenato!$P$31</f>
        <v>0</v>
      </c>
      <c r="S92" s="32">
        <f>+F92/[1]Formato_Análises_Mecenato!$P$31</f>
        <v>2.8347498398903489E-2</v>
      </c>
      <c r="T92" s="32">
        <f>+G92/[1]Formato_Análises_Mecenato!$P$31</f>
        <v>4.3447689223756338E-2</v>
      </c>
      <c r="U92" s="32">
        <f>+H92/[1]Formato_Análises_Mecenato!$P$31</f>
        <v>0</v>
      </c>
      <c r="V92" s="32">
        <f>+I92/[1]Formato_Análises_Mecenato!$P$31</f>
        <v>7.2443117415962419E-2</v>
      </c>
      <c r="W92" s="32">
        <f>+J92/[1]Formato_Análises_Mecenato!$P$31</f>
        <v>2.2065834104847384E-2</v>
      </c>
      <c r="X92" s="32">
        <f>+K92/[1]Formato_Análises_Mecenato!$P$31</f>
        <v>0</v>
      </c>
    </row>
    <row r="93" spans="1:24" x14ac:dyDescent="0.25">
      <c r="A93" s="28" t="s">
        <v>270</v>
      </c>
      <c r="B93" s="31">
        <f>'[1]SCC X Ano = Privado'!B93+'[1]SCC X Ano = Publico'!B93</f>
        <v>1688218.7039535525</v>
      </c>
      <c r="C93" s="31">
        <f>'[1]SCC X Ano = Privado'!C93+'[1]SCC X Ano = Publico'!C93</f>
        <v>21711648.626210872</v>
      </c>
      <c r="D93" s="31">
        <f>'[1]SCC X Ano = Privado'!D93+'[1]SCC X Ano = Publico'!D93</f>
        <v>3440903.6442711554</v>
      </c>
      <c r="E93" s="31">
        <f>'[1]SCC X Ano = Privado'!E93+'[1]SCC X Ano = Publico'!E93</f>
        <v>0</v>
      </c>
      <c r="F93" s="31">
        <f>'[1]SCC X Ano = Privado'!F93+'[1]SCC X Ano = Publico'!F93</f>
        <v>2289650.8121923781</v>
      </c>
      <c r="G93" s="31">
        <f>'[1]SCC X Ano = Privado'!G93+'[1]SCC X Ano = Publico'!G93</f>
        <v>7539554.7195841698</v>
      </c>
      <c r="H93" s="31">
        <f>'[1]SCC X Ano = Privado'!H93+'[1]SCC X Ano = Publico'!H93</f>
        <v>0</v>
      </c>
      <c r="I93" s="31">
        <f>'[1]SCC X Ano = Privado'!I93+'[1]SCC X Ano = Publico'!I93</f>
        <v>3970121.3248178181</v>
      </c>
      <c r="J93" s="31">
        <f>'[1]SCC X Ano = Privado'!J93+'[1]SCC X Ano = Publico'!J93</f>
        <v>1830601.2161980253</v>
      </c>
      <c r="K93" s="31">
        <f>'[1]SCC X Ano = Privado'!K93+'[1]SCC X Ano = Publico'!K93</f>
        <v>0</v>
      </c>
      <c r="L93" s="31">
        <f t="shared" si="2"/>
        <v>42470699.047227971</v>
      </c>
      <c r="N93" s="28" t="s">
        <v>270</v>
      </c>
      <c r="O93" s="32">
        <f>+B93/[1]Formato_Análises_Mecenato!$P$31</f>
        <v>1.0572738092222576E-3</v>
      </c>
      <c r="P93" s="32">
        <f>+C93/[1]Formato_Análises_Mecenato!$P$31</f>
        <v>1.3597265208454133E-2</v>
      </c>
      <c r="Q93" s="32">
        <f>+D93/[1]Formato_Análises_Mecenato!$P$31</f>
        <v>2.1549206241026245E-3</v>
      </c>
      <c r="R93" s="32">
        <f>+E93/[1]Formato_Análises_Mecenato!$P$31</f>
        <v>0</v>
      </c>
      <c r="S93" s="32">
        <f>+F93/[1]Formato_Análises_Mecenato!$P$31</f>
        <v>1.4339302309151968E-3</v>
      </c>
      <c r="T93" s="32">
        <f>+G93/[1]Formato_Análises_Mecenato!$P$31</f>
        <v>4.7217660363237631E-3</v>
      </c>
      <c r="U93" s="32">
        <f>+H93/[1]Formato_Análises_Mecenato!$P$31</f>
        <v>0</v>
      </c>
      <c r="V93" s="32">
        <f>+I93/[1]Formato_Análises_Mecenato!$P$31</f>
        <v>2.4863516121073231E-3</v>
      </c>
      <c r="W93" s="32">
        <f>+J93/[1]Formato_Análises_Mecenato!$P$31</f>
        <v>1.1464431216666778E-3</v>
      </c>
      <c r="X93" s="32">
        <f>+K93/[1]Formato_Análises_Mecenato!$P$31</f>
        <v>0</v>
      </c>
    </row>
    <row r="94" spans="1:24" x14ac:dyDescent="0.25">
      <c r="A94" s="28" t="s">
        <v>271</v>
      </c>
      <c r="B94" s="31">
        <f>'[1]SCC X Ano = Privado'!B94+'[1]SCC X Ano = Publico'!B94</f>
        <v>4447322.536295454</v>
      </c>
      <c r="C94" s="31">
        <f>'[1]SCC X Ano = Privado'!C94+'[1]SCC X Ano = Publico'!C94</f>
        <v>11779672.349490877</v>
      </c>
      <c r="D94" s="31">
        <f>'[1]SCC X Ano = Privado'!D94+'[1]SCC X Ano = Publico'!D94</f>
        <v>3409209.0721708364</v>
      </c>
      <c r="E94" s="31">
        <f>'[1]SCC X Ano = Privado'!E94+'[1]SCC X Ano = Publico'!E94</f>
        <v>0</v>
      </c>
      <c r="F94" s="31">
        <f>'[1]SCC X Ano = Privado'!F94+'[1]SCC X Ano = Publico'!F94</f>
        <v>4240450.2447778517</v>
      </c>
      <c r="G94" s="31">
        <f>'[1]SCC X Ano = Privado'!G94+'[1]SCC X Ano = Publico'!G94</f>
        <v>1107182.8361395681</v>
      </c>
      <c r="H94" s="31">
        <f>'[1]SCC X Ano = Privado'!H94+'[1]SCC X Ano = Publico'!H94</f>
        <v>0</v>
      </c>
      <c r="I94" s="31">
        <f>'[1]SCC X Ano = Privado'!I94+'[1]SCC X Ano = Publico'!I94</f>
        <v>5523878.8826512555</v>
      </c>
      <c r="J94" s="31">
        <f>'[1]SCC X Ano = Privado'!J94+'[1]SCC X Ano = Publico'!J94</f>
        <v>1878687.1925235705</v>
      </c>
      <c r="K94" s="31">
        <f>'[1]SCC X Ano = Privado'!K94+'[1]SCC X Ano = Publico'!K94</f>
        <v>0</v>
      </c>
      <c r="L94" s="31">
        <f t="shared" si="2"/>
        <v>32386403.114049409</v>
      </c>
      <c r="N94" s="28" t="s">
        <v>271</v>
      </c>
      <c r="O94" s="32">
        <f>+B94/[1]Formato_Análises_Mecenato!$P$31</f>
        <v>2.7852064591972754E-3</v>
      </c>
      <c r="P94" s="32">
        <f>+C94/[1]Formato_Análises_Mecenato!$P$31</f>
        <v>7.3772071279450619E-3</v>
      </c>
      <c r="Q94" s="32">
        <f>+D94/[1]Formato_Análises_Mecenato!$P$31</f>
        <v>2.1350713943211401E-3</v>
      </c>
      <c r="R94" s="32">
        <f>+E94/[1]Formato_Análises_Mecenato!$P$31</f>
        <v>0</v>
      </c>
      <c r="S94" s="32">
        <f>+F94/[1]Formato_Análises_Mecenato!$P$31</f>
        <v>2.6556493969735586E-3</v>
      </c>
      <c r="T94" s="32">
        <f>+G94/[1]Formato_Análises_Mecenato!$P$31</f>
        <v>6.9339085743418604E-4</v>
      </c>
      <c r="U94" s="32">
        <f>+H94/[1]Formato_Análises_Mecenato!$P$31</f>
        <v>0</v>
      </c>
      <c r="V94" s="32">
        <f>+I94/[1]Formato_Análises_Mecenato!$P$31</f>
        <v>3.4594169903852472E-3</v>
      </c>
      <c r="W94" s="32">
        <f>+J94/[1]Formato_Análises_Mecenato!$P$31</f>
        <v>1.1765577289985483E-3</v>
      </c>
      <c r="X94" s="32">
        <f>+K94/[1]Formato_Análises_Mecenato!$P$31</f>
        <v>0</v>
      </c>
    </row>
    <row r="95" spans="1:24" x14ac:dyDescent="0.25">
      <c r="A95" s="28" t="s">
        <v>272</v>
      </c>
      <c r="B95" s="31">
        <f>'[1]SCC X Ano = Privado'!B95+'[1]SCC X Ano = Publico'!B95</f>
        <v>11215028.570194203</v>
      </c>
      <c r="C95" s="31">
        <f>'[1]SCC X Ano = Privado'!C95+'[1]SCC X Ano = Publico'!C95</f>
        <v>35494034.706018589</v>
      </c>
      <c r="D95" s="31">
        <f>'[1]SCC X Ano = Privado'!D95+'[1]SCC X Ano = Publico'!D95</f>
        <v>4005705.6253996729</v>
      </c>
      <c r="E95" s="31">
        <f>'[1]SCC X Ano = Privado'!E95+'[1]SCC X Ano = Publico'!E95</f>
        <v>0</v>
      </c>
      <c r="F95" s="31">
        <f>'[1]SCC X Ano = Privado'!F95+'[1]SCC X Ano = Publico'!F95</f>
        <v>4698157.1617846675</v>
      </c>
      <c r="G95" s="31">
        <f>'[1]SCC X Ano = Privado'!G95+'[1]SCC X Ano = Publico'!G95</f>
        <v>15197080.121625729</v>
      </c>
      <c r="H95" s="31">
        <f>'[1]SCC X Ano = Privado'!H95+'[1]SCC X Ano = Publico'!H95</f>
        <v>0</v>
      </c>
      <c r="I95" s="31">
        <f>'[1]SCC X Ano = Privado'!I95+'[1]SCC X Ano = Publico'!I95</f>
        <v>15137388.794539129</v>
      </c>
      <c r="J95" s="31">
        <f>'[1]SCC X Ano = Privado'!J95+'[1]SCC X Ano = Publico'!J95</f>
        <v>5804205.8488282356</v>
      </c>
      <c r="K95" s="31">
        <f>'[1]SCC X Ano = Privado'!K95+'[1]SCC X Ano = Publico'!K95</f>
        <v>0</v>
      </c>
      <c r="L95" s="31">
        <f t="shared" si="2"/>
        <v>91551600.828390226</v>
      </c>
      <c r="N95" s="28" t="s">
        <v>272</v>
      </c>
      <c r="O95" s="32">
        <f>+B95/[1]Formato_Análises_Mecenato!$P$31</f>
        <v>7.0235899822561759E-3</v>
      </c>
      <c r="P95" s="32">
        <f>+C95/[1]Formato_Análises_Mecenato!$P$31</f>
        <v>2.2228703656947377E-2</v>
      </c>
      <c r="Q95" s="32">
        <f>+D95/[1]Formato_Análises_Mecenato!$P$31</f>
        <v>2.5086368462044111E-3</v>
      </c>
      <c r="R95" s="32">
        <f>+E95/[1]Formato_Análises_Mecenato!$P$31</f>
        <v>0</v>
      </c>
      <c r="S95" s="32">
        <f>+F95/[1]Formato_Análises_Mecenato!$P$31</f>
        <v>2.9422956321549965E-3</v>
      </c>
      <c r="T95" s="32">
        <f>+G95/[1]Formato_Análises_Mecenato!$P$31</f>
        <v>9.5174130884935065E-3</v>
      </c>
      <c r="U95" s="32">
        <f>+H95/[1]Formato_Análises_Mecenato!$P$31</f>
        <v>0</v>
      </c>
      <c r="V95" s="32">
        <f>+I95/[1]Formato_Análises_Mecenato!$P$31</f>
        <v>9.4800304457004925E-3</v>
      </c>
      <c r="W95" s="32">
        <f>+J95/[1]Formato_Análises_Mecenato!$P$31</f>
        <v>3.6349762106826959E-3</v>
      </c>
      <c r="X95" s="32">
        <f>+K95/[1]Formato_Análises_Mecenato!$P$31</f>
        <v>0</v>
      </c>
    </row>
    <row r="96" spans="1:24" x14ac:dyDescent="0.25">
      <c r="A96" s="28" t="s">
        <v>273</v>
      </c>
      <c r="B96" s="31">
        <f>'[1]SCC X Ano = Privado'!B96+'[1]SCC X Ano = Publico'!B96</f>
        <v>0</v>
      </c>
      <c r="C96" s="31">
        <f>'[1]SCC X Ano = Privado'!C96+'[1]SCC X Ano = Publico'!C96</f>
        <v>1174049.8464006044</v>
      </c>
      <c r="D96" s="31">
        <f>'[1]SCC X Ano = Privado'!D96+'[1]SCC X Ano = Publico'!D96</f>
        <v>180628.69306300723</v>
      </c>
      <c r="E96" s="31">
        <f>'[1]SCC X Ano = Privado'!E96+'[1]SCC X Ano = Publico'!E96</f>
        <v>0</v>
      </c>
      <c r="F96" s="31">
        <f>'[1]SCC X Ano = Privado'!F96+'[1]SCC X Ano = Publico'!F96</f>
        <v>0</v>
      </c>
      <c r="G96" s="31">
        <f>'[1]SCC X Ano = Privado'!G96+'[1]SCC X Ano = Publico'!G96</f>
        <v>109169.85426449582</v>
      </c>
      <c r="H96" s="31">
        <f>'[1]SCC X Ano = Privado'!H96+'[1]SCC X Ano = Publico'!H96</f>
        <v>0</v>
      </c>
      <c r="I96" s="31">
        <f>'[1]SCC X Ano = Privado'!I96+'[1]SCC X Ano = Publico'!I96</f>
        <v>0</v>
      </c>
      <c r="J96" s="31">
        <f>'[1]SCC X Ano = Privado'!J96+'[1]SCC X Ano = Publico'!J96</f>
        <v>0</v>
      </c>
      <c r="K96" s="31">
        <f>'[1]SCC X Ano = Privado'!K96+'[1]SCC X Ano = Publico'!K96</f>
        <v>0</v>
      </c>
      <c r="L96" s="31">
        <f t="shared" si="2"/>
        <v>1463848.3937281074</v>
      </c>
      <c r="N96" s="28" t="s">
        <v>273</v>
      </c>
      <c r="O96" s="32">
        <f>+B96/[1]Formato_Análises_Mecenato!$P$31</f>
        <v>0</v>
      </c>
      <c r="P96" s="32">
        <f>+C96/[1]Formato_Análises_Mecenato!$P$31</f>
        <v>7.3526738592212927E-4</v>
      </c>
      <c r="Q96" s="32">
        <f>+D96/[1]Formato_Análises_Mecenato!$P$31</f>
        <v>1.1312159136866065E-4</v>
      </c>
      <c r="R96" s="32">
        <f>+E96/[1]Formato_Análises_Mecenato!$P$31</f>
        <v>0</v>
      </c>
      <c r="S96" s="32">
        <f>+F96/[1]Formato_Análises_Mecenato!$P$31</f>
        <v>0</v>
      </c>
      <c r="T96" s="32">
        <f>+G96/[1]Formato_Análises_Mecenato!$P$31</f>
        <v>6.8369357240362518E-5</v>
      </c>
      <c r="U96" s="32">
        <f>+H96/[1]Formato_Análises_Mecenato!$P$31</f>
        <v>0</v>
      </c>
      <c r="V96" s="32">
        <f>+I96/[1]Formato_Análises_Mecenato!$P$31</f>
        <v>0</v>
      </c>
      <c r="W96" s="32">
        <f>+J96/[1]Formato_Análises_Mecenato!$P$31</f>
        <v>0</v>
      </c>
      <c r="X96" s="32">
        <f>+K96/[1]Formato_Análises_Mecenato!$P$31</f>
        <v>0</v>
      </c>
    </row>
    <row r="97" spans="1:24" x14ac:dyDescent="0.25">
      <c r="A97" s="28" t="s">
        <v>274</v>
      </c>
      <c r="B97" s="31">
        <f>'[1]SCC X Ano = Privado'!B97+'[1]SCC X Ano = Publico'!B97</f>
        <v>0</v>
      </c>
      <c r="C97" s="31">
        <f>'[1]SCC X Ano = Privado'!C97+'[1]SCC X Ano = Publico'!C97</f>
        <v>553015.56991864357</v>
      </c>
      <c r="D97" s="31">
        <f>'[1]SCC X Ano = Privado'!D97+'[1]SCC X Ano = Publico'!D97</f>
        <v>293268.07154053397</v>
      </c>
      <c r="E97" s="31">
        <f>'[1]SCC X Ano = Privado'!E97+'[1]SCC X Ano = Publico'!E97</f>
        <v>0</v>
      </c>
      <c r="F97" s="31">
        <f>'[1]SCC X Ano = Privado'!F97+'[1]SCC X Ano = Publico'!F97</f>
        <v>377118.78977528424</v>
      </c>
      <c r="G97" s="31">
        <f>'[1]SCC X Ano = Privado'!G97+'[1]SCC X Ano = Publico'!G97</f>
        <v>259875.44472065454</v>
      </c>
      <c r="H97" s="31">
        <f>'[1]SCC X Ano = Privado'!H97+'[1]SCC X Ano = Publico'!H97</f>
        <v>0</v>
      </c>
      <c r="I97" s="31">
        <f>'[1]SCC X Ano = Privado'!I97+'[1]SCC X Ano = Publico'!I97</f>
        <v>1404951.6438960228</v>
      </c>
      <c r="J97" s="31">
        <f>'[1]SCC X Ano = Privado'!J97+'[1]SCC X Ano = Publico'!J97</f>
        <v>0</v>
      </c>
      <c r="K97" s="31">
        <f>'[1]SCC X Ano = Privado'!K97+'[1]SCC X Ano = Publico'!K97</f>
        <v>0</v>
      </c>
      <c r="L97" s="31">
        <f t="shared" si="2"/>
        <v>2888229.5198511388</v>
      </c>
      <c r="N97" s="28" t="s">
        <v>274</v>
      </c>
      <c r="O97" s="32">
        <f>+B97/[1]Formato_Análises_Mecenato!$P$31</f>
        <v>0</v>
      </c>
      <c r="P97" s="32">
        <f>+C97/[1]Formato_Análises_Mecenato!$P$31</f>
        <v>3.463347946553662E-4</v>
      </c>
      <c r="Q97" s="32">
        <f>+D97/[1]Formato_Análises_Mecenato!$P$31</f>
        <v>1.8366379331943278E-4</v>
      </c>
      <c r="R97" s="32">
        <f>+E97/[1]Formato_Análises_Mecenato!$P$31</f>
        <v>0</v>
      </c>
      <c r="S97" s="32">
        <f>+F97/[1]Formato_Análises_Mecenato!$P$31</f>
        <v>2.3617663899900282E-4</v>
      </c>
      <c r="T97" s="32">
        <f>+G97/[1]Formato_Análises_Mecenato!$P$31</f>
        <v>1.627511297675411E-4</v>
      </c>
      <c r="U97" s="32">
        <f>+H97/[1]Formato_Análises_Mecenato!$P$31</f>
        <v>0</v>
      </c>
      <c r="V97" s="32">
        <f>+I97/[1]Formato_Análises_Mecenato!$P$31</f>
        <v>8.798733083790599E-4</v>
      </c>
      <c r="W97" s="32">
        <f>+J97/[1]Formato_Análises_Mecenato!$P$31</f>
        <v>0</v>
      </c>
      <c r="X97" s="32">
        <f>+K97/[1]Formato_Análises_Mecenato!$P$31</f>
        <v>0</v>
      </c>
    </row>
    <row r="98" spans="1:24" x14ac:dyDescent="0.25">
      <c r="A98" s="28" t="s">
        <v>275</v>
      </c>
      <c r="B98" s="31">
        <f>'[1]SCC X Ano = Privado'!B98+'[1]SCC X Ano = Publico'!B98</f>
        <v>358438.75410509709</v>
      </c>
      <c r="C98" s="31">
        <f>'[1]SCC X Ano = Privado'!C98+'[1]SCC X Ano = Publico'!C98</f>
        <v>1296606.2150586394</v>
      </c>
      <c r="D98" s="31">
        <f>'[1]SCC X Ano = Privado'!D98+'[1]SCC X Ano = Publico'!D98</f>
        <v>1335998.9925735437</v>
      </c>
      <c r="E98" s="31">
        <f>'[1]SCC X Ano = Privado'!E98+'[1]SCC X Ano = Publico'!E98</f>
        <v>0</v>
      </c>
      <c r="F98" s="31">
        <f>'[1]SCC X Ano = Privado'!F98+'[1]SCC X Ano = Publico'!F98</f>
        <v>303532.45404445269</v>
      </c>
      <c r="G98" s="31">
        <f>'[1]SCC X Ano = Privado'!G98+'[1]SCC X Ano = Publico'!G98</f>
        <v>325853.41282281553</v>
      </c>
      <c r="H98" s="31">
        <f>'[1]SCC X Ano = Privado'!H98+'[1]SCC X Ano = Publico'!H98</f>
        <v>0</v>
      </c>
      <c r="I98" s="31">
        <f>'[1]SCC X Ano = Privado'!I98+'[1]SCC X Ano = Publico'!I98</f>
        <v>1932933.5253745534</v>
      </c>
      <c r="J98" s="31">
        <f>'[1]SCC X Ano = Privado'!J98+'[1]SCC X Ano = Publico'!J98</f>
        <v>169454.54412315786</v>
      </c>
      <c r="K98" s="31">
        <f>'[1]SCC X Ano = Privado'!K98+'[1]SCC X Ano = Publico'!K98</f>
        <v>0</v>
      </c>
      <c r="L98" s="31">
        <f t="shared" si="2"/>
        <v>5722817.8981022602</v>
      </c>
      <c r="N98" s="28" t="s">
        <v>275</v>
      </c>
      <c r="O98" s="32">
        <f>+B98/[1]Formato_Análises_Mecenato!$P$31</f>
        <v>2.2447796961264007E-4</v>
      </c>
      <c r="P98" s="32">
        <f>+C98/[1]Formato_Análises_Mecenato!$P$31</f>
        <v>8.1202026067235056E-4</v>
      </c>
      <c r="Q98" s="32">
        <f>+D98/[1]Formato_Análises_Mecenato!$P$31</f>
        <v>8.3669061401074932E-4</v>
      </c>
      <c r="R98" s="32">
        <f>+E98/[1]Formato_Análises_Mecenato!$P$31</f>
        <v>0</v>
      </c>
      <c r="S98" s="32">
        <f>+F98/[1]Formato_Análises_Mecenato!$P$31</f>
        <v>1.9009202608561294E-4</v>
      </c>
      <c r="T98" s="32">
        <f>+G98/[1]Formato_Análises_Mecenato!$P$31</f>
        <v>2.0407088146603644E-4</v>
      </c>
      <c r="U98" s="32">
        <f>+H98/[1]Formato_Análises_Mecenato!$P$31</f>
        <v>0</v>
      </c>
      <c r="V98" s="32">
        <f>+I98/[1]Formato_Análises_Mecenato!$P$31</f>
        <v>1.2105303575657977E-3</v>
      </c>
      <c r="W98" s="32">
        <f>+J98/[1]Formato_Análises_Mecenato!$P$31</f>
        <v>1.0612360290497139E-4</v>
      </c>
      <c r="X98" s="32">
        <f>+K98/[1]Formato_Análises_Mecenato!$P$31</f>
        <v>0</v>
      </c>
    </row>
    <row r="99" spans="1:24" x14ac:dyDescent="0.25">
      <c r="A99" s="28" t="s">
        <v>276</v>
      </c>
      <c r="B99" s="31">
        <f>'[1]SCC X Ano = Privado'!B99+'[1]SCC X Ano = Publico'!B99</f>
        <v>361899.95276343171</v>
      </c>
      <c r="C99" s="31">
        <f>'[1]SCC X Ano = Privado'!C99+'[1]SCC X Ano = Publico'!C99</f>
        <v>13484308.721454736</v>
      </c>
      <c r="D99" s="31">
        <f>'[1]SCC X Ano = Privado'!D99+'[1]SCC X Ano = Publico'!D99</f>
        <v>5111719.0388113018</v>
      </c>
      <c r="E99" s="31">
        <f>'[1]SCC X Ano = Privado'!E99+'[1]SCC X Ano = Publico'!E99</f>
        <v>0</v>
      </c>
      <c r="F99" s="31">
        <f>'[1]SCC X Ano = Privado'!F99+'[1]SCC X Ano = Publico'!F99</f>
        <v>1117605.5182314361</v>
      </c>
      <c r="G99" s="31">
        <f>'[1]SCC X Ano = Privado'!G99+'[1]SCC X Ano = Publico'!G99</f>
        <v>4172029.7446638537</v>
      </c>
      <c r="H99" s="31">
        <f>'[1]SCC X Ano = Privado'!H99+'[1]SCC X Ano = Publico'!H99</f>
        <v>0</v>
      </c>
      <c r="I99" s="31">
        <f>'[1]SCC X Ano = Privado'!I99+'[1]SCC X Ano = Publico'!I99</f>
        <v>23300015.449751738</v>
      </c>
      <c r="J99" s="31">
        <f>'[1]SCC X Ano = Privado'!J99+'[1]SCC X Ano = Publico'!J99</f>
        <v>1242392.6304756445</v>
      </c>
      <c r="K99" s="31">
        <f>'[1]SCC X Ano = Privado'!K99+'[1]SCC X Ano = Publico'!K99</f>
        <v>0</v>
      </c>
      <c r="L99" s="31">
        <f t="shared" si="2"/>
        <v>48789971.056152143</v>
      </c>
      <c r="N99" s="28" t="s">
        <v>276</v>
      </c>
      <c r="O99" s="32">
        <f>+B99/[1]Formato_Análises_Mecenato!$P$31</f>
        <v>2.2664560031202905E-4</v>
      </c>
      <c r="P99" s="32">
        <f>+C99/[1]Formato_Análises_Mecenato!$P$31</f>
        <v>8.4447627628307566E-3</v>
      </c>
      <c r="Q99" s="32">
        <f>+D99/[1]Formato_Análises_Mecenato!$P$31</f>
        <v>3.2012953340591912E-3</v>
      </c>
      <c r="R99" s="32">
        <f>+E99/[1]Formato_Análises_Mecenato!$P$31</f>
        <v>0</v>
      </c>
      <c r="S99" s="32">
        <f>+F99/[1]Formato_Análises_Mecenato!$P$31</f>
        <v>6.9991822783458237E-4</v>
      </c>
      <c r="T99" s="32">
        <f>+G99/[1]Formato_Análises_Mecenato!$P$31</f>
        <v>2.6127999707617703E-3</v>
      </c>
      <c r="U99" s="32">
        <f>+H99/[1]Formato_Análises_Mecenato!$P$31</f>
        <v>0</v>
      </c>
      <c r="V99" s="32">
        <f>+I99/[1]Formato_Análises_Mecenato!$P$31</f>
        <v>1.4592005189734136E-2</v>
      </c>
      <c r="W99" s="32">
        <f>+J99/[1]Formato_Análises_Mecenato!$P$31</f>
        <v>7.7806814122868806E-4</v>
      </c>
      <c r="X99" s="32">
        <f>+K99/[1]Formato_Análises_Mecenato!$P$31</f>
        <v>0</v>
      </c>
    </row>
    <row r="100" spans="1:24" x14ac:dyDescent="0.25">
      <c r="A100" s="28" t="s">
        <v>6</v>
      </c>
      <c r="B100" s="31">
        <f>'[1]SCC X Ano = Privado'!B100+'[1]SCC X Ano = Publico'!B100</f>
        <v>156292549.16665825</v>
      </c>
      <c r="C100" s="31">
        <f>'[1]SCC X Ano = Privado'!C100+'[1]SCC X Ano = Publico'!C100</f>
        <v>633039103.99220705</v>
      </c>
      <c r="D100" s="31">
        <f>'[1]SCC X Ano = Privado'!D100+'[1]SCC X Ano = Publico'!D100</f>
        <v>153009138.96528599</v>
      </c>
      <c r="E100" s="31">
        <f>'[1]SCC X Ano = Privado'!E100+'[1]SCC X Ano = Publico'!E100</f>
        <v>0</v>
      </c>
      <c r="F100" s="31">
        <f>'[1]SCC X Ano = Privado'!F100+'[1]SCC X Ano = Publico'!F100</f>
        <v>96331796.898263767</v>
      </c>
      <c r="G100" s="31">
        <f>'[1]SCC X Ano = Privado'!G100+'[1]SCC X Ano = Publico'!G100</f>
        <v>125662893.52147302</v>
      </c>
      <c r="H100" s="31">
        <f>'[1]SCC X Ano = Privado'!H100+'[1]SCC X Ano = Publico'!H100</f>
        <v>0</v>
      </c>
      <c r="I100" s="31">
        <f>'[1]SCC X Ano = Privado'!I100+'[1]SCC X Ano = Publico'!I100</f>
        <v>328064755.03161806</v>
      </c>
      <c r="J100" s="31">
        <f>'[1]SCC X Ano = Privado'!J100+'[1]SCC X Ano = Publico'!J100</f>
        <v>104365604.1844679</v>
      </c>
      <c r="K100" s="31">
        <f>'[1]SCC X Ano = Privado'!K100+'[1]SCC X Ano = Publico'!K100</f>
        <v>0</v>
      </c>
      <c r="L100" s="31">
        <f t="shared" si="2"/>
        <v>1596765841.759974</v>
      </c>
      <c r="N100" s="28" t="s">
        <v>6</v>
      </c>
      <c r="O100" s="32">
        <f>+B100/[1]Formato_Análises_Mecenato!$P$31</f>
        <v>9.7880694262842433E-2</v>
      </c>
      <c r="P100" s="32">
        <f>+C100/[1]Formato_Análises_Mecenato!$P$31</f>
        <v>0.39645080539452421</v>
      </c>
      <c r="Q100" s="32">
        <f>+D100/[1]Formato_Análises_Mecenato!$P$31</f>
        <v>9.5824406411798943E-2</v>
      </c>
      <c r="R100" s="32">
        <f>+E100/[1]Formato_Análises_Mecenato!$P$31</f>
        <v>0</v>
      </c>
      <c r="S100" s="32">
        <f>+F100/[1]Formato_Análises_Mecenato!$P$31</f>
        <v>6.0329319665359156E-2</v>
      </c>
      <c r="T100" s="32">
        <f>+G100/[1]Formato_Análises_Mecenato!$P$31</f>
        <v>7.869838534557197E-2</v>
      </c>
      <c r="U100" s="32">
        <f>+H100/[1]Formato_Análises_Mecenato!$P$31</f>
        <v>0</v>
      </c>
      <c r="V100" s="32">
        <f>+I100/[1]Formato_Análises_Mecenato!$P$31</f>
        <v>0.20545576968882379</v>
      </c>
      <c r="W100" s="32">
        <f>+J100/[1]Formato_Análises_Mecenato!$P$31</f>
        <v>6.5360619231079553E-2</v>
      </c>
      <c r="X100" s="32">
        <f>+K100/[1]Formato_Análises_Mecenato!$P$31</f>
        <v>0</v>
      </c>
    </row>
    <row r="101" spans="1:24" x14ac:dyDescent="0.25">
      <c r="A101" s="28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</row>
    <row r="102" spans="1:24" x14ac:dyDescent="0.25">
      <c r="A102" s="28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</row>
    <row r="103" spans="1:24" x14ac:dyDescent="0.25">
      <c r="A103" s="28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</row>
    <row r="104" spans="1:24" x14ac:dyDescent="0.25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</row>
    <row r="105" spans="1:24" x14ac:dyDescent="0.25">
      <c r="A105" s="28"/>
      <c r="B105" s="30">
        <v>2010</v>
      </c>
      <c r="C105" s="30">
        <v>2010</v>
      </c>
      <c r="D105" s="30">
        <v>2010</v>
      </c>
      <c r="E105" s="30">
        <v>2010</v>
      </c>
      <c r="F105" s="30">
        <v>2010</v>
      </c>
      <c r="G105" s="30">
        <v>2010</v>
      </c>
      <c r="H105" s="30">
        <v>2010</v>
      </c>
      <c r="I105" s="30">
        <v>2010</v>
      </c>
      <c r="J105" s="30">
        <v>2010</v>
      </c>
      <c r="K105" s="30">
        <v>2010</v>
      </c>
      <c r="O105" s="30">
        <v>2010</v>
      </c>
      <c r="P105" s="30">
        <v>2010</v>
      </c>
      <c r="Q105" s="30">
        <v>2010</v>
      </c>
      <c r="R105" s="30">
        <v>2010</v>
      </c>
      <c r="S105" s="30">
        <v>2010</v>
      </c>
      <c r="T105" s="30">
        <v>2010</v>
      </c>
      <c r="U105" s="30">
        <v>2010</v>
      </c>
      <c r="V105" s="30">
        <v>2010</v>
      </c>
      <c r="W105" s="30">
        <v>2010</v>
      </c>
      <c r="X105" s="30">
        <v>2010</v>
      </c>
    </row>
    <row r="106" spans="1:24" x14ac:dyDescent="0.25">
      <c r="A106" s="28"/>
      <c r="B106" s="28" t="s">
        <v>283</v>
      </c>
      <c r="C106" s="28" t="s">
        <v>284</v>
      </c>
      <c r="D106" s="28" t="s">
        <v>285</v>
      </c>
      <c r="E106" s="28" t="s">
        <v>286</v>
      </c>
      <c r="F106" s="28" t="s">
        <v>287</v>
      </c>
      <c r="G106" s="28" t="s">
        <v>288</v>
      </c>
      <c r="H106" s="28" t="s">
        <v>289</v>
      </c>
      <c r="I106" s="28" t="s">
        <v>290</v>
      </c>
      <c r="J106" s="28" t="s">
        <v>291</v>
      </c>
      <c r="K106" s="28" t="s">
        <v>292</v>
      </c>
      <c r="L106" s="28" t="s">
        <v>293</v>
      </c>
      <c r="O106" s="28" t="s">
        <v>283</v>
      </c>
      <c r="P106" s="28" t="s">
        <v>284</v>
      </c>
      <c r="Q106" s="28" t="s">
        <v>285</v>
      </c>
      <c r="R106" s="28" t="s">
        <v>286</v>
      </c>
      <c r="S106" s="28" t="s">
        <v>287</v>
      </c>
      <c r="T106" s="28" t="s">
        <v>288</v>
      </c>
      <c r="U106" s="28" t="s">
        <v>289</v>
      </c>
      <c r="V106" s="28" t="s">
        <v>290</v>
      </c>
      <c r="W106" s="28" t="s">
        <v>291</v>
      </c>
      <c r="X106" s="28" t="s">
        <v>292</v>
      </c>
    </row>
    <row r="107" spans="1:24" x14ac:dyDescent="0.25">
      <c r="A107" s="28" t="s">
        <v>250</v>
      </c>
      <c r="B107" s="31">
        <f>'[1]SCC X Ano = Privado'!B107+'[1]SCC X Ano = Publico'!B107</f>
        <v>0</v>
      </c>
      <c r="C107" s="31">
        <f>'[1]SCC X Ano = Privado'!C107+'[1]SCC X Ano = Publico'!C107</f>
        <v>138453.26341019248</v>
      </c>
      <c r="D107" s="31">
        <f>'[1]SCC X Ano = Privado'!D107+'[1]SCC X Ano = Publico'!D107</f>
        <v>1083162.9540065522</v>
      </c>
      <c r="E107" s="31">
        <f>'[1]SCC X Ano = Privado'!E107+'[1]SCC X Ano = Publico'!E107</f>
        <v>0</v>
      </c>
      <c r="F107" s="31">
        <f>'[1]SCC X Ano = Privado'!F107+'[1]SCC X Ano = Publico'!F107</f>
        <v>18460.435121358998</v>
      </c>
      <c r="G107" s="31">
        <f>'[1]SCC X Ano = Privado'!G107+'[1]SCC X Ano = Publico'!G107</f>
        <v>0</v>
      </c>
      <c r="H107" s="31">
        <f>'[1]SCC X Ano = Privado'!H107+'[1]SCC X Ano = Publico'!H107</f>
        <v>0</v>
      </c>
      <c r="I107" s="31">
        <f>'[1]SCC X Ano = Privado'!I107+'[1]SCC X Ano = Publico'!I107</f>
        <v>94455.893037620204</v>
      </c>
      <c r="J107" s="31">
        <f>'[1]SCC X Ano = Privado'!J107+'[1]SCC X Ano = Publico'!J107</f>
        <v>0</v>
      </c>
      <c r="K107" s="31">
        <f>'[1]SCC X Ano = Privado'!K107+'[1]SCC X Ano = Publico'!K107</f>
        <v>0</v>
      </c>
      <c r="L107" s="31">
        <f>SUM(B107:K107)</f>
        <v>1334532.545575724</v>
      </c>
      <c r="N107" s="28" t="s">
        <v>250</v>
      </c>
      <c r="O107" s="32">
        <f>+B107/[1]Formato_Análises_Mecenato!$Q$31</f>
        <v>0</v>
      </c>
      <c r="P107" s="32">
        <f>+C107/[1]Formato_Análises_Mecenato!$Q$31</f>
        <v>7.7160842200623192E-5</v>
      </c>
      <c r="Q107" s="32">
        <f>+D107/[1]Formato_Análises_Mecenato!$Q$31</f>
        <v>6.0365327413082644E-4</v>
      </c>
      <c r="R107" s="32">
        <f>+E107/[1]Formato_Análises_Mecenato!$Q$31</f>
        <v>0</v>
      </c>
      <c r="S107" s="32">
        <f>+F107/[1]Formato_Análises_Mecenato!$Q$31</f>
        <v>1.0288112293416426E-5</v>
      </c>
      <c r="T107" s="32">
        <f>+G107/[1]Formato_Análises_Mecenato!$Q$31</f>
        <v>0</v>
      </c>
      <c r="U107" s="32">
        <f>+H107/[1]Formato_Análises_Mecenato!$Q$31</f>
        <v>0</v>
      </c>
      <c r="V107" s="32">
        <f>+I107/[1]Formato_Análises_Mecenato!$Q$31</f>
        <v>5.2640841234647376E-5</v>
      </c>
      <c r="W107" s="32">
        <f>+J107/[1]Formato_Análises_Mecenato!$Q$31</f>
        <v>0</v>
      </c>
      <c r="X107" s="32">
        <f>+K107/[1]Formato_Análises_Mecenato!$Q$31</f>
        <v>0</v>
      </c>
    </row>
    <row r="108" spans="1:24" x14ac:dyDescent="0.25">
      <c r="A108" s="28" t="s">
        <v>251</v>
      </c>
      <c r="B108" s="31">
        <f>'[1]SCC X Ano = Privado'!B108+'[1]SCC X Ano = Publico'!B108</f>
        <v>0</v>
      </c>
      <c r="C108" s="31">
        <f>'[1]SCC X Ano = Privado'!C108+'[1]SCC X Ano = Publico'!C108</f>
        <v>0</v>
      </c>
      <c r="D108" s="31">
        <f>'[1]SCC X Ano = Privado'!D108+'[1]SCC X Ano = Publico'!D108</f>
        <v>0</v>
      </c>
      <c r="E108" s="31">
        <f>'[1]SCC X Ano = Privado'!E108+'[1]SCC X Ano = Publico'!E108</f>
        <v>0</v>
      </c>
      <c r="F108" s="31">
        <f>'[1]SCC X Ano = Privado'!F108+'[1]SCC X Ano = Publico'!F108</f>
        <v>0</v>
      </c>
      <c r="G108" s="31">
        <f>'[1]SCC X Ano = Privado'!G108+'[1]SCC X Ano = Publico'!G108</f>
        <v>0</v>
      </c>
      <c r="H108" s="31">
        <f>'[1]SCC X Ano = Privado'!H108+'[1]SCC X Ano = Publico'!H108</f>
        <v>0</v>
      </c>
      <c r="I108" s="31">
        <f>'[1]SCC X Ano = Privado'!I108+'[1]SCC X Ano = Publico'!I108</f>
        <v>92302.17560679499</v>
      </c>
      <c r="J108" s="31">
        <f>'[1]SCC X Ano = Privado'!J108+'[1]SCC X Ano = Publico'!J108</f>
        <v>0</v>
      </c>
      <c r="K108" s="31">
        <f>'[1]SCC X Ano = Privado'!K108+'[1]SCC X Ano = Publico'!K108</f>
        <v>0</v>
      </c>
      <c r="L108" s="31">
        <f t="shared" ref="L108:L134" si="3">SUM(B108:K108)</f>
        <v>92302.17560679499</v>
      </c>
      <c r="N108" s="28" t="s">
        <v>251</v>
      </c>
      <c r="O108" s="32">
        <f>+B108/[1]Formato_Análises_Mecenato!$Q$31</f>
        <v>0</v>
      </c>
      <c r="P108" s="32">
        <f>+C108/[1]Formato_Análises_Mecenato!$Q$31</f>
        <v>0</v>
      </c>
      <c r="Q108" s="32">
        <f>+D108/[1]Formato_Análises_Mecenato!$Q$31</f>
        <v>0</v>
      </c>
      <c r="R108" s="32">
        <f>+E108/[1]Formato_Análises_Mecenato!$Q$31</f>
        <v>0</v>
      </c>
      <c r="S108" s="32">
        <f>+F108/[1]Formato_Análises_Mecenato!$Q$31</f>
        <v>0</v>
      </c>
      <c r="T108" s="32">
        <f>+G108/[1]Formato_Análises_Mecenato!$Q$31</f>
        <v>0</v>
      </c>
      <c r="U108" s="32">
        <f>+H108/[1]Formato_Análises_Mecenato!$Q$31</f>
        <v>0</v>
      </c>
      <c r="V108" s="32">
        <f>+I108/[1]Formato_Análises_Mecenato!$Q$31</f>
        <v>5.1440561467082126E-5</v>
      </c>
      <c r="W108" s="32">
        <f>+J108/[1]Formato_Análises_Mecenato!$Q$31</f>
        <v>0</v>
      </c>
      <c r="X108" s="32">
        <f>+K108/[1]Formato_Análises_Mecenato!$Q$31</f>
        <v>0</v>
      </c>
    </row>
    <row r="109" spans="1:24" x14ac:dyDescent="0.25">
      <c r="A109" s="28" t="s">
        <v>252</v>
      </c>
      <c r="B109" s="31">
        <f>'[1]SCC X Ano = Privado'!B109+'[1]SCC X Ano = Publico'!B109</f>
        <v>0</v>
      </c>
      <c r="C109" s="31">
        <f>'[1]SCC X Ano = Privado'!C109+'[1]SCC X Ano = Publico'!C109</f>
        <v>452694.29728958133</v>
      </c>
      <c r="D109" s="31">
        <f>'[1]SCC X Ano = Privado'!D109+'[1]SCC X Ano = Publico'!D109</f>
        <v>335655.83088648238</v>
      </c>
      <c r="E109" s="31">
        <f>'[1]SCC X Ano = Privado'!E109+'[1]SCC X Ano = Publico'!E109</f>
        <v>0</v>
      </c>
      <c r="F109" s="31">
        <f>'[1]SCC X Ano = Privado'!F109+'[1]SCC X Ano = Publico'!F109</f>
        <v>185605.79905153182</v>
      </c>
      <c r="G109" s="31">
        <f>'[1]SCC X Ano = Privado'!G109+'[1]SCC X Ano = Publico'!G109</f>
        <v>0</v>
      </c>
      <c r="H109" s="31">
        <f>'[1]SCC X Ano = Privado'!H109+'[1]SCC X Ano = Publico'!H109</f>
        <v>0</v>
      </c>
      <c r="I109" s="31">
        <f>'[1]SCC X Ano = Privado'!I109+'[1]SCC X Ano = Publico'!I109</f>
        <v>4122805.8965233476</v>
      </c>
      <c r="J109" s="31">
        <f>'[1]SCC X Ano = Privado'!J109+'[1]SCC X Ano = Publico'!J109</f>
        <v>151998.60768048963</v>
      </c>
      <c r="K109" s="31">
        <f>'[1]SCC X Ano = Privado'!K109+'[1]SCC X Ano = Publico'!K109</f>
        <v>0</v>
      </c>
      <c r="L109" s="31">
        <f t="shared" si="3"/>
        <v>5248760.4314314323</v>
      </c>
      <c r="N109" s="28" t="s">
        <v>252</v>
      </c>
      <c r="O109" s="32">
        <f>+B109/[1]Formato_Análises_Mecenato!$Q$31</f>
        <v>0</v>
      </c>
      <c r="P109" s="32">
        <f>+C109/[1]Formato_Análises_Mecenato!$Q$31</f>
        <v>2.5228927349149025E-4</v>
      </c>
      <c r="Q109" s="32">
        <f>+D109/[1]Formato_Análises_Mecenato!$Q$31</f>
        <v>1.8706302735544111E-4</v>
      </c>
      <c r="R109" s="32">
        <f>+E109/[1]Formato_Análises_Mecenato!$Q$31</f>
        <v>0</v>
      </c>
      <c r="S109" s="32">
        <f>+F109/[1]Formato_Análises_Mecenato!$Q$31</f>
        <v>1.0343923587922827E-4</v>
      </c>
      <c r="T109" s="32">
        <f>+G109/[1]Formato_Análises_Mecenato!$Q$31</f>
        <v>0</v>
      </c>
      <c r="U109" s="32">
        <f>+H109/[1]Formato_Análises_Mecenato!$Q$31</f>
        <v>0</v>
      </c>
      <c r="V109" s="32">
        <f>+I109/[1]Formato_Análises_Mecenato!$Q$31</f>
        <v>2.297664694713277E-3</v>
      </c>
      <c r="W109" s="32">
        <f>+J109/[1]Formato_Análises_Mecenato!$Q$31</f>
        <v>8.4709744595917481E-5</v>
      </c>
      <c r="X109" s="32">
        <f>+K109/[1]Formato_Análises_Mecenato!$Q$31</f>
        <v>0</v>
      </c>
    </row>
    <row r="110" spans="1:24" x14ac:dyDescent="0.25">
      <c r="A110" s="28" t="s">
        <v>253</v>
      </c>
      <c r="B110" s="31">
        <f>'[1]SCC X Ano = Privado'!B110+'[1]SCC X Ano = Publico'!B110</f>
        <v>0</v>
      </c>
      <c r="C110" s="31">
        <f>'[1]SCC X Ano = Privado'!C110+'[1]SCC X Ano = Publico'!C110</f>
        <v>0</v>
      </c>
      <c r="D110" s="31">
        <f>'[1]SCC X Ano = Privado'!D110+'[1]SCC X Ano = Publico'!D110</f>
        <v>0</v>
      </c>
      <c r="E110" s="31">
        <f>'[1]SCC X Ano = Privado'!E110+'[1]SCC X Ano = Publico'!E110</f>
        <v>0</v>
      </c>
      <c r="F110" s="31">
        <f>'[1]SCC X Ano = Privado'!F110+'[1]SCC X Ano = Publico'!F110</f>
        <v>0</v>
      </c>
      <c r="G110" s="31">
        <f>'[1]SCC X Ano = Privado'!G110+'[1]SCC X Ano = Publico'!G110</f>
        <v>0</v>
      </c>
      <c r="H110" s="31">
        <f>'[1]SCC X Ano = Privado'!H110+'[1]SCC X Ano = Publico'!H110</f>
        <v>0</v>
      </c>
      <c r="I110" s="31">
        <f>'[1]SCC X Ano = Privado'!I110+'[1]SCC X Ano = Publico'!I110</f>
        <v>0</v>
      </c>
      <c r="J110" s="31">
        <f>'[1]SCC X Ano = Privado'!J110+'[1]SCC X Ano = Publico'!J110</f>
        <v>0</v>
      </c>
      <c r="K110" s="31">
        <f>'[1]SCC X Ano = Privado'!K110+'[1]SCC X Ano = Publico'!K110</f>
        <v>0</v>
      </c>
      <c r="L110" s="31">
        <f t="shared" si="3"/>
        <v>0</v>
      </c>
      <c r="N110" s="28" t="s">
        <v>253</v>
      </c>
      <c r="O110" s="32">
        <f>+B110/[1]Formato_Análises_Mecenato!$Q$31</f>
        <v>0</v>
      </c>
      <c r="P110" s="32">
        <f>+C110/[1]Formato_Análises_Mecenato!$Q$31</f>
        <v>0</v>
      </c>
      <c r="Q110" s="32">
        <f>+D110/[1]Formato_Análises_Mecenato!$Q$31</f>
        <v>0</v>
      </c>
      <c r="R110" s="32">
        <f>+E110/[1]Formato_Análises_Mecenato!$Q$31</f>
        <v>0</v>
      </c>
      <c r="S110" s="32">
        <f>+F110/[1]Formato_Análises_Mecenato!$Q$31</f>
        <v>0</v>
      </c>
      <c r="T110" s="32">
        <f>+G110/[1]Formato_Análises_Mecenato!$Q$31</f>
        <v>0</v>
      </c>
      <c r="U110" s="32">
        <f>+H110/[1]Formato_Análises_Mecenato!$Q$31</f>
        <v>0</v>
      </c>
      <c r="V110" s="32">
        <f>+I110/[1]Formato_Análises_Mecenato!$Q$31</f>
        <v>0</v>
      </c>
      <c r="W110" s="32">
        <f>+J110/[1]Formato_Análises_Mecenato!$Q$31</f>
        <v>0</v>
      </c>
      <c r="X110" s="32">
        <f>+K110/[1]Formato_Análises_Mecenato!$Q$31</f>
        <v>0</v>
      </c>
    </row>
    <row r="111" spans="1:24" x14ac:dyDescent="0.25">
      <c r="A111" s="28" t="s">
        <v>254</v>
      </c>
      <c r="B111" s="31">
        <f>'[1]SCC X Ano = Privado'!B111+'[1]SCC X Ano = Publico'!B111</f>
        <v>2769065.2682038494</v>
      </c>
      <c r="C111" s="31">
        <f>'[1]SCC X Ano = Privado'!C111+'[1]SCC X Ano = Publico'!C111</f>
        <v>419607.84402592084</v>
      </c>
      <c r="D111" s="31">
        <f>'[1]SCC X Ano = Privado'!D111+'[1]SCC X Ano = Publico'!D111</f>
        <v>438490.46929850528</v>
      </c>
      <c r="E111" s="31">
        <f>'[1]SCC X Ano = Privado'!E111+'[1]SCC X Ano = Publico'!E111</f>
        <v>0</v>
      </c>
      <c r="F111" s="31">
        <f>'[1]SCC X Ano = Privado'!F111+'[1]SCC X Ano = Publico'!F111</f>
        <v>83271.946093263541</v>
      </c>
      <c r="G111" s="31">
        <f>'[1]SCC X Ano = Privado'!G111+'[1]SCC X Ano = Publico'!G111</f>
        <v>0</v>
      </c>
      <c r="H111" s="31">
        <f>'[1]SCC X Ano = Privado'!H111+'[1]SCC X Ano = Publico'!H111</f>
        <v>0</v>
      </c>
      <c r="I111" s="31">
        <f>'[1]SCC X Ano = Privado'!I111+'[1]SCC X Ano = Publico'!I111</f>
        <v>7783651.4034175156</v>
      </c>
      <c r="J111" s="31">
        <f>'[1]SCC X Ano = Privado'!J111+'[1]SCC X Ano = Publico'!J111</f>
        <v>23160567.820003506</v>
      </c>
      <c r="K111" s="31">
        <f>'[1]SCC X Ano = Privado'!K111+'[1]SCC X Ano = Publico'!K111</f>
        <v>0</v>
      </c>
      <c r="L111" s="31">
        <f t="shared" si="3"/>
        <v>34654654.75104256</v>
      </c>
      <c r="N111" s="28" t="s">
        <v>254</v>
      </c>
      <c r="O111" s="32">
        <f>+B111/[1]Formato_Análises_Mecenato!$Q$31</f>
        <v>1.5432168440124637E-3</v>
      </c>
      <c r="P111" s="32">
        <f>+C111/[1]Formato_Análises_Mecenato!$Q$31</f>
        <v>2.3384999270912292E-4</v>
      </c>
      <c r="Q111" s="32">
        <f>+D111/[1]Formato_Análises_Mecenato!$Q$31</f>
        <v>2.4437339413068977E-4</v>
      </c>
      <c r="R111" s="32">
        <f>+E111/[1]Formato_Análises_Mecenato!$Q$31</f>
        <v>0</v>
      </c>
      <c r="S111" s="32">
        <f>+F111/[1]Formato_Análises_Mecenato!$Q$31</f>
        <v>4.6407959870219256E-5</v>
      </c>
      <c r="T111" s="32">
        <f>+G111/[1]Formato_Análises_Mecenato!$Q$31</f>
        <v>0</v>
      </c>
      <c r="U111" s="32">
        <f>+H111/[1]Formato_Análises_Mecenato!$Q$31</f>
        <v>0</v>
      </c>
      <c r="V111" s="32">
        <f>+I111/[1]Formato_Análises_Mecenato!$Q$31</f>
        <v>4.3378760665567992E-3</v>
      </c>
      <c r="W111" s="32">
        <f>+J111/[1]Formato_Análises_Mecenato!$Q$31</f>
        <v>1.290752471136453E-2</v>
      </c>
      <c r="X111" s="32">
        <f>+K111/[1]Formato_Análises_Mecenato!$Q$31</f>
        <v>0</v>
      </c>
    </row>
    <row r="112" spans="1:24" x14ac:dyDescent="0.25">
      <c r="A112" s="28" t="s">
        <v>255</v>
      </c>
      <c r="B112" s="31">
        <f>'[1]SCC X Ano = Privado'!B112+'[1]SCC X Ano = Publico'!B112</f>
        <v>0</v>
      </c>
      <c r="C112" s="31">
        <f>'[1]SCC X Ano = Privado'!C112+'[1]SCC X Ano = Publico'!C112</f>
        <v>93840.545200241555</v>
      </c>
      <c r="D112" s="31">
        <f>'[1]SCC X Ano = Privado'!D112+'[1]SCC X Ano = Publico'!D112</f>
        <v>0</v>
      </c>
      <c r="E112" s="31">
        <f>'[1]SCC X Ano = Privado'!E112+'[1]SCC X Ano = Publico'!E112</f>
        <v>0</v>
      </c>
      <c r="F112" s="31">
        <f>'[1]SCC X Ano = Privado'!F112+'[1]SCC X Ano = Publico'!F112</f>
        <v>0</v>
      </c>
      <c r="G112" s="31">
        <f>'[1]SCC X Ano = Privado'!G112+'[1]SCC X Ano = Publico'!G112</f>
        <v>0</v>
      </c>
      <c r="H112" s="31">
        <f>'[1]SCC X Ano = Privado'!H112+'[1]SCC X Ano = Publico'!H112</f>
        <v>0</v>
      </c>
      <c r="I112" s="31">
        <f>'[1]SCC X Ano = Privado'!I112+'[1]SCC X Ano = Publico'!I112</f>
        <v>0</v>
      </c>
      <c r="J112" s="31">
        <f>'[1]SCC X Ano = Privado'!J112+'[1]SCC X Ano = Publico'!J112</f>
        <v>0</v>
      </c>
      <c r="K112" s="31">
        <f>'[1]SCC X Ano = Privado'!K112+'[1]SCC X Ano = Publico'!K112</f>
        <v>0</v>
      </c>
      <c r="L112" s="31">
        <f t="shared" si="3"/>
        <v>93840.545200241555</v>
      </c>
      <c r="N112" s="28" t="s">
        <v>255</v>
      </c>
      <c r="O112" s="32">
        <f>+B112/[1]Formato_Análises_Mecenato!$Q$31</f>
        <v>0</v>
      </c>
      <c r="P112" s="32">
        <f>+C112/[1]Formato_Análises_Mecenato!$Q$31</f>
        <v>5.2297904158200151E-5</v>
      </c>
      <c r="Q112" s="32">
        <f>+D112/[1]Formato_Análises_Mecenato!$Q$31</f>
        <v>0</v>
      </c>
      <c r="R112" s="32">
        <f>+E112/[1]Formato_Análises_Mecenato!$Q$31</f>
        <v>0</v>
      </c>
      <c r="S112" s="32">
        <f>+F112/[1]Formato_Análises_Mecenato!$Q$31</f>
        <v>0</v>
      </c>
      <c r="T112" s="32">
        <f>+G112/[1]Formato_Análises_Mecenato!$Q$31</f>
        <v>0</v>
      </c>
      <c r="U112" s="32">
        <f>+H112/[1]Formato_Análises_Mecenato!$Q$31</f>
        <v>0</v>
      </c>
      <c r="V112" s="32">
        <f>+I112/[1]Formato_Análises_Mecenato!$Q$31</f>
        <v>0</v>
      </c>
      <c r="W112" s="32">
        <f>+J112/[1]Formato_Análises_Mecenato!$Q$31</f>
        <v>0</v>
      </c>
      <c r="X112" s="32">
        <f>+K112/[1]Formato_Análises_Mecenato!$Q$31</f>
        <v>0</v>
      </c>
    </row>
    <row r="113" spans="1:24" x14ac:dyDescent="0.25">
      <c r="A113" s="28" t="s">
        <v>256</v>
      </c>
      <c r="B113" s="31">
        <f>'[1]SCC X Ano = Privado'!B113+'[1]SCC X Ano = Publico'!B113</f>
        <v>0</v>
      </c>
      <c r="C113" s="31">
        <f>'[1]SCC X Ano = Privado'!C113+'[1]SCC X Ano = Publico'!C113</f>
        <v>0</v>
      </c>
      <c r="D113" s="31">
        <f>'[1]SCC X Ano = Privado'!D113+'[1]SCC X Ano = Publico'!D113</f>
        <v>0</v>
      </c>
      <c r="E113" s="31">
        <f>'[1]SCC X Ano = Privado'!E113+'[1]SCC X Ano = Publico'!E113</f>
        <v>0</v>
      </c>
      <c r="F113" s="31">
        <f>'[1]SCC X Ano = Privado'!F113+'[1]SCC X Ano = Publico'!F113</f>
        <v>0</v>
      </c>
      <c r="G113" s="31">
        <f>'[1]SCC X Ano = Privado'!G113+'[1]SCC X Ano = Publico'!G113</f>
        <v>0</v>
      </c>
      <c r="H113" s="31">
        <f>'[1]SCC X Ano = Privado'!H113+'[1]SCC X Ano = Publico'!H113</f>
        <v>0</v>
      </c>
      <c r="I113" s="31">
        <f>'[1]SCC X Ano = Privado'!I113+'[1]SCC X Ano = Publico'!I113</f>
        <v>0</v>
      </c>
      <c r="J113" s="31">
        <f>'[1]SCC X Ano = Privado'!J113+'[1]SCC X Ano = Publico'!J113</f>
        <v>0</v>
      </c>
      <c r="K113" s="31">
        <f>'[1]SCC X Ano = Privado'!K113+'[1]SCC X Ano = Publico'!K113</f>
        <v>0</v>
      </c>
      <c r="L113" s="31">
        <f t="shared" si="3"/>
        <v>0</v>
      </c>
      <c r="N113" s="28" t="s">
        <v>256</v>
      </c>
      <c r="O113" s="32">
        <f>+B113/[1]Formato_Análises_Mecenato!$Q$31</f>
        <v>0</v>
      </c>
      <c r="P113" s="32">
        <f>+C113/[1]Formato_Análises_Mecenato!$Q$31</f>
        <v>0</v>
      </c>
      <c r="Q113" s="32">
        <f>+D113/[1]Formato_Análises_Mecenato!$Q$31</f>
        <v>0</v>
      </c>
      <c r="R113" s="32">
        <f>+E113/[1]Formato_Análises_Mecenato!$Q$31</f>
        <v>0</v>
      </c>
      <c r="S113" s="32">
        <f>+F113/[1]Formato_Análises_Mecenato!$Q$31</f>
        <v>0</v>
      </c>
      <c r="T113" s="32">
        <f>+G113/[1]Formato_Análises_Mecenato!$Q$31</f>
        <v>0</v>
      </c>
      <c r="U113" s="32">
        <f>+H113/[1]Formato_Análises_Mecenato!$Q$31</f>
        <v>0</v>
      </c>
      <c r="V113" s="32">
        <f>+I113/[1]Formato_Análises_Mecenato!$Q$31</f>
        <v>0</v>
      </c>
      <c r="W113" s="32">
        <f>+J113/[1]Formato_Análises_Mecenato!$Q$31</f>
        <v>0</v>
      </c>
      <c r="X113" s="32">
        <f>+K113/[1]Formato_Análises_Mecenato!$Q$31</f>
        <v>0</v>
      </c>
    </row>
    <row r="114" spans="1:24" x14ac:dyDescent="0.25">
      <c r="A114" s="28" t="s">
        <v>257</v>
      </c>
      <c r="B114" s="31">
        <f>'[1]SCC X Ano = Privado'!B114+'[1]SCC X Ano = Publico'!B114</f>
        <v>711433.54069833446</v>
      </c>
      <c r="C114" s="31">
        <f>'[1]SCC X Ano = Privado'!C114+'[1]SCC X Ano = Publico'!C114</f>
        <v>337685.971087866</v>
      </c>
      <c r="D114" s="31">
        <f>'[1]SCC X Ano = Privado'!D114+'[1]SCC X Ano = Publico'!D114</f>
        <v>307673.9186893166</v>
      </c>
      <c r="E114" s="31">
        <f>'[1]SCC X Ano = Privado'!E114+'[1]SCC X Ano = Publico'!E114</f>
        <v>0</v>
      </c>
      <c r="F114" s="31">
        <f>'[1]SCC X Ano = Privado'!F114+'[1]SCC X Ano = Publico'!F114</f>
        <v>236574.32200419917</v>
      </c>
      <c r="G114" s="31">
        <f>'[1]SCC X Ano = Privado'!G114+'[1]SCC X Ano = Publico'!G114</f>
        <v>0</v>
      </c>
      <c r="H114" s="31">
        <f>'[1]SCC X Ano = Privado'!H114+'[1]SCC X Ano = Publico'!H114</f>
        <v>0</v>
      </c>
      <c r="I114" s="31">
        <f>'[1]SCC X Ano = Privado'!I114+'[1]SCC X Ano = Publico'!I114</f>
        <v>183762.86304597469</v>
      </c>
      <c r="J114" s="31">
        <f>'[1]SCC X Ano = Privado'!J114+'[1]SCC X Ano = Publico'!J114</f>
        <v>13923490.653923133</v>
      </c>
      <c r="K114" s="31">
        <f>'[1]SCC X Ano = Privado'!K114+'[1]SCC X Ano = Publico'!K114</f>
        <v>0</v>
      </c>
      <c r="L114" s="31">
        <f t="shared" si="3"/>
        <v>15700621.269448824</v>
      </c>
      <c r="N114" s="28" t="s">
        <v>257</v>
      </c>
      <c r="O114" s="32">
        <f>+B114/[1]Formato_Análises_Mecenato!$Q$31</f>
        <v>3.964862208225396E-4</v>
      </c>
      <c r="P114" s="32">
        <f>+C114/[1]Formato_Análises_Mecenato!$Q$31</f>
        <v>1.8819443678462885E-4</v>
      </c>
      <c r="Q114" s="32">
        <f>+D114/[1]Formato_Análises_Mecenato!$Q$31</f>
        <v>1.7146853822360707E-4</v>
      </c>
      <c r="R114" s="32">
        <f>+E114/[1]Formato_Análises_Mecenato!$Q$31</f>
        <v>0</v>
      </c>
      <c r="S114" s="32">
        <f>+F114/[1]Formato_Análises_Mecenato!$Q$31</f>
        <v>1.3184430239685928E-4</v>
      </c>
      <c r="T114" s="32">
        <f>+G114/[1]Formato_Análises_Mecenato!$Q$31</f>
        <v>0</v>
      </c>
      <c r="U114" s="32">
        <f>+H114/[1]Formato_Análises_Mecenato!$Q$31</f>
        <v>0</v>
      </c>
      <c r="V114" s="32">
        <f>+I114/[1]Formato_Análises_Mecenato!$Q$31</f>
        <v>1.0241215648212269E-4</v>
      </c>
      <c r="W114" s="32">
        <f>+J114/[1]Formato_Análises_Mecenato!$Q$31</f>
        <v>7.7596456650231953E-3</v>
      </c>
      <c r="X114" s="32">
        <f>+K114/[1]Formato_Análises_Mecenato!$Q$31</f>
        <v>0</v>
      </c>
    </row>
    <row r="115" spans="1:24" x14ac:dyDescent="0.25">
      <c r="A115" s="28" t="s">
        <v>258</v>
      </c>
      <c r="B115" s="31">
        <f>'[1]SCC X Ano = Privado'!B115+'[1]SCC X Ano = Publico'!B115</f>
        <v>0</v>
      </c>
      <c r="C115" s="31">
        <f>'[1]SCC X Ano = Privado'!C115+'[1]SCC X Ano = Publico'!C115</f>
        <v>330114.25440218527</v>
      </c>
      <c r="D115" s="31">
        <f>'[1]SCC X Ano = Privado'!D115+'[1]SCC X Ano = Publico'!D115</f>
        <v>123069.56747572665</v>
      </c>
      <c r="E115" s="31">
        <f>'[1]SCC X Ano = Privado'!E115+'[1]SCC X Ano = Publico'!E115</f>
        <v>0</v>
      </c>
      <c r="F115" s="31">
        <f>'[1]SCC X Ano = Privado'!F115+'[1]SCC X Ano = Publico'!F115</f>
        <v>0</v>
      </c>
      <c r="G115" s="31">
        <f>'[1]SCC X Ano = Privado'!G115+'[1]SCC X Ano = Publico'!G115</f>
        <v>0</v>
      </c>
      <c r="H115" s="31">
        <f>'[1]SCC X Ano = Privado'!H115+'[1]SCC X Ano = Publico'!H115</f>
        <v>0</v>
      </c>
      <c r="I115" s="31">
        <f>'[1]SCC X Ano = Privado'!I115+'[1]SCC X Ano = Publico'!I115</f>
        <v>1173756.2932852507</v>
      </c>
      <c r="J115" s="31">
        <f>'[1]SCC X Ano = Privado'!J115+'[1]SCC X Ano = Publico'!J115</f>
        <v>1384532.6341019247</v>
      </c>
      <c r="K115" s="31">
        <f>'[1]SCC X Ano = Privado'!K115+'[1]SCC X Ano = Publico'!K115</f>
        <v>0</v>
      </c>
      <c r="L115" s="31">
        <f t="shared" si="3"/>
        <v>3011472.7492650873</v>
      </c>
      <c r="N115" s="28" t="s">
        <v>258</v>
      </c>
      <c r="O115" s="32">
        <f>+B115/[1]Formato_Análises_Mecenato!$Q$31</f>
        <v>0</v>
      </c>
      <c r="P115" s="32">
        <f>+C115/[1]Formato_Análises_Mecenato!$Q$31</f>
        <v>1.8397467321978802E-4</v>
      </c>
      <c r="Q115" s="32">
        <f>+D115/[1]Formato_Análises_Mecenato!$Q$31</f>
        <v>6.8587415289442835E-5</v>
      </c>
      <c r="R115" s="32">
        <f>+E115/[1]Formato_Análises_Mecenato!$Q$31</f>
        <v>0</v>
      </c>
      <c r="S115" s="32">
        <f>+F115/[1]Formato_Análises_Mecenato!$Q$31</f>
        <v>0</v>
      </c>
      <c r="T115" s="32">
        <f>+G115/[1]Formato_Análises_Mecenato!$Q$31</f>
        <v>0</v>
      </c>
      <c r="U115" s="32">
        <f>+H115/[1]Formato_Análises_Mecenato!$Q$31</f>
        <v>0</v>
      </c>
      <c r="V115" s="32">
        <f>+I115/[1]Formato_Análises_Mecenato!$Q$31</f>
        <v>6.5414149076318769E-4</v>
      </c>
      <c r="W115" s="32">
        <f>+J115/[1]Formato_Análises_Mecenato!$Q$31</f>
        <v>7.7160842200623184E-4</v>
      </c>
      <c r="X115" s="32">
        <f>+K115/[1]Formato_Análises_Mecenato!$Q$31</f>
        <v>0</v>
      </c>
    </row>
    <row r="116" spans="1:24" x14ac:dyDescent="0.25">
      <c r="A116" s="28" t="s">
        <v>259</v>
      </c>
      <c r="B116" s="31">
        <f>'[1]SCC X Ano = Privado'!B116+'[1]SCC X Ano = Publico'!B116</f>
        <v>11845.445869538689</v>
      </c>
      <c r="C116" s="31">
        <f>'[1]SCC X Ano = Privado'!C116+'[1]SCC X Ano = Publico'!C116</f>
        <v>8410288.5660576522</v>
      </c>
      <c r="D116" s="31">
        <f>'[1]SCC X Ano = Privado'!D116+'[1]SCC X Ano = Publico'!D116</f>
        <v>5522383.1391339516</v>
      </c>
      <c r="E116" s="31">
        <f>'[1]SCC X Ano = Privado'!E116+'[1]SCC X Ano = Publico'!E116</f>
        <v>0</v>
      </c>
      <c r="F116" s="31">
        <f>'[1]SCC X Ano = Privado'!F116+'[1]SCC X Ano = Publico'!F116</f>
        <v>1798885.3152944567</v>
      </c>
      <c r="G116" s="31">
        <f>'[1]SCC X Ano = Privado'!G116+'[1]SCC X Ano = Publico'!G116</f>
        <v>913332.11981188343</v>
      </c>
      <c r="H116" s="31">
        <f>'[1]SCC X Ano = Privado'!H116+'[1]SCC X Ano = Publico'!H116</f>
        <v>0</v>
      </c>
      <c r="I116" s="31">
        <f>'[1]SCC X Ano = Privado'!I116+'[1]SCC X Ano = Publico'!I116</f>
        <v>8212487.618960605</v>
      </c>
      <c r="J116" s="31">
        <f>'[1]SCC X Ano = Privado'!J116+'[1]SCC X Ano = Publico'!J116</f>
        <v>268929.89587401319</v>
      </c>
      <c r="K116" s="31">
        <f>'[1]SCC X Ano = Privado'!K116+'[1]SCC X Ano = Publico'!K116</f>
        <v>0</v>
      </c>
      <c r="L116" s="31">
        <f t="shared" si="3"/>
        <v>25138152.101002101</v>
      </c>
      <c r="N116" s="28" t="s">
        <v>259</v>
      </c>
      <c r="O116" s="32">
        <f>+B116/[1]Formato_Análises_Mecenato!$Q$31</f>
        <v>6.6015387216088723E-6</v>
      </c>
      <c r="P116" s="32">
        <f>+C116/[1]Formato_Análises_Mecenato!$Q$31</f>
        <v>4.6871047523427802E-3</v>
      </c>
      <c r="Q116" s="32">
        <f>+D116/[1]Formato_Análises_Mecenato!$Q$31</f>
        <v>3.0776575681547135E-3</v>
      </c>
      <c r="R116" s="32">
        <f>+E116/[1]Formato_Análises_Mecenato!$Q$31</f>
        <v>0</v>
      </c>
      <c r="S116" s="32">
        <f>+F116/[1]Formato_Análises_Mecenato!$Q$31</f>
        <v>1.0025296806419341E-3</v>
      </c>
      <c r="T116" s="32">
        <f>+G116/[1]Formato_Análises_Mecenato!$Q$31</f>
        <v>5.0900552170283749E-4</v>
      </c>
      <c r="U116" s="32">
        <f>+H116/[1]Formato_Análises_Mecenato!$Q$31</f>
        <v>0</v>
      </c>
      <c r="V116" s="32">
        <f>+I116/[1]Formato_Análises_Mecenato!$Q$31</f>
        <v>4.5768690866014013E-3</v>
      </c>
      <c r="W116" s="32">
        <f>+J116/[1]Formato_Análises_Mecenato!$Q$31</f>
        <v>1.4987625966667641E-4</v>
      </c>
      <c r="X116" s="32">
        <f>+K116/[1]Formato_Análises_Mecenato!$Q$31</f>
        <v>0</v>
      </c>
    </row>
    <row r="117" spans="1:24" x14ac:dyDescent="0.25">
      <c r="A117" s="28" t="s">
        <v>260</v>
      </c>
      <c r="B117" s="31">
        <f>'[1]SCC X Ano = Privado'!B117+'[1]SCC X Ano = Publico'!B117</f>
        <v>0</v>
      </c>
      <c r="C117" s="31">
        <f>'[1]SCC X Ano = Privado'!C117+'[1]SCC X Ano = Publico'!C117</f>
        <v>2329254.6316550323</v>
      </c>
      <c r="D117" s="31">
        <f>'[1]SCC X Ano = Privado'!D117+'[1]SCC X Ano = Publico'!D117</f>
        <v>49227.826990290661</v>
      </c>
      <c r="E117" s="31">
        <f>'[1]SCC X Ano = Privado'!E117+'[1]SCC X Ano = Publico'!E117</f>
        <v>0</v>
      </c>
      <c r="F117" s="31">
        <f>'[1]SCC X Ano = Privado'!F117+'[1]SCC X Ano = Publico'!F117</f>
        <v>0</v>
      </c>
      <c r="G117" s="31">
        <f>'[1]SCC X Ano = Privado'!G117+'[1]SCC X Ano = Publico'!G117</f>
        <v>0</v>
      </c>
      <c r="H117" s="31">
        <f>'[1]SCC X Ano = Privado'!H117+'[1]SCC X Ano = Publico'!H117</f>
        <v>0</v>
      </c>
      <c r="I117" s="31">
        <f>'[1]SCC X Ano = Privado'!I117+'[1]SCC X Ano = Publico'!I117</f>
        <v>152298.58975121172</v>
      </c>
      <c r="J117" s="31">
        <f>'[1]SCC X Ano = Privado'!J117+'[1]SCC X Ano = Publico'!J117</f>
        <v>0</v>
      </c>
      <c r="K117" s="31">
        <f>'[1]SCC X Ano = Privado'!K117+'[1]SCC X Ano = Publico'!K117</f>
        <v>0</v>
      </c>
      <c r="L117" s="31">
        <f t="shared" si="3"/>
        <v>2530781.0483965348</v>
      </c>
      <c r="N117" s="28" t="s">
        <v>260</v>
      </c>
      <c r="O117" s="32">
        <f>+B117/[1]Formato_Análises_Mecenato!$Q$31</f>
        <v>0</v>
      </c>
      <c r="P117" s="32">
        <f>+C117/[1]Formato_Análises_Mecenato!$Q$31</f>
        <v>1.2981077126779641E-3</v>
      </c>
      <c r="Q117" s="32">
        <f>+D117/[1]Formato_Análises_Mecenato!$Q$31</f>
        <v>2.7434966115777137E-5</v>
      </c>
      <c r="R117" s="32">
        <f>+E117/[1]Formato_Análises_Mecenato!$Q$31</f>
        <v>0</v>
      </c>
      <c r="S117" s="32">
        <f>+F117/[1]Formato_Análises_Mecenato!$Q$31</f>
        <v>0</v>
      </c>
      <c r="T117" s="32">
        <f>+G117/[1]Formato_Análises_Mecenato!$Q$31</f>
        <v>0</v>
      </c>
      <c r="U117" s="32">
        <f>+H117/[1]Formato_Análises_Mecenato!$Q$31</f>
        <v>0</v>
      </c>
      <c r="V117" s="32">
        <f>+I117/[1]Formato_Análises_Mecenato!$Q$31</f>
        <v>8.4876926420685505E-5</v>
      </c>
      <c r="W117" s="32">
        <f>+J117/[1]Formato_Análises_Mecenato!$Q$31</f>
        <v>0</v>
      </c>
      <c r="X117" s="32">
        <f>+K117/[1]Formato_Análises_Mecenato!$Q$31</f>
        <v>0</v>
      </c>
    </row>
    <row r="118" spans="1:24" x14ac:dyDescent="0.25">
      <c r="A118" s="28" t="s">
        <v>261</v>
      </c>
      <c r="B118" s="31">
        <f>'[1]SCC X Ano = Privado'!B118+'[1]SCC X Ano = Publico'!B118</f>
        <v>795554.6360397886</v>
      </c>
      <c r="C118" s="31">
        <f>'[1]SCC X Ano = Privado'!C118+'[1]SCC X Ano = Publico'!C118</f>
        <v>1109193.0751657286</v>
      </c>
      <c r="D118" s="31">
        <f>'[1]SCC X Ano = Privado'!D118+'[1]SCC X Ano = Publico'!D118</f>
        <v>0</v>
      </c>
      <c r="E118" s="31">
        <f>'[1]SCC X Ano = Privado'!E118+'[1]SCC X Ano = Publico'!E118</f>
        <v>0</v>
      </c>
      <c r="F118" s="31">
        <f>'[1]SCC X Ano = Privado'!F118+'[1]SCC X Ano = Publico'!F118</f>
        <v>0</v>
      </c>
      <c r="G118" s="31">
        <f>'[1]SCC X Ano = Privado'!G118+'[1]SCC X Ano = Publico'!G118</f>
        <v>246139.13495145325</v>
      </c>
      <c r="H118" s="31">
        <f>'[1]SCC X Ano = Privado'!H118+'[1]SCC X Ano = Publico'!H118</f>
        <v>0</v>
      </c>
      <c r="I118" s="31">
        <f>'[1]SCC X Ano = Privado'!I118+'[1]SCC X Ano = Publico'!I118</f>
        <v>72171.501850439163</v>
      </c>
      <c r="J118" s="31">
        <f>'[1]SCC X Ano = Privado'!J118+'[1]SCC X Ano = Publico'!J118</f>
        <v>60160.588947429365</v>
      </c>
      <c r="K118" s="31">
        <f>'[1]SCC X Ano = Privado'!K118+'[1]SCC X Ano = Publico'!K118</f>
        <v>0</v>
      </c>
      <c r="L118" s="31">
        <f t="shared" si="3"/>
        <v>2283218.9369548392</v>
      </c>
      <c r="N118" s="28" t="s">
        <v>261</v>
      </c>
      <c r="O118" s="32">
        <f>+B118/[1]Formato_Análises_Mecenato!$Q$31</f>
        <v>4.4336741671140221E-4</v>
      </c>
      <c r="P118" s="32">
        <f>+C118/[1]Formato_Análises_Mecenato!$Q$31</f>
        <v>6.181600182967314E-4</v>
      </c>
      <c r="Q118" s="32">
        <f>+D118/[1]Formato_Análises_Mecenato!$Q$31</f>
        <v>0</v>
      </c>
      <c r="R118" s="32">
        <f>+E118/[1]Formato_Análises_Mecenato!$Q$31</f>
        <v>0</v>
      </c>
      <c r="S118" s="32">
        <f>+F118/[1]Formato_Análises_Mecenato!$Q$31</f>
        <v>0</v>
      </c>
      <c r="T118" s="32">
        <f>+G118/[1]Formato_Análises_Mecenato!$Q$31</f>
        <v>1.3717483057888564E-4</v>
      </c>
      <c r="U118" s="32">
        <f>+H118/[1]Formato_Análises_Mecenato!$Q$31</f>
        <v>0</v>
      </c>
      <c r="V118" s="32">
        <f>+I118/[1]Formato_Análises_Mecenato!$Q$31</f>
        <v>4.0221615067065029E-5</v>
      </c>
      <c r="W118" s="32">
        <f>+J118/[1]Formato_Análises_Mecenato!$Q$31</f>
        <v>3.35278605655995E-5</v>
      </c>
      <c r="X118" s="32">
        <f>+K118/[1]Formato_Análises_Mecenato!$Q$31</f>
        <v>0</v>
      </c>
    </row>
    <row r="119" spans="1:24" x14ac:dyDescent="0.25">
      <c r="A119" s="28" t="s">
        <v>262</v>
      </c>
      <c r="B119" s="31">
        <f>'[1]SCC X Ano = Privado'!B119+'[1]SCC X Ano = Publico'!B119</f>
        <v>2718816.6868372192</v>
      </c>
      <c r="C119" s="31">
        <f>'[1]SCC X Ano = Privado'!C119+'[1]SCC X Ano = Publico'!C119</f>
        <v>13867023.013486948</v>
      </c>
      <c r="D119" s="31">
        <f>'[1]SCC X Ano = Privado'!D119+'[1]SCC X Ano = Publico'!D119</f>
        <v>1842358.3785421904</v>
      </c>
      <c r="E119" s="31">
        <f>'[1]SCC X Ano = Privado'!E119+'[1]SCC X Ano = Publico'!E119</f>
        <v>0</v>
      </c>
      <c r="F119" s="31">
        <f>'[1]SCC X Ano = Privado'!F119+'[1]SCC X Ano = Publico'!F119</f>
        <v>1736774.6582829827</v>
      </c>
      <c r="G119" s="31">
        <f>'[1]SCC X Ano = Privado'!G119+'[1]SCC X Ano = Publico'!G119</f>
        <v>1875261.4735340078</v>
      </c>
      <c r="H119" s="31">
        <f>'[1]SCC X Ano = Privado'!H119+'[1]SCC X Ano = Publico'!H119</f>
        <v>0</v>
      </c>
      <c r="I119" s="31">
        <f>'[1]SCC X Ano = Privado'!I119+'[1]SCC X Ano = Publico'!I119</f>
        <v>3529329.0442710477</v>
      </c>
      <c r="J119" s="31">
        <f>'[1]SCC X Ano = Privado'!J119+'[1]SCC X Ano = Publico'!J119</f>
        <v>2156912.5475523253</v>
      </c>
      <c r="K119" s="31">
        <f>'[1]SCC X Ano = Privado'!K119+'[1]SCC X Ano = Publico'!K119</f>
        <v>0</v>
      </c>
      <c r="L119" s="31">
        <f t="shared" si="3"/>
        <v>27726475.802506719</v>
      </c>
      <c r="N119" s="28" t="s">
        <v>262</v>
      </c>
      <c r="O119" s="32">
        <f>+B119/[1]Formato_Análises_Mecenato!$Q$31</f>
        <v>1.515213005300849E-3</v>
      </c>
      <c r="P119" s="32">
        <f>+C119/[1]Formato_Análises_Mecenato!$Q$31</f>
        <v>7.7281759070281864E-3</v>
      </c>
      <c r="Q119" s="32">
        <f>+D119/[1]Formato_Análises_Mecenato!$Q$31</f>
        <v>1.0267574820719231E-3</v>
      </c>
      <c r="R119" s="32">
        <f>+E119/[1]Formato_Análises_Mecenato!$Q$31</f>
        <v>0</v>
      </c>
      <c r="S119" s="32">
        <f>+F119/[1]Formato_Análises_Mecenato!$Q$31</f>
        <v>9.6791503533421978E-4</v>
      </c>
      <c r="T119" s="32">
        <f>+G119/[1]Formato_Análises_Mecenato!$Q$31</f>
        <v>1.045094576178936E-3</v>
      </c>
      <c r="U119" s="32">
        <f>+H119/[1]Formato_Análises_Mecenato!$Q$31</f>
        <v>0</v>
      </c>
      <c r="V119" s="32">
        <f>+I119/[1]Formato_Análises_Mecenato!$Q$31</f>
        <v>1.9669164507322605E-3</v>
      </c>
      <c r="W119" s="32">
        <f>+J119/[1]Formato_Análises_Mecenato!$Q$31</f>
        <v>1.2020604254675672E-3</v>
      </c>
      <c r="X119" s="32">
        <f>+K119/[1]Formato_Análises_Mecenato!$Q$31</f>
        <v>0</v>
      </c>
    </row>
    <row r="120" spans="1:24" x14ac:dyDescent="0.25">
      <c r="A120" s="28" t="s">
        <v>263</v>
      </c>
      <c r="B120" s="31">
        <f>'[1]SCC X Ano = Privado'!B120+'[1]SCC X Ano = Publico'!B120</f>
        <v>0</v>
      </c>
      <c r="C120" s="31">
        <f>'[1]SCC X Ano = Privado'!C120+'[1]SCC X Ano = Publico'!C120</f>
        <v>159990.43771844462</v>
      </c>
      <c r="D120" s="31">
        <f>'[1]SCC X Ano = Privado'!D120+'[1]SCC X Ano = Publico'!D120</f>
        <v>49227.826990290661</v>
      </c>
      <c r="E120" s="31">
        <f>'[1]SCC X Ano = Privado'!E120+'[1]SCC X Ano = Publico'!E120</f>
        <v>0</v>
      </c>
      <c r="F120" s="31">
        <f>'[1]SCC X Ano = Privado'!F120+'[1]SCC X Ano = Publico'!F120</f>
        <v>0</v>
      </c>
      <c r="G120" s="31">
        <f>'[1]SCC X Ano = Privado'!G120+'[1]SCC X Ano = Publico'!G120</f>
        <v>0</v>
      </c>
      <c r="H120" s="31">
        <f>'[1]SCC X Ano = Privado'!H120+'[1]SCC X Ano = Publico'!H120</f>
        <v>0</v>
      </c>
      <c r="I120" s="31">
        <f>'[1]SCC X Ano = Privado'!I120+'[1]SCC X Ano = Publico'!I120</f>
        <v>217679.29747269151</v>
      </c>
      <c r="J120" s="31">
        <f>'[1]SCC X Ano = Privado'!J120+'[1]SCC X Ano = Publico'!J120</f>
        <v>647738.33223821851</v>
      </c>
      <c r="K120" s="31">
        <f>'[1]SCC X Ano = Privado'!K120+'[1]SCC X Ano = Publico'!K120</f>
        <v>0</v>
      </c>
      <c r="L120" s="31">
        <f t="shared" si="3"/>
        <v>1074635.8944196454</v>
      </c>
      <c r="N120" s="28" t="s">
        <v>263</v>
      </c>
      <c r="O120" s="32">
        <f>+B120/[1]Formato_Análises_Mecenato!$Q$31</f>
        <v>0</v>
      </c>
      <c r="P120" s="32">
        <f>+C120/[1]Formato_Análises_Mecenato!$Q$31</f>
        <v>8.9163639876275677E-5</v>
      </c>
      <c r="Q120" s="32">
        <f>+D120/[1]Formato_Análises_Mecenato!$Q$31</f>
        <v>2.7434966115777137E-5</v>
      </c>
      <c r="R120" s="32">
        <f>+E120/[1]Formato_Análises_Mecenato!$Q$31</f>
        <v>0</v>
      </c>
      <c r="S120" s="32">
        <f>+F120/[1]Formato_Análises_Mecenato!$Q$31</f>
        <v>0</v>
      </c>
      <c r="T120" s="32">
        <f>+G120/[1]Formato_Análises_Mecenato!$Q$31</f>
        <v>0</v>
      </c>
      <c r="U120" s="32">
        <f>+H120/[1]Formato_Análises_Mecenato!$Q$31</f>
        <v>0</v>
      </c>
      <c r="V120" s="32">
        <f>+I120/[1]Formato_Análises_Mecenato!$Q$31</f>
        <v>1.2131399079320202E-4</v>
      </c>
      <c r="W120" s="32">
        <f>+J120/[1]Formato_Análises_Mecenato!$Q$31</f>
        <v>3.6098849539611971E-4</v>
      </c>
      <c r="X120" s="32">
        <f>+K120/[1]Formato_Análises_Mecenato!$Q$31</f>
        <v>0</v>
      </c>
    </row>
    <row r="121" spans="1:24" x14ac:dyDescent="0.25">
      <c r="A121" s="28" t="s">
        <v>264</v>
      </c>
      <c r="B121" s="31">
        <f>'[1]SCC X Ano = Privado'!B121+'[1]SCC X Ano = Publico'!B121</f>
        <v>0</v>
      </c>
      <c r="C121" s="31">
        <f>'[1]SCC X Ano = Privado'!C121+'[1]SCC X Ano = Publico'!C121</f>
        <v>235132.10051034298</v>
      </c>
      <c r="D121" s="31">
        <f>'[1]SCC X Ano = Privado'!D121+'[1]SCC X Ano = Publico'!D121</f>
        <v>349200.66749481368</v>
      </c>
      <c r="E121" s="31">
        <f>'[1]SCC X Ano = Privado'!E121+'[1]SCC X Ano = Publico'!E121</f>
        <v>0</v>
      </c>
      <c r="F121" s="31">
        <f>'[1]SCC X Ano = Privado'!F121+'[1]SCC X Ano = Publico'!F121</f>
        <v>76918.479672329151</v>
      </c>
      <c r="G121" s="31">
        <f>'[1]SCC X Ano = Privado'!G121+'[1]SCC X Ano = Publico'!G121</f>
        <v>0</v>
      </c>
      <c r="H121" s="31">
        <f>'[1]SCC X Ano = Privado'!H121+'[1]SCC X Ano = Publico'!H121</f>
        <v>0</v>
      </c>
      <c r="I121" s="31">
        <f>'[1]SCC X Ano = Privado'!I121+'[1]SCC X Ano = Publico'!I121</f>
        <v>461510.87803397491</v>
      </c>
      <c r="J121" s="31">
        <f>'[1]SCC X Ano = Privado'!J121+'[1]SCC X Ano = Publico'!J121</f>
        <v>461510.87803397491</v>
      </c>
      <c r="K121" s="31">
        <f>'[1]SCC X Ano = Privado'!K121+'[1]SCC X Ano = Publico'!K121</f>
        <v>0</v>
      </c>
      <c r="L121" s="31">
        <f t="shared" si="3"/>
        <v>1584273.0037454355</v>
      </c>
      <c r="N121" s="28" t="s">
        <v>264</v>
      </c>
      <c r="O121" s="32">
        <f>+B121/[1]Formato_Análises_Mecenato!$Q$31</f>
        <v>0</v>
      </c>
      <c r="P121" s="32">
        <f>+C121/[1]Formato_Análises_Mecenato!$Q$31</f>
        <v>1.3104054362393612E-4</v>
      </c>
      <c r="Q121" s="32">
        <f>+D121/[1]Formato_Análises_Mecenato!$Q$31</f>
        <v>1.9461164682764732E-4</v>
      </c>
      <c r="R121" s="32">
        <f>+E121/[1]Formato_Análises_Mecenato!$Q$31</f>
        <v>0</v>
      </c>
      <c r="S121" s="32">
        <f>+F121/[1]Formato_Análises_Mecenato!$Q$31</f>
        <v>4.2867134555901768E-5</v>
      </c>
      <c r="T121" s="32">
        <f>+G121/[1]Formato_Análises_Mecenato!$Q$31</f>
        <v>0</v>
      </c>
      <c r="U121" s="32">
        <f>+H121/[1]Formato_Análises_Mecenato!$Q$31</f>
        <v>0</v>
      </c>
      <c r="V121" s="32">
        <f>+I121/[1]Formato_Análises_Mecenato!$Q$31</f>
        <v>2.572028073354106E-4</v>
      </c>
      <c r="W121" s="32">
        <f>+J121/[1]Formato_Análises_Mecenato!$Q$31</f>
        <v>2.572028073354106E-4</v>
      </c>
      <c r="X121" s="32">
        <f>+K121/[1]Formato_Análises_Mecenato!$Q$31</f>
        <v>0</v>
      </c>
    </row>
    <row r="122" spans="1:24" x14ac:dyDescent="0.25">
      <c r="A122" s="28" t="s">
        <v>265</v>
      </c>
      <c r="B122" s="31">
        <f>'[1]SCC X Ano = Privado'!B122+'[1]SCC X Ano = Publico'!B122</f>
        <v>5855423.2494333033</v>
      </c>
      <c r="C122" s="31">
        <f>'[1]SCC X Ano = Privado'!C122+'[1]SCC X Ano = Publico'!C122</f>
        <v>6101987.4820545148</v>
      </c>
      <c r="D122" s="31">
        <f>'[1]SCC X Ano = Privado'!D122+'[1]SCC X Ano = Publico'!D122</f>
        <v>2221973.2282472802</v>
      </c>
      <c r="E122" s="31">
        <f>'[1]SCC X Ano = Privado'!E122+'[1]SCC X Ano = Publico'!E122</f>
        <v>0</v>
      </c>
      <c r="F122" s="31">
        <f>'[1]SCC X Ano = Privado'!F122+'[1]SCC X Ano = Publico'!F122</f>
        <v>2530888.0573854544</v>
      </c>
      <c r="G122" s="31">
        <f>'[1]SCC X Ano = Privado'!G122+'[1]SCC X Ano = Publico'!G122</f>
        <v>147068.13313349333</v>
      </c>
      <c r="H122" s="31">
        <f>'[1]SCC X Ano = Privado'!H122+'[1]SCC X Ano = Publico'!H122</f>
        <v>0</v>
      </c>
      <c r="I122" s="31">
        <f>'[1]SCC X Ano = Privado'!I122+'[1]SCC X Ano = Publico'!I122</f>
        <v>12698104.892573088</v>
      </c>
      <c r="J122" s="31">
        <f>'[1]SCC X Ano = Privado'!J122+'[1]SCC X Ano = Publico'!J122</f>
        <v>799458.5104059903</v>
      </c>
      <c r="K122" s="31">
        <f>'[1]SCC X Ano = Privado'!K122+'[1]SCC X Ano = Publico'!K122</f>
        <v>0</v>
      </c>
      <c r="L122" s="31">
        <f t="shared" si="3"/>
        <v>30354903.553233124</v>
      </c>
      <c r="N122" s="28" t="s">
        <v>265</v>
      </c>
      <c r="O122" s="32">
        <f>+B122/[1]Formato_Análises_Mecenato!$Q$31</f>
        <v>3.2632628385855919E-3</v>
      </c>
      <c r="P122" s="32">
        <f>+C122/[1]Formato_Análises_Mecenato!$Q$31</f>
        <v>3.400674578670315E-3</v>
      </c>
      <c r="Q122" s="32">
        <f>+D122/[1]Formato_Análises_Mecenato!$Q$31</f>
        <v>1.2383191368400505E-3</v>
      </c>
      <c r="R122" s="32">
        <f>+E122/[1]Formato_Análises_Mecenato!$Q$31</f>
        <v>0</v>
      </c>
      <c r="S122" s="32">
        <f>+F122/[1]Formato_Análises_Mecenato!$Q$31</f>
        <v>1.4104792419720208E-3</v>
      </c>
      <c r="T122" s="32">
        <f>+G122/[1]Formato_Análises_Mecenato!$Q$31</f>
        <v>8.1961961270884178E-5</v>
      </c>
      <c r="U122" s="32">
        <f>+H122/[1]Formato_Análises_Mecenato!$Q$31</f>
        <v>0</v>
      </c>
      <c r="V122" s="32">
        <f>+I122/[1]Formato_Análises_Mecenato!$Q$31</f>
        <v>7.0767307590285655E-3</v>
      </c>
      <c r="W122" s="32">
        <f>+J122/[1]Formato_Análises_Mecenato!$Q$31</f>
        <v>4.4554306953837176E-4</v>
      </c>
      <c r="X122" s="32">
        <f>+K122/[1]Formato_Análises_Mecenato!$Q$31</f>
        <v>0</v>
      </c>
    </row>
    <row r="123" spans="1:24" x14ac:dyDescent="0.25">
      <c r="A123" s="28" t="s">
        <v>266</v>
      </c>
      <c r="B123" s="31">
        <f>'[1]SCC X Ano = Privado'!B123+'[1]SCC X Ano = Publico'!B123</f>
        <v>9483466.6706831586</v>
      </c>
      <c r="C123" s="31">
        <f>'[1]SCC X Ano = Privado'!C123+'[1]SCC X Ano = Publico'!C123</f>
        <v>82173747.82250078</v>
      </c>
      <c r="D123" s="31">
        <f>'[1]SCC X Ano = Privado'!D123+'[1]SCC X Ano = Publico'!D123</f>
        <v>16371116.087735061</v>
      </c>
      <c r="E123" s="31">
        <f>'[1]SCC X Ano = Privado'!E123+'[1]SCC X Ano = Publico'!E123</f>
        <v>0</v>
      </c>
      <c r="F123" s="31">
        <f>'[1]SCC X Ano = Privado'!F123+'[1]SCC X Ano = Publico'!F123</f>
        <v>12975182.593778135</v>
      </c>
      <c r="G123" s="31">
        <f>'[1]SCC X Ano = Privado'!G123+'[1]SCC X Ano = Publico'!G123</f>
        <v>4268883.5811614916</v>
      </c>
      <c r="H123" s="31">
        <f>'[1]SCC X Ano = Privado'!H123+'[1]SCC X Ano = Publico'!H123</f>
        <v>0</v>
      </c>
      <c r="I123" s="31">
        <f>'[1]SCC X Ano = Privado'!I123+'[1]SCC X Ano = Publico'!I123</f>
        <v>34325616.909228519</v>
      </c>
      <c r="J123" s="31">
        <f>'[1]SCC X Ano = Privado'!J123+'[1]SCC X Ano = Publico'!J123</f>
        <v>34133365.199696369</v>
      </c>
      <c r="K123" s="31">
        <f>'[1]SCC X Ano = Privado'!K123+'[1]SCC X Ano = Publico'!K123</f>
        <v>0</v>
      </c>
      <c r="L123" s="31">
        <f t="shared" si="3"/>
        <v>193731378.86478353</v>
      </c>
      <c r="N123" s="28" t="s">
        <v>266</v>
      </c>
      <c r="O123" s="32">
        <f>+B123/[1]Formato_Análises_Mecenato!$Q$31</f>
        <v>5.2851934094431995E-3</v>
      </c>
      <c r="P123" s="32">
        <f>+C123/[1]Formato_Análises_Mecenato!$Q$31</f>
        <v>4.5795927323003152E-2</v>
      </c>
      <c r="Q123" s="32">
        <f>+D123/[1]Formato_Análises_Mecenato!$Q$31</f>
        <v>9.1237221426217052E-3</v>
      </c>
      <c r="R123" s="32">
        <f>+E123/[1]Formato_Análises_Mecenato!$Q$31</f>
        <v>0</v>
      </c>
      <c r="S123" s="32">
        <f>+F123/[1]Formato_Análises_Mecenato!$Q$31</f>
        <v>7.2311478399510517E-3</v>
      </c>
      <c r="T123" s="32">
        <f>+G123/[1]Formato_Análises_Mecenato!$Q$31</f>
        <v>2.3790746730393384E-3</v>
      </c>
      <c r="U123" s="32">
        <f>+H123/[1]Formato_Análises_Mecenato!$Q$31</f>
        <v>0</v>
      </c>
      <c r="V123" s="32">
        <f>+I123/[1]Formato_Análises_Mecenato!$Q$31</f>
        <v>1.912987418667839E-2</v>
      </c>
      <c r="W123" s="32">
        <f>+J123/[1]Formato_Análises_Mecenato!$Q$31</f>
        <v>1.9022731144639281E-2</v>
      </c>
      <c r="X123" s="32">
        <f>+K123/[1]Formato_Análises_Mecenato!$Q$31</f>
        <v>0</v>
      </c>
    </row>
    <row r="124" spans="1:24" x14ac:dyDescent="0.25">
      <c r="A124" s="28" t="s">
        <v>267</v>
      </c>
      <c r="B124" s="31">
        <f>'[1]SCC X Ano = Privado'!B124+'[1]SCC X Ano = Publico'!B124</f>
        <v>0</v>
      </c>
      <c r="C124" s="31">
        <f>'[1]SCC X Ano = Privado'!C124+'[1]SCC X Ano = Publico'!C124</f>
        <v>2371473.64677758</v>
      </c>
      <c r="D124" s="31">
        <f>'[1]SCC X Ano = Privado'!D124+'[1]SCC X Ano = Publico'!D124</f>
        <v>1874106.0348997621</v>
      </c>
      <c r="E124" s="31">
        <f>'[1]SCC X Ano = Privado'!E124+'[1]SCC X Ano = Publico'!E124</f>
        <v>0</v>
      </c>
      <c r="F124" s="31">
        <f>'[1]SCC X Ano = Privado'!F124+'[1]SCC X Ano = Publico'!F124</f>
        <v>196802.08372002793</v>
      </c>
      <c r="G124" s="31">
        <f>'[1]SCC X Ano = Privado'!G124+'[1]SCC X Ano = Publico'!G124</f>
        <v>0</v>
      </c>
      <c r="H124" s="31">
        <f>'[1]SCC X Ano = Privado'!H124+'[1]SCC X Ano = Publico'!H124</f>
        <v>0</v>
      </c>
      <c r="I124" s="31">
        <f>'[1]SCC X Ano = Privado'!I124+'[1]SCC X Ano = Publico'!I124</f>
        <v>245369.95015473</v>
      </c>
      <c r="J124" s="31">
        <f>'[1]SCC X Ano = Privado'!J124+'[1]SCC X Ano = Publico'!J124</f>
        <v>16697385.541163435</v>
      </c>
      <c r="K124" s="31">
        <f>'[1]SCC X Ano = Privado'!K124+'[1]SCC X Ano = Publico'!K124</f>
        <v>0</v>
      </c>
      <c r="L124" s="31">
        <f t="shared" si="3"/>
        <v>21385137.256715536</v>
      </c>
      <c r="N124" s="28" t="s">
        <v>267</v>
      </c>
      <c r="O124" s="32">
        <f>+B124/[1]Formato_Análises_Mecenato!$Q$31</f>
        <v>0</v>
      </c>
      <c r="P124" s="32">
        <f>+C124/[1]Formato_Análises_Mecenato!$Q$31</f>
        <v>1.3216366254930074E-3</v>
      </c>
      <c r="Q124" s="32">
        <f>+D124/[1]Formato_Análises_Mecenato!$Q$31</f>
        <v>1.0444506432304912E-3</v>
      </c>
      <c r="R124" s="32">
        <f>+E124/[1]Formato_Análises_Mecenato!$Q$31</f>
        <v>0</v>
      </c>
      <c r="S124" s="32">
        <f>+F124/[1]Formato_Análises_Mecenato!$Q$31</f>
        <v>1.0967899313203916E-4</v>
      </c>
      <c r="T124" s="32">
        <f>+G124/[1]Formato_Análises_Mecenato!$Q$31</f>
        <v>0</v>
      </c>
      <c r="U124" s="32">
        <f>+H124/[1]Formato_Análises_Mecenato!$Q$31</f>
        <v>0</v>
      </c>
      <c r="V124" s="32">
        <f>+I124/[1]Formato_Análises_Mecenato!$Q$31</f>
        <v>1.3674615923332665E-4</v>
      </c>
      <c r="W124" s="32">
        <f>+J124/[1]Formato_Análises_Mecenato!$Q$31</f>
        <v>9.3055540849738636E-3</v>
      </c>
      <c r="X124" s="32">
        <f>+K124/[1]Formato_Análises_Mecenato!$Q$31</f>
        <v>0</v>
      </c>
    </row>
    <row r="125" spans="1:24" x14ac:dyDescent="0.25">
      <c r="A125" s="28" t="s">
        <v>268</v>
      </c>
      <c r="B125" s="31">
        <f>'[1]SCC X Ano = Privado'!B125+'[1]SCC X Ano = Publico'!B125</f>
        <v>47072490.148561805</v>
      </c>
      <c r="C125" s="31">
        <f>'[1]SCC X Ano = Privado'!C125+'[1]SCC X Ano = Publico'!C125</f>
        <v>157639389.02014291</v>
      </c>
      <c r="D125" s="31">
        <f>'[1]SCC X Ano = Privado'!D125+'[1]SCC X Ano = Publico'!D125</f>
        <v>41485954.520606086</v>
      </c>
      <c r="E125" s="31">
        <f>'[1]SCC X Ano = Privado'!E125+'[1]SCC X Ano = Publico'!E125</f>
        <v>0</v>
      </c>
      <c r="F125" s="31">
        <f>'[1]SCC X Ano = Privado'!F125+'[1]SCC X Ano = Publico'!F125</f>
        <v>21526351.524337262</v>
      </c>
      <c r="G125" s="31">
        <f>'[1]SCC X Ano = Privado'!G125+'[1]SCC X Ano = Publico'!G125</f>
        <v>19139364.4509174</v>
      </c>
      <c r="H125" s="31">
        <f>'[1]SCC X Ano = Privado'!H125+'[1]SCC X Ano = Publico'!H125</f>
        <v>0</v>
      </c>
      <c r="I125" s="31">
        <f>'[1]SCC X Ano = Privado'!I125+'[1]SCC X Ano = Publico'!I125</f>
        <v>103171081.27433126</v>
      </c>
      <c r="J125" s="31">
        <f>'[1]SCC X Ano = Privado'!J125+'[1]SCC X Ano = Publico'!J125</f>
        <v>26277369.350918777</v>
      </c>
      <c r="K125" s="31">
        <f>'[1]SCC X Ano = Privado'!K125+'[1]SCC X Ano = Publico'!K125</f>
        <v>0</v>
      </c>
      <c r="L125" s="31">
        <f t="shared" si="3"/>
        <v>416312000.28981549</v>
      </c>
      <c r="N125" s="28" t="s">
        <v>268</v>
      </c>
      <c r="O125" s="32">
        <f>+B125/[1]Formato_Análises_Mecenato!$Q$31</f>
        <v>2.6233783840707795E-2</v>
      </c>
      <c r="P125" s="32">
        <f>+C125/[1]Formato_Análises_Mecenato!$Q$31</f>
        <v>8.7853386198266062E-2</v>
      </c>
      <c r="Q125" s="32">
        <f>+D125/[1]Formato_Análises_Mecenato!$Q$31</f>
        <v>2.3120373702011726E-2</v>
      </c>
      <c r="R125" s="32">
        <f>+E125/[1]Formato_Análises_Mecenato!$Q$31</f>
        <v>0</v>
      </c>
      <c r="S125" s="32">
        <f>+F125/[1]Formato_Análises_Mecenato!$Q$31</f>
        <v>1.1996766072631662E-2</v>
      </c>
      <c r="T125" s="32">
        <f>+G125/[1]Formato_Análises_Mecenato!$Q$31</f>
        <v>1.0666483720518333E-2</v>
      </c>
      <c r="U125" s="32">
        <f>+H125/[1]Formato_Análises_Mecenato!$Q$31</f>
        <v>0</v>
      </c>
      <c r="V125" s="32">
        <f>+I125/[1]Formato_Análises_Mecenato!$Q$31</f>
        <v>5.7497868419981918E-2</v>
      </c>
      <c r="W125" s="32">
        <f>+J125/[1]Formato_Análises_Mecenato!$Q$31</f>
        <v>1.4644537080550113E-2</v>
      </c>
      <c r="X125" s="32">
        <f>+K125/[1]Formato_Análises_Mecenato!$Q$31</f>
        <v>0</v>
      </c>
    </row>
    <row r="126" spans="1:24" x14ac:dyDescent="0.25">
      <c r="A126" s="28" t="s">
        <v>269</v>
      </c>
      <c r="B126" s="31">
        <f>'[1]SCC X Ano = Privado'!B126+'[1]SCC X Ano = Publico'!B126</f>
        <v>30701350.139179543</v>
      </c>
      <c r="C126" s="31">
        <f>'[1]SCC X Ano = Privado'!C126+'[1]SCC X Ano = Publico'!C126</f>
        <v>334441290.90767264</v>
      </c>
      <c r="D126" s="31">
        <f>'[1]SCC X Ano = Privado'!D126+'[1]SCC X Ano = Publico'!D126</f>
        <v>79019067.001702279</v>
      </c>
      <c r="E126" s="31">
        <f>'[1]SCC X Ano = Privado'!E126+'[1]SCC X Ano = Publico'!E126</f>
        <v>0</v>
      </c>
      <c r="F126" s="31">
        <f>'[1]SCC X Ano = Privado'!F126+'[1]SCC X Ano = Publico'!F126</f>
        <v>52984105.516437098</v>
      </c>
      <c r="G126" s="31">
        <f>'[1]SCC X Ano = Privado'!G126+'[1]SCC X Ano = Publico'!G126</f>
        <v>70012673.955824509</v>
      </c>
      <c r="H126" s="31">
        <f>'[1]SCC X Ano = Privado'!H126+'[1]SCC X Ano = Publico'!H126</f>
        <v>0</v>
      </c>
      <c r="I126" s="31">
        <f>'[1]SCC X Ano = Privado'!I126+'[1]SCC X Ano = Publico'!I126</f>
        <v>139113741.1348708</v>
      </c>
      <c r="J126" s="31">
        <f>'[1]SCC X Ano = Privado'!J126+'[1]SCC X Ano = Publico'!J126</f>
        <v>50937829.802514978</v>
      </c>
      <c r="K126" s="31">
        <f>'[1]SCC X Ano = Privado'!K126+'[1]SCC X Ano = Publico'!K126</f>
        <v>0</v>
      </c>
      <c r="L126" s="31">
        <f t="shared" si="3"/>
        <v>757210058.45820189</v>
      </c>
      <c r="N126" s="28" t="s">
        <v>269</v>
      </c>
      <c r="O126" s="32">
        <f>+B126/[1]Formato_Análises_Mecenato!$Q$31</f>
        <v>1.7110048366407227E-2</v>
      </c>
      <c r="P126" s="32">
        <f>+C126/[1]Formato_Análises_Mecenato!$Q$31</f>
        <v>0.18638615686974055</v>
      </c>
      <c r="Q126" s="32">
        <f>+D126/[1]Formato_Análises_Mecenato!$Q$31</f>
        <v>4.4037804596160683E-2</v>
      </c>
      <c r="R126" s="32">
        <f>+E126/[1]Formato_Análises_Mecenato!$Q$31</f>
        <v>0</v>
      </c>
      <c r="S126" s="32">
        <f>+F126/[1]Formato_Análises_Mecenato!$Q$31</f>
        <v>2.952836288721241E-2</v>
      </c>
      <c r="T126" s="32">
        <f>+G126/[1]Formato_Análises_Mecenato!$Q$31</f>
        <v>3.9018487207079879E-2</v>
      </c>
      <c r="U126" s="32">
        <f>+H126/[1]Formato_Análises_Mecenato!$Q$31</f>
        <v>0</v>
      </c>
      <c r="V126" s="32">
        <f>+I126/[1]Formato_Análises_Mecenato!$Q$31</f>
        <v>7.7528930436578616E-2</v>
      </c>
      <c r="W126" s="32">
        <f>+J126/[1]Formato_Análises_Mecenato!$Q$31</f>
        <v>2.8387961039166923E-2</v>
      </c>
      <c r="X126" s="32">
        <f>+K126/[1]Formato_Análises_Mecenato!$Q$31</f>
        <v>0</v>
      </c>
    </row>
    <row r="127" spans="1:24" x14ac:dyDescent="0.25">
      <c r="A127" s="28" t="s">
        <v>270</v>
      </c>
      <c r="B127" s="31">
        <f>'[1]SCC X Ano = Privado'!B127+'[1]SCC X Ano = Publico'!B127</f>
        <v>3482586.5918122334</v>
      </c>
      <c r="C127" s="31">
        <f>'[1]SCC X Ano = Privado'!C127+'[1]SCC X Ano = Publico'!C127</f>
        <v>25367747.870868459</v>
      </c>
      <c r="D127" s="31">
        <f>'[1]SCC X Ano = Privado'!D127+'[1]SCC X Ano = Publico'!D127</f>
        <v>3410459.5488430448</v>
      </c>
      <c r="E127" s="31">
        <f>'[1]SCC X Ano = Privado'!E127+'[1]SCC X Ano = Publico'!E127</f>
        <v>0</v>
      </c>
      <c r="F127" s="31">
        <f>'[1]SCC X Ano = Privado'!F127+'[1]SCC X Ano = Publico'!F127</f>
        <v>3343131.3113673506</v>
      </c>
      <c r="G127" s="31">
        <f>'[1]SCC X Ano = Privado'!G127+'[1]SCC X Ano = Publico'!G127</f>
        <v>6980220.7304190695</v>
      </c>
      <c r="H127" s="31">
        <f>'[1]SCC X Ano = Privado'!H127+'[1]SCC X Ano = Publico'!H127</f>
        <v>0</v>
      </c>
      <c r="I127" s="31">
        <f>'[1]SCC X Ano = Privado'!I127+'[1]SCC X Ano = Publico'!I127</f>
        <v>8445487.6315166056</v>
      </c>
      <c r="J127" s="31">
        <f>'[1]SCC X Ano = Privado'!J127+'[1]SCC X Ano = Publico'!J127</f>
        <v>6905850.4369087163</v>
      </c>
      <c r="K127" s="31">
        <f>'[1]SCC X Ano = Privado'!K127+'[1]SCC X Ano = Publico'!K127</f>
        <v>0</v>
      </c>
      <c r="L127" s="31">
        <f t="shared" si="3"/>
        <v>57935484.121735476</v>
      </c>
      <c r="N127" s="28" t="s">
        <v>270</v>
      </c>
      <c r="O127" s="32">
        <f>+B127/[1]Formato_Análises_Mecenato!$Q$31</f>
        <v>1.940866598894827E-3</v>
      </c>
      <c r="P127" s="32">
        <f>+C127/[1]Formato_Análises_Mecenato!$Q$31</f>
        <v>1.4137599520858812E-2</v>
      </c>
      <c r="Q127" s="32">
        <f>+D127/[1]Formato_Análises_Mecenato!$Q$31</f>
        <v>1.9006697610315351E-3</v>
      </c>
      <c r="R127" s="32">
        <f>+E127/[1]Formato_Análises_Mecenato!$Q$31</f>
        <v>0</v>
      </c>
      <c r="S127" s="32">
        <f>+F127/[1]Formato_Análises_Mecenato!$Q$31</f>
        <v>1.8631473265323447E-3</v>
      </c>
      <c r="T127" s="32">
        <f>+G127/[1]Formato_Análises_Mecenato!$Q$31</f>
        <v>3.8901192867493986E-3</v>
      </c>
      <c r="U127" s="32">
        <f>+H127/[1]Formato_Análises_Mecenato!$Q$31</f>
        <v>0</v>
      </c>
      <c r="V127" s="32">
        <f>+I127/[1]Formato_Análises_Mecenato!$Q$31</f>
        <v>4.706721404696009E-3</v>
      </c>
      <c r="W127" s="32">
        <f>+J127/[1]Formato_Análises_Mecenato!$Q$31</f>
        <v>3.8486722717739181E-3</v>
      </c>
      <c r="X127" s="32">
        <f>+K127/[1]Formato_Análises_Mecenato!$Q$31</f>
        <v>0</v>
      </c>
    </row>
    <row r="128" spans="1:24" x14ac:dyDescent="0.25">
      <c r="A128" s="28" t="s">
        <v>271</v>
      </c>
      <c r="B128" s="31">
        <f>'[1]SCC X Ano = Privado'!B128+'[1]SCC X Ano = Publico'!B128</f>
        <v>3872195.782638764</v>
      </c>
      <c r="C128" s="31">
        <f>'[1]SCC X Ano = Privado'!C128+'[1]SCC X Ano = Publico'!C128</f>
        <v>16738792.866337389</v>
      </c>
      <c r="D128" s="31">
        <f>'[1]SCC X Ano = Privado'!D128+'[1]SCC X Ano = Publico'!D128</f>
        <v>5149402.9390440853</v>
      </c>
      <c r="E128" s="31">
        <f>'[1]SCC X Ano = Privado'!E128+'[1]SCC X Ano = Publico'!E128</f>
        <v>0</v>
      </c>
      <c r="F128" s="31">
        <f>'[1]SCC X Ano = Privado'!F128+'[1]SCC X Ano = Publico'!F128</f>
        <v>2982586.7834089403</v>
      </c>
      <c r="G128" s="31">
        <f>'[1]SCC X Ano = Privado'!G128+'[1]SCC X Ano = Publico'!G128</f>
        <v>1055763.6223744247</v>
      </c>
      <c r="H128" s="31">
        <f>'[1]SCC X Ano = Privado'!H128+'[1]SCC X Ano = Publico'!H128</f>
        <v>0</v>
      </c>
      <c r="I128" s="31">
        <f>'[1]SCC X Ano = Privado'!I128+'[1]SCC X Ano = Publico'!I128</f>
        <v>9460110.8204578348</v>
      </c>
      <c r="J128" s="31">
        <f>'[1]SCC X Ano = Privado'!J128+'[1]SCC X Ano = Publico'!J128</f>
        <v>1141284.5109763478</v>
      </c>
      <c r="K128" s="31">
        <f>'[1]SCC X Ano = Privado'!K128+'[1]SCC X Ano = Publico'!K128</f>
        <v>0</v>
      </c>
      <c r="L128" s="31">
        <f t="shared" si="3"/>
        <v>40400137.325237781</v>
      </c>
      <c r="N128" s="28" t="s">
        <v>271</v>
      </c>
      <c r="O128" s="32">
        <f>+B128/[1]Formato_Análises_Mecenato!$Q$31</f>
        <v>2.1579981604977678E-3</v>
      </c>
      <c r="P128" s="32">
        <f>+C128/[1]Formato_Análises_Mecenato!$Q$31</f>
        <v>9.3286306380647912E-3</v>
      </c>
      <c r="Q128" s="32">
        <f>+D128/[1]Formato_Análises_Mecenato!$Q$31</f>
        <v>2.869793443797986E-3</v>
      </c>
      <c r="R128" s="32">
        <f>+E128/[1]Formato_Análises_Mecenato!$Q$31</f>
        <v>0</v>
      </c>
      <c r="S128" s="32">
        <f>+F128/[1]Formato_Análises_Mecenato!$Q$31</f>
        <v>1.6622136775675269E-3</v>
      </c>
      <c r="T128" s="32">
        <f>+G128/[1]Formato_Análises_Mecenato!$Q$31</f>
        <v>5.8838346067611883E-4</v>
      </c>
      <c r="U128" s="32">
        <f>+H128/[1]Formato_Análises_Mecenato!$Q$31</f>
        <v>0</v>
      </c>
      <c r="V128" s="32">
        <f>+I128/[1]Formato_Análises_Mecenato!$Q$31</f>
        <v>5.2721770526646785E-3</v>
      </c>
      <c r="W128" s="32">
        <f>+J128/[1]Formato_Análises_Mecenato!$Q$31</f>
        <v>6.3604476982648359E-4</v>
      </c>
      <c r="X128" s="32">
        <f>+K128/[1]Formato_Análises_Mecenato!$Q$31</f>
        <v>0</v>
      </c>
    </row>
    <row r="129" spans="1:24" x14ac:dyDescent="0.25">
      <c r="A129" s="28" t="s">
        <v>272</v>
      </c>
      <c r="B129" s="31">
        <f>'[1]SCC X Ano = Privado'!B129+'[1]SCC X Ano = Publico'!B129</f>
        <v>12910512.351285972</v>
      </c>
      <c r="C129" s="31">
        <f>'[1]SCC X Ano = Privado'!C129+'[1]SCC X Ano = Publico'!C129</f>
        <v>42297840.211343415</v>
      </c>
      <c r="D129" s="31">
        <f>'[1]SCC X Ano = Privado'!D129+'[1]SCC X Ano = Publico'!D129</f>
        <v>4979941.9750507697</v>
      </c>
      <c r="E129" s="31">
        <f>'[1]SCC X Ano = Privado'!E129+'[1]SCC X Ano = Publico'!E129</f>
        <v>0</v>
      </c>
      <c r="F129" s="31">
        <f>'[1]SCC X Ano = Privado'!F129+'[1]SCC X Ano = Publico'!F129</f>
        <v>8942922.623982612</v>
      </c>
      <c r="G129" s="31">
        <f>'[1]SCC X Ano = Privado'!G129+'[1]SCC X Ano = Publico'!G129</f>
        <v>6435279.9926530644</v>
      </c>
      <c r="H129" s="31">
        <f>'[1]SCC X Ano = Privado'!H129+'[1]SCC X Ano = Publico'!H129</f>
        <v>0</v>
      </c>
      <c r="I129" s="31">
        <f>'[1]SCC X Ano = Privado'!I129+'[1]SCC X Ano = Publico'!I129</f>
        <v>24958610.262597714</v>
      </c>
      <c r="J129" s="31">
        <f>'[1]SCC X Ano = Privado'!J129+'[1]SCC X Ano = Publico'!J129</f>
        <v>5889263.2268912224</v>
      </c>
      <c r="K129" s="31">
        <f>'[1]SCC X Ano = Privado'!K129+'[1]SCC X Ano = Publico'!K129</f>
        <v>0</v>
      </c>
      <c r="L129" s="31">
        <f t="shared" si="3"/>
        <v>106414370.64380476</v>
      </c>
      <c r="N129" s="28" t="s">
        <v>272</v>
      </c>
      <c r="O129" s="32">
        <f>+B129/[1]Formato_Análises_Mecenato!$Q$31</f>
        <v>7.1951067221535606E-3</v>
      </c>
      <c r="P129" s="32">
        <f>+C129/[1]Formato_Análises_Mecenato!$Q$31</f>
        <v>2.3572842514410372E-2</v>
      </c>
      <c r="Q129" s="32">
        <f>+D129/[1]Formato_Análises_Mecenato!$Q$31</f>
        <v>2.7753518222732227E-3</v>
      </c>
      <c r="R129" s="32">
        <f>+E129/[1]Formato_Análises_Mecenato!$Q$31</f>
        <v>0</v>
      </c>
      <c r="S129" s="32">
        <f>+F129/[1]Formato_Análises_Mecenato!$Q$31</f>
        <v>4.9839449385683937E-3</v>
      </c>
      <c r="T129" s="32">
        <f>+G129/[1]Formato_Análises_Mecenato!$Q$31</f>
        <v>3.5864205133165259E-3</v>
      </c>
      <c r="U129" s="32">
        <f>+H129/[1]Formato_Análises_Mecenato!$Q$31</f>
        <v>0</v>
      </c>
      <c r="V129" s="32">
        <f>+I129/[1]Formato_Análises_Mecenato!$Q$31</f>
        <v>1.3909584653946001E-2</v>
      </c>
      <c r="W129" s="32">
        <f>+J129/[1]Formato_Análises_Mecenato!$Q$31</f>
        <v>3.2821220629649208E-3</v>
      </c>
      <c r="X129" s="32">
        <f>+K129/[1]Formato_Análises_Mecenato!$Q$31</f>
        <v>0</v>
      </c>
    </row>
    <row r="130" spans="1:24" x14ac:dyDescent="0.25">
      <c r="A130" s="28" t="s">
        <v>273</v>
      </c>
      <c r="B130" s="31">
        <f>'[1]SCC X Ano = Privado'!B130+'[1]SCC X Ano = Publico'!B130</f>
        <v>0</v>
      </c>
      <c r="C130" s="31">
        <f>'[1]SCC X Ano = Privado'!C130+'[1]SCC X Ano = Publico'!C130</f>
        <v>1592249.3885526722</v>
      </c>
      <c r="D130" s="31">
        <f>'[1]SCC X Ano = Privado'!D130+'[1]SCC X Ano = Publico'!D130</f>
        <v>614040.22322420357</v>
      </c>
      <c r="E130" s="31">
        <f>'[1]SCC X Ano = Privado'!E130+'[1]SCC X Ano = Publico'!E130</f>
        <v>0</v>
      </c>
      <c r="F130" s="31">
        <f>'[1]SCC X Ano = Privado'!F130+'[1]SCC X Ano = Publico'!F130</f>
        <v>0</v>
      </c>
      <c r="G130" s="31">
        <f>'[1]SCC X Ano = Privado'!G130+'[1]SCC X Ano = Publico'!G130</f>
        <v>0</v>
      </c>
      <c r="H130" s="31">
        <f>'[1]SCC X Ano = Privado'!H130+'[1]SCC X Ano = Publico'!H130</f>
        <v>0</v>
      </c>
      <c r="I130" s="31">
        <f>'[1]SCC X Ano = Privado'!I130+'[1]SCC X Ano = Publico'!I130</f>
        <v>138453.26341019248</v>
      </c>
      <c r="J130" s="31">
        <f>'[1]SCC X Ano = Privado'!J130+'[1]SCC X Ano = Publico'!J130</f>
        <v>0</v>
      </c>
      <c r="K130" s="31">
        <f>'[1]SCC X Ano = Privado'!K130+'[1]SCC X Ano = Publico'!K130</f>
        <v>0</v>
      </c>
      <c r="L130" s="31">
        <f t="shared" si="3"/>
        <v>2344742.8751870682</v>
      </c>
      <c r="N130" s="28" t="s">
        <v>273</v>
      </c>
      <c r="O130" s="32">
        <f>+B130/[1]Formato_Análises_Mecenato!$Q$31</f>
        <v>0</v>
      </c>
      <c r="P130" s="32">
        <f>+C130/[1]Formato_Análises_Mecenato!$Q$31</f>
        <v>8.8737022723804572E-4</v>
      </c>
      <c r="Q130" s="32">
        <f>+D130/[1]Formato_Análises_Mecenato!$Q$31</f>
        <v>3.4220833515976381E-4</v>
      </c>
      <c r="R130" s="32">
        <f>+E130/[1]Formato_Análises_Mecenato!$Q$31</f>
        <v>0</v>
      </c>
      <c r="S130" s="32">
        <f>+F130/[1]Formato_Análises_Mecenato!$Q$31</f>
        <v>0</v>
      </c>
      <c r="T130" s="32">
        <f>+G130/[1]Formato_Análises_Mecenato!$Q$31</f>
        <v>0</v>
      </c>
      <c r="U130" s="32">
        <f>+H130/[1]Formato_Análises_Mecenato!$Q$31</f>
        <v>0</v>
      </c>
      <c r="V130" s="32">
        <f>+I130/[1]Formato_Análises_Mecenato!$Q$31</f>
        <v>7.7160842200623192E-5</v>
      </c>
      <c r="W130" s="32">
        <f>+J130/[1]Formato_Análises_Mecenato!$Q$31</f>
        <v>0</v>
      </c>
      <c r="X130" s="32">
        <f>+K130/[1]Formato_Análises_Mecenato!$Q$31</f>
        <v>0</v>
      </c>
    </row>
    <row r="131" spans="1:24" x14ac:dyDescent="0.25">
      <c r="A131" s="28" t="s">
        <v>274</v>
      </c>
      <c r="B131" s="31">
        <f>'[1]SCC X Ano = Privado'!B131+'[1]SCC X Ano = Publico'!B131</f>
        <v>0</v>
      </c>
      <c r="C131" s="31">
        <f>'[1]SCC X Ano = Privado'!C131+'[1]SCC X Ano = Publico'!C131</f>
        <v>685086.0077409423</v>
      </c>
      <c r="D131" s="31">
        <f>'[1]SCC X Ano = Privado'!D131+'[1]SCC X Ano = Publico'!D131</f>
        <v>738417.4048543598</v>
      </c>
      <c r="E131" s="31">
        <f>'[1]SCC X Ano = Privado'!E131+'[1]SCC X Ano = Publico'!E131</f>
        <v>0</v>
      </c>
      <c r="F131" s="31">
        <f>'[1]SCC X Ano = Privado'!F131+'[1]SCC X Ano = Publico'!F131</f>
        <v>0</v>
      </c>
      <c r="G131" s="31">
        <f>'[1]SCC X Ano = Privado'!G131+'[1]SCC X Ano = Publico'!G131</f>
        <v>116177.93321991684</v>
      </c>
      <c r="H131" s="31">
        <f>'[1]SCC X Ano = Privado'!H131+'[1]SCC X Ano = Publico'!H131</f>
        <v>0</v>
      </c>
      <c r="I131" s="31">
        <f>'[1]SCC X Ano = Privado'!I131+'[1]SCC X Ano = Publico'!I131</f>
        <v>1109380.079373508</v>
      </c>
      <c r="J131" s="31">
        <f>'[1]SCC X Ano = Privado'!J131+'[1]SCC X Ano = Publico'!J131</f>
        <v>307673.9186893166</v>
      </c>
      <c r="K131" s="31">
        <f>'[1]SCC X Ano = Privado'!K131+'[1]SCC X Ano = Publico'!K131</f>
        <v>0</v>
      </c>
      <c r="L131" s="31">
        <f t="shared" si="3"/>
        <v>2956735.3438780433</v>
      </c>
      <c r="N131" s="28" t="s">
        <v>274</v>
      </c>
      <c r="O131" s="32">
        <f>+B131/[1]Formato_Análises_Mecenato!$Q$31</f>
        <v>0</v>
      </c>
      <c r="P131" s="32">
        <f>+C131/[1]Formato_Análises_Mecenato!$Q$31</f>
        <v>3.8180258113917632E-4</v>
      </c>
      <c r="Q131" s="32">
        <f>+D131/[1]Formato_Análises_Mecenato!$Q$31</f>
        <v>4.1152449173665695E-4</v>
      </c>
      <c r="R131" s="32">
        <f>+E131/[1]Formato_Análises_Mecenato!$Q$31</f>
        <v>0</v>
      </c>
      <c r="S131" s="32">
        <f>+F131/[1]Formato_Análises_Mecenato!$Q$31</f>
        <v>0</v>
      </c>
      <c r="T131" s="32">
        <f>+G131/[1]Formato_Análises_Mecenato!$Q$31</f>
        <v>6.4746665781491522E-5</v>
      </c>
      <c r="U131" s="32">
        <f>+H131/[1]Formato_Análises_Mecenato!$Q$31</f>
        <v>0</v>
      </c>
      <c r="V131" s="32">
        <f>+I131/[1]Formato_Análises_Mecenato!$Q$31</f>
        <v>6.1826423687426379E-4</v>
      </c>
      <c r="W131" s="32">
        <f>+J131/[1]Formato_Análises_Mecenato!$Q$31</f>
        <v>1.7146853822360707E-4</v>
      </c>
      <c r="X131" s="32">
        <f>+K131/[1]Formato_Análises_Mecenato!$Q$31</f>
        <v>0</v>
      </c>
    </row>
    <row r="132" spans="1:24" x14ac:dyDescent="0.25">
      <c r="A132" s="28" t="s">
        <v>275</v>
      </c>
      <c r="B132" s="31">
        <f>'[1]SCC X Ano = Privado'!B132+'[1]SCC X Ano = Publico'!B132</f>
        <v>569196.74957523576</v>
      </c>
      <c r="C132" s="31">
        <f>'[1]SCC X Ano = Privado'!C132+'[1]SCC X Ano = Publico'!C132</f>
        <v>2419660.6744357282</v>
      </c>
      <c r="D132" s="31">
        <f>'[1]SCC X Ano = Privado'!D132+'[1]SCC X Ano = Publico'!D132</f>
        <v>2327553.1948846802</v>
      </c>
      <c r="E132" s="31">
        <f>'[1]SCC X Ano = Privado'!E132+'[1]SCC X Ano = Publico'!E132</f>
        <v>0</v>
      </c>
      <c r="F132" s="31">
        <f>'[1]SCC X Ano = Privado'!F132+'[1]SCC X Ano = Publico'!F132</f>
        <v>451447.1564438701</v>
      </c>
      <c r="G132" s="31">
        <f>'[1]SCC X Ano = Privado'!G132+'[1]SCC X Ano = Publico'!G132</f>
        <v>716622.0459772395</v>
      </c>
      <c r="H132" s="31">
        <f>'[1]SCC X Ano = Privado'!H132+'[1]SCC X Ano = Publico'!H132</f>
        <v>0</v>
      </c>
      <c r="I132" s="31">
        <f>'[1]SCC X Ano = Privado'!I132+'[1]SCC X Ano = Publico'!I132</f>
        <v>1685748.9387488307</v>
      </c>
      <c r="J132" s="31">
        <f>'[1]SCC X Ano = Privado'!J132+'[1]SCC X Ano = Publico'!J132</f>
        <v>61534.783737863327</v>
      </c>
      <c r="K132" s="31">
        <f>'[1]SCC X Ano = Privado'!K132+'[1]SCC X Ano = Publico'!K132</f>
        <v>0</v>
      </c>
      <c r="L132" s="31">
        <f t="shared" si="3"/>
        <v>8231763.5438034479</v>
      </c>
      <c r="N132" s="28" t="s">
        <v>275</v>
      </c>
      <c r="O132" s="32">
        <f>+B132/[1]Formato_Análises_Mecenato!$Q$31</f>
        <v>3.1721679571367311E-4</v>
      </c>
      <c r="P132" s="32">
        <f>+C132/[1]Formato_Análises_Mecenato!$Q$31</f>
        <v>1.3484915478376815E-3</v>
      </c>
      <c r="Q132" s="32">
        <f>+D132/[1]Formato_Análises_Mecenato!$Q$31</f>
        <v>1.2971594916615875E-3</v>
      </c>
      <c r="R132" s="32">
        <f>+E132/[1]Formato_Análises_Mecenato!$Q$31</f>
        <v>0</v>
      </c>
      <c r="S132" s="32">
        <f>+F132/[1]Formato_Análises_Mecenato!$Q$31</f>
        <v>2.5159423434522774E-4</v>
      </c>
      <c r="T132" s="32">
        <f>+G132/[1]Formato_Análises_Mecenato!$Q$31</f>
        <v>3.993778062371541E-4</v>
      </c>
      <c r="U132" s="32">
        <f>+H132/[1]Formato_Análises_Mecenato!$Q$31</f>
        <v>0</v>
      </c>
      <c r="V132" s="32">
        <f>+I132/[1]Formato_Análises_Mecenato!$Q$31</f>
        <v>9.3947809281533278E-4</v>
      </c>
      <c r="W132" s="32">
        <f>+J132/[1]Formato_Análises_Mecenato!$Q$31</f>
        <v>3.4293707644721417E-5</v>
      </c>
      <c r="X132" s="32">
        <f>+K132/[1]Formato_Análises_Mecenato!$Q$31</f>
        <v>0</v>
      </c>
    </row>
    <row r="133" spans="1:24" x14ac:dyDescent="0.25">
      <c r="A133" s="28" t="s">
        <v>276</v>
      </c>
      <c r="B133" s="31">
        <f>'[1]SCC X Ano = Privado'!B133+'[1]SCC X Ano = Publico'!B133</f>
        <v>1541715.6549982007</v>
      </c>
      <c r="C133" s="31">
        <f>'[1]SCC X Ano = Privado'!C133+'[1]SCC X Ano = Publico'!C133</f>
        <v>11332849.321707506</v>
      </c>
      <c r="D133" s="31">
        <f>'[1]SCC X Ano = Privado'!D133+'[1]SCC X Ano = Publico'!D133</f>
        <v>3408805.4938561716</v>
      </c>
      <c r="E133" s="31">
        <f>'[1]SCC X Ano = Privado'!E133+'[1]SCC X Ano = Publico'!E133</f>
        <v>0</v>
      </c>
      <c r="F133" s="31">
        <f>'[1]SCC X Ano = Privado'!F133+'[1]SCC X Ano = Publico'!F133</f>
        <v>4129352.4283282589</v>
      </c>
      <c r="G133" s="31">
        <f>'[1]SCC X Ano = Privado'!G133+'[1]SCC X Ano = Publico'!G133</f>
        <v>1000786.3390166746</v>
      </c>
      <c r="H133" s="31">
        <f>'[1]SCC X Ano = Privado'!H133+'[1]SCC X Ano = Publico'!H133</f>
        <v>0</v>
      </c>
      <c r="I133" s="31">
        <f>'[1]SCC X Ano = Privado'!I133+'[1]SCC X Ano = Publico'!I133</f>
        <v>14518871.88466192</v>
      </c>
      <c r="J133" s="31">
        <f>'[1]SCC X Ano = Privado'!J133+'[1]SCC X Ano = Publico'!J133</f>
        <v>663377.81288498675</v>
      </c>
      <c r="K133" s="31">
        <f>'[1]SCC X Ano = Privado'!K133+'[1]SCC X Ano = Publico'!K133</f>
        <v>0</v>
      </c>
      <c r="L133" s="31">
        <f t="shared" si="3"/>
        <v>36595758.93545372</v>
      </c>
      <c r="N133" s="28" t="s">
        <v>276</v>
      </c>
      <c r="O133" s="32">
        <f>+B133/[1]Formato_Análises_Mecenato!$Q$31</f>
        <v>8.5920747148520544E-4</v>
      </c>
      <c r="P133" s="32">
        <f>+C133/[1]Formato_Análises_Mecenato!$Q$31</f>
        <v>6.315865561109902E-3</v>
      </c>
      <c r="Q133" s="32">
        <f>+D133/[1]Formato_Análises_Mecenato!$Q$31</f>
        <v>1.8997479461700453E-3</v>
      </c>
      <c r="R133" s="32">
        <f>+E133/[1]Formato_Análises_Mecenato!$Q$31</f>
        <v>0</v>
      </c>
      <c r="S133" s="32">
        <f>+F133/[1]Formato_Análises_Mecenato!$Q$31</f>
        <v>2.3013131165353297E-3</v>
      </c>
      <c r="T133" s="32">
        <f>+G133/[1]Formato_Análises_Mecenato!$Q$31</f>
        <v>5.5774428770683795E-4</v>
      </c>
      <c r="U133" s="32">
        <f>+H133/[1]Formato_Análises_Mecenato!$Q$31</f>
        <v>0</v>
      </c>
      <c r="V133" s="32">
        <f>+I133/[1]Formato_Análises_Mecenato!$Q$31</f>
        <v>8.091455230668048E-3</v>
      </c>
      <c r="W133" s="32">
        <f>+J133/[1]Formato_Análises_Mecenato!$Q$31</f>
        <v>3.6970447267655225E-4</v>
      </c>
      <c r="X133" s="32">
        <f>+K133/[1]Formato_Análises_Mecenato!$Q$31</f>
        <v>0</v>
      </c>
    </row>
    <row r="134" spans="1:24" x14ac:dyDescent="0.25">
      <c r="A134" s="30" t="s">
        <v>6</v>
      </c>
      <c r="B134" s="31">
        <f>'[1]SCC X Ano = Privado'!B134+'[1]SCC X Ano = Publico'!B134</f>
        <v>122495652.91581696</v>
      </c>
      <c r="C134" s="31">
        <f>'[1]SCC X Ano = Privado'!C134+'[1]SCC X Ano = Publico'!C134</f>
        <v>711045393.22014475</v>
      </c>
      <c r="D134" s="31">
        <f>'[1]SCC X Ano = Privado'!D134+'[1]SCC X Ano = Publico'!D134</f>
        <v>171701288.23245591</v>
      </c>
      <c r="E134" s="31">
        <f>'[1]SCC X Ano = Privado'!E134+'[1]SCC X Ano = Publico'!E134</f>
        <v>0</v>
      </c>
      <c r="F134" s="31">
        <f>'[1]SCC X Ano = Privado'!F134+'[1]SCC X Ano = Publico'!F134</f>
        <v>114199261.03470913</v>
      </c>
      <c r="G134" s="31">
        <f>'[1]SCC X Ano = Privado'!G134+'[1]SCC X Ano = Publico'!G134</f>
        <v>112907573.51299462</v>
      </c>
      <c r="H134" s="31">
        <f>'[1]SCC X Ano = Privado'!H134+'[1]SCC X Ano = Publico'!H134</f>
        <v>0</v>
      </c>
      <c r="I134" s="31">
        <f>'[1]SCC X Ano = Privado'!I134+'[1]SCC X Ano = Publico'!I134</f>
        <v>375966788.49718142</v>
      </c>
      <c r="J134" s="31">
        <f>'[1]SCC X Ano = Privado'!J134+'[1]SCC X Ano = Publico'!J134</f>
        <v>186030235.05314305</v>
      </c>
      <c r="K134" s="31">
        <f>'[1]SCC X Ano = Privado'!K134+'[1]SCC X Ano = Publico'!K134</f>
        <v>0</v>
      </c>
      <c r="L134" s="31">
        <f t="shared" si="3"/>
        <v>1794346192.4664459</v>
      </c>
      <c r="N134" s="28" t="s">
        <v>6</v>
      </c>
      <c r="O134" s="32">
        <f>+B134/[1]Formato_Análises_Mecenato!$Q$31</f>
        <v>6.8267569229457717E-2</v>
      </c>
      <c r="P134" s="32">
        <f>+C134/[1]Formato_Análises_Mecenato!$Q$31</f>
        <v>0.39626990388224165</v>
      </c>
      <c r="Q134" s="32">
        <f>+D134/[1]Formato_Análises_Mecenato!$Q$31</f>
        <v>9.5690167791111308E-2</v>
      </c>
      <c r="R134" s="32">
        <f>+E134/[1]Formato_Análises_Mecenato!$Q$31</f>
        <v>0</v>
      </c>
      <c r="S134" s="32">
        <f>+F134/[1]Formato_Análises_Mecenato!$Q$31</f>
        <v>6.3643939789419776E-2</v>
      </c>
      <c r="T134" s="32">
        <f>+G134/[1]Formato_Análises_Mecenato!$Q$31</f>
        <v>6.292407451083662E-2</v>
      </c>
      <c r="U134" s="32">
        <f>+H134/[1]Formato_Análises_Mecenato!$Q$31</f>
        <v>0</v>
      </c>
      <c r="V134" s="32">
        <f>+I134/[1]Formato_Análises_Mecenato!$Q$31</f>
        <v>0.20952856816353288</v>
      </c>
      <c r="W134" s="32">
        <f>+J134/[1]Formato_Análises_Mecenato!$Q$31</f>
        <v>0.10367577663340002</v>
      </c>
      <c r="X134" s="32">
        <f>+K134/[1]Formato_Análises_Mecenato!$Q$31</f>
        <v>0</v>
      </c>
    </row>
    <row r="135" spans="1:24" x14ac:dyDescent="0.25">
      <c r="A135" s="28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</row>
    <row r="136" spans="1:24" x14ac:dyDescent="0.25">
      <c r="A136" s="28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</row>
    <row r="137" spans="1:24" x14ac:dyDescent="0.25">
      <c r="A137" s="28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</row>
    <row r="138" spans="1:24" x14ac:dyDescent="0.25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</row>
    <row r="139" spans="1:24" x14ac:dyDescent="0.25">
      <c r="A139" s="28"/>
      <c r="B139" s="30">
        <v>2011</v>
      </c>
      <c r="C139" s="30">
        <v>2011</v>
      </c>
      <c r="D139" s="30">
        <v>2011</v>
      </c>
      <c r="E139" s="30">
        <v>2011</v>
      </c>
      <c r="F139" s="30">
        <v>2011</v>
      </c>
      <c r="G139" s="30">
        <v>2011</v>
      </c>
      <c r="H139" s="30">
        <v>2011</v>
      </c>
      <c r="I139" s="30">
        <v>2011</v>
      </c>
      <c r="J139" s="30">
        <v>2011</v>
      </c>
      <c r="K139" s="30">
        <v>2011</v>
      </c>
      <c r="O139" s="30">
        <v>2011</v>
      </c>
      <c r="P139" s="30">
        <v>2011</v>
      </c>
      <c r="Q139" s="30">
        <v>2011</v>
      </c>
      <c r="R139" s="30">
        <v>2011</v>
      </c>
      <c r="S139" s="30">
        <v>2011</v>
      </c>
      <c r="T139" s="30">
        <v>2011</v>
      </c>
      <c r="U139" s="30">
        <v>2011</v>
      </c>
      <c r="V139" s="30">
        <v>2011</v>
      </c>
      <c r="W139" s="30">
        <v>2011</v>
      </c>
      <c r="X139" s="30">
        <v>2011</v>
      </c>
    </row>
    <row r="140" spans="1:24" x14ac:dyDescent="0.25">
      <c r="A140" s="28"/>
      <c r="B140" s="28" t="s">
        <v>283</v>
      </c>
      <c r="C140" s="28" t="s">
        <v>284</v>
      </c>
      <c r="D140" s="28" t="s">
        <v>285</v>
      </c>
      <c r="E140" s="28" t="s">
        <v>286</v>
      </c>
      <c r="F140" s="28" t="s">
        <v>287</v>
      </c>
      <c r="G140" s="28" t="s">
        <v>288</v>
      </c>
      <c r="H140" s="28" t="s">
        <v>289</v>
      </c>
      <c r="I140" s="28" t="s">
        <v>290</v>
      </c>
      <c r="J140" s="28" t="s">
        <v>291</v>
      </c>
      <c r="K140" s="28" t="s">
        <v>292</v>
      </c>
      <c r="L140" s="28" t="s">
        <v>293</v>
      </c>
      <c r="O140" s="28" t="s">
        <v>283</v>
      </c>
      <c r="P140" s="28" t="s">
        <v>284</v>
      </c>
      <c r="Q140" s="28" t="s">
        <v>285</v>
      </c>
      <c r="R140" s="28" t="s">
        <v>286</v>
      </c>
      <c r="S140" s="28" t="s">
        <v>287</v>
      </c>
      <c r="T140" s="28" t="s">
        <v>288</v>
      </c>
      <c r="U140" s="28" t="s">
        <v>289</v>
      </c>
      <c r="V140" s="28" t="s">
        <v>290</v>
      </c>
      <c r="W140" s="28" t="s">
        <v>291</v>
      </c>
      <c r="X140" s="28" t="s">
        <v>292</v>
      </c>
    </row>
    <row r="141" spans="1:24" x14ac:dyDescent="0.25">
      <c r="A141" s="28" t="s">
        <v>250</v>
      </c>
      <c r="B141" s="31">
        <f>'[1]SCC X Ano = Privado'!B141+'[1]SCC X Ano = Publico'!B141</f>
        <v>0</v>
      </c>
      <c r="C141" s="31">
        <f>'[1]SCC X Ano = Privado'!C141+'[1]SCC X Ano = Publico'!C141</f>
        <v>0</v>
      </c>
      <c r="D141" s="31">
        <f>'[1]SCC X Ano = Privado'!D141+'[1]SCC X Ano = Publico'!D141</f>
        <v>722216.50953512767</v>
      </c>
      <c r="E141" s="31">
        <f>'[1]SCC X Ano = Privado'!E141+'[1]SCC X Ano = Publico'!E141</f>
        <v>0</v>
      </c>
      <c r="F141" s="31">
        <f>'[1]SCC X Ano = Privado'!F141+'[1]SCC X Ano = Publico'!F141</f>
        <v>0</v>
      </c>
      <c r="G141" s="31">
        <f>'[1]SCC X Ano = Privado'!G141+'[1]SCC X Ano = Publico'!G141</f>
        <v>0</v>
      </c>
      <c r="H141" s="31">
        <f>'[1]SCC X Ano = Privado'!H141+'[1]SCC X Ano = Publico'!H141</f>
        <v>0</v>
      </c>
      <c r="I141" s="31">
        <f>'[1]SCC X Ano = Privado'!I141+'[1]SCC X Ano = Publico'!I141</f>
        <v>0</v>
      </c>
      <c r="J141" s="31">
        <f>'[1]SCC X Ano = Privado'!J141+'[1]SCC X Ano = Publico'!J141</f>
        <v>0</v>
      </c>
      <c r="K141" s="31">
        <f>'[1]SCC X Ano = Privado'!K141+'[1]SCC X Ano = Publico'!K141</f>
        <v>0</v>
      </c>
      <c r="L141" s="31">
        <f>SUM(B141:K141)</f>
        <v>722216.50953512767</v>
      </c>
      <c r="N141" s="28" t="s">
        <v>250</v>
      </c>
      <c r="O141" s="32">
        <f>+B141/[1]Formato_Análises_Mecenato!$R$31</f>
        <v>0</v>
      </c>
      <c r="P141" s="32">
        <f>+C141/[1]Formato_Análises_Mecenato!$R$31</f>
        <v>0</v>
      </c>
      <c r="Q141" s="32">
        <f>+D141/[1]Formato_Análises_Mecenato!$R$31</f>
        <v>3.7794481962901468E-4</v>
      </c>
      <c r="R141" s="32">
        <f>+E141/[1]Formato_Análises_Mecenato!$R$31</f>
        <v>0</v>
      </c>
      <c r="S141" s="32">
        <f>+F141/[1]Formato_Análises_Mecenato!$R$31</f>
        <v>0</v>
      </c>
      <c r="T141" s="32">
        <f>+G141/[1]Formato_Análises_Mecenato!$R$31</f>
        <v>0</v>
      </c>
      <c r="U141" s="32">
        <f>+H141/[1]Formato_Análises_Mecenato!$R$31</f>
        <v>0</v>
      </c>
      <c r="V141" s="32">
        <f>+I141/[1]Formato_Análises_Mecenato!$R$31</f>
        <v>0</v>
      </c>
      <c r="W141" s="32">
        <f>+J141/[1]Formato_Análises_Mecenato!$R$31</f>
        <v>0</v>
      </c>
      <c r="X141" s="32">
        <f>+K141/[1]Formato_Análises_Mecenato!$R$31</f>
        <v>0</v>
      </c>
    </row>
    <row r="142" spans="1:24" x14ac:dyDescent="0.25">
      <c r="A142" s="28" t="s">
        <v>251</v>
      </c>
      <c r="B142" s="31">
        <f>'[1]SCC X Ano = Privado'!B142+'[1]SCC X Ano = Publico'!B142</f>
        <v>0</v>
      </c>
      <c r="C142" s="31">
        <f>'[1]SCC X Ano = Privado'!C142+'[1]SCC X Ano = Publico'!C142</f>
        <v>0</v>
      </c>
      <c r="D142" s="31">
        <f>'[1]SCC X Ano = Privado'!D142+'[1]SCC X Ano = Publico'!D142</f>
        <v>0</v>
      </c>
      <c r="E142" s="31">
        <f>'[1]SCC X Ano = Privado'!E142+'[1]SCC X Ano = Publico'!E142</f>
        <v>0</v>
      </c>
      <c r="F142" s="31">
        <f>'[1]SCC X Ano = Privado'!F142+'[1]SCC X Ano = Publico'!F142</f>
        <v>0</v>
      </c>
      <c r="G142" s="31">
        <f>'[1]SCC X Ano = Privado'!G142+'[1]SCC X Ano = Publico'!G142</f>
        <v>0</v>
      </c>
      <c r="H142" s="31">
        <f>'[1]SCC X Ano = Privado'!H142+'[1]SCC X Ano = Publico'!H142</f>
        <v>0</v>
      </c>
      <c r="I142" s="31">
        <f>'[1]SCC X Ano = Privado'!I142+'[1]SCC X Ano = Publico'!I142</f>
        <v>129998.97171632297</v>
      </c>
      <c r="J142" s="31">
        <f>'[1]SCC X Ano = Privado'!J142+'[1]SCC X Ano = Publico'!J142</f>
        <v>0</v>
      </c>
      <c r="K142" s="31">
        <f>'[1]SCC X Ano = Privado'!K142+'[1]SCC X Ano = Publico'!K142</f>
        <v>0</v>
      </c>
      <c r="L142" s="31">
        <f t="shared" ref="L142:L168" si="4">SUM(B142:K142)</f>
        <v>129998.97171632297</v>
      </c>
      <c r="N142" s="28" t="s">
        <v>251</v>
      </c>
      <c r="O142" s="32">
        <f>+B142/[1]Formato_Análises_Mecenato!$R$31</f>
        <v>0</v>
      </c>
      <c r="P142" s="32">
        <f>+C142/[1]Formato_Análises_Mecenato!$R$31</f>
        <v>0</v>
      </c>
      <c r="Q142" s="32">
        <f>+D142/[1]Formato_Análises_Mecenato!$R$31</f>
        <v>0</v>
      </c>
      <c r="R142" s="32">
        <f>+E142/[1]Formato_Análises_Mecenato!$R$31</f>
        <v>0</v>
      </c>
      <c r="S142" s="32">
        <f>+F142/[1]Formato_Análises_Mecenato!$R$31</f>
        <v>0</v>
      </c>
      <c r="T142" s="32">
        <f>+G142/[1]Formato_Análises_Mecenato!$R$31</f>
        <v>0</v>
      </c>
      <c r="U142" s="32">
        <f>+H142/[1]Formato_Análises_Mecenato!$R$31</f>
        <v>0</v>
      </c>
      <c r="V142" s="32">
        <f>+I142/[1]Formato_Análises_Mecenato!$R$31</f>
        <v>6.8030067533222637E-5</v>
      </c>
      <c r="W142" s="32">
        <f>+J142/[1]Formato_Análises_Mecenato!$R$31</f>
        <v>0</v>
      </c>
      <c r="X142" s="32">
        <f>+K142/[1]Formato_Análises_Mecenato!$R$31</f>
        <v>0</v>
      </c>
    </row>
    <row r="143" spans="1:24" x14ac:dyDescent="0.25">
      <c r="A143" s="28" t="s">
        <v>252</v>
      </c>
      <c r="B143" s="31">
        <f>'[1]SCC X Ano = Privado'!B143+'[1]SCC X Ano = Publico'!B143</f>
        <v>0</v>
      </c>
      <c r="C143" s="31">
        <f>'[1]SCC X Ano = Privado'!C143+'[1]SCC X Ano = Publico'!C143</f>
        <v>2214869.7582975146</v>
      </c>
      <c r="D143" s="31">
        <f>'[1]SCC X Ano = Privado'!D143+'[1]SCC X Ano = Publico'!D143</f>
        <v>231353.20445517122</v>
      </c>
      <c r="E143" s="31">
        <f>'[1]SCC X Ano = Privado'!E143+'[1]SCC X Ano = Publico'!E143</f>
        <v>0</v>
      </c>
      <c r="F143" s="31">
        <f>'[1]SCC X Ano = Privado'!F143+'[1]SCC X Ano = Publico'!F143</f>
        <v>218909.63066083385</v>
      </c>
      <c r="G143" s="31">
        <f>'[1]SCC X Ano = Privado'!G143+'[1]SCC X Ano = Publico'!G143</f>
        <v>404441.2453396715</v>
      </c>
      <c r="H143" s="31">
        <f>'[1]SCC X Ano = Privado'!H143+'[1]SCC X Ano = Publico'!H143</f>
        <v>0</v>
      </c>
      <c r="I143" s="31">
        <f>'[1]SCC X Ano = Privado'!I143+'[1]SCC X Ano = Publico'!I143</f>
        <v>11622.139180722324</v>
      </c>
      <c r="J143" s="31">
        <f>'[1]SCC X Ano = Privado'!J143+'[1]SCC X Ano = Publico'!J143</f>
        <v>0</v>
      </c>
      <c r="K143" s="31">
        <f>'[1]SCC X Ano = Privado'!K143+'[1]SCC X Ano = Publico'!K143</f>
        <v>0</v>
      </c>
      <c r="L143" s="31">
        <f t="shared" si="4"/>
        <v>3081195.9779339135</v>
      </c>
      <c r="N143" s="28" t="s">
        <v>252</v>
      </c>
      <c r="O143" s="32">
        <f>+B143/[1]Formato_Análises_Mecenato!$R$31</f>
        <v>0</v>
      </c>
      <c r="P143" s="32">
        <f>+C143/[1]Formato_Análises_Mecenato!$R$31</f>
        <v>1.1590687006592143E-3</v>
      </c>
      <c r="Q143" s="32">
        <f>+D143/[1]Formato_Análises_Mecenato!$R$31</f>
        <v>1.2106998936466618E-4</v>
      </c>
      <c r="R143" s="32">
        <f>+E143/[1]Formato_Análises_Mecenato!$R$31</f>
        <v>0</v>
      </c>
      <c r="S143" s="32">
        <f>+F143/[1]Formato_Análises_Mecenato!$R$31</f>
        <v>1.1455811350590415E-4</v>
      </c>
      <c r="T143" s="32">
        <f>+G143/[1]Formato_Análises_Mecenato!$R$31</f>
        <v>2.1164909899224822E-4</v>
      </c>
      <c r="U143" s="32">
        <f>+H143/[1]Formato_Análises_Mecenato!$R$31</f>
        <v>0</v>
      </c>
      <c r="V143" s="32">
        <f>+I143/[1]Formato_Análises_Mecenato!$R$31</f>
        <v>6.0820089798123842E-6</v>
      </c>
      <c r="W143" s="32">
        <f>+J143/[1]Formato_Análises_Mecenato!$R$31</f>
        <v>0</v>
      </c>
      <c r="X143" s="32">
        <f>+K143/[1]Formato_Análises_Mecenato!$R$31</f>
        <v>0</v>
      </c>
    </row>
    <row r="144" spans="1:24" x14ac:dyDescent="0.25">
      <c r="A144" s="28" t="s">
        <v>253</v>
      </c>
      <c r="B144" s="31">
        <f>'[1]SCC X Ano = Privado'!B144+'[1]SCC X Ano = Publico'!B144</f>
        <v>0</v>
      </c>
      <c r="C144" s="31">
        <f>'[1]SCC X Ano = Privado'!C144+'[1]SCC X Ano = Publico'!C144</f>
        <v>0</v>
      </c>
      <c r="D144" s="31">
        <f>'[1]SCC X Ano = Privado'!D144+'[1]SCC X Ano = Publico'!D144</f>
        <v>0</v>
      </c>
      <c r="E144" s="31">
        <f>'[1]SCC X Ano = Privado'!E144+'[1]SCC X Ano = Publico'!E144</f>
        <v>0</v>
      </c>
      <c r="F144" s="31">
        <f>'[1]SCC X Ano = Privado'!F144+'[1]SCC X Ano = Publico'!F144</f>
        <v>0</v>
      </c>
      <c r="G144" s="31">
        <f>'[1]SCC X Ano = Privado'!G144+'[1]SCC X Ano = Publico'!G144</f>
        <v>0</v>
      </c>
      <c r="H144" s="31">
        <f>'[1]SCC X Ano = Privado'!H144+'[1]SCC X Ano = Publico'!H144</f>
        <v>0</v>
      </c>
      <c r="I144" s="31">
        <f>'[1]SCC X Ano = Privado'!I144+'[1]SCC X Ano = Publico'!I144</f>
        <v>0</v>
      </c>
      <c r="J144" s="31">
        <f>'[1]SCC X Ano = Privado'!J144+'[1]SCC X Ano = Publico'!J144</f>
        <v>0</v>
      </c>
      <c r="K144" s="31">
        <f>'[1]SCC X Ano = Privado'!K144+'[1]SCC X Ano = Publico'!K144</f>
        <v>0</v>
      </c>
      <c r="L144" s="31">
        <f t="shared" si="4"/>
        <v>0</v>
      </c>
      <c r="N144" s="28" t="s">
        <v>253</v>
      </c>
      <c r="O144" s="32">
        <f>+B144/[1]Formato_Análises_Mecenato!$R$31</f>
        <v>0</v>
      </c>
      <c r="P144" s="32">
        <f>+C144/[1]Formato_Análises_Mecenato!$R$31</f>
        <v>0</v>
      </c>
      <c r="Q144" s="32">
        <f>+D144/[1]Formato_Análises_Mecenato!$R$31</f>
        <v>0</v>
      </c>
      <c r="R144" s="32">
        <f>+E144/[1]Formato_Análises_Mecenato!$R$31</f>
        <v>0</v>
      </c>
      <c r="S144" s="32">
        <f>+F144/[1]Formato_Análises_Mecenato!$R$31</f>
        <v>0</v>
      </c>
      <c r="T144" s="32">
        <f>+G144/[1]Formato_Análises_Mecenato!$R$31</f>
        <v>0</v>
      </c>
      <c r="U144" s="32">
        <f>+H144/[1]Formato_Análises_Mecenato!$R$31</f>
        <v>0</v>
      </c>
      <c r="V144" s="32">
        <f>+I144/[1]Formato_Análises_Mecenato!$R$31</f>
        <v>0</v>
      </c>
      <c r="W144" s="32">
        <f>+J144/[1]Formato_Análises_Mecenato!$R$31</f>
        <v>0</v>
      </c>
      <c r="X144" s="32">
        <f>+K144/[1]Formato_Análises_Mecenato!$R$31</f>
        <v>0</v>
      </c>
    </row>
    <row r="145" spans="1:24" x14ac:dyDescent="0.25">
      <c r="A145" s="28" t="s">
        <v>254</v>
      </c>
      <c r="B145" s="31">
        <f>'[1]SCC X Ano = Privado'!B145+'[1]SCC X Ano = Publico'!B145</f>
        <v>6628651.9444473553</v>
      </c>
      <c r="C145" s="31">
        <f>'[1]SCC X Ano = Privado'!C145+'[1]SCC X Ano = Publico'!C145</f>
        <v>69689.328761799552</v>
      </c>
      <c r="D145" s="31">
        <f>'[1]SCC X Ano = Privado'!D145+'[1]SCC X Ano = Publico'!D145</f>
        <v>190665.15851727367</v>
      </c>
      <c r="E145" s="31">
        <f>'[1]SCC X Ano = Privado'!E145+'[1]SCC X Ano = Publico'!E145</f>
        <v>0</v>
      </c>
      <c r="F145" s="31">
        <f>'[1]SCC X Ano = Privado'!F145+'[1]SCC X Ano = Publico'!F145</f>
        <v>117092.96269093023</v>
      </c>
      <c r="G145" s="31">
        <f>'[1]SCC X Ano = Privado'!G145+'[1]SCC X Ano = Publico'!G145</f>
        <v>56968.438272130865</v>
      </c>
      <c r="H145" s="31">
        <f>'[1]SCC X Ano = Privado'!H145+'[1]SCC X Ano = Publico'!H145</f>
        <v>0</v>
      </c>
      <c r="I145" s="31">
        <f>'[1]SCC X Ano = Privado'!I145+'[1]SCC X Ano = Publico'!I145</f>
        <v>929509.08541946625</v>
      </c>
      <c r="J145" s="31">
        <f>'[1]SCC X Ano = Privado'!J145+'[1]SCC X Ano = Publico'!J145</f>
        <v>225748.15434632008</v>
      </c>
      <c r="K145" s="31">
        <f>'[1]SCC X Ano = Privado'!K145+'[1]SCC X Ano = Publico'!K145</f>
        <v>0</v>
      </c>
      <c r="L145" s="31">
        <f t="shared" si="4"/>
        <v>8218325.0724552749</v>
      </c>
      <c r="N145" s="28" t="s">
        <v>254</v>
      </c>
      <c r="O145" s="32">
        <f>+B145/[1]Formato_Análises_Mecenato!$R$31</f>
        <v>3.4688554338646285E-3</v>
      </c>
      <c r="P145" s="32">
        <f>+C145/[1]Formato_Análises_Mecenato!$R$31</f>
        <v>3.6469286482939855E-5</v>
      </c>
      <c r="Q145" s="32">
        <f>+D145/[1]Formato_Análises_Mecenato!$R$31</f>
        <v>9.9777432382059847E-5</v>
      </c>
      <c r="R145" s="32">
        <f>+E145/[1]Formato_Análises_Mecenato!$R$31</f>
        <v>0</v>
      </c>
      <c r="S145" s="32">
        <f>+F145/[1]Formato_Análises_Mecenato!$R$31</f>
        <v>6.1276193606452133E-5</v>
      </c>
      <c r="T145" s="32">
        <f>+G145/[1]Formato_Análises_Mecenato!$R$31</f>
        <v>2.9812287372336673E-5</v>
      </c>
      <c r="U145" s="32">
        <f>+H145/[1]Formato_Análises_Mecenato!$R$31</f>
        <v>0</v>
      </c>
      <c r="V145" s="32">
        <f>+I145/[1]Formato_Análises_Mecenato!$R$31</f>
        <v>4.8642358488663656E-4</v>
      </c>
      <c r="W145" s="32">
        <f>+J145/[1]Formato_Análises_Mecenato!$R$31</f>
        <v>1.1813679741400738E-4</v>
      </c>
      <c r="X145" s="32">
        <f>+K145/[1]Formato_Análises_Mecenato!$R$31</f>
        <v>0</v>
      </c>
    </row>
    <row r="146" spans="1:24" x14ac:dyDescent="0.25">
      <c r="A146" s="28" t="s">
        <v>255</v>
      </c>
      <c r="B146" s="31">
        <f>'[1]SCC X Ano = Privado'!B146+'[1]SCC X Ano = Publico'!B146</f>
        <v>0</v>
      </c>
      <c r="C146" s="31">
        <f>'[1]SCC X Ano = Privado'!C146+'[1]SCC X Ano = Publico'!C146</f>
        <v>28888.660381405105</v>
      </c>
      <c r="D146" s="31">
        <f>'[1]SCC X Ano = Privado'!D146+'[1]SCC X Ano = Publico'!D146</f>
        <v>0</v>
      </c>
      <c r="E146" s="31">
        <f>'[1]SCC X Ano = Privado'!E146+'[1]SCC X Ano = Publico'!E146</f>
        <v>0</v>
      </c>
      <c r="F146" s="31">
        <f>'[1]SCC X Ano = Privado'!F146+'[1]SCC X Ano = Publico'!F146</f>
        <v>0</v>
      </c>
      <c r="G146" s="31">
        <f>'[1]SCC X Ano = Privado'!G146+'[1]SCC X Ano = Publico'!G146</f>
        <v>0</v>
      </c>
      <c r="H146" s="31">
        <f>'[1]SCC X Ano = Privado'!H146+'[1]SCC X Ano = Publico'!H146</f>
        <v>0</v>
      </c>
      <c r="I146" s="31">
        <f>'[1]SCC X Ano = Privado'!I146+'[1]SCC X Ano = Publico'!I146</f>
        <v>0</v>
      </c>
      <c r="J146" s="31">
        <f>'[1]SCC X Ano = Privado'!J146+'[1]SCC X Ano = Publico'!J146</f>
        <v>0</v>
      </c>
      <c r="K146" s="31">
        <f>'[1]SCC X Ano = Privado'!K146+'[1]SCC X Ano = Publico'!K146</f>
        <v>0</v>
      </c>
      <c r="L146" s="31">
        <f t="shared" si="4"/>
        <v>28888.660381405105</v>
      </c>
      <c r="N146" s="28" t="s">
        <v>255</v>
      </c>
      <c r="O146" s="32">
        <f>+B146/[1]Formato_Análises_Mecenato!$R$31</f>
        <v>0</v>
      </c>
      <c r="P146" s="32">
        <f>+C146/[1]Formato_Análises_Mecenato!$R$31</f>
        <v>1.5117792785160585E-5</v>
      </c>
      <c r="Q146" s="32">
        <f>+D146/[1]Formato_Análises_Mecenato!$R$31</f>
        <v>0</v>
      </c>
      <c r="R146" s="32">
        <f>+E146/[1]Formato_Análises_Mecenato!$R$31</f>
        <v>0</v>
      </c>
      <c r="S146" s="32">
        <f>+F146/[1]Formato_Análises_Mecenato!$R$31</f>
        <v>0</v>
      </c>
      <c r="T146" s="32">
        <f>+G146/[1]Formato_Análises_Mecenato!$R$31</f>
        <v>0</v>
      </c>
      <c r="U146" s="32">
        <f>+H146/[1]Formato_Análises_Mecenato!$R$31</f>
        <v>0</v>
      </c>
      <c r="V146" s="32">
        <f>+I146/[1]Formato_Análises_Mecenato!$R$31</f>
        <v>0</v>
      </c>
      <c r="W146" s="32">
        <f>+J146/[1]Formato_Análises_Mecenato!$R$31</f>
        <v>0</v>
      </c>
      <c r="X146" s="32">
        <f>+K146/[1]Formato_Análises_Mecenato!$R$31</f>
        <v>0</v>
      </c>
    </row>
    <row r="147" spans="1:24" x14ac:dyDescent="0.25">
      <c r="A147" s="28" t="s">
        <v>256</v>
      </c>
      <c r="B147" s="31">
        <f>'[1]SCC X Ano = Privado'!B147+'[1]SCC X Ano = Publico'!B147</f>
        <v>0</v>
      </c>
      <c r="C147" s="31">
        <f>'[1]SCC X Ano = Privado'!C147+'[1]SCC X Ano = Publico'!C147</f>
        <v>0</v>
      </c>
      <c r="D147" s="31">
        <f>'[1]SCC X Ano = Privado'!D147+'[1]SCC X Ano = Publico'!D147</f>
        <v>0</v>
      </c>
      <c r="E147" s="31">
        <f>'[1]SCC X Ano = Privado'!E147+'[1]SCC X Ano = Publico'!E147</f>
        <v>0</v>
      </c>
      <c r="F147" s="31">
        <f>'[1]SCC X Ano = Privado'!F147+'[1]SCC X Ano = Publico'!F147</f>
        <v>0</v>
      </c>
      <c r="G147" s="31">
        <f>'[1]SCC X Ano = Privado'!G147+'[1]SCC X Ano = Publico'!G147</f>
        <v>0</v>
      </c>
      <c r="H147" s="31">
        <f>'[1]SCC X Ano = Privado'!H147+'[1]SCC X Ano = Publico'!H147</f>
        <v>0</v>
      </c>
      <c r="I147" s="31">
        <f>'[1]SCC X Ano = Privado'!I147+'[1]SCC X Ano = Publico'!I147</f>
        <v>107434.03909240745</v>
      </c>
      <c r="J147" s="31">
        <f>'[1]SCC X Ano = Privado'!J147+'[1]SCC X Ano = Publico'!J147</f>
        <v>0</v>
      </c>
      <c r="K147" s="31">
        <f>'[1]SCC X Ano = Privado'!K147+'[1]SCC X Ano = Publico'!K147</f>
        <v>0</v>
      </c>
      <c r="L147" s="31">
        <f t="shared" si="4"/>
        <v>107434.03909240745</v>
      </c>
      <c r="N147" s="28" t="s">
        <v>256</v>
      </c>
      <c r="O147" s="32">
        <f>+B147/[1]Formato_Análises_Mecenato!$R$31</f>
        <v>0</v>
      </c>
      <c r="P147" s="32">
        <f>+C147/[1]Formato_Análises_Mecenato!$R$31</f>
        <v>0</v>
      </c>
      <c r="Q147" s="32">
        <f>+D147/[1]Formato_Análises_Mecenato!$R$31</f>
        <v>0</v>
      </c>
      <c r="R147" s="32">
        <f>+E147/[1]Formato_Análises_Mecenato!$R$31</f>
        <v>0</v>
      </c>
      <c r="S147" s="32">
        <f>+F147/[1]Formato_Análises_Mecenato!$R$31</f>
        <v>0</v>
      </c>
      <c r="T147" s="32">
        <f>+G147/[1]Formato_Análises_Mecenato!$R$31</f>
        <v>0</v>
      </c>
      <c r="U147" s="32">
        <f>+H147/[1]Formato_Análises_Mecenato!$R$31</f>
        <v>0</v>
      </c>
      <c r="V147" s="32">
        <f>+I147/[1]Formato_Análises_Mecenato!$R$31</f>
        <v>5.6221559588733704E-5</v>
      </c>
      <c r="W147" s="32">
        <f>+J147/[1]Formato_Análises_Mecenato!$R$31</f>
        <v>0</v>
      </c>
      <c r="X147" s="32">
        <f>+K147/[1]Formato_Análises_Mecenato!$R$31</f>
        <v>0</v>
      </c>
    </row>
    <row r="148" spans="1:24" x14ac:dyDescent="0.25">
      <c r="A148" s="28" t="s">
        <v>257</v>
      </c>
      <c r="B148" s="31">
        <f>'[1]SCC X Ano = Privado'!B148+'[1]SCC X Ano = Publico'!B148</f>
        <v>0</v>
      </c>
      <c r="C148" s="31">
        <f>'[1]SCC X Ano = Privado'!C148+'[1]SCC X Ano = Publico'!C148</f>
        <v>2044351.7248621956</v>
      </c>
      <c r="D148" s="31">
        <f>'[1]SCC X Ano = Privado'!D148+'[1]SCC X Ano = Publico'!D148</f>
        <v>1122999.7282540037</v>
      </c>
      <c r="E148" s="31">
        <f>'[1]SCC X Ano = Privado'!E148+'[1]SCC X Ano = Publico'!E148</f>
        <v>0</v>
      </c>
      <c r="F148" s="31">
        <f>'[1]SCC X Ano = Privado'!F148+'[1]SCC X Ano = Publico'!F148</f>
        <v>259865.05559489148</v>
      </c>
      <c r="G148" s="31">
        <f>'[1]SCC X Ano = Privado'!G148+'[1]SCC X Ano = Publico'!G148</f>
        <v>0</v>
      </c>
      <c r="H148" s="31">
        <f>'[1]SCC X Ano = Privado'!H148+'[1]SCC X Ano = Publico'!H148</f>
        <v>0</v>
      </c>
      <c r="I148" s="31">
        <f>'[1]SCC X Ano = Privado'!I148+'[1]SCC X Ano = Publico'!I148</f>
        <v>2721772.2209531893</v>
      </c>
      <c r="J148" s="31">
        <f>'[1]SCC X Ano = Privado'!J148+'[1]SCC X Ano = Publico'!J148</f>
        <v>0</v>
      </c>
      <c r="K148" s="31">
        <f>'[1]SCC X Ano = Privado'!K148+'[1]SCC X Ano = Publico'!K148</f>
        <v>0</v>
      </c>
      <c r="L148" s="31">
        <f t="shared" si="4"/>
        <v>6148988.7296642791</v>
      </c>
      <c r="N148" s="28" t="s">
        <v>257</v>
      </c>
      <c r="O148" s="32">
        <f>+B148/[1]Formato_Análises_Mecenato!$R$31</f>
        <v>0</v>
      </c>
      <c r="P148" s="32">
        <f>+C148/[1]Formato_Análises_Mecenato!$R$31</f>
        <v>1.0698345076722822E-3</v>
      </c>
      <c r="Q148" s="32">
        <f>+D148/[1]Formato_Análises_Mecenato!$R$31</f>
        <v>5.8767962810984183E-4</v>
      </c>
      <c r="R148" s="32">
        <f>+E148/[1]Formato_Análises_Mecenato!$R$31</f>
        <v>0</v>
      </c>
      <c r="S148" s="32">
        <f>+F148/[1]Formato_Análises_Mecenato!$R$31</f>
        <v>1.3599059321963352E-4</v>
      </c>
      <c r="T148" s="32">
        <f>+G148/[1]Formato_Análises_Mecenato!$R$31</f>
        <v>0</v>
      </c>
      <c r="U148" s="32">
        <f>+H148/[1]Formato_Análises_Mecenato!$R$31</f>
        <v>0</v>
      </c>
      <c r="V148" s="32">
        <f>+I148/[1]Formato_Análises_Mecenato!$R$31</f>
        <v>1.4243370201846405E-3</v>
      </c>
      <c r="W148" s="32">
        <f>+J148/[1]Formato_Análises_Mecenato!$R$31</f>
        <v>0</v>
      </c>
      <c r="X148" s="32">
        <f>+K148/[1]Formato_Análises_Mecenato!$R$31</f>
        <v>0</v>
      </c>
    </row>
    <row r="149" spans="1:24" x14ac:dyDescent="0.25">
      <c r="A149" s="28" t="s">
        <v>258</v>
      </c>
      <c r="B149" s="31">
        <f>'[1]SCC X Ano = Privado'!B149+'[1]SCC X Ano = Publico'!B149</f>
        <v>0</v>
      </c>
      <c r="C149" s="31">
        <f>'[1]SCC X Ano = Privado'!C149+'[1]SCC X Ano = Publico'!C149</f>
        <v>748195.77848519117</v>
      </c>
      <c r="D149" s="31">
        <f>'[1]SCC X Ano = Privado'!D149+'[1]SCC X Ano = Publico'!D149</f>
        <v>129854.52841441595</v>
      </c>
      <c r="E149" s="31">
        <f>'[1]SCC X Ano = Privado'!E149+'[1]SCC X Ano = Publico'!E149</f>
        <v>0</v>
      </c>
      <c r="F149" s="31">
        <f>'[1]SCC X Ano = Privado'!F149+'[1]SCC X Ano = Publico'!F149</f>
        <v>40733.011137781199</v>
      </c>
      <c r="G149" s="31">
        <f>'[1]SCC X Ano = Privado'!G149+'[1]SCC X Ano = Publico'!G149</f>
        <v>214714.92495180288</v>
      </c>
      <c r="H149" s="31">
        <f>'[1]SCC X Ano = Privado'!H149+'[1]SCC X Ano = Publico'!H149</f>
        <v>0</v>
      </c>
      <c r="I149" s="31">
        <f>'[1]SCC X Ano = Privado'!I149+'[1]SCC X Ano = Publico'!I149</f>
        <v>875126.02336383879</v>
      </c>
      <c r="J149" s="31">
        <f>'[1]SCC X Ano = Privado'!J149+'[1]SCC X Ano = Publico'!J149</f>
        <v>2337208.1794971987</v>
      </c>
      <c r="K149" s="31">
        <f>'[1]SCC X Ano = Privado'!K149+'[1]SCC X Ano = Publico'!K149</f>
        <v>0</v>
      </c>
      <c r="L149" s="31">
        <f t="shared" si="4"/>
        <v>4345832.4458502289</v>
      </c>
      <c r="N149" s="28" t="s">
        <v>258</v>
      </c>
      <c r="O149" s="32">
        <f>+B149/[1]Formato_Análises_Mecenato!$R$31</f>
        <v>0</v>
      </c>
      <c r="P149" s="32">
        <f>+C149/[1]Formato_Análises_Mecenato!$R$31</f>
        <v>3.9154009194388529E-4</v>
      </c>
      <c r="Q149" s="32">
        <f>+D149/[1]Formato_Análises_Mecenato!$R$31</f>
        <v>6.7954478569296828E-5</v>
      </c>
      <c r="R149" s="32">
        <f>+E149/[1]Formato_Análises_Mecenato!$R$31</f>
        <v>0</v>
      </c>
      <c r="S149" s="32">
        <f>+F149/[1]Formato_Análises_Mecenato!$R$31</f>
        <v>2.1316087827076426E-5</v>
      </c>
      <c r="T149" s="32">
        <f>+G149/[1]Formato_Análises_Mecenato!$R$31</f>
        <v>1.1236297219901688E-4</v>
      </c>
      <c r="U149" s="32">
        <f>+H149/[1]Formato_Análises_Mecenato!$R$31</f>
        <v>0</v>
      </c>
      <c r="V149" s="32">
        <f>+I149/[1]Formato_Análises_Mecenato!$R$31</f>
        <v>4.5796425682071134E-4</v>
      </c>
      <c r="W149" s="32">
        <f>+J149/[1]Formato_Análises_Mecenato!$R$31</f>
        <v>1.223089907490632E-3</v>
      </c>
      <c r="X149" s="32">
        <f>+K149/[1]Formato_Análises_Mecenato!$R$31</f>
        <v>0</v>
      </c>
    </row>
    <row r="150" spans="1:24" x14ac:dyDescent="0.25">
      <c r="A150" s="28" t="s">
        <v>259</v>
      </c>
      <c r="B150" s="31">
        <f>'[1]SCC X Ano = Privado'!B150+'[1]SCC X Ano = Publico'!B150</f>
        <v>0</v>
      </c>
      <c r="C150" s="31">
        <f>'[1]SCC X Ano = Privado'!C150+'[1]SCC X Ano = Publico'!C150</f>
        <v>7933673.777362423</v>
      </c>
      <c r="D150" s="31">
        <f>'[1]SCC X Ano = Privado'!D150+'[1]SCC X Ano = Publico'!D150</f>
        <v>4387268.6792033445</v>
      </c>
      <c r="E150" s="31">
        <f>'[1]SCC X Ano = Privado'!E150+'[1]SCC X Ano = Publico'!E150</f>
        <v>0</v>
      </c>
      <c r="F150" s="31">
        <f>'[1]SCC X Ano = Privado'!F150+'[1]SCC X Ano = Publico'!F150</f>
        <v>2249070.5666601639</v>
      </c>
      <c r="G150" s="31">
        <f>'[1]SCC X Ano = Privado'!G150+'[1]SCC X Ano = Publico'!G150</f>
        <v>1787045.6990255397</v>
      </c>
      <c r="H150" s="31">
        <f>'[1]SCC X Ano = Privado'!H150+'[1]SCC X Ano = Publico'!H150</f>
        <v>0</v>
      </c>
      <c r="I150" s="31">
        <f>'[1]SCC X Ano = Privado'!I150+'[1]SCC X Ano = Publico'!I150</f>
        <v>6332693.3532389477</v>
      </c>
      <c r="J150" s="31">
        <f>'[1]SCC X Ano = Privado'!J150+'[1]SCC X Ano = Publico'!J150</f>
        <v>1145811.3989262367</v>
      </c>
      <c r="K150" s="31">
        <f>'[1]SCC X Ano = Privado'!K150+'[1]SCC X Ano = Publico'!K150</f>
        <v>0</v>
      </c>
      <c r="L150" s="31">
        <f t="shared" si="4"/>
        <v>23835563.474416655</v>
      </c>
      <c r="N150" s="28" t="s">
        <v>259</v>
      </c>
      <c r="O150" s="32">
        <f>+B150/[1]Formato_Análises_Mecenato!$R$31</f>
        <v>0</v>
      </c>
      <c r="P150" s="32">
        <f>+C150/[1]Formato_Análises_Mecenato!$R$31</f>
        <v>4.1517894775221029E-3</v>
      </c>
      <c r="Q150" s="32">
        <f>+D150/[1]Formato_Análises_Mecenato!$R$31</f>
        <v>2.2959118875485679E-3</v>
      </c>
      <c r="R150" s="32">
        <f>+E150/[1]Formato_Análises_Mecenato!$R$31</f>
        <v>0</v>
      </c>
      <c r="S150" s="32">
        <f>+F150/[1]Formato_Análises_Mecenato!$R$31</f>
        <v>1.176966406093985E-3</v>
      </c>
      <c r="T150" s="32">
        <f>+G150/[1]Formato_Análises_Mecenato!$R$31</f>
        <v>9.3518308633204017E-4</v>
      </c>
      <c r="U150" s="32">
        <f>+H150/[1]Formato_Análises_Mecenato!$R$31</f>
        <v>0</v>
      </c>
      <c r="V150" s="32">
        <f>+I150/[1]Formato_Análises_Mecenato!$R$31</f>
        <v>3.3139766476625275E-3</v>
      </c>
      <c r="W150" s="32">
        <f>+J150/[1]Formato_Análises_Mecenato!$R$31</f>
        <v>5.9961725712250882E-4</v>
      </c>
      <c r="X150" s="32">
        <f>+K150/[1]Formato_Análises_Mecenato!$R$31</f>
        <v>0</v>
      </c>
    </row>
    <row r="151" spans="1:24" x14ac:dyDescent="0.25">
      <c r="A151" s="28" t="s">
        <v>260</v>
      </c>
      <c r="B151" s="31">
        <f>'[1]SCC X Ano = Privado'!B151+'[1]SCC X Ano = Publico'!B151</f>
        <v>0</v>
      </c>
      <c r="C151" s="31">
        <f>'[1]SCC X Ano = Privado'!C151+'[1]SCC X Ano = Publico'!C151</f>
        <v>2045840.7619728944</v>
      </c>
      <c r="D151" s="31">
        <f>'[1]SCC X Ano = Privado'!D151+'[1]SCC X Ano = Publico'!D151</f>
        <v>28888.660381405105</v>
      </c>
      <c r="E151" s="31">
        <f>'[1]SCC X Ano = Privado'!E151+'[1]SCC X Ano = Publico'!E151</f>
        <v>0</v>
      </c>
      <c r="F151" s="31">
        <f>'[1]SCC X Ano = Privado'!F151+'[1]SCC X Ano = Publico'!F151</f>
        <v>0</v>
      </c>
      <c r="G151" s="31">
        <f>'[1]SCC X Ano = Privado'!G151+'[1]SCC X Ano = Publico'!G151</f>
        <v>0</v>
      </c>
      <c r="H151" s="31">
        <f>'[1]SCC X Ano = Privado'!H151+'[1]SCC X Ano = Publico'!H151</f>
        <v>0</v>
      </c>
      <c r="I151" s="31">
        <f>'[1]SCC X Ano = Privado'!I151+'[1]SCC X Ano = Publico'!I151</f>
        <v>431163.25619247119</v>
      </c>
      <c r="J151" s="31">
        <f>'[1]SCC X Ano = Privado'!J151+'[1]SCC X Ano = Publico'!J151</f>
        <v>0</v>
      </c>
      <c r="K151" s="31">
        <f>'[1]SCC X Ano = Privado'!K151+'[1]SCC X Ano = Publico'!K151</f>
        <v>0</v>
      </c>
      <c r="L151" s="31">
        <f t="shared" si="4"/>
        <v>2505892.6785467709</v>
      </c>
      <c r="N151" s="28" t="s">
        <v>260</v>
      </c>
      <c r="O151" s="32">
        <f>+B151/[1]Formato_Análises_Mecenato!$R$31</f>
        <v>0</v>
      </c>
      <c r="P151" s="32">
        <f>+C151/[1]Formato_Análises_Mecenato!$R$31</f>
        <v>1.0706137391836004E-3</v>
      </c>
      <c r="Q151" s="32">
        <f>+D151/[1]Formato_Análises_Mecenato!$R$31</f>
        <v>1.5117792785160585E-5</v>
      </c>
      <c r="R151" s="32">
        <f>+E151/[1]Formato_Análises_Mecenato!$R$31</f>
        <v>0</v>
      </c>
      <c r="S151" s="32">
        <f>+F151/[1]Formato_Análises_Mecenato!$R$31</f>
        <v>0</v>
      </c>
      <c r="T151" s="32">
        <f>+G151/[1]Formato_Análises_Mecenato!$R$31</f>
        <v>0</v>
      </c>
      <c r="U151" s="32">
        <f>+H151/[1]Formato_Análises_Mecenato!$R$31</f>
        <v>0</v>
      </c>
      <c r="V151" s="32">
        <f>+I151/[1]Formato_Análises_Mecenato!$R$31</f>
        <v>2.2563305731852174E-4</v>
      </c>
      <c r="W151" s="32">
        <f>+J151/[1]Formato_Análises_Mecenato!$R$31</f>
        <v>0</v>
      </c>
      <c r="X151" s="32">
        <f>+K151/[1]Formato_Análises_Mecenato!$R$31</f>
        <v>0</v>
      </c>
    </row>
    <row r="152" spans="1:24" x14ac:dyDescent="0.25">
      <c r="A152" s="28" t="s">
        <v>261</v>
      </c>
      <c r="B152" s="31">
        <f>'[1]SCC X Ano = Privado'!B152+'[1]SCC X Ano = Publico'!B152</f>
        <v>1177155.1332214952</v>
      </c>
      <c r="C152" s="31">
        <f>'[1]SCC X Ano = Privado'!C152+'[1]SCC X Ano = Publico'!C152</f>
        <v>285933.22939727886</v>
      </c>
      <c r="D152" s="31">
        <f>'[1]SCC X Ano = Privado'!D152+'[1]SCC X Ano = Publico'!D152</f>
        <v>231109.28305124084</v>
      </c>
      <c r="E152" s="31">
        <f>'[1]SCC X Ano = Privado'!E152+'[1]SCC X Ano = Publico'!E152</f>
        <v>0</v>
      </c>
      <c r="F152" s="31">
        <f>'[1]SCC X Ano = Privado'!F152+'[1]SCC X Ano = Publico'!F152</f>
        <v>310160.74775913486</v>
      </c>
      <c r="G152" s="31">
        <f>'[1]SCC X Ano = Privado'!G152+'[1]SCC X Ano = Publico'!G152</f>
        <v>0</v>
      </c>
      <c r="H152" s="31">
        <f>'[1]SCC X Ano = Privado'!H152+'[1]SCC X Ano = Publico'!H152</f>
        <v>0</v>
      </c>
      <c r="I152" s="31">
        <f>'[1]SCC X Ano = Privado'!I152+'[1]SCC X Ano = Publico'!I152</f>
        <v>5488.84547246697</v>
      </c>
      <c r="J152" s="31">
        <f>'[1]SCC X Ano = Privado'!J152+'[1]SCC X Ano = Publico'!J152</f>
        <v>0</v>
      </c>
      <c r="K152" s="31">
        <f>'[1]SCC X Ano = Privado'!K152+'[1]SCC X Ano = Publico'!K152</f>
        <v>0</v>
      </c>
      <c r="L152" s="31">
        <f t="shared" si="4"/>
        <v>2009847.2389016168</v>
      </c>
      <c r="N152" s="28" t="s">
        <v>261</v>
      </c>
      <c r="O152" s="32">
        <f>+B152/[1]Formato_Análises_Mecenato!$R$31</f>
        <v>6.1601982040972354E-4</v>
      </c>
      <c r="P152" s="32">
        <f>+C152/[1]Formato_Análises_Mecenato!$R$31</f>
        <v>1.4963239054180053E-4</v>
      </c>
      <c r="Q152" s="32">
        <f>+D152/[1]Formato_Análises_Mecenato!$R$31</f>
        <v>1.2094234228128468E-4</v>
      </c>
      <c r="R152" s="32">
        <f>+E152/[1]Formato_Análises_Mecenato!$R$31</f>
        <v>0</v>
      </c>
      <c r="S152" s="32">
        <f>+F152/[1]Formato_Análises_Mecenato!$R$31</f>
        <v>1.6231095013776465E-4</v>
      </c>
      <c r="T152" s="32">
        <f>+G152/[1]Formato_Análises_Mecenato!$R$31</f>
        <v>0</v>
      </c>
      <c r="U152" s="32">
        <f>+H152/[1]Formato_Análises_Mecenato!$R$31</f>
        <v>0</v>
      </c>
      <c r="V152" s="32">
        <f>+I152/[1]Formato_Análises_Mecenato!$R$31</f>
        <v>2.8723806291805114E-6</v>
      </c>
      <c r="W152" s="32">
        <f>+J152/[1]Formato_Análises_Mecenato!$R$31</f>
        <v>0</v>
      </c>
      <c r="X152" s="32">
        <f>+K152/[1]Formato_Análises_Mecenato!$R$31</f>
        <v>0</v>
      </c>
    </row>
    <row r="153" spans="1:24" x14ac:dyDescent="0.25">
      <c r="A153" s="28" t="s">
        <v>262</v>
      </c>
      <c r="B153" s="31">
        <f>'[1]SCC X Ano = Privado'!B153+'[1]SCC X Ano = Publico'!B153</f>
        <v>11293790.666827274</v>
      </c>
      <c r="C153" s="31">
        <f>'[1]SCC X Ano = Privado'!C153+'[1]SCC X Ano = Publico'!C153</f>
        <v>10496377.537648227</v>
      </c>
      <c r="D153" s="31">
        <f>'[1]SCC X Ano = Privado'!D153+'[1]SCC X Ano = Publico'!D153</f>
        <v>3348149.5596812321</v>
      </c>
      <c r="E153" s="31">
        <f>'[1]SCC X Ano = Privado'!E153+'[1]SCC X Ano = Publico'!E153</f>
        <v>0</v>
      </c>
      <c r="F153" s="31">
        <f>'[1]SCC X Ano = Privado'!F153+'[1]SCC X Ano = Publico'!F153</f>
        <v>1227849.2577897189</v>
      </c>
      <c r="G153" s="31">
        <f>'[1]SCC X Ano = Privado'!G153+'[1]SCC X Ano = Publico'!G153</f>
        <v>2221393.5400281455</v>
      </c>
      <c r="H153" s="31">
        <f>'[1]SCC X Ano = Privado'!H153+'[1]SCC X Ano = Publico'!H153</f>
        <v>0</v>
      </c>
      <c r="I153" s="31">
        <f>'[1]SCC X Ano = Privado'!I153+'[1]SCC X Ano = Publico'!I153</f>
        <v>3656545.7302869502</v>
      </c>
      <c r="J153" s="31">
        <f>'[1]SCC X Ano = Privado'!J153+'[1]SCC X Ano = Publico'!J153</f>
        <v>1836307.1627037984</v>
      </c>
      <c r="K153" s="31">
        <f>'[1]SCC X Ano = Privado'!K153+'[1]SCC X Ano = Publico'!K153</f>
        <v>0</v>
      </c>
      <c r="L153" s="31">
        <f t="shared" si="4"/>
        <v>34080413.454965346</v>
      </c>
      <c r="N153" s="28" t="s">
        <v>262</v>
      </c>
      <c r="O153" s="32">
        <f>+B153/[1]Formato_Análises_Mecenato!$R$31</f>
        <v>5.9101801470162491E-3</v>
      </c>
      <c r="P153" s="32">
        <f>+C153/[1]Formato_Análises_Mecenato!$R$31</f>
        <v>5.4928840075644213E-3</v>
      </c>
      <c r="Q153" s="32">
        <f>+D153/[1]Formato_Análises_Mecenato!$R$31</f>
        <v>1.7521280180083447E-3</v>
      </c>
      <c r="R153" s="32">
        <f>+E153/[1]Formato_Análises_Mecenato!$R$31</f>
        <v>0</v>
      </c>
      <c r="S153" s="32">
        <f>+F153/[1]Formato_Análises_Mecenato!$R$31</f>
        <v>6.4254868192594762E-4</v>
      </c>
      <c r="T153" s="32">
        <f>+G153/[1]Formato_Análises_Mecenato!$R$31</f>
        <v>1.1624826762149233E-3</v>
      </c>
      <c r="U153" s="32">
        <f>+H153/[1]Formato_Análises_Mecenato!$R$31</f>
        <v>0</v>
      </c>
      <c r="V153" s="32">
        <f>+I153/[1]Formato_Análises_Mecenato!$R$31</f>
        <v>1.9135155431272064E-3</v>
      </c>
      <c r="W153" s="32">
        <f>+J153/[1]Formato_Análises_Mecenato!$R$31</f>
        <v>9.6096221870956608E-4</v>
      </c>
      <c r="X153" s="32">
        <f>+K153/[1]Formato_Análises_Mecenato!$R$31</f>
        <v>0</v>
      </c>
    </row>
    <row r="154" spans="1:24" x14ac:dyDescent="0.25">
      <c r="A154" s="28" t="s">
        <v>263</v>
      </c>
      <c r="B154" s="31">
        <f>'[1]SCC X Ano = Privado'!B154+'[1]SCC X Ano = Publico'!B154</f>
        <v>1838787.7741934289</v>
      </c>
      <c r="C154" s="31">
        <f>'[1]SCC X Ano = Privado'!C154+'[1]SCC X Ano = Publico'!C154</f>
        <v>141554.43586888502</v>
      </c>
      <c r="D154" s="31">
        <f>'[1]SCC X Ano = Privado'!D154+'[1]SCC X Ano = Publico'!D154</f>
        <v>23110.928305124085</v>
      </c>
      <c r="E154" s="31">
        <f>'[1]SCC X Ano = Privado'!E154+'[1]SCC X Ano = Publico'!E154</f>
        <v>0</v>
      </c>
      <c r="F154" s="31">
        <f>'[1]SCC X Ano = Privado'!F154+'[1]SCC X Ano = Publico'!F154</f>
        <v>0</v>
      </c>
      <c r="G154" s="31">
        <f>'[1]SCC X Ano = Privado'!G154+'[1]SCC X Ano = Publico'!G154</f>
        <v>231109.28305124081</v>
      </c>
      <c r="H154" s="31">
        <f>'[1]SCC X Ano = Privado'!H154+'[1]SCC X Ano = Publico'!H154</f>
        <v>0</v>
      </c>
      <c r="I154" s="31">
        <f>'[1]SCC X Ano = Privado'!I154+'[1]SCC X Ano = Publico'!I154</f>
        <v>0</v>
      </c>
      <c r="J154" s="31">
        <f>'[1]SCC X Ano = Privado'!J154+'[1]SCC X Ano = Publico'!J154</f>
        <v>0</v>
      </c>
      <c r="K154" s="31">
        <f>'[1]SCC X Ano = Privado'!K154+'[1]SCC X Ano = Publico'!K154</f>
        <v>0</v>
      </c>
      <c r="L154" s="31">
        <f t="shared" si="4"/>
        <v>2234562.4214186789</v>
      </c>
      <c r="N154" s="28" t="s">
        <v>263</v>
      </c>
      <c r="O154" s="32">
        <f>+B154/[1]Formato_Análises_Mecenato!$R$31</f>
        <v>9.6226035334044224E-4</v>
      </c>
      <c r="P154" s="32">
        <f>+C154/[1]Formato_Análises_Mecenato!$R$31</f>
        <v>7.407718464728687E-5</v>
      </c>
      <c r="Q154" s="32">
        <f>+D154/[1]Formato_Análises_Mecenato!$R$31</f>
        <v>1.209423422812847E-5</v>
      </c>
      <c r="R154" s="32">
        <f>+E154/[1]Formato_Análises_Mecenato!$R$31</f>
        <v>0</v>
      </c>
      <c r="S154" s="32">
        <f>+F154/[1]Formato_Análises_Mecenato!$R$31</f>
        <v>0</v>
      </c>
      <c r="T154" s="32">
        <f>+G154/[1]Formato_Análises_Mecenato!$R$31</f>
        <v>1.2094234228128466E-4</v>
      </c>
      <c r="U154" s="32">
        <f>+H154/[1]Formato_Análises_Mecenato!$R$31</f>
        <v>0</v>
      </c>
      <c r="V154" s="32">
        <f>+I154/[1]Formato_Análises_Mecenato!$R$31</f>
        <v>0</v>
      </c>
      <c r="W154" s="32">
        <f>+J154/[1]Formato_Análises_Mecenato!$R$31</f>
        <v>0</v>
      </c>
      <c r="X154" s="32">
        <f>+K154/[1]Formato_Análises_Mecenato!$R$31</f>
        <v>0</v>
      </c>
    </row>
    <row r="155" spans="1:24" x14ac:dyDescent="0.25">
      <c r="A155" s="28" t="s">
        <v>264</v>
      </c>
      <c r="B155" s="31">
        <f>'[1]SCC X Ano = Privado'!B155+'[1]SCC X Ano = Publico'!B155</f>
        <v>0</v>
      </c>
      <c r="C155" s="31">
        <f>'[1]SCC X Ano = Privado'!C155+'[1]SCC X Ano = Publico'!C155</f>
        <v>80888.249067934288</v>
      </c>
      <c r="D155" s="31">
        <f>'[1]SCC X Ano = Privado'!D155+'[1]SCC X Ano = Publico'!D155</f>
        <v>307644.01099969738</v>
      </c>
      <c r="E155" s="31">
        <f>'[1]SCC X Ano = Privado'!E155+'[1]SCC X Ano = Publico'!E155</f>
        <v>0</v>
      </c>
      <c r="F155" s="31">
        <f>'[1]SCC X Ano = Privado'!F155+'[1]SCC X Ano = Publico'!F155</f>
        <v>64999.485858161483</v>
      </c>
      <c r="G155" s="31">
        <f>'[1]SCC X Ano = Privado'!G155+'[1]SCC X Ano = Publico'!G155</f>
        <v>0</v>
      </c>
      <c r="H155" s="31">
        <f>'[1]SCC X Ano = Privado'!H155+'[1]SCC X Ano = Publico'!H155</f>
        <v>0</v>
      </c>
      <c r="I155" s="31">
        <f>'[1]SCC X Ano = Privado'!I155+'[1]SCC X Ano = Publico'!I155</f>
        <v>505551.55667458934</v>
      </c>
      <c r="J155" s="31">
        <f>'[1]SCC X Ano = Privado'!J155+'[1]SCC X Ano = Publico'!J155</f>
        <v>0</v>
      </c>
      <c r="K155" s="31">
        <f>'[1]SCC X Ano = Privado'!K155+'[1]SCC X Ano = Publico'!K155</f>
        <v>0</v>
      </c>
      <c r="L155" s="31">
        <f t="shared" si="4"/>
        <v>959083.30260038248</v>
      </c>
      <c r="N155" s="28" t="s">
        <v>264</v>
      </c>
      <c r="O155" s="32">
        <f>+B155/[1]Formato_Análises_Mecenato!$R$31</f>
        <v>0</v>
      </c>
      <c r="P155" s="32">
        <f>+C155/[1]Formato_Análises_Mecenato!$R$31</f>
        <v>4.2329819798449639E-5</v>
      </c>
      <c r="Q155" s="32">
        <f>+D155/[1]Formato_Análises_Mecenato!$R$31</f>
        <v>1.6099391070701063E-4</v>
      </c>
      <c r="R155" s="32">
        <f>+E155/[1]Formato_Análises_Mecenato!$R$31</f>
        <v>0</v>
      </c>
      <c r="S155" s="32">
        <f>+F155/[1]Formato_Análises_Mecenato!$R$31</f>
        <v>3.4015033766611318E-5</v>
      </c>
      <c r="T155" s="32">
        <f>+G155/[1]Formato_Análises_Mecenato!$R$31</f>
        <v>0</v>
      </c>
      <c r="U155" s="32">
        <f>+H155/[1]Formato_Análises_Mecenato!$R$31</f>
        <v>0</v>
      </c>
      <c r="V155" s="32">
        <f>+I155/[1]Formato_Análises_Mecenato!$R$31</f>
        <v>2.6456137374031026E-4</v>
      </c>
      <c r="W155" s="32">
        <f>+J155/[1]Formato_Análises_Mecenato!$R$31</f>
        <v>0</v>
      </c>
      <c r="X155" s="32">
        <f>+K155/[1]Formato_Análises_Mecenato!$R$31</f>
        <v>0</v>
      </c>
    </row>
    <row r="156" spans="1:24" x14ac:dyDescent="0.25">
      <c r="A156" s="28" t="s">
        <v>265</v>
      </c>
      <c r="B156" s="31">
        <f>'[1]SCC X Ano = Privado'!B156+'[1]SCC X Ano = Publico'!B156</f>
        <v>4705230.1452592891</v>
      </c>
      <c r="C156" s="31">
        <f>'[1]SCC X Ano = Privado'!C156+'[1]SCC X Ano = Publico'!C156</f>
        <v>7572489.6320840372</v>
      </c>
      <c r="D156" s="31">
        <f>'[1]SCC X Ano = Privado'!D156+'[1]SCC X Ano = Publico'!D156</f>
        <v>1316505.3209702885</v>
      </c>
      <c r="E156" s="31">
        <f>'[1]SCC X Ano = Privado'!E156+'[1]SCC X Ano = Publico'!E156</f>
        <v>0</v>
      </c>
      <c r="F156" s="31">
        <f>'[1]SCC X Ano = Privado'!F156+'[1]SCC X Ano = Publico'!F156</f>
        <v>1302639.6450913558</v>
      </c>
      <c r="G156" s="31">
        <f>'[1]SCC X Ano = Privado'!G156+'[1]SCC X Ano = Publico'!G156</f>
        <v>0</v>
      </c>
      <c r="H156" s="31">
        <f>'[1]SCC X Ano = Privado'!H156+'[1]SCC X Ano = Publico'!H156</f>
        <v>0</v>
      </c>
      <c r="I156" s="31">
        <f>'[1]SCC X Ano = Privado'!I156+'[1]SCC X Ano = Publico'!I156</f>
        <v>6957773.9522241186</v>
      </c>
      <c r="J156" s="31">
        <f>'[1]SCC X Ano = Privado'!J156+'[1]SCC X Ano = Publico'!J156</f>
        <v>1958147.9333954218</v>
      </c>
      <c r="K156" s="31">
        <f>'[1]SCC X Ano = Privado'!K156+'[1]SCC X Ano = Publico'!K156</f>
        <v>0</v>
      </c>
      <c r="L156" s="31">
        <f t="shared" si="4"/>
        <v>23812786.629024513</v>
      </c>
      <c r="N156" s="28" t="s">
        <v>265</v>
      </c>
      <c r="O156" s="32">
        <f>+B156/[1]Formato_Análises_Mecenato!$R$31</f>
        <v>2.4623050499187312E-3</v>
      </c>
      <c r="P156" s="32">
        <f>+C156/[1]Formato_Análises_Mecenato!$R$31</f>
        <v>3.9627773532659484E-3</v>
      </c>
      <c r="Q156" s="32">
        <f>+D156/[1]Formato_Análises_Mecenato!$R$31</f>
        <v>6.8894349479081349E-4</v>
      </c>
      <c r="R156" s="32">
        <f>+E156/[1]Formato_Análises_Mecenato!$R$31</f>
        <v>0</v>
      </c>
      <c r="S156" s="32">
        <f>+F156/[1]Formato_Análises_Mecenato!$R$31</f>
        <v>6.8168741534661641E-4</v>
      </c>
      <c r="T156" s="32">
        <f>+G156/[1]Formato_Análises_Mecenato!$R$31</f>
        <v>0</v>
      </c>
      <c r="U156" s="32">
        <f>+H156/[1]Formato_Análises_Mecenato!$R$31</f>
        <v>0</v>
      </c>
      <c r="V156" s="32">
        <f>+I156/[1]Formato_Análises_Mecenato!$R$31</f>
        <v>3.6410890455625868E-3</v>
      </c>
      <c r="W156" s="32">
        <f>+J156/[1]Formato_Análises_Mecenato!$R$31</f>
        <v>1.0247229988835701E-3</v>
      </c>
      <c r="X156" s="32">
        <f>+K156/[1]Formato_Análises_Mecenato!$R$31</f>
        <v>0</v>
      </c>
    </row>
    <row r="157" spans="1:24" x14ac:dyDescent="0.25">
      <c r="A157" s="28" t="s">
        <v>266</v>
      </c>
      <c r="B157" s="31">
        <f>'[1]SCC X Ano = Privado'!B157+'[1]SCC X Ano = Publico'!B157</f>
        <v>16149377.507219022</v>
      </c>
      <c r="C157" s="31">
        <f>'[1]SCC X Ano = Privado'!C157+'[1]SCC X Ano = Publico'!C157</f>
        <v>68906532.42811358</v>
      </c>
      <c r="D157" s="31">
        <f>'[1]SCC X Ano = Privado'!D157+'[1]SCC X Ano = Publico'!D157</f>
        <v>17742092.582276441</v>
      </c>
      <c r="E157" s="31">
        <f>'[1]SCC X Ano = Privado'!E157+'[1]SCC X Ano = Publico'!E157</f>
        <v>0</v>
      </c>
      <c r="F157" s="31">
        <f>'[1]SCC X Ano = Privado'!F157+'[1]SCC X Ano = Publico'!F157</f>
        <v>7825642.1185527034</v>
      </c>
      <c r="G157" s="31">
        <f>'[1]SCC X Ano = Privado'!G157+'[1]SCC X Ano = Publico'!G157</f>
        <v>5226730.8135551875</v>
      </c>
      <c r="H157" s="31">
        <f>'[1]SCC X Ano = Privado'!H157+'[1]SCC X Ano = Publico'!H157</f>
        <v>0</v>
      </c>
      <c r="I157" s="31">
        <f>'[1]SCC X Ano = Privado'!I157+'[1]SCC X Ano = Publico'!I157</f>
        <v>39079083.47580076</v>
      </c>
      <c r="J157" s="31">
        <f>'[1]SCC X Ano = Privado'!J157+'[1]SCC X Ano = Publico'!J157</f>
        <v>29368430.03645733</v>
      </c>
      <c r="K157" s="31">
        <f>'[1]SCC X Ano = Privado'!K157+'[1]SCC X Ano = Publico'!K157</f>
        <v>0</v>
      </c>
      <c r="L157" s="31">
        <f t="shared" si="4"/>
        <v>184297888.96197501</v>
      </c>
      <c r="N157" s="28" t="s">
        <v>266</v>
      </c>
      <c r="O157" s="32">
        <f>+B157/[1]Formato_Análises_Mecenato!$R$31</f>
        <v>8.4511687125727354E-3</v>
      </c>
      <c r="P157" s="32">
        <f>+C157/[1]Formato_Análises_Mecenato!$R$31</f>
        <v>3.6059639493103479E-2</v>
      </c>
      <c r="Q157" s="32">
        <f>+D157/[1]Formato_Análises_Mecenato!$R$31</f>
        <v>9.2846561831796508E-3</v>
      </c>
      <c r="R157" s="32">
        <f>+E157/[1]Formato_Análises_Mecenato!$R$31</f>
        <v>0</v>
      </c>
      <c r="S157" s="32">
        <f>+F157/[1]Formato_Análises_Mecenato!$R$31</f>
        <v>4.095255176154021E-3</v>
      </c>
      <c r="T157" s="32">
        <f>+G157/[1]Formato_Análises_Mecenato!$R$31</f>
        <v>2.7352127907600077E-3</v>
      </c>
      <c r="U157" s="32">
        <f>+H157/[1]Formato_Análises_Mecenato!$R$31</f>
        <v>0</v>
      </c>
      <c r="V157" s="32">
        <f>+I157/[1]Formato_Análises_Mecenato!$R$31</f>
        <v>2.0450567053688137E-2</v>
      </c>
      <c r="W157" s="32">
        <f>+J157/[1]Formato_Análises_Mecenato!$R$31</f>
        <v>1.536886217134632E-2</v>
      </c>
      <c r="X157" s="32">
        <f>+K157/[1]Formato_Análises_Mecenato!$R$31</f>
        <v>0</v>
      </c>
    </row>
    <row r="158" spans="1:24" x14ac:dyDescent="0.25">
      <c r="A158" s="28" t="s">
        <v>267</v>
      </c>
      <c r="B158" s="31">
        <f>'[1]SCC X Ano = Privado'!B158+'[1]SCC X Ano = Publico'!B158</f>
        <v>14444.330190702552</v>
      </c>
      <c r="C158" s="31">
        <f>'[1]SCC X Ano = Privado'!C158+'[1]SCC X Ano = Publico'!C158</f>
        <v>2284814.2605964625</v>
      </c>
      <c r="D158" s="31">
        <f>'[1]SCC X Ano = Privado'!D158+'[1]SCC X Ano = Publico'!D158</f>
        <v>1910565.9986544172</v>
      </c>
      <c r="E158" s="31">
        <f>'[1]SCC X Ano = Privado'!E158+'[1]SCC X Ano = Publico'!E158</f>
        <v>0</v>
      </c>
      <c r="F158" s="31">
        <f>'[1]SCC X Ano = Privado'!F158+'[1]SCC X Ano = Publico'!F158</f>
        <v>1395181.4642025072</v>
      </c>
      <c r="G158" s="31">
        <f>'[1]SCC X Ano = Privado'!G158+'[1]SCC X Ano = Publico'!G158</f>
        <v>318497.48070499126</v>
      </c>
      <c r="H158" s="31">
        <f>'[1]SCC X Ano = Privado'!H158+'[1]SCC X Ano = Publico'!H158</f>
        <v>0</v>
      </c>
      <c r="I158" s="31">
        <f>'[1]SCC X Ano = Privado'!I158+'[1]SCC X Ano = Publico'!I158</f>
        <v>989436.61806312483</v>
      </c>
      <c r="J158" s="31">
        <f>'[1]SCC X Ano = Privado'!J158+'[1]SCC X Ano = Publico'!J158</f>
        <v>1608520.6100366362</v>
      </c>
      <c r="K158" s="31">
        <f>'[1]SCC X Ano = Privado'!K158+'[1]SCC X Ano = Publico'!K158</f>
        <v>0</v>
      </c>
      <c r="L158" s="31">
        <f t="shared" si="4"/>
        <v>8521460.7624488417</v>
      </c>
      <c r="N158" s="28" t="s">
        <v>267</v>
      </c>
      <c r="O158" s="32">
        <f>+B158/[1]Formato_Análises_Mecenato!$R$31</f>
        <v>7.5588963925802923E-6</v>
      </c>
      <c r="P158" s="32">
        <f>+C158/[1]Formato_Análises_Mecenato!$R$31</f>
        <v>1.1956715226058251E-3</v>
      </c>
      <c r="Q158" s="32">
        <f>+D158/[1]Formato_Análises_Mecenato!$R$31</f>
        <v>9.9982278474298786E-4</v>
      </c>
      <c r="R158" s="32">
        <f>+E158/[1]Formato_Análises_Mecenato!$R$31</f>
        <v>0</v>
      </c>
      <c r="S158" s="32">
        <f>+F158/[1]Formato_Análises_Mecenato!$R$31</f>
        <v>7.3011569228342854E-4</v>
      </c>
      <c r="T158" s="32">
        <f>+G158/[1]Formato_Análises_Mecenato!$R$31</f>
        <v>1.6667366545639544E-4</v>
      </c>
      <c r="U158" s="32">
        <f>+H158/[1]Formato_Análises_Mecenato!$R$31</f>
        <v>0</v>
      </c>
      <c r="V158" s="32">
        <f>+I158/[1]Formato_Análises_Mecenato!$R$31</f>
        <v>5.1778440289174999E-4</v>
      </c>
      <c r="W158" s="32">
        <f>+J158/[1]Formato_Análises_Mecenato!$R$31</f>
        <v>8.4175870227774134E-4</v>
      </c>
      <c r="X158" s="32">
        <f>+K158/[1]Formato_Análises_Mecenato!$R$31</f>
        <v>0</v>
      </c>
    </row>
    <row r="159" spans="1:24" x14ac:dyDescent="0.25">
      <c r="A159" s="28" t="s">
        <v>268</v>
      </c>
      <c r="B159" s="31">
        <f>'[1]SCC X Ano = Privado'!B159+'[1]SCC X Ano = Publico'!B159</f>
        <v>36900951.412465565</v>
      </c>
      <c r="C159" s="31">
        <f>'[1]SCC X Ano = Privado'!C159+'[1]SCC X Ano = Publico'!C159</f>
        <v>161906295.91250986</v>
      </c>
      <c r="D159" s="31">
        <f>'[1]SCC X Ano = Privado'!D159+'[1]SCC X Ano = Publico'!D159</f>
        <v>45946292.719941169</v>
      </c>
      <c r="E159" s="31">
        <f>'[1]SCC X Ano = Privado'!E159+'[1]SCC X Ano = Publico'!E159</f>
        <v>0</v>
      </c>
      <c r="F159" s="31">
        <f>'[1]SCC X Ano = Privado'!F159+'[1]SCC X Ano = Publico'!F159</f>
        <v>23424156.739729114</v>
      </c>
      <c r="G159" s="31">
        <f>'[1]SCC X Ano = Privado'!G159+'[1]SCC X Ano = Publico'!G159</f>
        <v>31394689.659982488</v>
      </c>
      <c r="H159" s="31">
        <f>'[1]SCC X Ano = Privado'!H159+'[1]SCC X Ano = Publico'!H159</f>
        <v>0</v>
      </c>
      <c r="I159" s="31">
        <f>'[1]SCC X Ano = Privado'!I159+'[1]SCC X Ano = Publico'!I159</f>
        <v>148237604.81766206</v>
      </c>
      <c r="J159" s="31">
        <f>'[1]SCC X Ano = Privado'!J159+'[1]SCC X Ano = Publico'!J159</f>
        <v>59707433.276852913</v>
      </c>
      <c r="K159" s="31">
        <f>'[1]SCC X Ano = Privado'!K159+'[1]SCC X Ano = Publico'!K159</f>
        <v>0</v>
      </c>
      <c r="L159" s="31">
        <f t="shared" si="4"/>
        <v>507517424.53914315</v>
      </c>
      <c r="N159" s="28" t="s">
        <v>268</v>
      </c>
      <c r="O159" s="32">
        <f>+B159/[1]Formato_Análises_Mecenato!$R$31</f>
        <v>1.9310723642554713E-2</v>
      </c>
      <c r="P159" s="32">
        <f>+C159/[1]Formato_Análises_Mecenato!$R$31</f>
        <v>8.4727564376564743E-2</v>
      </c>
      <c r="Q159" s="32">
        <f>+D159/[1]Formato_Análises_Mecenato!$R$31</f>
        <v>2.4044262468934124E-2</v>
      </c>
      <c r="R159" s="32">
        <f>+E159/[1]Formato_Análises_Mecenato!$R$31</f>
        <v>0</v>
      </c>
      <c r="S159" s="32">
        <f>+F159/[1]Formato_Análises_Mecenato!$R$31</f>
        <v>1.2258150536682087E-2</v>
      </c>
      <c r="T159" s="32">
        <f>+G159/[1]Formato_Análises_Mecenato!$R$31</f>
        <v>1.6429228858931052E-2</v>
      </c>
      <c r="U159" s="32">
        <f>+H159/[1]Formato_Análises_Mecenato!$R$31</f>
        <v>0</v>
      </c>
      <c r="V159" s="32">
        <f>+I159/[1]Formato_Análises_Mecenato!$R$31</f>
        <v>7.7574569502863774E-2</v>
      </c>
      <c r="W159" s="32">
        <f>+J159/[1]Formato_Análises_Mecenato!$R$31</f>
        <v>3.1245637287988383E-2</v>
      </c>
      <c r="X159" s="32">
        <f>+K159/[1]Formato_Análises_Mecenato!$R$31</f>
        <v>0</v>
      </c>
    </row>
    <row r="160" spans="1:24" x14ac:dyDescent="0.25">
      <c r="A160" s="28" t="s">
        <v>269</v>
      </c>
      <c r="B160" s="31">
        <f>'[1]SCC X Ano = Privado'!B160+'[1]SCC X Ano = Publico'!B160</f>
        <v>34007201.370734997</v>
      </c>
      <c r="C160" s="31">
        <f>'[1]SCC X Ano = Privado'!C160+'[1]SCC X Ano = Publico'!C160</f>
        <v>362633615.41094595</v>
      </c>
      <c r="D160" s="31">
        <f>'[1]SCC X Ano = Privado'!D160+'[1]SCC X Ano = Publico'!D160</f>
        <v>65700821.051755376</v>
      </c>
      <c r="E160" s="31">
        <f>'[1]SCC X Ano = Privado'!E160+'[1]SCC X Ano = Publico'!E160</f>
        <v>0</v>
      </c>
      <c r="F160" s="31">
        <f>'[1]SCC X Ano = Privado'!F160+'[1]SCC X Ano = Publico'!F160</f>
        <v>53436232.831653461</v>
      </c>
      <c r="G160" s="31">
        <f>'[1]SCC X Ano = Privado'!G160+'[1]SCC X Ano = Publico'!G160</f>
        <v>104500568.94819368</v>
      </c>
      <c r="H160" s="31">
        <f>'[1]SCC X Ano = Privado'!H160+'[1]SCC X Ano = Publico'!H160</f>
        <v>0</v>
      </c>
      <c r="I160" s="31">
        <f>'[1]SCC X Ano = Privado'!I160+'[1]SCC X Ano = Publico'!I160</f>
        <v>156773278.03546885</v>
      </c>
      <c r="J160" s="31">
        <f>'[1]SCC X Ano = Privado'!J160+'[1]SCC X Ano = Publico'!J160</f>
        <v>48827195.801068142</v>
      </c>
      <c r="K160" s="31">
        <f>'[1]SCC X Ano = Privado'!K160+'[1]SCC X Ano = Publico'!K160</f>
        <v>0</v>
      </c>
      <c r="L160" s="31">
        <f t="shared" si="4"/>
        <v>825878913.44982052</v>
      </c>
      <c r="N160" s="28" t="s">
        <v>269</v>
      </c>
      <c r="O160" s="32">
        <f>+B160/[1]Formato_Análises_Mecenato!$R$31</f>
        <v>1.7796388504637019E-2</v>
      </c>
      <c r="P160" s="32">
        <f>+C160/[1]Formato_Análises_Mecenato!$R$31</f>
        <v>0.18977064987911529</v>
      </c>
      <c r="Q160" s="32">
        <f>+D160/[1]Formato_Análises_Mecenato!$R$31</f>
        <v>3.4382051135700455E-2</v>
      </c>
      <c r="R160" s="32">
        <f>+E160/[1]Formato_Análises_Mecenato!$R$31</f>
        <v>0</v>
      </c>
      <c r="S160" s="32">
        <f>+F160/[1]Formato_Análises_Mecenato!$R$31</f>
        <v>2.7963840638609763E-2</v>
      </c>
      <c r="T160" s="32">
        <f>+G160/[1]Formato_Análises_Mecenato!$R$31</f>
        <v>5.4686438430598443E-2</v>
      </c>
      <c r="U160" s="32">
        <f>+H160/[1]Formato_Análises_Mecenato!$R$31</f>
        <v>0</v>
      </c>
      <c r="V160" s="32">
        <f>+I160/[1]Formato_Análises_Mecenato!$R$31</f>
        <v>8.2041392722943168E-2</v>
      </c>
      <c r="W160" s="32">
        <f>+J160/[1]Formato_Análises_Mecenato!$R$31</f>
        <v>2.5551874633693489E-2</v>
      </c>
      <c r="X160" s="32">
        <f>+K160/[1]Formato_Análises_Mecenato!$R$31</f>
        <v>0</v>
      </c>
    </row>
    <row r="161" spans="1:24" x14ac:dyDescent="0.25">
      <c r="A161" s="28" t="s">
        <v>270</v>
      </c>
      <c r="B161" s="31">
        <f>'[1]SCC X Ano = Privado'!B161+'[1]SCC X Ano = Publico'!B161</f>
        <v>4683069.3794384394</v>
      </c>
      <c r="C161" s="31">
        <f>'[1]SCC X Ano = Privado'!C161+'[1]SCC X Ano = Publico'!C161</f>
        <v>33433594.456818428</v>
      </c>
      <c r="D161" s="31">
        <f>'[1]SCC X Ano = Privado'!D161+'[1]SCC X Ano = Publico'!D161</f>
        <v>3407634.2724942341</v>
      </c>
      <c r="E161" s="31">
        <f>'[1]SCC X Ano = Privado'!E161+'[1]SCC X Ano = Publico'!E161</f>
        <v>0</v>
      </c>
      <c r="F161" s="31">
        <f>'[1]SCC X Ano = Privado'!F161+'[1]SCC X Ano = Publico'!F161</f>
        <v>4203302.1365893306</v>
      </c>
      <c r="G161" s="31">
        <f>'[1]SCC X Ano = Privado'!G161+'[1]SCC X Ano = Publico'!G161</f>
        <v>5364355.2216214538</v>
      </c>
      <c r="H161" s="31">
        <f>'[1]SCC X Ano = Privado'!H161+'[1]SCC X Ano = Publico'!H161</f>
        <v>0</v>
      </c>
      <c r="I161" s="31">
        <f>'[1]SCC X Ano = Privado'!I161+'[1]SCC X Ano = Publico'!I161</f>
        <v>12895427.845755847</v>
      </c>
      <c r="J161" s="31">
        <f>'[1]SCC X Ano = Privado'!J161+'[1]SCC X Ano = Publico'!J161</f>
        <v>3916695.3969639186</v>
      </c>
      <c r="K161" s="31">
        <f>'[1]SCC X Ano = Privado'!K161+'[1]SCC X Ano = Publico'!K161</f>
        <v>0</v>
      </c>
      <c r="L161" s="31">
        <f t="shared" si="4"/>
        <v>67904078.70968166</v>
      </c>
      <c r="N161" s="28" t="s">
        <v>270</v>
      </c>
      <c r="O161" s="32">
        <f>+B161/[1]Formato_Análises_Mecenato!$R$31</f>
        <v>2.4507080474542031E-3</v>
      </c>
      <c r="P161" s="32">
        <f>+C161/[1]Formato_Análises_Mecenato!$R$31</f>
        <v>1.7496212921891484E-2</v>
      </c>
      <c r="Q161" s="32">
        <f>+D161/[1]Formato_Análises_Mecenato!$R$31</f>
        <v>1.7832571029267508E-3</v>
      </c>
      <c r="R161" s="32">
        <f>+E161/[1]Formato_Análises_Mecenato!$R$31</f>
        <v>0</v>
      </c>
      <c r="S161" s="32">
        <f>+F161/[1]Formato_Análises_Mecenato!$R$31</f>
        <v>2.1996399236041534E-3</v>
      </c>
      <c r="T161" s="32">
        <f>+G161/[1]Formato_Análises_Mecenato!$R$31</f>
        <v>2.8072333433179037E-3</v>
      </c>
      <c r="U161" s="32">
        <f>+H161/[1]Formato_Análises_Mecenato!$R$31</f>
        <v>0</v>
      </c>
      <c r="V161" s="32">
        <f>+I161/[1]Formato_Análises_Mecenato!$R$31</f>
        <v>6.7483366647769953E-3</v>
      </c>
      <c r="W161" s="32">
        <f>+J161/[1]Formato_Análises_Mecenato!$R$31</f>
        <v>2.0496550768413589E-3</v>
      </c>
      <c r="X161" s="32">
        <f>+K161/[1]Formato_Análises_Mecenato!$R$31</f>
        <v>0</v>
      </c>
    </row>
    <row r="162" spans="1:24" x14ac:dyDescent="0.25">
      <c r="A162" s="28" t="s">
        <v>271</v>
      </c>
      <c r="B162" s="31">
        <f>'[1]SCC X Ano = Privado'!B162+'[1]SCC X Ano = Publico'!B162</f>
        <v>3551529.9609550694</v>
      </c>
      <c r="C162" s="31">
        <f>'[1]SCC X Ano = Privado'!C162+'[1]SCC X Ano = Publico'!C162</f>
        <v>17347462.344887856</v>
      </c>
      <c r="D162" s="31">
        <f>'[1]SCC X Ano = Privado'!D162+'[1]SCC X Ano = Publico'!D162</f>
        <v>6106220.6857345914</v>
      </c>
      <c r="E162" s="31">
        <f>'[1]SCC X Ano = Privado'!E162+'[1]SCC X Ano = Publico'!E162</f>
        <v>0</v>
      </c>
      <c r="F162" s="31">
        <f>'[1]SCC X Ano = Privado'!F162+'[1]SCC X Ano = Publico'!F162</f>
        <v>2411882.8243810162</v>
      </c>
      <c r="G162" s="31">
        <f>'[1]SCC X Ano = Privado'!G162+'[1]SCC X Ano = Publico'!G162</f>
        <v>1028020.2262025482</v>
      </c>
      <c r="H162" s="31">
        <f>'[1]SCC X Ano = Privado'!H162+'[1]SCC X Ano = Publico'!H162</f>
        <v>0</v>
      </c>
      <c r="I162" s="31">
        <f>'[1]SCC X Ano = Privado'!I162+'[1]SCC X Ano = Publico'!I162</f>
        <v>12209109.945598317</v>
      </c>
      <c r="J162" s="31">
        <f>'[1]SCC X Ano = Privado'!J162+'[1]SCC X Ano = Publico'!J162</f>
        <v>3196154.7475061761</v>
      </c>
      <c r="K162" s="31">
        <f>'[1]SCC X Ano = Privado'!K162+'[1]SCC X Ano = Publico'!K162</f>
        <v>0</v>
      </c>
      <c r="L162" s="31">
        <f t="shared" si="4"/>
        <v>45850380.735265575</v>
      </c>
      <c r="N162" s="28" t="s">
        <v>271</v>
      </c>
      <c r="O162" s="32">
        <f>+B162/[1]Formato_Análises_Mecenato!$R$31</f>
        <v>1.8585594939725181E-3</v>
      </c>
      <c r="P162" s="32">
        <f>+C162/[1]Formato_Análises_Mecenato!$R$31</f>
        <v>9.0781413058252311E-3</v>
      </c>
      <c r="Q162" s="32">
        <f>+D162/[1]Formato_Análises_Mecenato!$R$31</f>
        <v>3.1954607035643641E-3</v>
      </c>
      <c r="R162" s="32">
        <f>+E162/[1]Formato_Análises_Mecenato!$R$31</f>
        <v>0</v>
      </c>
      <c r="S162" s="32">
        <f>+F162/[1]Formato_Análises_Mecenato!$R$31</f>
        <v>1.2621680714745064E-3</v>
      </c>
      <c r="T162" s="32">
        <f>+G162/[1]Formato_Análises_Mecenato!$R$31</f>
        <v>5.3797568158223206E-4</v>
      </c>
      <c r="U162" s="32">
        <f>+H162/[1]Formato_Análises_Mecenato!$R$31</f>
        <v>0</v>
      </c>
      <c r="V162" s="32">
        <f>+I162/[1]Formato_Análises_Mecenato!$R$31</f>
        <v>6.3891780308236333E-3</v>
      </c>
      <c r="W162" s="32">
        <f>+J162/[1]Formato_Análises_Mecenato!$R$31</f>
        <v>1.672587255489604E-3</v>
      </c>
      <c r="X162" s="32">
        <f>+K162/[1]Formato_Análises_Mecenato!$R$31</f>
        <v>0</v>
      </c>
    </row>
    <row r="163" spans="1:24" x14ac:dyDescent="0.25">
      <c r="A163" s="28" t="s">
        <v>272</v>
      </c>
      <c r="B163" s="31">
        <f>'[1]SCC X Ano = Privado'!B163+'[1]SCC X Ano = Publico'!B163</f>
        <v>8396676.5839282591</v>
      </c>
      <c r="C163" s="31">
        <f>'[1]SCC X Ano = Privado'!C163+'[1]SCC X Ano = Publico'!C163</f>
        <v>38121905.264797524</v>
      </c>
      <c r="D163" s="31">
        <f>'[1]SCC X Ano = Privado'!D163+'[1]SCC X Ano = Publico'!D163</f>
        <v>4824968.0092514362</v>
      </c>
      <c r="E163" s="31">
        <f>'[1]SCC X Ano = Privado'!E163+'[1]SCC X Ano = Publico'!E163</f>
        <v>0</v>
      </c>
      <c r="F163" s="31">
        <f>'[1]SCC X Ano = Privado'!F163+'[1]SCC X Ano = Publico'!F163</f>
        <v>6763598.2436972968</v>
      </c>
      <c r="G163" s="31">
        <f>'[1]SCC X Ano = Privado'!G163+'[1]SCC X Ano = Publico'!G163</f>
        <v>14792764.036835</v>
      </c>
      <c r="H163" s="31">
        <f>'[1]SCC X Ano = Privado'!H163+'[1]SCC X Ano = Publico'!H163</f>
        <v>0</v>
      </c>
      <c r="I163" s="31">
        <f>'[1]SCC X Ano = Privado'!I163+'[1]SCC X Ano = Publico'!I163</f>
        <v>25247690.391248383</v>
      </c>
      <c r="J163" s="31">
        <f>'[1]SCC X Ano = Privado'!J163+'[1]SCC X Ano = Publico'!J163</f>
        <v>6658116.3991631567</v>
      </c>
      <c r="K163" s="31">
        <f>'[1]SCC X Ano = Privado'!K163+'[1]SCC X Ano = Publico'!K163</f>
        <v>0</v>
      </c>
      <c r="L163" s="31">
        <f t="shared" si="4"/>
        <v>104805718.92892104</v>
      </c>
      <c r="N163" s="28" t="s">
        <v>272</v>
      </c>
      <c r="O163" s="32">
        <f>+B163/[1]Formato_Análises_Mecenato!$R$31</f>
        <v>4.3940845648054007E-3</v>
      </c>
      <c r="P163" s="32">
        <f>+C163/[1]Formato_Análises_Mecenato!$R$31</f>
        <v>1.9949663873638574E-2</v>
      </c>
      <c r="Q163" s="32">
        <f>+D163/[1]Formato_Análises_Mecenato!$R$31</f>
        <v>2.5249653530436274E-3</v>
      </c>
      <c r="R163" s="32">
        <f>+E163/[1]Formato_Análises_Mecenato!$R$31</f>
        <v>0</v>
      </c>
      <c r="S163" s="32">
        <f>+F163/[1]Formato_Análises_Mecenato!$R$31</f>
        <v>3.5394744990012742E-3</v>
      </c>
      <c r="T163" s="32">
        <f>+G163/[1]Formato_Análises_Mecenato!$R$31</f>
        <v>7.7412361278127876E-3</v>
      </c>
      <c r="U163" s="32">
        <f>+H163/[1]Formato_Análises_Mecenato!$R$31</f>
        <v>0</v>
      </c>
      <c r="V163" s="32">
        <f>+I163/[1]Formato_Análises_Mecenato!$R$31</f>
        <v>1.3212428219221502E-2</v>
      </c>
      <c r="W163" s="32">
        <f>+J163/[1]Formato_Análises_Mecenato!$R$31</f>
        <v>3.484274546936689E-3</v>
      </c>
      <c r="X163" s="32">
        <f>+K163/[1]Formato_Análises_Mecenato!$R$31</f>
        <v>0</v>
      </c>
    </row>
    <row r="164" spans="1:24" x14ac:dyDescent="0.25">
      <c r="A164" s="28" t="s">
        <v>273</v>
      </c>
      <c r="B164" s="31">
        <f>'[1]SCC X Ano = Privado'!B164+'[1]SCC X Ano = Publico'!B164</f>
        <v>0</v>
      </c>
      <c r="C164" s="31">
        <f>'[1]SCC X Ano = Privado'!C164+'[1]SCC X Ano = Publico'!C164</f>
        <v>2118736.7175926995</v>
      </c>
      <c r="D164" s="31">
        <f>'[1]SCC X Ano = Privado'!D164+'[1]SCC X Ano = Publico'!D164</f>
        <v>118879.89966748243</v>
      </c>
      <c r="E164" s="31">
        <f>'[1]SCC X Ano = Privado'!E164+'[1]SCC X Ano = Publico'!E164</f>
        <v>0</v>
      </c>
      <c r="F164" s="31">
        <f>'[1]SCC X Ano = Privado'!F164+'[1]SCC X Ano = Publico'!F164</f>
        <v>160652.51258207907</v>
      </c>
      <c r="G164" s="31">
        <f>'[1]SCC X Ano = Privado'!G164+'[1]SCC X Ano = Publico'!G164</f>
        <v>424812.08420761931</v>
      </c>
      <c r="H164" s="31">
        <f>'[1]SCC X Ano = Privado'!H164+'[1]SCC X Ano = Publico'!H164</f>
        <v>0</v>
      </c>
      <c r="I164" s="31">
        <f>'[1]SCC X Ano = Privado'!I164+'[1]SCC X Ano = Publico'!I164</f>
        <v>712477.13101744268</v>
      </c>
      <c r="J164" s="31">
        <f>'[1]SCC X Ano = Privado'!J164+'[1]SCC X Ano = Publico'!J164</f>
        <v>0</v>
      </c>
      <c r="K164" s="31">
        <f>'[1]SCC X Ano = Privado'!K164+'[1]SCC X Ano = Publico'!K164</f>
        <v>0</v>
      </c>
      <c r="L164" s="31">
        <f t="shared" si="4"/>
        <v>3535558.3450673232</v>
      </c>
      <c r="N164" s="28" t="s">
        <v>273</v>
      </c>
      <c r="O164" s="32">
        <f>+B164/[1]Formato_Análises_Mecenato!$R$31</f>
        <v>0</v>
      </c>
      <c r="P164" s="32">
        <f>+C164/[1]Formato_Análises_Mecenato!$R$31</f>
        <v>1.1087610931067966E-3</v>
      </c>
      <c r="Q164" s="32">
        <f>+D164/[1]Formato_Análises_Mecenato!$R$31</f>
        <v>6.2211319796971027E-5</v>
      </c>
      <c r="R164" s="32">
        <f>+E164/[1]Formato_Análises_Mecenato!$R$31</f>
        <v>0</v>
      </c>
      <c r="S164" s="32">
        <f>+F164/[1]Formato_Análises_Mecenato!$R$31</f>
        <v>8.4071444074110643E-5</v>
      </c>
      <c r="T164" s="32">
        <f>+G164/[1]Formato_Análises_Mecenato!$R$31</f>
        <v>2.2230941057470419E-4</v>
      </c>
      <c r="U164" s="32">
        <f>+H164/[1]Formato_Análises_Mecenato!$R$31</f>
        <v>0</v>
      </c>
      <c r="V164" s="32">
        <f>+I164/[1]Formato_Análises_Mecenato!$R$31</f>
        <v>3.7284808255838955E-4</v>
      </c>
      <c r="W164" s="32">
        <f>+J164/[1]Formato_Análises_Mecenato!$R$31</f>
        <v>0</v>
      </c>
      <c r="X164" s="32">
        <f>+K164/[1]Formato_Análises_Mecenato!$R$31</f>
        <v>0</v>
      </c>
    </row>
    <row r="165" spans="1:24" x14ac:dyDescent="0.25">
      <c r="A165" s="28" t="s">
        <v>274</v>
      </c>
      <c r="B165" s="31">
        <f>'[1]SCC X Ano = Privado'!B165+'[1]SCC X Ano = Publico'!B165</f>
        <v>0</v>
      </c>
      <c r="C165" s="31">
        <f>'[1]SCC X Ano = Privado'!C165+'[1]SCC X Ano = Publico'!C165</f>
        <v>460459.2466852541</v>
      </c>
      <c r="D165" s="31">
        <f>'[1]SCC X Ano = Privado'!D165+'[1]SCC X Ano = Publico'!D165</f>
        <v>4011893.643951782</v>
      </c>
      <c r="E165" s="31">
        <f>'[1]SCC X Ano = Privado'!E165+'[1]SCC X Ano = Publico'!E165</f>
        <v>0</v>
      </c>
      <c r="F165" s="31">
        <f>'[1]SCC X Ano = Privado'!F165+'[1]SCC X Ano = Publico'!F165</f>
        <v>0</v>
      </c>
      <c r="G165" s="31">
        <f>'[1]SCC X Ano = Privado'!G165+'[1]SCC X Ano = Publico'!G165</f>
        <v>0</v>
      </c>
      <c r="H165" s="31">
        <f>'[1]SCC X Ano = Privado'!H165+'[1]SCC X Ano = Publico'!H165</f>
        <v>0</v>
      </c>
      <c r="I165" s="31">
        <f>'[1]SCC X Ano = Privado'!I165+'[1]SCC X Ano = Publico'!I165</f>
        <v>1355236.4923869404</v>
      </c>
      <c r="J165" s="31">
        <f>'[1]SCC X Ano = Privado'!J165+'[1]SCC X Ano = Publico'!J165</f>
        <v>0</v>
      </c>
      <c r="K165" s="31">
        <f>'[1]SCC X Ano = Privado'!K165+'[1]SCC X Ano = Publico'!K165</f>
        <v>0</v>
      </c>
      <c r="L165" s="31">
        <f t="shared" si="4"/>
        <v>5827589.3830239773</v>
      </c>
      <c r="N165" s="28" t="s">
        <v>274</v>
      </c>
      <c r="O165" s="32">
        <f>+B165/[1]Formato_Análises_Mecenato!$R$31</f>
        <v>0</v>
      </c>
      <c r="P165" s="32">
        <f>+C165/[1]Formato_Análises_Mecenato!$R$31</f>
        <v>2.4096401098195309E-4</v>
      </c>
      <c r="Q165" s="32">
        <f>+D165/[1]Formato_Análises_Mecenato!$R$31</f>
        <v>2.0994734952959381E-3</v>
      </c>
      <c r="R165" s="32">
        <f>+E165/[1]Formato_Análises_Mecenato!$R$31</f>
        <v>0</v>
      </c>
      <c r="S165" s="32">
        <f>+F165/[1]Formato_Análises_Mecenato!$R$31</f>
        <v>0</v>
      </c>
      <c r="T165" s="32">
        <f>+G165/[1]Formato_Análises_Mecenato!$R$31</f>
        <v>0</v>
      </c>
      <c r="U165" s="32">
        <f>+H165/[1]Formato_Análises_Mecenato!$R$31</f>
        <v>0</v>
      </c>
      <c r="V165" s="32">
        <f>+I165/[1]Formato_Análises_Mecenato!$R$31</f>
        <v>7.0921199516684233E-4</v>
      </c>
      <c r="W165" s="32">
        <f>+J165/[1]Formato_Análises_Mecenato!$R$31</f>
        <v>0</v>
      </c>
      <c r="X165" s="32">
        <f>+K165/[1]Formato_Análises_Mecenato!$R$31</f>
        <v>0</v>
      </c>
    </row>
    <row r="166" spans="1:24" x14ac:dyDescent="0.25">
      <c r="A166" s="28" t="s">
        <v>275</v>
      </c>
      <c r="B166" s="31">
        <f>'[1]SCC X Ano = Privado'!B166+'[1]SCC X Ano = Publico'!B166</f>
        <v>349552.79061500175</v>
      </c>
      <c r="C166" s="31">
        <f>'[1]SCC X Ano = Privado'!C166+'[1]SCC X Ano = Publico'!C166</f>
        <v>1768442.7739512825</v>
      </c>
      <c r="D166" s="31">
        <f>'[1]SCC X Ano = Privado'!D166+'[1]SCC X Ano = Publico'!D166</f>
        <v>1971477.9412892326</v>
      </c>
      <c r="E166" s="31">
        <f>'[1]SCC X Ano = Privado'!E166+'[1]SCC X Ano = Publico'!E166</f>
        <v>0</v>
      </c>
      <c r="F166" s="31">
        <f>'[1]SCC X Ano = Privado'!F166+'[1]SCC X Ano = Publico'!F166</f>
        <v>194777.45932256675</v>
      </c>
      <c r="G166" s="31">
        <f>'[1]SCC X Ano = Privado'!G166+'[1]SCC X Ano = Publico'!G166</f>
        <v>443014.91577992379</v>
      </c>
      <c r="H166" s="31">
        <f>'[1]SCC X Ano = Privado'!H166+'[1]SCC X Ano = Publico'!H166</f>
        <v>0</v>
      </c>
      <c r="I166" s="31">
        <f>'[1]SCC X Ano = Privado'!I166+'[1]SCC X Ano = Publico'!I166</f>
        <v>7581623.6198347667</v>
      </c>
      <c r="J166" s="31">
        <f>'[1]SCC X Ano = Privado'!J166+'[1]SCC X Ano = Publico'!J166</f>
        <v>0</v>
      </c>
      <c r="K166" s="31">
        <f>'[1]SCC X Ano = Privado'!K166+'[1]SCC X Ano = Publico'!K166</f>
        <v>0</v>
      </c>
      <c r="L166" s="31">
        <f t="shared" si="4"/>
        <v>12308889.500792775</v>
      </c>
      <c r="N166" s="28" t="s">
        <v>275</v>
      </c>
      <c r="O166" s="32">
        <f>+B166/[1]Formato_Análises_Mecenato!$R$31</f>
        <v>1.8292529270044308E-4</v>
      </c>
      <c r="P166" s="32">
        <f>+C166/[1]Formato_Análises_Mecenato!$R$31</f>
        <v>9.2544794587355378E-4</v>
      </c>
      <c r="Q166" s="32">
        <f>+D166/[1]Formato_Análises_Mecenato!$R$31</f>
        <v>1.0316987566550485E-3</v>
      </c>
      <c r="R166" s="32">
        <f>+E166/[1]Formato_Análises_Mecenato!$R$31</f>
        <v>0</v>
      </c>
      <c r="S166" s="32">
        <f>+F166/[1]Formato_Análises_Mecenato!$R$31</f>
        <v>1.0192945018502749E-4</v>
      </c>
      <c r="T166" s="32">
        <f>+G166/[1]Formato_Análises_Mecenato!$R$31</f>
        <v>2.3183517716201223E-4</v>
      </c>
      <c r="U166" s="32">
        <f>+H166/[1]Formato_Análises_Mecenato!$R$31</f>
        <v>0</v>
      </c>
      <c r="V166" s="32">
        <f>+I166/[1]Formato_Análises_Mecenato!$R$31</f>
        <v>3.9675572818709667E-3</v>
      </c>
      <c r="W166" s="32">
        <f>+J166/[1]Formato_Análises_Mecenato!$R$31</f>
        <v>0</v>
      </c>
      <c r="X166" s="32">
        <f>+K166/[1]Formato_Análises_Mecenato!$R$31</f>
        <v>0</v>
      </c>
    </row>
    <row r="167" spans="1:24" x14ac:dyDescent="0.25">
      <c r="A167" s="28" t="s">
        <v>276</v>
      </c>
      <c r="B167" s="31">
        <f>'[1]SCC X Ano = Privado'!B167+'[1]SCC X Ano = Publico'!B167</f>
        <v>75731.782077485579</v>
      </c>
      <c r="C167" s="31">
        <f>'[1]SCC X Ano = Privado'!C167+'[1]SCC X Ano = Publico'!C167</f>
        <v>11860510.726329526</v>
      </c>
      <c r="D167" s="31">
        <f>'[1]SCC X Ano = Privado'!D167+'[1]SCC X Ano = Publico'!D167</f>
        <v>6168698.7837589942</v>
      </c>
      <c r="E167" s="31">
        <f>'[1]SCC X Ano = Privado'!E167+'[1]SCC X Ano = Publico'!E167</f>
        <v>0</v>
      </c>
      <c r="F167" s="31">
        <f>'[1]SCC X Ano = Privado'!F167+'[1]SCC X Ano = Publico'!F167</f>
        <v>1775833.619934601</v>
      </c>
      <c r="G167" s="31">
        <f>'[1]SCC X Ano = Privado'!G167+'[1]SCC X Ano = Publico'!G167</f>
        <v>1904162.8848581996</v>
      </c>
      <c r="H167" s="31">
        <f>'[1]SCC X Ano = Privado'!H167+'[1]SCC X Ano = Publico'!H167</f>
        <v>0</v>
      </c>
      <c r="I167" s="31">
        <f>'[1]SCC X Ano = Privado'!I167+'[1]SCC X Ano = Publico'!I167</f>
        <v>10320770.420022631</v>
      </c>
      <c r="J167" s="31">
        <f>'[1]SCC X Ano = Privado'!J167+'[1]SCC X Ano = Publico'!J167</f>
        <v>129998.97171632297</v>
      </c>
      <c r="K167" s="31">
        <f>'[1]SCC X Ano = Privado'!K167+'[1]SCC X Ano = Publico'!K167</f>
        <v>0</v>
      </c>
      <c r="L167" s="31">
        <f t="shared" si="4"/>
        <v>32235707.188697755</v>
      </c>
      <c r="N167" s="28" t="s">
        <v>276</v>
      </c>
      <c r="O167" s="32">
        <f>+B167/[1]Formato_Análises_Mecenato!$R$31</f>
        <v>3.9631376934158793E-5</v>
      </c>
      <c r="P167" s="32">
        <f>+C167/[1]Formato_Análises_Mecenato!$R$31</f>
        <v>6.2067517537863449E-3</v>
      </c>
      <c r="Q167" s="32">
        <f>+D167/[1]Formato_Análises_Mecenato!$R$31</f>
        <v>3.2281562639355833E-3</v>
      </c>
      <c r="R167" s="32">
        <f>+E167/[1]Formato_Análises_Mecenato!$R$31</f>
        <v>0</v>
      </c>
      <c r="S167" s="32">
        <f>+F167/[1]Formato_Análises_Mecenato!$R$31</f>
        <v>9.293156668619166E-4</v>
      </c>
      <c r="T167" s="32">
        <f>+G167/[1]Formato_Análises_Mecenato!$R$31</f>
        <v>9.9647195620774262E-4</v>
      </c>
      <c r="U167" s="32">
        <f>+H167/[1]Formato_Análises_Mecenato!$R$31</f>
        <v>0</v>
      </c>
      <c r="V167" s="32">
        <f>+I167/[1]Formato_Análises_Mecenato!$R$31</f>
        <v>5.4009866339647817E-3</v>
      </c>
      <c r="W167" s="32">
        <f>+J167/[1]Formato_Análises_Mecenato!$R$31</f>
        <v>6.8030067533222637E-5</v>
      </c>
      <c r="X167" s="32">
        <f>+K167/[1]Formato_Análises_Mecenato!$R$31</f>
        <v>0</v>
      </c>
    </row>
    <row r="168" spans="1:24" x14ac:dyDescent="0.25">
      <c r="A168" s="28" t="s">
        <v>6</v>
      </c>
      <c r="B168" s="31">
        <f>'[1]SCC X Ano = Privado'!B168+'[1]SCC X Ano = Publico'!B168</f>
        <v>129772150.78157341</v>
      </c>
      <c r="C168" s="31">
        <f>'[1]SCC X Ano = Privado'!C168+'[1]SCC X Ano = Publico'!C168</f>
        <v>734505122.41741812</v>
      </c>
      <c r="D168" s="31">
        <f>'[1]SCC X Ano = Privado'!D168+'[1]SCC X Ano = Publico'!D168</f>
        <v>169949311.1605435</v>
      </c>
      <c r="E168" s="31">
        <f>'[1]SCC X Ano = Privado'!E168+'[1]SCC X Ano = Publico'!E168</f>
        <v>0</v>
      </c>
      <c r="F168" s="31">
        <f>'[1]SCC X Ano = Privado'!F168+'[1]SCC X Ano = Publico'!F168</f>
        <v>107382580.31388763</v>
      </c>
      <c r="G168" s="31">
        <f>'[1]SCC X Ano = Privado'!G168+'[1]SCC X Ano = Publico'!G168</f>
        <v>170313289.40260962</v>
      </c>
      <c r="H168" s="31">
        <f>'[1]SCC X Ano = Privado'!H168+'[1]SCC X Ano = Publico'!H168</f>
        <v>0</v>
      </c>
      <c r="I168" s="31">
        <f>'[1]SCC X Ano = Privado'!I168+'[1]SCC X Ano = Publico'!I168</f>
        <v>438066417.96667457</v>
      </c>
      <c r="J168" s="31">
        <f>'[1]SCC X Ano = Privado'!J168+'[1]SCC X Ano = Publico'!J168</f>
        <v>160915768.06863359</v>
      </c>
      <c r="K168" s="31">
        <f>'[1]SCC X Ano = Privado'!K168+'[1]SCC X Ano = Publico'!K168</f>
        <v>0</v>
      </c>
      <c r="L168" s="31">
        <f t="shared" si="4"/>
        <v>1910904640.1113403</v>
      </c>
      <c r="N168" s="28" t="s">
        <v>6</v>
      </c>
      <c r="O168" s="32">
        <f>+B168/[1]Formato_Análises_Mecenato!$R$31</f>
        <v>6.791136933657356E-2</v>
      </c>
      <c r="P168" s="32">
        <f>+C168/[1]Formato_Análises_Mecenato!$R$31</f>
        <v>0.38437560252856029</v>
      </c>
      <c r="Q168" s="32">
        <f>+D168/[1]Formato_Análises_Mecenato!$R$31</f>
        <v>8.8936573596179708E-2</v>
      </c>
      <c r="R168" s="32">
        <f>+E168/[1]Formato_Análises_Mecenato!$R$31</f>
        <v>0</v>
      </c>
      <c r="S168" s="32">
        <f>+F168/[1]Formato_Análises_Mecenato!$R$31</f>
        <v>5.619463057436027E-2</v>
      </c>
      <c r="T168" s="32">
        <f>+G168/[1]Formato_Análises_Mecenato!$R$31</f>
        <v>8.912704790579512E-2</v>
      </c>
      <c r="U168" s="32">
        <f>+H168/[1]Formato_Análises_Mecenato!$R$31</f>
        <v>0</v>
      </c>
      <c r="V168" s="32">
        <f>+I168/[1]Formato_Análises_Mecenato!$R$31</f>
        <v>0.22924556713680402</v>
      </c>
      <c r="W168" s="32">
        <f>+J168/[1]Formato_Análises_Mecenato!$R$31</f>
        <v>8.4209208921727105E-2</v>
      </c>
      <c r="X168" s="32">
        <f>+K168/[1]Formato_Análises_Mecenato!$R$31</f>
        <v>0</v>
      </c>
    </row>
    <row r="169" spans="1:24" x14ac:dyDescent="0.25">
      <c r="A169" s="28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N169" s="28"/>
      <c r="O169" s="32"/>
      <c r="P169" s="32"/>
      <c r="Q169" s="32"/>
      <c r="R169" s="32"/>
      <c r="S169" s="32"/>
      <c r="T169" s="32"/>
      <c r="U169" s="32"/>
      <c r="V169" s="32"/>
      <c r="W169" s="32"/>
      <c r="X169" s="32"/>
    </row>
    <row r="170" spans="1:24" x14ac:dyDescent="0.25">
      <c r="A170" s="28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N170" s="28"/>
      <c r="O170" s="32"/>
      <c r="P170" s="32"/>
      <c r="Q170" s="32"/>
      <c r="R170" s="32"/>
      <c r="S170" s="32"/>
      <c r="T170" s="32"/>
      <c r="U170" s="32"/>
      <c r="V170" s="32"/>
      <c r="W170" s="32"/>
      <c r="X170" s="32"/>
    </row>
    <row r="171" spans="1:24" x14ac:dyDescent="0.25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</row>
    <row r="172" spans="1:24" x14ac:dyDescent="0.25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</row>
    <row r="173" spans="1:24" x14ac:dyDescent="0.25">
      <c r="A173" s="28"/>
      <c r="B173" s="30">
        <v>2012</v>
      </c>
      <c r="C173" s="30">
        <v>2012</v>
      </c>
      <c r="D173" s="30">
        <v>2012</v>
      </c>
      <c r="E173" s="30">
        <v>2012</v>
      </c>
      <c r="F173" s="30">
        <v>2012</v>
      </c>
      <c r="G173" s="30">
        <v>2012</v>
      </c>
      <c r="H173" s="30">
        <v>2012</v>
      </c>
      <c r="I173" s="30">
        <v>2012</v>
      </c>
      <c r="J173" s="30">
        <v>2012</v>
      </c>
      <c r="K173" s="30">
        <v>2012</v>
      </c>
      <c r="O173" s="30">
        <v>2012</v>
      </c>
      <c r="P173" s="30">
        <v>2012</v>
      </c>
      <c r="Q173" s="30">
        <v>2012</v>
      </c>
      <c r="R173" s="30">
        <v>2012</v>
      </c>
      <c r="S173" s="30">
        <v>2012</v>
      </c>
      <c r="T173" s="30">
        <v>2012</v>
      </c>
      <c r="U173" s="30">
        <v>2012</v>
      </c>
      <c r="V173" s="30">
        <v>2012</v>
      </c>
      <c r="W173" s="30">
        <v>2012</v>
      </c>
      <c r="X173" s="30">
        <v>2012</v>
      </c>
    </row>
    <row r="174" spans="1:24" x14ac:dyDescent="0.25">
      <c r="A174" s="28"/>
      <c r="B174" s="28" t="s">
        <v>283</v>
      </c>
      <c r="C174" s="28" t="s">
        <v>284</v>
      </c>
      <c r="D174" s="28" t="s">
        <v>285</v>
      </c>
      <c r="E174" s="28" t="s">
        <v>286</v>
      </c>
      <c r="F174" s="28" t="s">
        <v>287</v>
      </c>
      <c r="G174" s="28" t="s">
        <v>288</v>
      </c>
      <c r="H174" s="28" t="s">
        <v>289</v>
      </c>
      <c r="I174" s="28" t="s">
        <v>290</v>
      </c>
      <c r="J174" s="28" t="s">
        <v>291</v>
      </c>
      <c r="K174" s="28" t="s">
        <v>292</v>
      </c>
      <c r="L174" s="28" t="s">
        <v>293</v>
      </c>
      <c r="O174" s="28" t="s">
        <v>283</v>
      </c>
      <c r="P174" s="28" t="s">
        <v>284</v>
      </c>
      <c r="Q174" s="28" t="s">
        <v>285</v>
      </c>
      <c r="R174" s="28" t="s">
        <v>286</v>
      </c>
      <c r="S174" s="28" t="s">
        <v>287</v>
      </c>
      <c r="T174" s="28" t="s">
        <v>288</v>
      </c>
      <c r="U174" s="28" t="s">
        <v>289</v>
      </c>
      <c r="V174" s="28" t="s">
        <v>290</v>
      </c>
      <c r="W174" s="28" t="s">
        <v>291</v>
      </c>
      <c r="X174" s="28" t="s">
        <v>292</v>
      </c>
    </row>
    <row r="175" spans="1:24" x14ac:dyDescent="0.25">
      <c r="A175" s="28" t="s">
        <v>250</v>
      </c>
      <c r="B175" s="31">
        <f>'[1]SCC X Ano = Privado'!B175+'[1]SCC X Ano = Publico'!B175</f>
        <v>0</v>
      </c>
      <c r="C175" s="31">
        <f>'[1]SCC X Ano = Privado'!C175+'[1]SCC X Ano = Publico'!C175</f>
        <v>0</v>
      </c>
      <c r="D175" s="31">
        <f>'[1]SCC X Ano = Privado'!D175+'[1]SCC X Ano = Publico'!D175</f>
        <v>1364750.7536516716</v>
      </c>
      <c r="E175" s="31">
        <f>'[1]SCC X Ano = Privado'!E175+'[1]SCC X Ano = Publico'!E175</f>
        <v>0</v>
      </c>
      <c r="F175" s="31">
        <f>'[1]SCC X Ano = Privado'!F175+'[1]SCC X Ano = Publico'!F175</f>
        <v>0</v>
      </c>
      <c r="G175" s="31">
        <f>'[1]SCC X Ano = Privado'!G175+'[1]SCC X Ano = Publico'!G175</f>
        <v>0</v>
      </c>
      <c r="H175" s="31">
        <f>'[1]SCC X Ano = Privado'!H175+'[1]SCC X Ano = Publico'!H175</f>
        <v>0</v>
      </c>
      <c r="I175" s="31">
        <f>'[1]SCC X Ano = Privado'!I175+'[1]SCC X Ano = Publico'!I175</f>
        <v>0</v>
      </c>
      <c r="J175" s="31">
        <f>'[1]SCC X Ano = Privado'!J175+'[1]SCC X Ano = Publico'!J175</f>
        <v>0</v>
      </c>
      <c r="K175" s="31">
        <f>'[1]SCC X Ano = Privado'!K175+'[1]SCC X Ano = Publico'!K175</f>
        <v>0</v>
      </c>
      <c r="L175" s="31">
        <f>SUM(B175:K175)</f>
        <v>1364750.7536516716</v>
      </c>
      <c r="N175" s="28" t="s">
        <v>250</v>
      </c>
      <c r="O175" s="32">
        <f>+B175/[1]Formato_Análises_Mecenato!$S$31</f>
        <v>0</v>
      </c>
      <c r="P175" s="32">
        <f>+C175/[1]Formato_Análises_Mecenato!$S$31</f>
        <v>0</v>
      </c>
      <c r="Q175" s="32">
        <f>+D175/[1]Formato_Análises_Mecenato!$S$31</f>
        <v>7.8299687541767975E-4</v>
      </c>
      <c r="R175" s="32">
        <f>+E175/[1]Formato_Análises_Mecenato!$S$31</f>
        <v>0</v>
      </c>
      <c r="S175" s="32">
        <f>+F175/[1]Formato_Análises_Mecenato!$S$31</f>
        <v>0</v>
      </c>
      <c r="T175" s="32">
        <f>+G175/[1]Formato_Análises_Mecenato!$S$31</f>
        <v>0</v>
      </c>
      <c r="U175" s="32">
        <f>+H175/[1]Formato_Análises_Mecenato!$S$31</f>
        <v>0</v>
      </c>
      <c r="V175" s="32">
        <f>+I175/[1]Formato_Análises_Mecenato!$S$31</f>
        <v>0</v>
      </c>
      <c r="W175" s="32">
        <f>+J175/[1]Formato_Análises_Mecenato!$S$31</f>
        <v>0</v>
      </c>
      <c r="X175" s="32">
        <f>+K175/[1]Formato_Análises_Mecenato!$S$31</f>
        <v>0</v>
      </c>
    </row>
    <row r="176" spans="1:24" x14ac:dyDescent="0.25">
      <c r="A176" s="28" t="s">
        <v>251</v>
      </c>
      <c r="B176" s="31">
        <f>'[1]SCC X Ano = Privado'!B176+'[1]SCC X Ano = Publico'!B176</f>
        <v>0</v>
      </c>
      <c r="C176" s="31">
        <f>'[1]SCC X Ano = Privado'!C176+'[1]SCC X Ano = Publico'!C176</f>
        <v>278920.68962242472</v>
      </c>
      <c r="D176" s="31">
        <f>'[1]SCC X Ano = Privado'!D176+'[1]SCC X Ano = Publico'!D176</f>
        <v>136475.07536516714</v>
      </c>
      <c r="E176" s="31">
        <f>'[1]SCC X Ano = Privado'!E176+'[1]SCC X Ano = Publico'!E176</f>
        <v>0</v>
      </c>
      <c r="F176" s="31">
        <f>'[1]SCC X Ano = Privado'!F176+'[1]SCC X Ano = Publico'!F176</f>
        <v>0</v>
      </c>
      <c r="G176" s="31">
        <f>'[1]SCC X Ano = Privado'!G176+'[1]SCC X Ano = Publico'!G176</f>
        <v>0</v>
      </c>
      <c r="H176" s="31">
        <f>'[1]SCC X Ano = Privado'!H176+'[1]SCC X Ano = Publico'!H176</f>
        <v>0</v>
      </c>
      <c r="I176" s="31">
        <f>'[1]SCC X Ano = Privado'!I176+'[1]SCC X Ano = Publico'!I176</f>
        <v>0</v>
      </c>
      <c r="J176" s="31">
        <f>'[1]SCC X Ano = Privado'!J176+'[1]SCC X Ano = Publico'!J176</f>
        <v>0</v>
      </c>
      <c r="K176" s="31">
        <f>'[1]SCC X Ano = Privado'!K176+'[1]SCC X Ano = Publico'!K176</f>
        <v>0</v>
      </c>
      <c r="L176" s="31">
        <f t="shared" ref="L176:L202" si="5">SUM(B176:K176)</f>
        <v>415395.76498759189</v>
      </c>
      <c r="N176" s="28" t="s">
        <v>251</v>
      </c>
      <c r="O176" s="32">
        <f>+B176/[1]Formato_Análises_Mecenato!$S$31</f>
        <v>0</v>
      </c>
      <c r="P176" s="32">
        <f>+C176/[1]Formato_Análises_Mecenato!$S$31</f>
        <v>1.6002484547405073E-4</v>
      </c>
      <c r="Q176" s="32">
        <f>+D176/[1]Formato_Análises_Mecenato!$S$31</f>
        <v>7.8299687541767961E-5</v>
      </c>
      <c r="R176" s="32">
        <f>+E176/[1]Formato_Análises_Mecenato!$S$31</f>
        <v>0</v>
      </c>
      <c r="S176" s="32">
        <f>+F176/[1]Formato_Análises_Mecenato!$S$31</f>
        <v>0</v>
      </c>
      <c r="T176" s="32">
        <f>+G176/[1]Formato_Análises_Mecenato!$S$31</f>
        <v>0</v>
      </c>
      <c r="U176" s="32">
        <f>+H176/[1]Formato_Análises_Mecenato!$S$31</f>
        <v>0</v>
      </c>
      <c r="V176" s="32">
        <f>+I176/[1]Formato_Análises_Mecenato!$S$31</f>
        <v>0</v>
      </c>
      <c r="W176" s="32">
        <f>+J176/[1]Formato_Análises_Mecenato!$S$31</f>
        <v>0</v>
      </c>
      <c r="X176" s="32">
        <f>+K176/[1]Formato_Análises_Mecenato!$S$31</f>
        <v>0</v>
      </c>
    </row>
    <row r="177" spans="1:24" x14ac:dyDescent="0.25">
      <c r="A177" s="28" t="s">
        <v>252</v>
      </c>
      <c r="B177" s="31">
        <f>'[1]SCC X Ano = Privado'!B177+'[1]SCC X Ano = Publico'!B177</f>
        <v>0</v>
      </c>
      <c r="C177" s="31">
        <f>'[1]SCC X Ano = Privado'!C177+'[1]SCC X Ano = Publico'!C177</f>
        <v>262188.40866241406</v>
      </c>
      <c r="D177" s="31">
        <f>'[1]SCC X Ano = Privado'!D177+'[1]SCC X Ano = Publico'!D177</f>
        <v>24057.594277743545</v>
      </c>
      <c r="E177" s="31">
        <f>'[1]SCC X Ano = Privado'!E177+'[1]SCC X Ano = Publico'!E177</f>
        <v>0</v>
      </c>
      <c r="F177" s="31">
        <f>'[1]SCC X Ano = Privado'!F177+'[1]SCC X Ano = Publico'!F177</f>
        <v>0</v>
      </c>
      <c r="G177" s="31">
        <f>'[1]SCC X Ano = Privado'!G177+'[1]SCC X Ano = Publico'!G177</f>
        <v>122827.56782865044</v>
      </c>
      <c r="H177" s="31">
        <f>'[1]SCC X Ano = Privado'!H177+'[1]SCC X Ano = Publico'!H177</f>
        <v>0</v>
      </c>
      <c r="I177" s="31">
        <f>'[1]SCC X Ano = Privado'!I177+'[1]SCC X Ano = Publico'!I177</f>
        <v>1508457.2474827201</v>
      </c>
      <c r="J177" s="31">
        <f>'[1]SCC X Ano = Privado'!J177+'[1]SCC X Ano = Publico'!J177</f>
        <v>63742.321650205689</v>
      </c>
      <c r="K177" s="31">
        <f>'[1]SCC X Ano = Privado'!K177+'[1]SCC X Ano = Publico'!K177</f>
        <v>0</v>
      </c>
      <c r="L177" s="31">
        <f t="shared" si="5"/>
        <v>1981273.1399017337</v>
      </c>
      <c r="N177" s="28" t="s">
        <v>252</v>
      </c>
      <c r="O177" s="32">
        <f>+B177/[1]Formato_Análises_Mecenato!$S$31</f>
        <v>0</v>
      </c>
      <c r="P177" s="32">
        <f>+C177/[1]Formato_Análises_Mecenato!$S$31</f>
        <v>1.5042505322242984E-4</v>
      </c>
      <c r="Q177" s="32">
        <f>+D177/[1]Formato_Análises_Mecenato!$S$31</f>
        <v>1.3802535810394037E-5</v>
      </c>
      <c r="R177" s="32">
        <f>+E177/[1]Formato_Análises_Mecenato!$S$31</f>
        <v>0</v>
      </c>
      <c r="S177" s="32">
        <f>+F177/[1]Formato_Análises_Mecenato!$S$31</f>
        <v>0</v>
      </c>
      <c r="T177" s="32">
        <f>+G177/[1]Formato_Análises_Mecenato!$S$31</f>
        <v>7.0469718787591167E-5</v>
      </c>
      <c r="U177" s="32">
        <f>+H177/[1]Formato_Análises_Mecenato!$S$31</f>
        <v>0</v>
      </c>
      <c r="V177" s="32">
        <f>+I177/[1]Formato_Análises_Mecenato!$S$31</f>
        <v>8.6544543633319186E-4</v>
      </c>
      <c r="W177" s="32">
        <f>+J177/[1]Formato_Análises_Mecenato!$S$31</f>
        <v>3.6570808662633225E-5</v>
      </c>
      <c r="X177" s="32">
        <f>+K177/[1]Formato_Análises_Mecenato!$S$31</f>
        <v>0</v>
      </c>
    </row>
    <row r="178" spans="1:24" x14ac:dyDescent="0.25">
      <c r="A178" s="28" t="s">
        <v>253</v>
      </c>
      <c r="B178" s="31">
        <f>'[1]SCC X Ano = Privado'!B178+'[1]SCC X Ano = Publico'!B178</f>
        <v>0</v>
      </c>
      <c r="C178" s="31">
        <f>'[1]SCC X Ano = Privado'!C178+'[1]SCC X Ano = Publico'!C178</f>
        <v>0</v>
      </c>
      <c r="D178" s="31">
        <f>'[1]SCC X Ano = Privado'!D178+'[1]SCC X Ano = Publico'!D178</f>
        <v>0</v>
      </c>
      <c r="E178" s="31">
        <f>'[1]SCC X Ano = Privado'!E178+'[1]SCC X Ano = Publico'!E178</f>
        <v>0</v>
      </c>
      <c r="F178" s="31">
        <f>'[1]SCC X Ano = Privado'!F178+'[1]SCC X Ano = Publico'!F178</f>
        <v>0</v>
      </c>
      <c r="G178" s="31">
        <f>'[1]SCC X Ano = Privado'!G178+'[1]SCC X Ano = Publico'!G178</f>
        <v>0</v>
      </c>
      <c r="H178" s="31">
        <f>'[1]SCC X Ano = Privado'!H178+'[1]SCC X Ano = Publico'!H178</f>
        <v>0</v>
      </c>
      <c r="I178" s="31">
        <f>'[1]SCC X Ano = Privado'!I178+'[1]SCC X Ano = Publico'!I178</f>
        <v>150122.58290168387</v>
      </c>
      <c r="J178" s="31">
        <f>'[1]SCC X Ano = Privado'!J178+'[1]SCC X Ano = Publico'!J178</f>
        <v>0</v>
      </c>
      <c r="K178" s="31">
        <f>'[1]SCC X Ano = Privado'!K178+'[1]SCC X Ano = Publico'!K178</f>
        <v>0</v>
      </c>
      <c r="L178" s="31">
        <f t="shared" si="5"/>
        <v>150122.58290168387</v>
      </c>
      <c r="N178" s="28" t="s">
        <v>253</v>
      </c>
      <c r="O178" s="32">
        <f>+B178/[1]Formato_Análises_Mecenato!$S$31</f>
        <v>0</v>
      </c>
      <c r="P178" s="32">
        <f>+C178/[1]Formato_Análises_Mecenato!$S$31</f>
        <v>0</v>
      </c>
      <c r="Q178" s="32">
        <f>+D178/[1]Formato_Análises_Mecenato!$S$31</f>
        <v>0</v>
      </c>
      <c r="R178" s="32">
        <f>+E178/[1]Formato_Análises_Mecenato!$S$31</f>
        <v>0</v>
      </c>
      <c r="S178" s="32">
        <f>+F178/[1]Formato_Análises_Mecenato!$S$31</f>
        <v>0</v>
      </c>
      <c r="T178" s="32">
        <f>+G178/[1]Formato_Análises_Mecenato!$S$31</f>
        <v>0</v>
      </c>
      <c r="U178" s="32">
        <f>+H178/[1]Formato_Análises_Mecenato!$S$31</f>
        <v>0</v>
      </c>
      <c r="V178" s="32">
        <f>+I178/[1]Formato_Análises_Mecenato!$S$31</f>
        <v>8.612965629594477E-5</v>
      </c>
      <c r="W178" s="32">
        <f>+J178/[1]Formato_Análises_Mecenato!$S$31</f>
        <v>0</v>
      </c>
      <c r="X178" s="32">
        <f>+K178/[1]Formato_Análises_Mecenato!$S$31</f>
        <v>0</v>
      </c>
    </row>
    <row r="179" spans="1:24" x14ac:dyDescent="0.25">
      <c r="A179" s="28" t="s">
        <v>254</v>
      </c>
      <c r="B179" s="31">
        <f>'[1]SCC X Ano = Privado'!B179+'[1]SCC X Ano = Publico'!B179</f>
        <v>4640152.5624156827</v>
      </c>
      <c r="C179" s="31">
        <f>'[1]SCC X Ano = Privado'!C179+'[1]SCC X Ano = Publico'!C179</f>
        <v>481739.76558951382</v>
      </c>
      <c r="D179" s="31">
        <f>'[1]SCC X Ano = Privado'!D179+'[1]SCC X Ano = Publico'!D179</f>
        <v>10918.006029213371</v>
      </c>
      <c r="E179" s="31">
        <f>'[1]SCC X Ano = Privado'!E179+'[1]SCC X Ano = Publico'!E179</f>
        <v>0</v>
      </c>
      <c r="F179" s="31">
        <f>'[1]SCC X Ano = Privado'!F179+'[1]SCC X Ano = Publico'!F179</f>
        <v>7308.2402858047008</v>
      </c>
      <c r="G179" s="31">
        <f>'[1]SCC X Ano = Privado'!G179+'[1]SCC X Ano = Publico'!G179</f>
        <v>330269.68238370446</v>
      </c>
      <c r="H179" s="31">
        <f>'[1]SCC X Ano = Privado'!H179+'[1]SCC X Ano = Publico'!H179</f>
        <v>0</v>
      </c>
      <c r="I179" s="31">
        <f>'[1]SCC X Ano = Privado'!I179+'[1]SCC X Ano = Publico'!I179</f>
        <v>2380398.2645192449</v>
      </c>
      <c r="J179" s="31">
        <f>'[1]SCC X Ano = Privado'!J179+'[1]SCC X Ano = Publico'!J179</f>
        <v>159971.0610602755</v>
      </c>
      <c r="K179" s="31">
        <f>'[1]SCC X Ano = Privado'!K179+'[1]SCC X Ano = Publico'!K179</f>
        <v>0</v>
      </c>
      <c r="L179" s="31">
        <f t="shared" si="5"/>
        <v>8010757.5822834391</v>
      </c>
      <c r="N179" s="28" t="s">
        <v>254</v>
      </c>
      <c r="O179" s="32">
        <f>+B179/[1]Formato_Análises_Mecenato!$S$31</f>
        <v>2.6621893764201105E-3</v>
      </c>
      <c r="P179" s="32">
        <f>+C179/[1]Formato_Análises_Mecenato!$S$31</f>
        <v>2.7638799994193563E-4</v>
      </c>
      <c r="Q179" s="32">
        <f>+D179/[1]Formato_Análises_Mecenato!$S$31</f>
        <v>6.263975003341437E-6</v>
      </c>
      <c r="R179" s="32">
        <f>+E179/[1]Formato_Análises_Mecenato!$S$31</f>
        <v>0</v>
      </c>
      <c r="S179" s="32">
        <f>+F179/[1]Formato_Análises_Mecenato!$S$31</f>
        <v>4.1929482678616747E-6</v>
      </c>
      <c r="T179" s="32">
        <f>+G179/[1]Formato_Análises_Mecenato!$S$31</f>
        <v>1.8948524385107847E-4</v>
      </c>
      <c r="U179" s="32">
        <f>+H179/[1]Formato_Análises_Mecenato!$S$31</f>
        <v>0</v>
      </c>
      <c r="V179" s="32">
        <f>+I179/[1]Formato_Análises_Mecenato!$S$31</f>
        <v>1.3657031501035167E-3</v>
      </c>
      <c r="W179" s="32">
        <f>+J179/[1]Formato_Análises_Mecenato!$S$31</f>
        <v>9.1780012307958884E-5</v>
      </c>
      <c r="X179" s="32">
        <f>+K179/[1]Formato_Análises_Mecenato!$S$31</f>
        <v>0</v>
      </c>
    </row>
    <row r="180" spans="1:24" x14ac:dyDescent="0.25">
      <c r="A180" s="28" t="s">
        <v>255</v>
      </c>
      <c r="B180" s="31">
        <f>'[1]SCC X Ano = Privado'!B180+'[1]SCC X Ano = Publico'!B180</f>
        <v>0</v>
      </c>
      <c r="C180" s="31">
        <f>'[1]SCC X Ano = Privado'!C180+'[1]SCC X Ano = Publico'!C180</f>
        <v>122827.56782865043</v>
      </c>
      <c r="D180" s="31">
        <f>'[1]SCC X Ano = Privado'!D180+'[1]SCC X Ano = Publico'!D180</f>
        <v>0</v>
      </c>
      <c r="E180" s="31">
        <f>'[1]SCC X Ano = Privado'!E180+'[1]SCC X Ano = Publico'!E180</f>
        <v>0</v>
      </c>
      <c r="F180" s="31">
        <f>'[1]SCC X Ano = Privado'!F180+'[1]SCC X Ano = Publico'!F180</f>
        <v>0</v>
      </c>
      <c r="G180" s="31">
        <f>'[1]SCC X Ano = Privado'!G180+'[1]SCC X Ano = Publico'!G180</f>
        <v>0</v>
      </c>
      <c r="H180" s="31">
        <f>'[1]SCC X Ano = Privado'!H180+'[1]SCC X Ano = Publico'!H180</f>
        <v>0</v>
      </c>
      <c r="I180" s="31">
        <f>'[1]SCC X Ano = Privado'!I180+'[1]SCC X Ano = Publico'!I180</f>
        <v>0</v>
      </c>
      <c r="J180" s="31">
        <f>'[1]SCC X Ano = Privado'!J180+'[1]SCC X Ano = Publico'!J180</f>
        <v>0</v>
      </c>
      <c r="K180" s="31">
        <f>'[1]SCC X Ano = Privado'!K180+'[1]SCC X Ano = Publico'!K180</f>
        <v>0</v>
      </c>
      <c r="L180" s="31">
        <f t="shared" si="5"/>
        <v>122827.56782865043</v>
      </c>
      <c r="N180" s="28" t="s">
        <v>255</v>
      </c>
      <c r="O180" s="32">
        <f>+B180/[1]Formato_Análises_Mecenato!$S$31</f>
        <v>0</v>
      </c>
      <c r="P180" s="32">
        <f>+C180/[1]Formato_Análises_Mecenato!$S$31</f>
        <v>7.0469718787591167E-5</v>
      </c>
      <c r="Q180" s="32">
        <f>+D180/[1]Formato_Análises_Mecenato!$S$31</f>
        <v>0</v>
      </c>
      <c r="R180" s="32">
        <f>+E180/[1]Formato_Análises_Mecenato!$S$31</f>
        <v>0</v>
      </c>
      <c r="S180" s="32">
        <f>+F180/[1]Formato_Análises_Mecenato!$S$31</f>
        <v>0</v>
      </c>
      <c r="T180" s="32">
        <f>+G180/[1]Formato_Análises_Mecenato!$S$31</f>
        <v>0</v>
      </c>
      <c r="U180" s="32">
        <f>+H180/[1]Formato_Análises_Mecenato!$S$31</f>
        <v>0</v>
      </c>
      <c r="V180" s="32">
        <f>+I180/[1]Formato_Análises_Mecenato!$S$31</f>
        <v>0</v>
      </c>
      <c r="W180" s="32">
        <f>+J180/[1]Formato_Análises_Mecenato!$S$31</f>
        <v>0</v>
      </c>
      <c r="X180" s="32">
        <f>+K180/[1]Formato_Análises_Mecenato!$S$31</f>
        <v>0</v>
      </c>
    </row>
    <row r="181" spans="1:24" x14ac:dyDescent="0.25">
      <c r="A181" s="28" t="s">
        <v>256</v>
      </c>
      <c r="B181" s="31">
        <f>'[1]SCC X Ano = Privado'!B181+'[1]SCC X Ano = Publico'!B181</f>
        <v>0</v>
      </c>
      <c r="C181" s="31">
        <f>'[1]SCC X Ano = Privado'!C181+'[1]SCC X Ano = Publico'!C181</f>
        <v>373941.70650055795</v>
      </c>
      <c r="D181" s="31">
        <f>'[1]SCC X Ano = Privado'!D181+'[1]SCC X Ano = Publico'!D181</f>
        <v>0</v>
      </c>
      <c r="E181" s="31">
        <f>'[1]SCC X Ano = Privado'!E181+'[1]SCC X Ano = Publico'!E181</f>
        <v>0</v>
      </c>
      <c r="F181" s="31">
        <f>'[1]SCC X Ano = Privado'!F181+'[1]SCC X Ano = Publico'!F181</f>
        <v>0</v>
      </c>
      <c r="G181" s="31">
        <f>'[1]SCC X Ano = Privado'!G181+'[1]SCC X Ano = Publico'!G181</f>
        <v>0</v>
      </c>
      <c r="H181" s="31">
        <f>'[1]SCC X Ano = Privado'!H181+'[1]SCC X Ano = Publico'!H181</f>
        <v>0</v>
      </c>
      <c r="I181" s="31">
        <f>'[1]SCC X Ano = Privado'!I181+'[1]SCC X Ano = Publico'!I181</f>
        <v>126884.28944388003</v>
      </c>
      <c r="J181" s="31">
        <f>'[1]SCC X Ano = Privado'!J181+'[1]SCC X Ano = Publico'!J181</f>
        <v>0</v>
      </c>
      <c r="K181" s="31">
        <f>'[1]SCC X Ano = Privado'!K181+'[1]SCC X Ano = Publico'!K181</f>
        <v>0</v>
      </c>
      <c r="L181" s="31">
        <f t="shared" si="5"/>
        <v>500825.99594443798</v>
      </c>
      <c r="N181" s="28" t="s">
        <v>256</v>
      </c>
      <c r="O181" s="32">
        <f>+B181/[1]Formato_Análises_Mecenato!$S$31</f>
        <v>0</v>
      </c>
      <c r="P181" s="32">
        <f>+C181/[1]Formato_Análises_Mecenato!$S$31</f>
        <v>2.1454114386444421E-4</v>
      </c>
      <c r="Q181" s="32">
        <f>+D181/[1]Formato_Análises_Mecenato!$S$31</f>
        <v>0</v>
      </c>
      <c r="R181" s="32">
        <f>+E181/[1]Formato_Análises_Mecenato!$S$31</f>
        <v>0</v>
      </c>
      <c r="S181" s="32">
        <f>+F181/[1]Formato_Análises_Mecenato!$S$31</f>
        <v>0</v>
      </c>
      <c r="T181" s="32">
        <f>+G181/[1]Formato_Análises_Mecenato!$S$31</f>
        <v>0</v>
      </c>
      <c r="U181" s="32">
        <f>+H181/[1]Formato_Análises_Mecenato!$S$31</f>
        <v>0</v>
      </c>
      <c r="V181" s="32">
        <f>+I181/[1]Formato_Análises_Mecenato!$S$31</f>
        <v>7.2797176999770229E-5</v>
      </c>
      <c r="W181" s="32">
        <f>+J181/[1]Formato_Análises_Mecenato!$S$31</f>
        <v>0</v>
      </c>
      <c r="X181" s="32">
        <f>+K181/[1]Formato_Análises_Mecenato!$S$31</f>
        <v>0</v>
      </c>
    </row>
    <row r="182" spans="1:24" x14ac:dyDescent="0.25">
      <c r="A182" s="28" t="s">
        <v>257</v>
      </c>
      <c r="B182" s="31">
        <f>'[1]SCC X Ano = Privado'!B182+'[1]SCC X Ano = Publico'!B182</f>
        <v>0</v>
      </c>
      <c r="C182" s="31">
        <f>'[1]SCC X Ano = Privado'!C182+'[1]SCC X Ano = Publico'!C182</f>
        <v>1842413.5174297565</v>
      </c>
      <c r="D182" s="31">
        <f>'[1]SCC X Ano = Privado'!D182+'[1]SCC X Ano = Publico'!D182</f>
        <v>361657.24377925089</v>
      </c>
      <c r="E182" s="31">
        <f>'[1]SCC X Ano = Privado'!E182+'[1]SCC X Ano = Publico'!E182</f>
        <v>0</v>
      </c>
      <c r="F182" s="31">
        <f>'[1]SCC X Ano = Privado'!F182+'[1]SCC X Ano = Publico'!F182</f>
        <v>0</v>
      </c>
      <c r="G182" s="31">
        <f>'[1]SCC X Ano = Privado'!G182+'[1]SCC X Ano = Publico'!G182</f>
        <v>0</v>
      </c>
      <c r="H182" s="31">
        <f>'[1]SCC X Ano = Privado'!H182+'[1]SCC X Ano = Publico'!H182</f>
        <v>0</v>
      </c>
      <c r="I182" s="31">
        <f>'[1]SCC X Ano = Privado'!I182+'[1]SCC X Ano = Publico'!I182</f>
        <v>43849.441714828201</v>
      </c>
      <c r="J182" s="31">
        <f>'[1]SCC X Ano = Privado'!J182+'[1]SCC X Ano = Publico'!J182</f>
        <v>0</v>
      </c>
      <c r="K182" s="31">
        <f>'[1]SCC X Ano = Privado'!K182+'[1]SCC X Ano = Publico'!K182</f>
        <v>0</v>
      </c>
      <c r="L182" s="31">
        <f t="shared" si="5"/>
        <v>2247920.2029238357</v>
      </c>
      <c r="N182" s="28" t="s">
        <v>257</v>
      </c>
      <c r="O182" s="32">
        <f>+B182/[1]Formato_Análises_Mecenato!$S$31</f>
        <v>0</v>
      </c>
      <c r="P182" s="32">
        <f>+C182/[1]Formato_Análises_Mecenato!$S$31</f>
        <v>1.0570457818138675E-3</v>
      </c>
      <c r="Q182" s="32">
        <f>+D182/[1]Formato_Análises_Mecenato!$S$31</f>
        <v>2.0749319323959083E-4</v>
      </c>
      <c r="R182" s="32">
        <f>+E182/[1]Formato_Análises_Mecenato!$S$31</f>
        <v>0</v>
      </c>
      <c r="S182" s="32">
        <f>+F182/[1]Formato_Análises_Mecenato!$S$31</f>
        <v>0</v>
      </c>
      <c r="T182" s="32">
        <f>+G182/[1]Formato_Análises_Mecenato!$S$31</f>
        <v>0</v>
      </c>
      <c r="U182" s="32">
        <f>+H182/[1]Formato_Análises_Mecenato!$S$31</f>
        <v>0</v>
      </c>
      <c r="V182" s="32">
        <f>+I182/[1]Formato_Análises_Mecenato!$S$31</f>
        <v>2.5157689607170047E-5</v>
      </c>
      <c r="W182" s="32">
        <f>+J182/[1]Formato_Análises_Mecenato!$S$31</f>
        <v>0</v>
      </c>
      <c r="X182" s="32">
        <f>+K182/[1]Formato_Análises_Mecenato!$S$31</f>
        <v>0</v>
      </c>
    </row>
    <row r="183" spans="1:24" x14ac:dyDescent="0.25">
      <c r="A183" s="28" t="s">
        <v>258</v>
      </c>
      <c r="B183" s="31">
        <f>'[1]SCC X Ano = Privado'!B183+'[1]SCC X Ano = Publico'!B183</f>
        <v>0</v>
      </c>
      <c r="C183" s="31">
        <f>'[1]SCC X Ano = Privado'!C183+'[1]SCC X Ano = Publico'!C183</f>
        <v>1216120.7440592262</v>
      </c>
      <c r="D183" s="31">
        <f>'[1]SCC X Ano = Privado'!D183+'[1]SCC X Ano = Publico'!D183</f>
        <v>136475.07536516714</v>
      </c>
      <c r="E183" s="31">
        <f>'[1]SCC X Ano = Privado'!E183+'[1]SCC X Ano = Publico'!E183</f>
        <v>0</v>
      </c>
      <c r="F183" s="31">
        <f>'[1]SCC X Ano = Privado'!F183+'[1]SCC X Ano = Publico'!F183</f>
        <v>246501.28112456488</v>
      </c>
      <c r="G183" s="31">
        <f>'[1]SCC X Ano = Privado'!G183+'[1]SCC X Ano = Publico'!G183</f>
        <v>104403.43265435286</v>
      </c>
      <c r="H183" s="31">
        <f>'[1]SCC X Ano = Privado'!H183+'[1]SCC X Ano = Publico'!H183</f>
        <v>0</v>
      </c>
      <c r="I183" s="31">
        <f>'[1]SCC X Ano = Privado'!I183+'[1]SCC X Ano = Publico'!I183</f>
        <v>580545.31819256861</v>
      </c>
      <c r="J183" s="31">
        <f>'[1]SCC X Ano = Privado'!J183+'[1]SCC X Ano = Publico'!J183</f>
        <v>1060575.105677787</v>
      </c>
      <c r="K183" s="31">
        <f>'[1]SCC X Ano = Privado'!K183+'[1]SCC X Ano = Publico'!K183</f>
        <v>0</v>
      </c>
      <c r="L183" s="31">
        <f t="shared" si="5"/>
        <v>3344620.9570736671</v>
      </c>
      <c r="N183" s="28" t="s">
        <v>258</v>
      </c>
      <c r="O183" s="32">
        <f>+B183/[1]Formato_Análises_Mecenato!$S$31</f>
        <v>0</v>
      </c>
      <c r="P183" s="32">
        <f>+C183/[1]Formato_Análises_Mecenato!$S$31</f>
        <v>6.9772355148450414E-4</v>
      </c>
      <c r="Q183" s="32">
        <f>+D183/[1]Formato_Análises_Mecenato!$S$31</f>
        <v>7.8299687541767961E-5</v>
      </c>
      <c r="R183" s="32">
        <f>+E183/[1]Formato_Análises_Mecenato!$S$31</f>
        <v>0</v>
      </c>
      <c r="S183" s="32">
        <f>+F183/[1]Formato_Análises_Mecenato!$S$31</f>
        <v>1.4142489563794127E-4</v>
      </c>
      <c r="T183" s="32">
        <f>+G183/[1]Formato_Análises_Mecenato!$S$31</f>
        <v>5.9899260969452486E-5</v>
      </c>
      <c r="U183" s="32">
        <f>+H183/[1]Formato_Análises_Mecenato!$S$31</f>
        <v>0</v>
      </c>
      <c r="V183" s="32">
        <f>+I183/[1]Formato_Análises_Mecenato!$S$31</f>
        <v>3.3307559564767501E-4</v>
      </c>
      <c r="W183" s="32">
        <f>+J183/[1]Formato_Análises_Mecenato!$S$31</f>
        <v>6.0848253182458722E-4</v>
      </c>
      <c r="X183" s="32">
        <f>+K183/[1]Formato_Análises_Mecenato!$S$31</f>
        <v>0</v>
      </c>
    </row>
    <row r="184" spans="1:24" x14ac:dyDescent="0.25">
      <c r="A184" s="28" t="s">
        <v>259</v>
      </c>
      <c r="B184" s="31">
        <f>'[1]SCC X Ano = Privado'!B184+'[1]SCC X Ano = Publico'!B184</f>
        <v>0</v>
      </c>
      <c r="C184" s="31">
        <f>'[1]SCC X Ano = Privado'!C184+'[1]SCC X Ano = Publico'!C184</f>
        <v>6079365.8640675535</v>
      </c>
      <c r="D184" s="31">
        <f>'[1]SCC X Ano = Privado'!D184+'[1]SCC X Ano = Publico'!D184</f>
        <v>4467724.6023763763</v>
      </c>
      <c r="E184" s="31">
        <f>'[1]SCC X Ano = Privado'!E184+'[1]SCC X Ano = Publico'!E184</f>
        <v>0</v>
      </c>
      <c r="F184" s="31">
        <f>'[1]SCC X Ano = Privado'!F184+'[1]SCC X Ano = Publico'!F184</f>
        <v>709852.66800952668</v>
      </c>
      <c r="G184" s="31">
        <f>'[1]SCC X Ano = Privado'!G184+'[1]SCC X Ano = Publico'!G184</f>
        <v>1744836.5680451691</v>
      </c>
      <c r="H184" s="31">
        <f>'[1]SCC X Ano = Privado'!H184+'[1]SCC X Ano = Publico'!H184</f>
        <v>0</v>
      </c>
      <c r="I184" s="31">
        <f>'[1]SCC X Ano = Privado'!I184+'[1]SCC X Ano = Publico'!I184</f>
        <v>5550257.3330522478</v>
      </c>
      <c r="J184" s="31">
        <f>'[1]SCC X Ano = Privado'!J184+'[1]SCC X Ano = Publico'!J184</f>
        <v>790947.34512466495</v>
      </c>
      <c r="K184" s="31">
        <f>'[1]SCC X Ano = Privado'!K184+'[1]SCC X Ano = Publico'!K184</f>
        <v>0</v>
      </c>
      <c r="L184" s="31">
        <f t="shared" si="5"/>
        <v>19342984.380675539</v>
      </c>
      <c r="N184" s="28" t="s">
        <v>259</v>
      </c>
      <c r="O184" s="32">
        <f>+B184/[1]Formato_Análises_Mecenato!$S$31</f>
        <v>0</v>
      </c>
      <c r="P184" s="32">
        <f>+C184/[1]Formato_Análises_Mecenato!$S$31</f>
        <v>3.4879075635965793E-3</v>
      </c>
      <c r="Q184" s="32">
        <f>+D184/[1]Formato_Análises_Mecenato!$S$31</f>
        <v>2.5632624818320896E-3</v>
      </c>
      <c r="R184" s="32">
        <f>+E184/[1]Formato_Análises_Mecenato!$S$31</f>
        <v>0</v>
      </c>
      <c r="S184" s="32">
        <f>+F184/[1]Formato_Análises_Mecenato!$S$31</f>
        <v>4.0726295227987407E-4</v>
      </c>
      <c r="T184" s="32">
        <f>+G184/[1]Formato_Análises_Mecenato!$S$31</f>
        <v>1.0010630712152541E-3</v>
      </c>
      <c r="U184" s="32">
        <f>+H184/[1]Formato_Análises_Mecenato!$S$31</f>
        <v>0</v>
      </c>
      <c r="V184" s="32">
        <f>+I184/[1]Formato_Análises_Mecenato!$S$31</f>
        <v>3.1843427365149278E-3</v>
      </c>
      <c r="W184" s="32">
        <f>+J184/[1]Formato_Análises_Mecenato!$S$31</f>
        <v>4.5378930782447437E-4</v>
      </c>
      <c r="X184" s="32">
        <f>+K184/[1]Formato_Análises_Mecenato!$S$31</f>
        <v>0</v>
      </c>
    </row>
    <row r="185" spans="1:24" x14ac:dyDescent="0.25">
      <c r="A185" s="28" t="s">
        <v>260</v>
      </c>
      <c r="B185" s="31">
        <f>'[1]SCC X Ano = Privado'!B185+'[1]SCC X Ano = Publico'!B185</f>
        <v>0</v>
      </c>
      <c r="C185" s="31">
        <f>'[1]SCC X Ano = Privado'!C185+'[1]SCC X Ano = Publico'!C185</f>
        <v>5014225.3805211438</v>
      </c>
      <c r="D185" s="31">
        <f>'[1]SCC X Ano = Privado'!D185+'[1]SCC X Ano = Publico'!D185</f>
        <v>80383.819390083445</v>
      </c>
      <c r="E185" s="31">
        <f>'[1]SCC X Ano = Privado'!E185+'[1]SCC X Ano = Publico'!E185</f>
        <v>0</v>
      </c>
      <c r="F185" s="31">
        <f>'[1]SCC X Ano = Privado'!F185+'[1]SCC X Ano = Publico'!F185</f>
        <v>0</v>
      </c>
      <c r="G185" s="31">
        <f>'[1]SCC X Ano = Privado'!G185+'[1]SCC X Ano = Publico'!G185</f>
        <v>127306.67980213522</v>
      </c>
      <c r="H185" s="31">
        <f>'[1]SCC X Ano = Privado'!H185+'[1]SCC X Ano = Publico'!H185</f>
        <v>0</v>
      </c>
      <c r="I185" s="31">
        <f>'[1]SCC X Ano = Privado'!I185+'[1]SCC X Ano = Publico'!I185</f>
        <v>11600.381406039207</v>
      </c>
      <c r="J185" s="31">
        <f>'[1]SCC X Ano = Privado'!J185+'[1]SCC X Ano = Publico'!J185</f>
        <v>0</v>
      </c>
      <c r="K185" s="31">
        <f>'[1]SCC X Ano = Privado'!K185+'[1]SCC X Ano = Publico'!K185</f>
        <v>0</v>
      </c>
      <c r="L185" s="31">
        <f t="shared" si="5"/>
        <v>5233516.261119402</v>
      </c>
      <c r="N185" s="28" t="s">
        <v>260</v>
      </c>
      <c r="O185" s="32">
        <f>+B185/[1]Formato_Análises_Mecenato!$S$31</f>
        <v>0</v>
      </c>
      <c r="P185" s="32">
        <f>+C185/[1]Formato_Análises_Mecenato!$S$31</f>
        <v>2.876805742794376E-3</v>
      </c>
      <c r="Q185" s="32">
        <f>+D185/[1]Formato_Análises_Mecenato!$S$31</f>
        <v>4.6118515962101326E-5</v>
      </c>
      <c r="R185" s="32">
        <f>+E185/[1]Formato_Análises_Mecenato!$S$31</f>
        <v>0</v>
      </c>
      <c r="S185" s="32">
        <f>+F185/[1]Formato_Análises_Mecenato!$S$31</f>
        <v>0</v>
      </c>
      <c r="T185" s="32">
        <f>+G185/[1]Formato_Análises_Mecenato!$S$31</f>
        <v>7.3039514532711986E-5</v>
      </c>
      <c r="U185" s="32">
        <f>+H185/[1]Formato_Análises_Mecenato!$S$31</f>
        <v>0</v>
      </c>
      <c r="V185" s="32">
        <f>+I185/[1]Formato_Análises_Mecenato!$S$31</f>
        <v>6.6554734410502771E-6</v>
      </c>
      <c r="W185" s="32">
        <f>+J185/[1]Formato_Análises_Mecenato!$S$31</f>
        <v>0</v>
      </c>
      <c r="X185" s="32">
        <f>+K185/[1]Formato_Análises_Mecenato!$S$31</f>
        <v>0</v>
      </c>
    </row>
    <row r="186" spans="1:24" x14ac:dyDescent="0.25">
      <c r="A186" s="28" t="s">
        <v>261</v>
      </c>
      <c r="B186" s="31">
        <f>'[1]SCC X Ano = Privado'!B186+'[1]SCC X Ano = Publico'!B186</f>
        <v>0</v>
      </c>
      <c r="C186" s="31">
        <f>'[1]SCC X Ano = Privado'!C186+'[1]SCC X Ano = Publico'!C186</f>
        <v>376596.88368181745</v>
      </c>
      <c r="D186" s="31">
        <f>'[1]SCC X Ano = Privado'!D186+'[1]SCC X Ano = Publico'!D186</f>
        <v>168837.49187155443</v>
      </c>
      <c r="E186" s="31">
        <f>'[1]SCC X Ano = Privado'!E186+'[1]SCC X Ano = Publico'!E186</f>
        <v>0</v>
      </c>
      <c r="F186" s="31">
        <f>'[1]SCC X Ano = Privado'!F186+'[1]SCC X Ano = Publico'!F186</f>
        <v>283883.57844306389</v>
      </c>
      <c r="G186" s="31">
        <f>'[1]SCC X Ano = Privado'!G186+'[1]SCC X Ano = Publico'!G186</f>
        <v>0</v>
      </c>
      <c r="H186" s="31">
        <f>'[1]SCC X Ano = Privado'!H186+'[1]SCC X Ano = Publico'!H186</f>
        <v>0</v>
      </c>
      <c r="I186" s="31">
        <f>'[1]SCC X Ano = Privado'!I186+'[1]SCC X Ano = Publico'!I186</f>
        <v>99626.80501657202</v>
      </c>
      <c r="J186" s="31">
        <f>'[1]SCC X Ano = Privado'!J186+'[1]SCC X Ano = Publico'!J186</f>
        <v>73561.430372578732</v>
      </c>
      <c r="K186" s="31">
        <f>'[1]SCC X Ano = Privado'!K186+'[1]SCC X Ano = Publico'!K186</f>
        <v>0</v>
      </c>
      <c r="L186" s="31">
        <f t="shared" si="5"/>
        <v>1002506.1893855864</v>
      </c>
      <c r="N186" s="28" t="s">
        <v>261</v>
      </c>
      <c r="O186" s="32">
        <f>+B186/[1]Formato_Análises_Mecenato!$S$31</f>
        <v>0</v>
      </c>
      <c r="P186" s="32">
        <f>+C186/[1]Formato_Análises_Mecenato!$S$31</f>
        <v>2.1606449560544432E-4</v>
      </c>
      <c r="Q186" s="32">
        <f>+D186/[1]Formato_Análises_Mecenato!$S$31</f>
        <v>9.6866939428359922E-5</v>
      </c>
      <c r="R186" s="32">
        <f>+E186/[1]Formato_Análises_Mecenato!$S$31</f>
        <v>0</v>
      </c>
      <c r="S186" s="32">
        <f>+F186/[1]Formato_Análises_Mecenato!$S$31</f>
        <v>1.6287219795156957E-4</v>
      </c>
      <c r="T186" s="32">
        <f>+G186/[1]Formato_Análises_Mecenato!$S$31</f>
        <v>0</v>
      </c>
      <c r="U186" s="32">
        <f>+H186/[1]Formato_Análises_Mecenato!$S$31</f>
        <v>0</v>
      </c>
      <c r="V186" s="32">
        <f>+I186/[1]Formato_Análises_Mecenato!$S$31</f>
        <v>5.7158771905490614E-5</v>
      </c>
      <c r="W186" s="32">
        <f>+J186/[1]Formato_Análises_Mecenato!$S$31</f>
        <v>4.2204314581888341E-5</v>
      </c>
      <c r="X186" s="32">
        <f>+K186/[1]Formato_Análises_Mecenato!$S$31</f>
        <v>0</v>
      </c>
    </row>
    <row r="187" spans="1:24" x14ac:dyDescent="0.25">
      <c r="A187" s="28" t="s">
        <v>262</v>
      </c>
      <c r="B187" s="31">
        <f>'[1]SCC X Ano = Privado'!B187+'[1]SCC X Ano = Publico'!B187</f>
        <v>130088.04183807732</v>
      </c>
      <c r="C187" s="31">
        <f>'[1]SCC X Ano = Privado'!C187+'[1]SCC X Ano = Publico'!C187</f>
        <v>8089454.2831443511</v>
      </c>
      <c r="D187" s="31">
        <f>'[1]SCC X Ano = Privado'!D187+'[1]SCC X Ano = Publico'!D187</f>
        <v>2432212.9375326862</v>
      </c>
      <c r="E187" s="31">
        <f>'[1]SCC X Ano = Privado'!E187+'[1]SCC X Ano = Publico'!E187</f>
        <v>0</v>
      </c>
      <c r="F187" s="31">
        <f>'[1]SCC X Ano = Privado'!F187+'[1]SCC X Ano = Publico'!F187</f>
        <v>337279.15143451979</v>
      </c>
      <c r="G187" s="31">
        <f>'[1]SCC X Ano = Privado'!G187+'[1]SCC X Ano = Publico'!G187</f>
        <v>2105166.4142988957</v>
      </c>
      <c r="H187" s="31">
        <f>'[1]SCC X Ano = Privado'!H187+'[1]SCC X Ano = Publico'!H187</f>
        <v>0</v>
      </c>
      <c r="I187" s="31">
        <f>'[1]SCC X Ano = Privado'!I187+'[1]SCC X Ano = Publico'!I187</f>
        <v>6047622.6486256076</v>
      </c>
      <c r="J187" s="31">
        <f>'[1]SCC X Ano = Privado'!J187+'[1]SCC X Ano = Publico'!J187</f>
        <v>5744615.5275420137</v>
      </c>
      <c r="K187" s="31">
        <f>'[1]SCC X Ano = Privado'!K187+'[1]SCC X Ano = Publico'!K187</f>
        <v>0</v>
      </c>
      <c r="L187" s="31">
        <f t="shared" si="5"/>
        <v>24886439.004416153</v>
      </c>
      <c r="N187" s="28" t="s">
        <v>262</v>
      </c>
      <c r="O187" s="32">
        <f>+B187/[1]Formato_Análises_Mecenato!$S$31</f>
        <v>7.4635262164813221E-5</v>
      </c>
      <c r="P187" s="32">
        <f>+C187/[1]Formato_Análises_Mecenato!$S$31</f>
        <v>4.6411532732905441E-3</v>
      </c>
      <c r="Q187" s="32">
        <f>+D187/[1]Formato_Análises_Mecenato!$S$31</f>
        <v>1.3954307226743746E-3</v>
      </c>
      <c r="R187" s="32">
        <f>+E187/[1]Formato_Análises_Mecenato!$S$31</f>
        <v>0</v>
      </c>
      <c r="S187" s="32">
        <f>+F187/[1]Formato_Análises_Mecenato!$S$31</f>
        <v>1.9350677844297371E-4</v>
      </c>
      <c r="T187" s="32">
        <f>+G187/[1]Formato_Análises_Mecenato!$S$31</f>
        <v>1.2077946982039075E-3</v>
      </c>
      <c r="U187" s="32">
        <f>+H187/[1]Formato_Análises_Mecenato!$S$31</f>
        <v>0</v>
      </c>
      <c r="V187" s="32">
        <f>+I187/[1]Formato_Análises_Mecenato!$S$31</f>
        <v>3.4696955652223343E-3</v>
      </c>
      <c r="W187" s="32">
        <f>+J187/[1]Formato_Análises_Mecenato!$S$31</f>
        <v>3.2958516392139112E-3</v>
      </c>
      <c r="X187" s="32">
        <f>+K187/[1]Formato_Análises_Mecenato!$S$31</f>
        <v>0</v>
      </c>
    </row>
    <row r="188" spans="1:24" x14ac:dyDescent="0.25">
      <c r="A188" s="28" t="s">
        <v>263</v>
      </c>
      <c r="B188" s="31">
        <f>'[1]SCC X Ano = Privado'!B188+'[1]SCC X Ano = Publico'!B188</f>
        <v>859792.97480055294</v>
      </c>
      <c r="C188" s="31">
        <f>'[1]SCC X Ano = Privado'!C188+'[1]SCC X Ano = Publico'!C188</f>
        <v>747883.4130011159</v>
      </c>
      <c r="D188" s="31">
        <f>'[1]SCC X Ano = Privado'!D188+'[1]SCC X Ano = Publico'!D188</f>
        <v>0</v>
      </c>
      <c r="E188" s="31">
        <f>'[1]SCC X Ano = Privado'!E188+'[1]SCC X Ano = Publico'!E188</f>
        <v>0</v>
      </c>
      <c r="F188" s="31">
        <f>'[1]SCC X Ano = Privado'!F188+'[1]SCC X Ano = Publico'!F188</f>
        <v>0</v>
      </c>
      <c r="G188" s="31">
        <f>'[1]SCC X Ano = Privado'!G188+'[1]SCC X Ano = Publico'!G188</f>
        <v>0</v>
      </c>
      <c r="H188" s="31">
        <f>'[1]SCC X Ano = Privado'!H188+'[1]SCC X Ano = Publico'!H188</f>
        <v>0</v>
      </c>
      <c r="I188" s="31">
        <f>'[1]SCC X Ano = Privado'!I188+'[1]SCC X Ano = Publico'!I188</f>
        <v>0</v>
      </c>
      <c r="J188" s="31">
        <f>'[1]SCC X Ano = Privado'!J188+'[1]SCC X Ano = Publico'!J188</f>
        <v>0</v>
      </c>
      <c r="K188" s="31">
        <f>'[1]SCC X Ano = Privado'!K188+'[1]SCC X Ano = Publico'!K188</f>
        <v>0</v>
      </c>
      <c r="L188" s="31">
        <f t="shared" si="5"/>
        <v>1607676.3878016688</v>
      </c>
      <c r="N188" s="28" t="s">
        <v>263</v>
      </c>
      <c r="O188" s="32">
        <f>+B188/[1]Formato_Análises_Mecenato!$S$31</f>
        <v>4.9328803151313817E-4</v>
      </c>
      <c r="P188" s="32">
        <f>+C188/[1]Formato_Análises_Mecenato!$S$31</f>
        <v>4.2908228772888841E-4</v>
      </c>
      <c r="Q188" s="32">
        <f>+D188/[1]Formato_Análises_Mecenato!$S$31</f>
        <v>0</v>
      </c>
      <c r="R188" s="32">
        <f>+E188/[1]Formato_Análises_Mecenato!$S$31</f>
        <v>0</v>
      </c>
      <c r="S188" s="32">
        <f>+F188/[1]Formato_Análises_Mecenato!$S$31</f>
        <v>0</v>
      </c>
      <c r="T188" s="32">
        <f>+G188/[1]Formato_Análises_Mecenato!$S$31</f>
        <v>0</v>
      </c>
      <c r="U188" s="32">
        <f>+H188/[1]Formato_Análises_Mecenato!$S$31</f>
        <v>0</v>
      </c>
      <c r="V188" s="32">
        <f>+I188/[1]Formato_Análises_Mecenato!$S$31</f>
        <v>0</v>
      </c>
      <c r="W188" s="32">
        <f>+J188/[1]Formato_Análises_Mecenato!$S$31</f>
        <v>0</v>
      </c>
      <c r="X188" s="32">
        <f>+K188/[1]Formato_Análises_Mecenato!$S$31</f>
        <v>0</v>
      </c>
    </row>
    <row r="189" spans="1:24" x14ac:dyDescent="0.25">
      <c r="A189" s="28" t="s">
        <v>264</v>
      </c>
      <c r="B189" s="31">
        <f>'[1]SCC X Ano = Privado'!B189+'[1]SCC X Ano = Publico'!B189</f>
        <v>0</v>
      </c>
      <c r="C189" s="31">
        <f>'[1]SCC X Ano = Privado'!C189+'[1]SCC X Ano = Publico'!C189</f>
        <v>588584.24603187828</v>
      </c>
      <c r="D189" s="31">
        <f>'[1]SCC X Ano = Privado'!D189+'[1]SCC X Ano = Publico'!D189</f>
        <v>409425.22609550145</v>
      </c>
      <c r="E189" s="31">
        <f>'[1]SCC X Ano = Privado'!E189+'[1]SCC X Ano = Publico'!E189</f>
        <v>0</v>
      </c>
      <c r="F189" s="31">
        <f>'[1]SCC X Ano = Privado'!F189+'[1]SCC X Ano = Publico'!F189</f>
        <v>0</v>
      </c>
      <c r="G189" s="31">
        <f>'[1]SCC X Ano = Privado'!G189+'[1]SCC X Ano = Publico'!G189</f>
        <v>0</v>
      </c>
      <c r="H189" s="31">
        <f>'[1]SCC X Ano = Privado'!H189+'[1]SCC X Ano = Publico'!H189</f>
        <v>0</v>
      </c>
      <c r="I189" s="31">
        <f>'[1]SCC X Ano = Privado'!I189+'[1]SCC X Ano = Publico'!I189</f>
        <v>477662.76377808501</v>
      </c>
      <c r="J189" s="31">
        <f>'[1]SCC X Ano = Privado'!J189+'[1]SCC X Ano = Publico'!J189</f>
        <v>0</v>
      </c>
      <c r="K189" s="31">
        <f>'[1]SCC X Ano = Privado'!K189+'[1]SCC X Ano = Publico'!K189</f>
        <v>0</v>
      </c>
      <c r="L189" s="31">
        <f t="shared" si="5"/>
        <v>1475672.2359054647</v>
      </c>
      <c r="N189" s="28" t="s">
        <v>264</v>
      </c>
      <c r="O189" s="32">
        <f>+B189/[1]Formato_Análises_Mecenato!$S$31</f>
        <v>0</v>
      </c>
      <c r="P189" s="32">
        <f>+C189/[1]Formato_Análises_Mecenato!$S$31</f>
        <v>3.3768776044263522E-4</v>
      </c>
      <c r="Q189" s="32">
        <f>+D189/[1]Formato_Análises_Mecenato!$S$31</f>
        <v>2.348990626253039E-4</v>
      </c>
      <c r="R189" s="32">
        <f>+E189/[1]Formato_Análises_Mecenato!$S$31</f>
        <v>0</v>
      </c>
      <c r="S189" s="32">
        <f>+F189/[1]Formato_Análises_Mecenato!$S$31</f>
        <v>0</v>
      </c>
      <c r="T189" s="32">
        <f>+G189/[1]Formato_Análises_Mecenato!$S$31</f>
        <v>0</v>
      </c>
      <c r="U189" s="32">
        <f>+H189/[1]Formato_Análises_Mecenato!$S$31</f>
        <v>0</v>
      </c>
      <c r="V189" s="32">
        <f>+I189/[1]Formato_Análises_Mecenato!$S$31</f>
        <v>2.7404890639618786E-4</v>
      </c>
      <c r="W189" s="32">
        <f>+J189/[1]Formato_Análises_Mecenato!$S$31</f>
        <v>0</v>
      </c>
      <c r="X189" s="32">
        <f>+K189/[1]Formato_Análises_Mecenato!$S$31</f>
        <v>0</v>
      </c>
    </row>
    <row r="190" spans="1:24" x14ac:dyDescent="0.25">
      <c r="A190" s="28" t="s">
        <v>265</v>
      </c>
      <c r="B190" s="31">
        <f>'[1]SCC X Ano = Privado'!B190+'[1]SCC X Ano = Publico'!B190</f>
        <v>859929.4498759181</v>
      </c>
      <c r="C190" s="31">
        <f>'[1]SCC X Ano = Privado'!C190+'[1]SCC X Ano = Publico'!C190</f>
        <v>4314274.3204170484</v>
      </c>
      <c r="D190" s="31">
        <f>'[1]SCC X Ano = Privado'!D190+'[1]SCC X Ano = Publico'!D190</f>
        <v>2217134.4420206193</v>
      </c>
      <c r="E190" s="31">
        <f>'[1]SCC X Ano = Privado'!E190+'[1]SCC X Ano = Publico'!E190</f>
        <v>0</v>
      </c>
      <c r="F190" s="31">
        <f>'[1]SCC X Ano = Privado'!F190+'[1]SCC X Ano = Publico'!F190</f>
        <v>555453.55673623027</v>
      </c>
      <c r="G190" s="31">
        <f>'[1]SCC X Ano = Privado'!G190+'[1]SCC X Ano = Publico'!G190</f>
        <v>403767.13324095204</v>
      </c>
      <c r="H190" s="31">
        <f>'[1]SCC X Ano = Privado'!H190+'[1]SCC X Ano = Publico'!H190</f>
        <v>0</v>
      </c>
      <c r="I190" s="31">
        <f>'[1]SCC X Ano = Privado'!I190+'[1]SCC X Ano = Publico'!I190</f>
        <v>8290604.3235297557</v>
      </c>
      <c r="J190" s="31">
        <f>'[1]SCC X Ano = Privado'!J190+'[1]SCC X Ano = Publico'!J190</f>
        <v>934405.2086634133</v>
      </c>
      <c r="K190" s="31">
        <f>'[1]SCC X Ano = Privado'!K190+'[1]SCC X Ano = Publico'!K190</f>
        <v>0</v>
      </c>
      <c r="L190" s="31">
        <f t="shared" si="5"/>
        <v>17575568.434483938</v>
      </c>
      <c r="N190" s="28" t="s">
        <v>265</v>
      </c>
      <c r="O190" s="32">
        <f>+B190/[1]Formato_Análises_Mecenato!$S$31</f>
        <v>4.9336633120067991E-4</v>
      </c>
      <c r="P190" s="32">
        <f>+C190/[1]Formato_Análises_Mecenato!$S$31</f>
        <v>2.4752236285948762E-3</v>
      </c>
      <c r="Q190" s="32">
        <f>+D190/[1]Formato_Análises_Mecenato!$S$31</f>
        <v>1.2720339855743002E-3</v>
      </c>
      <c r="R190" s="32">
        <f>+E190/[1]Formato_Análises_Mecenato!$S$31</f>
        <v>0</v>
      </c>
      <c r="S190" s="32">
        <f>+F190/[1]Formato_Análises_Mecenato!$S$31</f>
        <v>3.1867972829499559E-4</v>
      </c>
      <c r="T190" s="32">
        <f>+G190/[1]Formato_Análises_Mecenato!$S$31</f>
        <v>2.3165285153944724E-4</v>
      </c>
      <c r="U190" s="32">
        <f>+H190/[1]Formato_Análises_Mecenato!$S$31</f>
        <v>0</v>
      </c>
      <c r="V190" s="32">
        <f>+I190/[1]Formato_Análises_Mecenato!$S$31</f>
        <v>4.756558853899669E-3</v>
      </c>
      <c r="W190" s="32">
        <f>+J190/[1]Formato_Análises_Mecenato!$S$31</f>
        <v>5.3609522236922307E-4</v>
      </c>
      <c r="X190" s="32">
        <f>+K190/[1]Formato_Análises_Mecenato!$S$31</f>
        <v>0</v>
      </c>
    </row>
    <row r="191" spans="1:24" x14ac:dyDescent="0.25">
      <c r="A191" s="28" t="s">
        <v>266</v>
      </c>
      <c r="B191" s="31">
        <f>'[1]SCC X Ano = Privado'!B191+'[1]SCC X Ano = Publico'!B191</f>
        <v>15039180.264270414</v>
      </c>
      <c r="C191" s="31">
        <f>'[1]SCC X Ano = Privado'!C191+'[1]SCC X Ano = Publico'!C191</f>
        <v>58911017.457080968</v>
      </c>
      <c r="D191" s="31">
        <f>'[1]SCC X Ano = Privado'!D191+'[1]SCC X Ano = Publico'!D191</f>
        <v>12655701.94836528</v>
      </c>
      <c r="E191" s="31">
        <f>'[1]SCC X Ano = Privado'!E191+'[1]SCC X Ano = Publico'!E191</f>
        <v>0</v>
      </c>
      <c r="F191" s="31">
        <f>'[1]SCC X Ano = Privado'!F191+'[1]SCC X Ano = Publico'!F191</f>
        <v>4046021.9693209631</v>
      </c>
      <c r="G191" s="31">
        <f>'[1]SCC X Ano = Privado'!G191+'[1]SCC X Ano = Publico'!G191</f>
        <v>11936050.042404361</v>
      </c>
      <c r="H191" s="31">
        <f>'[1]SCC X Ano = Privado'!H191+'[1]SCC X Ano = Publico'!H191</f>
        <v>0</v>
      </c>
      <c r="I191" s="31">
        <f>'[1]SCC X Ano = Privado'!I191+'[1]SCC X Ano = Publico'!I191</f>
        <v>42774437.76815965</v>
      </c>
      <c r="J191" s="31">
        <f>'[1]SCC X Ano = Privado'!J191+'[1]SCC X Ano = Publico'!J191</f>
        <v>28213511.177448865</v>
      </c>
      <c r="K191" s="31">
        <f>'[1]SCC X Ano = Privado'!K191+'[1]SCC X Ano = Publico'!K191</f>
        <v>0</v>
      </c>
      <c r="L191" s="31">
        <f t="shared" si="5"/>
        <v>173575920.62705052</v>
      </c>
      <c r="N191" s="28" t="s">
        <v>266</v>
      </c>
      <c r="O191" s="32">
        <f>+B191/[1]Formato_Análises_Mecenato!$S$31</f>
        <v>8.6284115427369013E-3</v>
      </c>
      <c r="P191" s="32">
        <f>+C191/[1]Formato_Análises_Mecenato!$S$31</f>
        <v>3.3798950081652721E-2</v>
      </c>
      <c r="Q191" s="32">
        <f>+D191/[1]Formato_Análises_Mecenato!$S$31</f>
        <v>7.2609412783051289E-3</v>
      </c>
      <c r="R191" s="32">
        <f>+E191/[1]Formato_Análises_Mecenato!$S$31</f>
        <v>0</v>
      </c>
      <c r="S191" s="32">
        <f>+F191/[1]Formato_Análises_Mecenato!$S$31</f>
        <v>2.3213195166757773E-3</v>
      </c>
      <c r="T191" s="32">
        <f>+G191/[1]Formato_Análises_Mecenato!$S$31</f>
        <v>6.8480562205405094E-3</v>
      </c>
      <c r="U191" s="32">
        <f>+H191/[1]Formato_Análises_Mecenato!$S$31</f>
        <v>0</v>
      </c>
      <c r="V191" s="32">
        <f>+I191/[1]Formato_Análises_Mecenato!$S$31</f>
        <v>2.454092883304998E-2</v>
      </c>
      <c r="W191" s="32">
        <f>+J191/[1]Formato_Análises_Mecenato!$S$31</f>
        <v>1.6186905218696514E-2</v>
      </c>
      <c r="X191" s="32">
        <f>+K191/[1]Formato_Análises_Mecenato!$S$31</f>
        <v>0</v>
      </c>
    </row>
    <row r="192" spans="1:24" x14ac:dyDescent="0.25">
      <c r="A192" s="28" t="s">
        <v>267</v>
      </c>
      <c r="B192" s="31">
        <f>'[1]SCC X Ano = Privado'!B192+'[1]SCC X Ano = Publico'!B192</f>
        <v>1220345.3163696476</v>
      </c>
      <c r="C192" s="31">
        <f>'[1]SCC X Ano = Privado'!C192+'[1]SCC X Ano = Publico'!C192</f>
        <v>2627489.4728045841</v>
      </c>
      <c r="D192" s="31">
        <f>'[1]SCC X Ano = Privado'!D192+'[1]SCC X Ano = Publico'!D192</f>
        <v>1883351.9184920306</v>
      </c>
      <c r="E192" s="31">
        <f>'[1]SCC X Ano = Privado'!E192+'[1]SCC X Ano = Publico'!E192</f>
        <v>0</v>
      </c>
      <c r="F192" s="31">
        <f>'[1]SCC X Ano = Privado'!F192+'[1]SCC X Ano = Publico'!F192</f>
        <v>133953.01597241886</v>
      </c>
      <c r="G192" s="31">
        <f>'[1]SCC X Ano = Privado'!G192+'[1]SCC X Ano = Publico'!G192</f>
        <v>315434.84169151087</v>
      </c>
      <c r="H192" s="31">
        <f>'[1]SCC X Ano = Privado'!H192+'[1]SCC X Ano = Publico'!H192</f>
        <v>0</v>
      </c>
      <c r="I192" s="31">
        <f>'[1]SCC X Ano = Privado'!I192+'[1]SCC X Ano = Publico'!I192</f>
        <v>357564.69745673786</v>
      </c>
      <c r="J192" s="31">
        <f>'[1]SCC X Ano = Privado'!J192+'[1]SCC X Ano = Publico'!J192</f>
        <v>3181677.7418220886</v>
      </c>
      <c r="K192" s="31">
        <f>'[1]SCC X Ano = Privado'!K192+'[1]SCC X Ano = Publico'!K192</f>
        <v>0</v>
      </c>
      <c r="L192" s="31">
        <f t="shared" si="5"/>
        <v>9719817.0046090186</v>
      </c>
      <c r="N192" s="28" t="s">
        <v>267</v>
      </c>
      <c r="O192" s="32">
        <f>+B192/[1]Formato_Análises_Mecenato!$S$31</f>
        <v>7.0014731048239091E-4</v>
      </c>
      <c r="P192" s="32">
        <f>+C192/[1]Formato_Análises_Mecenato!$S$31</f>
        <v>1.5074665039708263E-3</v>
      </c>
      <c r="Q192" s="32">
        <f>+D192/[1]Formato_Análises_Mecenato!$S$31</f>
        <v>1.0805333234258341E-3</v>
      </c>
      <c r="R192" s="32">
        <f>+E192/[1]Formato_Análises_Mecenato!$S$31</f>
        <v>0</v>
      </c>
      <c r="S192" s="32">
        <f>+F192/[1]Formato_Análises_Mecenato!$S$31</f>
        <v>7.6852709315996092E-5</v>
      </c>
      <c r="T192" s="32">
        <f>+G192/[1]Formato_Análises_Mecenato!$S$31</f>
        <v>1.8097406781528833E-4</v>
      </c>
      <c r="U192" s="32">
        <f>+H192/[1]Formato_Análises_Mecenato!$S$31</f>
        <v>0</v>
      </c>
      <c r="V192" s="32">
        <f>+I192/[1]Formato_Análises_Mecenato!$S$31</f>
        <v>2.0514518135943203E-4</v>
      </c>
      <c r="W192" s="32">
        <f>+J192/[1]Formato_Análises_Mecenato!$S$31</f>
        <v>1.8254203002026847E-3</v>
      </c>
      <c r="X192" s="32">
        <f>+K192/[1]Formato_Análises_Mecenato!$S$31</f>
        <v>0</v>
      </c>
    </row>
    <row r="193" spans="1:24" x14ac:dyDescent="0.25">
      <c r="A193" s="28" t="s">
        <v>268</v>
      </c>
      <c r="B193" s="31">
        <f>'[1]SCC X Ano = Privado'!B193+'[1]SCC X Ano = Publico'!B193</f>
        <v>30469966.313225955</v>
      </c>
      <c r="C193" s="31">
        <f>'[1]SCC X Ano = Privado'!C193+'[1]SCC X Ano = Publico'!C193</f>
        <v>165266791.44974115</v>
      </c>
      <c r="D193" s="31">
        <f>'[1]SCC X Ano = Privado'!D193+'[1]SCC X Ano = Publico'!D193</f>
        <v>42412410.076436102</v>
      </c>
      <c r="E193" s="31">
        <f>'[1]SCC X Ano = Privado'!E193+'[1]SCC X Ano = Publico'!E193</f>
        <v>0</v>
      </c>
      <c r="F193" s="31">
        <f>'[1]SCC X Ano = Privado'!F193+'[1]SCC X Ano = Publico'!F193</f>
        <v>10640728.676915938</v>
      </c>
      <c r="G193" s="31">
        <f>'[1]SCC X Ano = Privado'!G193+'[1]SCC X Ano = Publico'!G193</f>
        <v>36496146.025305212</v>
      </c>
      <c r="H193" s="31">
        <f>'[1]SCC X Ano = Privado'!H193+'[1]SCC X Ano = Publico'!H193</f>
        <v>0</v>
      </c>
      <c r="I193" s="31">
        <f>'[1]SCC X Ano = Privado'!I193+'[1]SCC X Ano = Publico'!I193</f>
        <v>117326747.30878349</v>
      </c>
      <c r="J193" s="31">
        <f>'[1]SCC X Ano = Privado'!J193+'[1]SCC X Ano = Publico'!J193</f>
        <v>52988892.756788686</v>
      </c>
      <c r="K193" s="31">
        <f>'[1]SCC X Ano = Privado'!K193+'[1]SCC X Ano = Publico'!K193</f>
        <v>0</v>
      </c>
      <c r="L193" s="31">
        <f t="shared" si="5"/>
        <v>455601682.60719651</v>
      </c>
      <c r="N193" s="28" t="s">
        <v>268</v>
      </c>
      <c r="O193" s="32">
        <f>+B193/[1]Formato_Análises_Mecenato!$S$31</f>
        <v>1.7481498620536527E-2</v>
      </c>
      <c r="P193" s="32">
        <f>+C193/[1]Formato_Análises_Mecenato!$S$31</f>
        <v>9.4818325594770506E-2</v>
      </c>
      <c r="Q193" s="32">
        <f>+D193/[1]Formato_Análises_Mecenato!$S$31</f>
        <v>2.4333223103138683E-2</v>
      </c>
      <c r="R193" s="32">
        <f>+E193/[1]Formato_Análises_Mecenato!$S$31</f>
        <v>0</v>
      </c>
      <c r="S193" s="32">
        <f>+F193/[1]Formato_Análises_Mecenato!$S$31</f>
        <v>6.1048929878949809E-3</v>
      </c>
      <c r="T193" s="32">
        <f>+G193/[1]Formato_Análises_Mecenato!$S$31</f>
        <v>2.0938891754512239E-2</v>
      </c>
      <c r="U193" s="32">
        <f>+H193/[1]Formato_Análises_Mecenato!$S$31</f>
        <v>0</v>
      </c>
      <c r="V193" s="32">
        <f>+I193/[1]Formato_Análises_Mecenato!$S$31</f>
        <v>6.7313739376871171E-2</v>
      </c>
      <c r="W193" s="32">
        <f>+J193/[1]Formato_Análises_Mecenato!$S$31</f>
        <v>3.0401256309544183E-2</v>
      </c>
      <c r="X193" s="32">
        <f>+K193/[1]Formato_Análises_Mecenato!$S$31</f>
        <v>0</v>
      </c>
    </row>
    <row r="194" spans="1:24" x14ac:dyDescent="0.25">
      <c r="A194" s="28" t="s">
        <v>269</v>
      </c>
      <c r="B194" s="31">
        <f>'[1]SCC X Ano = Privado'!B194+'[1]SCC X Ano = Publico'!B194</f>
        <v>30269338.26270882</v>
      </c>
      <c r="C194" s="31">
        <f>'[1]SCC X Ano = Privado'!C194+'[1]SCC X Ano = Publico'!C194</f>
        <v>250655534.48863307</v>
      </c>
      <c r="D194" s="31">
        <f>'[1]SCC X Ano = Privado'!D194+'[1]SCC X Ano = Publico'!D194</f>
        <v>75473033.750767022</v>
      </c>
      <c r="E194" s="31">
        <f>'[1]SCC X Ano = Privado'!E194+'[1]SCC X Ano = Publico'!E194</f>
        <v>0</v>
      </c>
      <c r="F194" s="31">
        <f>'[1]SCC X Ano = Privado'!F194+'[1]SCC X Ano = Publico'!F194</f>
        <v>21794209.797432415</v>
      </c>
      <c r="G194" s="31">
        <f>'[1]SCC X Ano = Privado'!G194+'[1]SCC X Ano = Publico'!G194</f>
        <v>132041103.09605454</v>
      </c>
      <c r="H194" s="31">
        <f>'[1]SCC X Ano = Privado'!H194+'[1]SCC X Ano = Publico'!H194</f>
        <v>0</v>
      </c>
      <c r="I194" s="31">
        <f>'[1]SCC X Ano = Privado'!I194+'[1]SCC X Ano = Publico'!I194</f>
        <v>148384561.88525429</v>
      </c>
      <c r="J194" s="31">
        <f>'[1]SCC X Ano = Privado'!J194+'[1]SCC X Ano = Publico'!J194</f>
        <v>110710219.17831556</v>
      </c>
      <c r="K194" s="31">
        <f>'[1]SCC X Ano = Privado'!K194+'[1]SCC X Ano = Publico'!K194</f>
        <v>0</v>
      </c>
      <c r="L194" s="31">
        <f t="shared" si="5"/>
        <v>769328000.45916569</v>
      </c>
      <c r="N194" s="28" t="s">
        <v>269</v>
      </c>
      <c r="O194" s="32">
        <f>+B194/[1]Formato_Análises_Mecenato!$S$31</f>
        <v>1.7366392520572319E-2</v>
      </c>
      <c r="P194" s="32">
        <f>+C194/[1]Formato_Análises_Mecenato!$S$31</f>
        <v>0.14380831062786184</v>
      </c>
      <c r="Q194" s="32">
        <f>+D194/[1]Formato_Análises_Mecenato!$S$31</f>
        <v>4.3301056582692794E-2</v>
      </c>
      <c r="R194" s="32">
        <f>+E194/[1]Formato_Análises_Mecenato!$S$31</f>
        <v>0</v>
      </c>
      <c r="S194" s="32">
        <f>+F194/[1]Formato_Análises_Mecenato!$S$31</f>
        <v>1.2503966843708702E-2</v>
      </c>
      <c r="T194" s="32">
        <f>+G194/[1]Formato_Análises_Mecenato!$S$31</f>
        <v>7.5755789747160171E-2</v>
      </c>
      <c r="U194" s="32">
        <f>+H194/[1]Formato_Análises_Mecenato!$S$31</f>
        <v>0</v>
      </c>
      <c r="V194" s="32">
        <f>+I194/[1]Formato_Análises_Mecenato!$S$31</f>
        <v>8.5132503503295015E-2</v>
      </c>
      <c r="W194" s="32">
        <f>+J194/[1]Formato_Análises_Mecenato!$S$31</f>
        <v>6.3517646325881832E-2</v>
      </c>
      <c r="X194" s="32">
        <f>+K194/[1]Formato_Análises_Mecenato!$S$31</f>
        <v>0</v>
      </c>
    </row>
    <row r="195" spans="1:24" x14ac:dyDescent="0.25">
      <c r="A195" s="28" t="s">
        <v>270</v>
      </c>
      <c r="B195" s="31">
        <f>'[1]SCC X Ano = Privado'!B195+'[1]SCC X Ano = Publico'!B195</f>
        <v>2922629.1333335559</v>
      </c>
      <c r="C195" s="31">
        <f>'[1]SCC X Ano = Privado'!C195+'[1]SCC X Ano = Publico'!C195</f>
        <v>29305621.251251146</v>
      </c>
      <c r="D195" s="31">
        <f>'[1]SCC X Ano = Privado'!D195+'[1]SCC X Ano = Publico'!D195</f>
        <v>4166127.5690664714</v>
      </c>
      <c r="E195" s="31">
        <f>'[1]SCC X Ano = Privado'!E195+'[1]SCC X Ano = Publico'!E195</f>
        <v>0</v>
      </c>
      <c r="F195" s="31">
        <f>'[1]SCC X Ano = Privado'!F195+'[1]SCC X Ano = Publico'!F195</f>
        <v>1124817.3491765624</v>
      </c>
      <c r="G195" s="31">
        <f>'[1]SCC X Ano = Privado'!G195+'[1]SCC X Ano = Publico'!G195</f>
        <v>7618888.2915227935</v>
      </c>
      <c r="H195" s="31">
        <f>'[1]SCC X Ano = Privado'!H195+'[1]SCC X Ano = Publico'!H195</f>
        <v>0</v>
      </c>
      <c r="I195" s="31">
        <f>'[1]SCC X Ano = Privado'!I195+'[1]SCC X Ano = Publico'!I195</f>
        <v>13551032.828078317</v>
      </c>
      <c r="J195" s="31">
        <f>'[1]SCC X Ano = Privado'!J195+'[1]SCC X Ano = Publico'!J195</f>
        <v>8299616.7280816445</v>
      </c>
      <c r="K195" s="31">
        <f>'[1]SCC X Ano = Privado'!K195+'[1]SCC X Ano = Publico'!K195</f>
        <v>0</v>
      </c>
      <c r="L195" s="31">
        <f t="shared" si="5"/>
        <v>66988733.15051049</v>
      </c>
      <c r="N195" s="28" t="s">
        <v>270</v>
      </c>
      <c r="O195" s="32">
        <f>+B195/[1]Formato_Análises_Mecenato!$S$31</f>
        <v>1.6767966409117158E-3</v>
      </c>
      <c r="P195" s="32">
        <f>+C195/[1]Formato_Análises_Mecenato!$S$31</f>
        <v>1.6813480271402153E-2</v>
      </c>
      <c r="Q195" s="32">
        <f>+D195/[1]Formato_Análises_Mecenato!$S$31</f>
        <v>2.3902275638552862E-3</v>
      </c>
      <c r="R195" s="32">
        <f>+E195/[1]Formato_Análises_Mecenato!$S$31</f>
        <v>0</v>
      </c>
      <c r="S195" s="32">
        <f>+F195/[1]Formato_Análises_Mecenato!$S$31</f>
        <v>6.4534016007265446E-4</v>
      </c>
      <c r="T195" s="32">
        <f>+G195/[1]Formato_Análises_Mecenato!$S$31</f>
        <v>4.371175989796373E-3</v>
      </c>
      <c r="U195" s="32">
        <f>+H195/[1]Formato_Análises_Mecenato!$S$31</f>
        <v>0</v>
      </c>
      <c r="V195" s="32">
        <f>+I195/[1]Formato_Análises_Mecenato!$S$31</f>
        <v>7.7746184310046153E-3</v>
      </c>
      <c r="W195" s="32">
        <f>+J195/[1]Formato_Análises_Mecenato!$S$31</f>
        <v>4.7617295303658642E-3</v>
      </c>
      <c r="X195" s="32">
        <f>+K195/[1]Formato_Análises_Mecenato!$S$31</f>
        <v>0</v>
      </c>
    </row>
    <row r="196" spans="1:24" x14ac:dyDescent="0.25">
      <c r="A196" s="28" t="s">
        <v>271</v>
      </c>
      <c r="B196" s="31">
        <f>'[1]SCC X Ano = Privado'!B196+'[1]SCC X Ano = Publico'!B196</f>
        <v>4340677.4435775559</v>
      </c>
      <c r="C196" s="31">
        <f>'[1]SCC X Ano = Privado'!C196+'[1]SCC X Ano = Publico'!C196</f>
        <v>19231439.057204761</v>
      </c>
      <c r="D196" s="31">
        <f>'[1]SCC X Ano = Privado'!D196+'[1]SCC X Ano = Publico'!D196</f>
        <v>3784652.3155781874</v>
      </c>
      <c r="E196" s="31">
        <f>'[1]SCC X Ano = Privado'!E196+'[1]SCC X Ano = Publico'!E196</f>
        <v>0</v>
      </c>
      <c r="F196" s="31">
        <f>'[1]SCC X Ano = Privado'!F196+'[1]SCC X Ano = Publico'!F196</f>
        <v>2355829.9532144703</v>
      </c>
      <c r="G196" s="31">
        <f>'[1]SCC X Ano = Privado'!G196+'[1]SCC X Ano = Publico'!G196</f>
        <v>2897000.0968005201</v>
      </c>
      <c r="H196" s="31">
        <f>'[1]SCC X Ano = Privado'!H196+'[1]SCC X Ano = Publico'!H196</f>
        <v>0</v>
      </c>
      <c r="I196" s="31">
        <f>'[1]SCC X Ano = Privado'!I196+'[1]SCC X Ano = Publico'!I196</f>
        <v>13600415.474306226</v>
      </c>
      <c r="J196" s="31">
        <f>'[1]SCC X Ano = Privado'!J196+'[1]SCC X Ano = Publico'!J196</f>
        <v>4467231.6134616332</v>
      </c>
      <c r="K196" s="31">
        <f>'[1]SCC X Ano = Privado'!K196+'[1]SCC X Ano = Publico'!K196</f>
        <v>0</v>
      </c>
      <c r="L196" s="31">
        <f t="shared" si="5"/>
        <v>50677245.95414336</v>
      </c>
      <c r="N196" s="28" t="s">
        <v>271</v>
      </c>
      <c r="O196" s="32">
        <f>+B196/[1]Formato_Análises_Mecenato!$S$31</f>
        <v>2.4903718619852071E-3</v>
      </c>
      <c r="P196" s="32">
        <f>+C196/[1]Formato_Análises_Mecenato!$S$31</f>
        <v>1.103363134351504E-2</v>
      </c>
      <c r="Q196" s="32">
        <f>+D196/[1]Formato_Análises_Mecenato!$S$31</f>
        <v>2.1713642067688168E-3</v>
      </c>
      <c r="R196" s="32">
        <f>+E196/[1]Formato_Análises_Mecenato!$S$31</f>
        <v>0</v>
      </c>
      <c r="S196" s="32">
        <f>+F196/[1]Formato_Análises_Mecenato!$S$31</f>
        <v>1.3516076012024039E-3</v>
      </c>
      <c r="T196" s="32">
        <f>+G196/[1]Formato_Análises_Mecenato!$S$31</f>
        <v>1.6620925233491221E-3</v>
      </c>
      <c r="U196" s="32">
        <f>+H196/[1]Formato_Análises_Mecenato!$S$31</f>
        <v>0</v>
      </c>
      <c r="V196" s="32">
        <f>+I196/[1]Formato_Análises_Mecenato!$S$31</f>
        <v>7.8029506796535716E-3</v>
      </c>
      <c r="W196" s="32">
        <f>+J196/[1]Formato_Análises_Mecenato!$S$31</f>
        <v>2.5629796398707813E-3</v>
      </c>
      <c r="X196" s="32">
        <f>+K196/[1]Formato_Análises_Mecenato!$S$31</f>
        <v>0</v>
      </c>
    </row>
    <row r="197" spans="1:24" x14ac:dyDescent="0.25">
      <c r="A197" s="28" t="s">
        <v>272</v>
      </c>
      <c r="B197" s="31">
        <f>'[1]SCC X Ano = Privado'!B197+'[1]SCC X Ano = Publico'!B197</f>
        <v>10617605.609364284</v>
      </c>
      <c r="C197" s="31">
        <f>'[1]SCC X Ano = Privado'!C197+'[1]SCC X Ano = Publico'!C197</f>
        <v>30475024.270584106</v>
      </c>
      <c r="D197" s="31">
        <f>'[1]SCC X Ano = Privado'!D197+'[1]SCC X Ano = Publico'!D197</f>
        <v>4564978.1740698842</v>
      </c>
      <c r="E197" s="31">
        <f>'[1]SCC X Ano = Privado'!E197+'[1]SCC X Ano = Publico'!E197</f>
        <v>0</v>
      </c>
      <c r="F197" s="31">
        <f>'[1]SCC X Ano = Privado'!F197+'[1]SCC X Ano = Publico'!F197</f>
        <v>2516176.4162645526</v>
      </c>
      <c r="G197" s="31">
        <f>'[1]SCC X Ano = Privado'!G197+'[1]SCC X Ano = Publico'!G197</f>
        <v>5637312.0950687025</v>
      </c>
      <c r="H197" s="31">
        <f>'[1]SCC X Ano = Privado'!H197+'[1]SCC X Ano = Publico'!H197</f>
        <v>0</v>
      </c>
      <c r="I197" s="31">
        <f>'[1]SCC X Ano = Privado'!I197+'[1]SCC X Ano = Publico'!I197</f>
        <v>20399286.206088506</v>
      </c>
      <c r="J197" s="31">
        <f>'[1]SCC X Ano = Privado'!J197+'[1]SCC X Ano = Publico'!J197</f>
        <v>14647366.164030261</v>
      </c>
      <c r="K197" s="31">
        <f>'[1]SCC X Ano = Privado'!K197+'[1]SCC X Ano = Publico'!K197</f>
        <v>0</v>
      </c>
      <c r="L197" s="31">
        <f t="shared" si="5"/>
        <v>88857748.935470283</v>
      </c>
      <c r="N197" s="28" t="s">
        <v>272</v>
      </c>
      <c r="O197" s="32">
        <f>+B197/[1]Formato_Análises_Mecenato!$S$31</f>
        <v>6.0916266170250094E-3</v>
      </c>
      <c r="P197" s="32">
        <f>+C197/[1]Formato_Análises_Mecenato!$S$31</f>
        <v>1.7484400516576393E-2</v>
      </c>
      <c r="Q197" s="32">
        <f>+D197/[1]Formato_Análises_Mecenato!$S$31</f>
        <v>2.6190596613210717E-3</v>
      </c>
      <c r="R197" s="32">
        <f>+E197/[1]Formato_Análises_Mecenato!$S$31</f>
        <v>0</v>
      </c>
      <c r="S197" s="32">
        <f>+F197/[1]Formato_Análises_Mecenato!$S$31</f>
        <v>1.4436029924608839E-3</v>
      </c>
      <c r="T197" s="32">
        <f>+G197/[1]Formato_Análises_Mecenato!$S$31</f>
        <v>3.2342885646939766E-3</v>
      </c>
      <c r="U197" s="32">
        <f>+H197/[1]Formato_Análises_Mecenato!$S$31</f>
        <v>0</v>
      </c>
      <c r="V197" s="32">
        <f>+I197/[1]Formato_Análises_Mecenato!$S$31</f>
        <v>1.1703658940931415E-2</v>
      </c>
      <c r="W197" s="32">
        <f>+J197/[1]Formato_Análises_Mecenato!$S$31</f>
        <v>8.4036164910311229E-3</v>
      </c>
      <c r="X197" s="32">
        <f>+K197/[1]Formato_Análises_Mecenato!$S$31</f>
        <v>0</v>
      </c>
    </row>
    <row r="198" spans="1:24" x14ac:dyDescent="0.25">
      <c r="A198" s="28" t="s">
        <v>273</v>
      </c>
      <c r="B198" s="31">
        <f>'[1]SCC X Ano = Privado'!B198+'[1]SCC X Ano = Publico'!B198</f>
        <v>0</v>
      </c>
      <c r="C198" s="31">
        <f>'[1]SCC X Ano = Privado'!C198+'[1]SCC X Ano = Publico'!C198</f>
        <v>1061608.0582282108</v>
      </c>
      <c r="D198" s="31">
        <f>'[1]SCC X Ano = Privado'!D198+'[1]SCC X Ano = Publico'!D198</f>
        <v>0</v>
      </c>
      <c r="E198" s="31">
        <f>'[1]SCC X Ano = Privado'!E198+'[1]SCC X Ano = Publico'!E198</f>
        <v>0</v>
      </c>
      <c r="F198" s="31">
        <f>'[1]SCC X Ano = Privado'!F198+'[1]SCC X Ano = Publico'!F198</f>
        <v>13020.950465515232</v>
      </c>
      <c r="G198" s="31">
        <f>'[1]SCC X Ano = Privado'!G198+'[1]SCC X Ano = Publico'!G198</f>
        <v>0</v>
      </c>
      <c r="H198" s="31">
        <f>'[1]SCC X Ano = Privado'!H198+'[1]SCC X Ano = Publico'!H198</f>
        <v>0</v>
      </c>
      <c r="I198" s="31">
        <f>'[1]SCC X Ano = Privado'!I198+'[1]SCC X Ano = Publico'!I198</f>
        <v>2251838.7435252583</v>
      </c>
      <c r="J198" s="31">
        <f>'[1]SCC X Ano = Privado'!J198+'[1]SCC X Ano = Publico'!J198</f>
        <v>409425.22609550145</v>
      </c>
      <c r="K198" s="31">
        <f>'[1]SCC X Ano = Privado'!K198+'[1]SCC X Ano = Publico'!K198</f>
        <v>0</v>
      </c>
      <c r="L198" s="31">
        <f t="shared" si="5"/>
        <v>3735892.9783144854</v>
      </c>
      <c r="N198" s="28" t="s">
        <v>273</v>
      </c>
      <c r="O198" s="32">
        <f>+B198/[1]Formato_Análises_Mecenato!$S$31</f>
        <v>0</v>
      </c>
      <c r="P198" s="32">
        <f>+C198/[1]Formato_Análises_Mecenato!$S$31</f>
        <v>6.090751664996533E-4</v>
      </c>
      <c r="Q198" s="32">
        <f>+D198/[1]Formato_Análises_Mecenato!$S$31</f>
        <v>0</v>
      </c>
      <c r="R198" s="32">
        <f>+E198/[1]Formato_Análises_Mecenato!$S$31</f>
        <v>0</v>
      </c>
      <c r="S198" s="32">
        <f>+F198/[1]Formato_Análises_Mecenato!$S$31</f>
        <v>7.4704948886725399E-6</v>
      </c>
      <c r="T198" s="32">
        <f>+G198/[1]Formato_Análises_Mecenato!$S$31</f>
        <v>0</v>
      </c>
      <c r="U198" s="32">
        <f>+H198/[1]Formato_Análises_Mecenato!$S$31</f>
        <v>0</v>
      </c>
      <c r="V198" s="32">
        <f>+I198/[1]Formato_Análises_Mecenato!$S$31</f>
        <v>1.2919448444391715E-3</v>
      </c>
      <c r="W198" s="32">
        <f>+J198/[1]Formato_Análises_Mecenato!$S$31</f>
        <v>2.348990626253039E-4</v>
      </c>
      <c r="X198" s="32">
        <f>+K198/[1]Formato_Análises_Mecenato!$S$31</f>
        <v>0</v>
      </c>
    </row>
    <row r="199" spans="1:24" x14ac:dyDescent="0.25">
      <c r="A199" s="28" t="s">
        <v>274</v>
      </c>
      <c r="B199" s="31">
        <f>'[1]SCC X Ano = Privado'!B199+'[1]SCC X Ano = Publico'!B199</f>
        <v>0</v>
      </c>
      <c r="C199" s="31">
        <f>'[1]SCC X Ano = Privado'!C199+'[1]SCC X Ano = Publico'!C199</f>
        <v>1078143.5011870221</v>
      </c>
      <c r="D199" s="31">
        <f>'[1]SCC X Ano = Privado'!D199+'[1]SCC X Ano = Publico'!D199</f>
        <v>209320.28727173101</v>
      </c>
      <c r="E199" s="31">
        <f>'[1]SCC X Ano = Privado'!E199+'[1]SCC X Ano = Publico'!E199</f>
        <v>0</v>
      </c>
      <c r="F199" s="31">
        <f>'[1]SCC X Ano = Privado'!F199+'[1]SCC X Ano = Publico'!F199</f>
        <v>0</v>
      </c>
      <c r="G199" s="31">
        <f>'[1]SCC X Ano = Privado'!G199+'[1]SCC X Ano = Publico'!G199</f>
        <v>3616.8624473276595</v>
      </c>
      <c r="H199" s="31">
        <f>'[1]SCC X Ano = Privado'!H199+'[1]SCC X Ano = Publico'!H199</f>
        <v>0</v>
      </c>
      <c r="I199" s="31">
        <f>'[1]SCC X Ano = Privado'!I199+'[1]SCC X Ano = Publico'!I199</f>
        <v>1444760.6313352543</v>
      </c>
      <c r="J199" s="31">
        <f>'[1]SCC X Ano = Privado'!J199+'[1]SCC X Ano = Publico'!J199</f>
        <v>156263.96129311639</v>
      </c>
      <c r="K199" s="31">
        <f>'[1]SCC X Ano = Privado'!K199+'[1]SCC X Ano = Publico'!K199</f>
        <v>0</v>
      </c>
      <c r="L199" s="31">
        <f t="shared" si="5"/>
        <v>2892105.2435344514</v>
      </c>
      <c r="N199" s="28" t="s">
        <v>274</v>
      </c>
      <c r="O199" s="32">
        <f>+B199/[1]Formato_Análises_Mecenato!$S$31</f>
        <v>0</v>
      </c>
      <c r="P199" s="32">
        <f>+C199/[1]Formato_Análises_Mecenato!$S$31</f>
        <v>6.1856202711193262E-4</v>
      </c>
      <c r="Q199" s="32">
        <f>+D199/[1]Formato_Análises_Mecenato!$S$31</f>
        <v>1.2009308692943087E-4</v>
      </c>
      <c r="R199" s="32">
        <f>+E199/[1]Formato_Análises_Mecenato!$S$31</f>
        <v>0</v>
      </c>
      <c r="S199" s="32">
        <f>+F199/[1]Formato_Análises_Mecenato!$S$31</f>
        <v>0</v>
      </c>
      <c r="T199" s="32">
        <f>+G199/[1]Formato_Análises_Mecenato!$S$31</f>
        <v>2.0750983192319343E-6</v>
      </c>
      <c r="U199" s="32">
        <f>+H199/[1]Formato_Análises_Mecenato!$S$31</f>
        <v>0</v>
      </c>
      <c r="V199" s="32">
        <f>+I199/[1]Formato_Análises_Mecenato!$S$31</f>
        <v>8.2890085023591654E-4</v>
      </c>
      <c r="W199" s="32">
        <f>+J199/[1]Formato_Análises_Mecenato!$S$31</f>
        <v>8.9653142235324325E-5</v>
      </c>
      <c r="X199" s="32">
        <f>+K199/[1]Formato_Análises_Mecenato!$S$31</f>
        <v>0</v>
      </c>
    </row>
    <row r="200" spans="1:24" x14ac:dyDescent="0.25">
      <c r="A200" s="28" t="s">
        <v>275</v>
      </c>
      <c r="B200" s="31">
        <f>'[1]SCC X Ano = Privado'!B200+'[1]SCC X Ano = Publico'!B200</f>
        <v>0</v>
      </c>
      <c r="C200" s="31">
        <f>'[1]SCC X Ano = Privado'!C200+'[1]SCC X Ano = Publico'!C200</f>
        <v>2234544.6765650138</v>
      </c>
      <c r="D200" s="31">
        <f>'[1]SCC X Ano = Privado'!D200+'[1]SCC X Ano = Publico'!D200</f>
        <v>396556.36345397314</v>
      </c>
      <c r="E200" s="31">
        <f>'[1]SCC X Ano = Privado'!E200+'[1]SCC X Ano = Publico'!E200</f>
        <v>0</v>
      </c>
      <c r="F200" s="31">
        <f>'[1]SCC X Ano = Privado'!F200+'[1]SCC X Ano = Publico'!F200</f>
        <v>123500.6492528439</v>
      </c>
      <c r="G200" s="31">
        <f>'[1]SCC X Ano = Privado'!G200+'[1]SCC X Ano = Publico'!G200</f>
        <v>1164442.1912859548</v>
      </c>
      <c r="H200" s="31">
        <f>'[1]SCC X Ano = Privado'!H200+'[1]SCC X Ano = Publico'!H200</f>
        <v>0</v>
      </c>
      <c r="I200" s="31">
        <f>'[1]SCC X Ano = Privado'!I200+'[1]SCC X Ano = Publico'!I200</f>
        <v>6764419.7826075507</v>
      </c>
      <c r="J200" s="31">
        <f>'[1]SCC X Ano = Privado'!J200+'[1]SCC X Ano = Publico'!J200</f>
        <v>0</v>
      </c>
      <c r="K200" s="31">
        <f>'[1]SCC X Ano = Privado'!K200+'[1]SCC X Ano = Publico'!K200</f>
        <v>0</v>
      </c>
      <c r="L200" s="31">
        <f t="shared" si="5"/>
        <v>10683463.663165336</v>
      </c>
      <c r="N200" s="28" t="s">
        <v>275</v>
      </c>
      <c r="O200" s="32">
        <f>+B200/[1]Formato_Análises_Mecenato!$S$31</f>
        <v>0</v>
      </c>
      <c r="P200" s="32">
        <f>+C200/[1]Formato_Análises_Mecenato!$S$31</f>
        <v>1.2820227393537534E-3</v>
      </c>
      <c r="Q200" s="32">
        <f>+D200/[1]Formato_Análises_Mecenato!$S$31</f>
        <v>2.2751582490842791E-4</v>
      </c>
      <c r="R200" s="32">
        <f>+E200/[1]Formato_Análises_Mecenato!$S$31</f>
        <v>0</v>
      </c>
      <c r="S200" s="32">
        <f>+F200/[1]Formato_Análises_Mecenato!$S$31</f>
        <v>7.0855885016578413E-5</v>
      </c>
      <c r="T200" s="32">
        <f>+G200/[1]Formato_Análises_Mecenato!$S$31</f>
        <v>6.680740750220006E-4</v>
      </c>
      <c r="U200" s="32">
        <f>+H200/[1]Formato_Análises_Mecenato!$S$31</f>
        <v>0</v>
      </c>
      <c r="V200" s="32">
        <f>+I200/[1]Formato_Análises_Mecenato!$S$31</f>
        <v>3.8809427579529258E-3</v>
      </c>
      <c r="W200" s="32">
        <f>+J200/[1]Formato_Análises_Mecenato!$S$31</f>
        <v>0</v>
      </c>
      <c r="X200" s="32">
        <f>+K200/[1]Formato_Análises_Mecenato!$S$31</f>
        <v>0</v>
      </c>
    </row>
    <row r="201" spans="1:24" x14ac:dyDescent="0.25">
      <c r="A201" s="28" t="s">
        <v>276</v>
      </c>
      <c r="B201" s="31">
        <f>'[1]SCC X Ano = Privado'!B201+'[1]SCC X Ano = Publico'!B201</f>
        <v>119117.13806965233</v>
      </c>
      <c r="C201" s="31">
        <f>'[1]SCC X Ano = Privado'!C201+'[1]SCC X Ano = Publico'!C201</f>
        <v>3162011.4923968622</v>
      </c>
      <c r="D201" s="31">
        <f>'[1]SCC X Ano = Privado'!D201+'[1]SCC X Ano = Publico'!D201</f>
        <v>1525257.725037891</v>
      </c>
      <c r="E201" s="31">
        <f>'[1]SCC X Ano = Privado'!E201+'[1]SCC X Ano = Publico'!E201</f>
        <v>0</v>
      </c>
      <c r="F201" s="31">
        <f>'[1]SCC X Ano = Privado'!F201+'[1]SCC X Ano = Publico'!F201</f>
        <v>1240087.5960593596</v>
      </c>
      <c r="G201" s="31">
        <f>'[1]SCC X Ano = Privado'!G201+'[1]SCC X Ano = Publico'!G201</f>
        <v>4230726.3809946533</v>
      </c>
      <c r="H201" s="31">
        <f>'[1]SCC X Ano = Privado'!H201+'[1]SCC X Ano = Publico'!H201</f>
        <v>0</v>
      </c>
      <c r="I201" s="31">
        <f>'[1]SCC X Ano = Privado'!I201+'[1]SCC X Ano = Publico'!I201</f>
        <v>9852006.5033055246</v>
      </c>
      <c r="J201" s="31">
        <f>'[1]SCC X Ano = Privado'!J201+'[1]SCC X Ano = Publico'!J201</f>
        <v>1530977.3954464449</v>
      </c>
      <c r="K201" s="31">
        <f>'[1]SCC X Ano = Privado'!K201+'[1]SCC X Ano = Publico'!K201</f>
        <v>0</v>
      </c>
      <c r="L201" s="31">
        <f t="shared" si="5"/>
        <v>21660184.23131039</v>
      </c>
      <c r="N201" s="28" t="s">
        <v>276</v>
      </c>
      <c r="O201" s="32">
        <f>+B201/[1]Formato_Análises_Mecenato!$S$31</f>
        <v>6.8340938202580552E-5</v>
      </c>
      <c r="P201" s="32">
        <f>+C201/[1]Formato_Análises_Mecenato!$S$31</f>
        <v>1.8141372056083532E-3</v>
      </c>
      <c r="Q201" s="32">
        <f>+D201/[1]Formato_Análises_Mecenato!$S$31</f>
        <v>8.7508435493867756E-4</v>
      </c>
      <c r="R201" s="32">
        <f>+E201/[1]Formato_Análises_Mecenato!$S$31</f>
        <v>0</v>
      </c>
      <c r="S201" s="32">
        <f>+F201/[1]Formato_Análises_Mecenato!$S$31</f>
        <v>7.1147402583265169E-4</v>
      </c>
      <c r="T201" s="32">
        <f>+G201/[1]Formato_Análises_Mecenato!$S$31</f>
        <v>2.4272897656969937E-3</v>
      </c>
      <c r="U201" s="32">
        <f>+H201/[1]Formato_Análises_Mecenato!$S$31</f>
        <v>0</v>
      </c>
      <c r="V201" s="32">
        <f>+I201/[1]Formato_Análises_Mecenato!$S$31</f>
        <v>5.6523803251562598E-3</v>
      </c>
      <c r="W201" s="32">
        <f>+J201/[1]Formato_Análises_Mecenato!$S$31</f>
        <v>8.7836589484355297E-4</v>
      </c>
      <c r="X201" s="32">
        <f>+K201/[1]Formato_Análises_Mecenato!$S$31</f>
        <v>0</v>
      </c>
    </row>
    <row r="202" spans="1:24" x14ac:dyDescent="0.25">
      <c r="A202" s="28" t="s">
        <v>6</v>
      </c>
      <c r="B202" s="31">
        <f>'[1]SCC X Ano = Privado'!B202+'[1]SCC X Ano = Publico'!B202</f>
        <v>101488822.50985011</v>
      </c>
      <c r="C202" s="31">
        <f>'[1]SCC X Ano = Privado'!C202+'[1]SCC X Ano = Publico'!C202</f>
        <v>593797761.96623433</v>
      </c>
      <c r="D202" s="31">
        <f>'[1]SCC X Ano = Privado'!D202+'[1]SCC X Ano = Publico'!D202</f>
        <v>158881442.39629361</v>
      </c>
      <c r="E202" s="31">
        <f>'[1]SCC X Ano = Privado'!E202+'[1]SCC X Ano = Publico'!E202</f>
        <v>0</v>
      </c>
      <c r="F202" s="31">
        <f>'[1]SCC X Ano = Privado'!F202+'[1]SCC X Ano = Publico'!F202</f>
        <v>46128624.85010875</v>
      </c>
      <c r="G202" s="31">
        <f>'[1]SCC X Ano = Privado'!G202+'[1]SCC X Ano = Publico'!G202</f>
        <v>207279297.40182939</v>
      </c>
      <c r="H202" s="31">
        <f>'[1]SCC X Ano = Privado'!H202+'[1]SCC X Ano = Publico'!H202</f>
        <v>0</v>
      </c>
      <c r="I202" s="31">
        <f>'[1]SCC X Ano = Privado'!I202+'[1]SCC X Ano = Publico'!I202</f>
        <v>401974703.22856408</v>
      </c>
      <c r="J202" s="31">
        <f>'[1]SCC X Ano = Privado'!J202+'[1]SCC X Ano = Publico'!J202</f>
        <v>233432999.94287473</v>
      </c>
      <c r="K202" s="31">
        <f>'[1]SCC X Ano = Privado'!K202+'[1]SCC X Ano = Publico'!K202</f>
        <v>0</v>
      </c>
      <c r="L202" s="31">
        <f t="shared" si="5"/>
        <v>1742983652.2957549</v>
      </c>
      <c r="N202" s="28" t="s">
        <v>6</v>
      </c>
      <c r="O202" s="32">
        <f>+B202/[1]Formato_Análises_Mecenato!$S$31</f>
        <v>5.8227065053751387E-2</v>
      </c>
      <c r="P202" s="32">
        <f>+C202/[1]Formato_Análises_Mecenato!$S$31</f>
        <v>0.34067890492496533</v>
      </c>
      <c r="Q202" s="32">
        <f>+D202/[1]Formato_Análises_Mecenato!$S$31</f>
        <v>9.1154866648935226E-2</v>
      </c>
      <c r="R202" s="32">
        <f>+E202/[1]Formato_Análises_Mecenato!$S$31</f>
        <v>0</v>
      </c>
      <c r="S202" s="32">
        <f>+F202/[1]Formato_Análises_Mecenato!$S$31</f>
        <v>2.6465322717944516E-2</v>
      </c>
      <c r="T202" s="32">
        <f>+G202/[1]Formato_Análises_Mecenato!$S$31</f>
        <v>0.11892211216600533</v>
      </c>
      <c r="U202" s="32">
        <f>+H202/[1]Formato_Análises_Mecenato!$S$31</f>
        <v>0</v>
      </c>
      <c r="V202" s="32">
        <f>+I202/[1]Formato_Análises_Mecenato!$S$31</f>
        <v>0.23062448273631642</v>
      </c>
      <c r="W202" s="32">
        <f>+J202/[1]Formato_Análises_Mecenato!$S$31</f>
        <v>0.13392724575208184</v>
      </c>
      <c r="X202" s="32">
        <f>+K202/[1]Formato_Análises_Mecenato!$S$31</f>
        <v>0</v>
      </c>
    </row>
    <row r="203" spans="1:24" x14ac:dyDescent="0.25">
      <c r="A203" s="28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N203" s="28"/>
      <c r="O203" s="32"/>
      <c r="P203" s="32"/>
      <c r="Q203" s="32"/>
      <c r="R203" s="32"/>
      <c r="S203" s="32"/>
      <c r="T203" s="32"/>
      <c r="U203" s="32"/>
      <c r="V203" s="32"/>
      <c r="W203" s="32"/>
      <c r="X203" s="32"/>
    </row>
    <row r="204" spans="1:24" x14ac:dyDescent="0.25">
      <c r="A204" s="28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N204" s="28"/>
      <c r="O204" s="32"/>
      <c r="P204" s="32"/>
      <c r="Q204" s="32"/>
      <c r="R204" s="32"/>
      <c r="S204" s="32"/>
      <c r="T204" s="32"/>
      <c r="U204" s="32"/>
      <c r="V204" s="32"/>
      <c r="W204" s="32"/>
      <c r="X204" s="32"/>
    </row>
    <row r="205" spans="1:24" x14ac:dyDescent="0.25"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</row>
    <row r="206" spans="1:24" x14ac:dyDescent="0.25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</row>
    <row r="207" spans="1:24" x14ac:dyDescent="0.25">
      <c r="A207" s="28"/>
      <c r="B207" s="30">
        <v>2013</v>
      </c>
      <c r="C207" s="30">
        <v>2013</v>
      </c>
      <c r="D207" s="30">
        <v>2013</v>
      </c>
      <c r="E207" s="30">
        <v>2013</v>
      </c>
      <c r="F207" s="30">
        <v>2013</v>
      </c>
      <c r="G207" s="30">
        <v>2013</v>
      </c>
      <c r="H207" s="30">
        <v>2013</v>
      </c>
      <c r="I207" s="30">
        <v>2013</v>
      </c>
      <c r="J207" s="30">
        <v>2013</v>
      </c>
      <c r="K207" s="30">
        <v>2013</v>
      </c>
      <c r="O207" s="30">
        <v>2013</v>
      </c>
      <c r="P207" s="30">
        <v>2013</v>
      </c>
      <c r="Q207" s="30">
        <v>2013</v>
      </c>
      <c r="R207" s="30">
        <v>2013</v>
      </c>
      <c r="S207" s="30">
        <v>2013</v>
      </c>
      <c r="T207" s="30">
        <v>2013</v>
      </c>
      <c r="U207" s="30">
        <v>2013</v>
      </c>
      <c r="V207" s="30">
        <v>2013</v>
      </c>
      <c r="W207" s="30">
        <v>2013</v>
      </c>
      <c r="X207" s="30">
        <v>2013</v>
      </c>
    </row>
    <row r="208" spans="1:24" x14ac:dyDescent="0.25">
      <c r="A208" s="28"/>
      <c r="B208" s="28" t="s">
        <v>283</v>
      </c>
      <c r="C208" s="28" t="s">
        <v>284</v>
      </c>
      <c r="D208" s="28" t="s">
        <v>285</v>
      </c>
      <c r="E208" s="28" t="s">
        <v>286</v>
      </c>
      <c r="F208" s="28" t="s">
        <v>287</v>
      </c>
      <c r="G208" s="28" t="s">
        <v>288</v>
      </c>
      <c r="H208" s="28" t="s">
        <v>289</v>
      </c>
      <c r="I208" s="28" t="s">
        <v>290</v>
      </c>
      <c r="J208" s="28" t="s">
        <v>291</v>
      </c>
      <c r="K208" s="28" t="s">
        <v>292</v>
      </c>
      <c r="L208" s="28" t="s">
        <v>293</v>
      </c>
      <c r="O208" s="28" t="s">
        <v>283</v>
      </c>
      <c r="P208" s="28" t="s">
        <v>284</v>
      </c>
      <c r="Q208" s="28" t="s">
        <v>285</v>
      </c>
      <c r="R208" s="28" t="s">
        <v>286</v>
      </c>
      <c r="S208" s="28" t="s">
        <v>287</v>
      </c>
      <c r="T208" s="28" t="s">
        <v>288</v>
      </c>
      <c r="U208" s="28" t="s">
        <v>289</v>
      </c>
      <c r="V208" s="28" t="s">
        <v>290</v>
      </c>
      <c r="W208" s="28" t="s">
        <v>291</v>
      </c>
      <c r="X208" s="28" t="s">
        <v>292</v>
      </c>
    </row>
    <row r="209" spans="1:24" x14ac:dyDescent="0.25">
      <c r="A209" s="28" t="s">
        <v>250</v>
      </c>
      <c r="B209" s="31">
        <f>'[1]SCC X Ano = Privado'!B209+'[1]SCC X Ano = Publico'!B209</f>
        <v>0</v>
      </c>
      <c r="C209" s="31">
        <f>'[1]SCC X Ano = Privado'!C209+'[1]SCC X Ano = Publico'!C209</f>
        <v>220099.59223565614</v>
      </c>
      <c r="D209" s="31">
        <f>'[1]SCC X Ano = Privado'!D209+'[1]SCC X Ano = Publico'!D209</f>
        <v>1430331.0015489899</v>
      </c>
      <c r="E209" s="31">
        <f>'[1]SCC X Ano = Privado'!E209+'[1]SCC X Ano = Publico'!E209</f>
        <v>0</v>
      </c>
      <c r="F209" s="31">
        <f>'[1]SCC X Ano = Privado'!F209+'[1]SCC X Ano = Publico'!F209</f>
        <v>0</v>
      </c>
      <c r="G209" s="31">
        <f>'[1]SCC X Ano = Privado'!G209+'[1]SCC X Ano = Publico'!G209</f>
        <v>0</v>
      </c>
      <c r="H209" s="31">
        <f>'[1]SCC X Ano = Privado'!H209+'[1]SCC X Ano = Publico'!H209</f>
        <v>0</v>
      </c>
      <c r="I209" s="31">
        <f>'[1]SCC X Ano = Privado'!I209+'[1]SCC X Ano = Publico'!I209</f>
        <v>0</v>
      </c>
      <c r="J209" s="31">
        <f>'[1]SCC X Ano = Privado'!J209+'[1]SCC X Ano = Publico'!J209</f>
        <v>0</v>
      </c>
      <c r="K209" s="31">
        <f>'[1]SCC X Ano = Privado'!K209+'[1]SCC X Ano = Publico'!K209</f>
        <v>0</v>
      </c>
      <c r="L209" s="31">
        <f>SUM(B209:K209)</f>
        <v>1650430.5937846461</v>
      </c>
      <c r="N209" s="28" t="s">
        <v>250</v>
      </c>
      <c r="O209" s="32">
        <f>+B209/[1]Formato_Análises_Mecenato!$T$31</f>
        <v>0</v>
      </c>
      <c r="P209" s="32">
        <f>+C209/[1]Formato_Análises_Mecenato!$T$31</f>
        <v>1.3205307698080295E-4</v>
      </c>
      <c r="Q209" s="32">
        <f>+D209/[1]Formato_Análises_Mecenato!$T$31</f>
        <v>8.5815520118432667E-4</v>
      </c>
      <c r="R209" s="32">
        <f>+E209/[1]Formato_Análises_Mecenato!$T$31</f>
        <v>0</v>
      </c>
      <c r="S209" s="32">
        <f>+F209/[1]Formato_Análises_Mecenato!$T$31</f>
        <v>0</v>
      </c>
      <c r="T209" s="32">
        <f>+G209/[1]Formato_Análises_Mecenato!$T$31</f>
        <v>0</v>
      </c>
      <c r="U209" s="32">
        <f>+H209/[1]Formato_Análises_Mecenato!$T$31</f>
        <v>0</v>
      </c>
      <c r="V209" s="32">
        <f>+I209/[1]Formato_Análises_Mecenato!$T$31</f>
        <v>0</v>
      </c>
      <c r="W209" s="32">
        <f>+J209/[1]Formato_Análises_Mecenato!$T$31</f>
        <v>0</v>
      </c>
      <c r="X209" s="32">
        <f>+K209/[1]Formato_Análises_Mecenato!$T$31</f>
        <v>0</v>
      </c>
    </row>
    <row r="210" spans="1:24" x14ac:dyDescent="0.25">
      <c r="A210" s="28" t="s">
        <v>251</v>
      </c>
      <c r="B210" s="31">
        <f>'[1]SCC X Ano = Privado'!B210+'[1]SCC X Ano = Publico'!B210</f>
        <v>0</v>
      </c>
      <c r="C210" s="31">
        <f>'[1]SCC X Ano = Privado'!C210+'[1]SCC X Ano = Publico'!C210</f>
        <v>56609.485748927378</v>
      </c>
      <c r="D210" s="31">
        <f>'[1]SCC X Ano = Privado'!D210+'[1]SCC X Ano = Publico'!D210</f>
        <v>0</v>
      </c>
      <c r="E210" s="31">
        <f>'[1]SCC X Ano = Privado'!E210+'[1]SCC X Ano = Publico'!E210</f>
        <v>0</v>
      </c>
      <c r="F210" s="31">
        <f>'[1]SCC X Ano = Privado'!F210+'[1]SCC X Ano = Publico'!F210</f>
        <v>0</v>
      </c>
      <c r="G210" s="31">
        <f>'[1]SCC X Ano = Privado'!G210+'[1]SCC X Ano = Publico'!G210</f>
        <v>0</v>
      </c>
      <c r="H210" s="31">
        <f>'[1]SCC X Ano = Privado'!H210+'[1]SCC X Ano = Publico'!H210</f>
        <v>0</v>
      </c>
      <c r="I210" s="31">
        <f>'[1]SCC X Ano = Privado'!I210+'[1]SCC X Ano = Publico'!I210</f>
        <v>0</v>
      </c>
      <c r="J210" s="31">
        <f>'[1]SCC X Ano = Privado'!J210+'[1]SCC X Ano = Publico'!J210</f>
        <v>0</v>
      </c>
      <c r="K210" s="31">
        <f>'[1]SCC X Ano = Privado'!K210+'[1]SCC X Ano = Publico'!K210</f>
        <v>0</v>
      </c>
      <c r="L210" s="31">
        <f t="shared" ref="L210:L236" si="6">SUM(B210:K210)</f>
        <v>56609.485748927378</v>
      </c>
      <c r="N210" s="28" t="s">
        <v>251</v>
      </c>
      <c r="O210" s="32">
        <f>+B210/[1]Formato_Análises_Mecenato!$T$31</f>
        <v>0</v>
      </c>
      <c r="P210" s="32">
        <f>+C210/[1]Formato_Análises_Mecenato!$T$31</f>
        <v>3.3963973778938019E-5</v>
      </c>
      <c r="Q210" s="32">
        <f>+D210/[1]Formato_Análises_Mecenato!$T$31</f>
        <v>0</v>
      </c>
      <c r="R210" s="32">
        <f>+E210/[1]Formato_Análises_Mecenato!$T$31</f>
        <v>0</v>
      </c>
      <c r="S210" s="32">
        <f>+F210/[1]Formato_Análises_Mecenato!$T$31</f>
        <v>0</v>
      </c>
      <c r="T210" s="32">
        <f>+G210/[1]Formato_Análises_Mecenato!$T$31</f>
        <v>0</v>
      </c>
      <c r="U210" s="32">
        <f>+H210/[1]Formato_Análises_Mecenato!$T$31</f>
        <v>0</v>
      </c>
      <c r="V210" s="32">
        <f>+I210/[1]Formato_Análises_Mecenato!$T$31</f>
        <v>0</v>
      </c>
      <c r="W210" s="32">
        <f>+J210/[1]Formato_Análises_Mecenato!$T$31</f>
        <v>0</v>
      </c>
      <c r="X210" s="32">
        <f>+K210/[1]Formato_Análises_Mecenato!$T$31</f>
        <v>0</v>
      </c>
    </row>
    <row r="211" spans="1:24" x14ac:dyDescent="0.25">
      <c r="A211" s="28" t="s">
        <v>252</v>
      </c>
      <c r="B211" s="31">
        <f>'[1]SCC X Ano = Privado'!B211+'[1]SCC X Ano = Publico'!B211</f>
        <v>0</v>
      </c>
      <c r="C211" s="31">
        <f>'[1]SCC X Ano = Privado'!C211+'[1]SCC X Ano = Publico'!C211</f>
        <v>212616.77050052554</v>
      </c>
      <c r="D211" s="31">
        <f>'[1]SCC X Ano = Privado'!D211+'[1]SCC X Ano = Publico'!D211</f>
        <v>257717.29757639457</v>
      </c>
      <c r="E211" s="31">
        <f>'[1]SCC X Ano = Privado'!E211+'[1]SCC X Ano = Publico'!E211</f>
        <v>0</v>
      </c>
      <c r="F211" s="31">
        <f>'[1]SCC X Ano = Privado'!F211+'[1]SCC X Ano = Publico'!F211</f>
        <v>0</v>
      </c>
      <c r="G211" s="31">
        <f>'[1]SCC X Ano = Privado'!G211+'[1]SCC X Ano = Publico'!G211</f>
        <v>154630.37854583672</v>
      </c>
      <c r="H211" s="31">
        <f>'[1]SCC X Ano = Privado'!H211+'[1]SCC X Ano = Publico'!H211</f>
        <v>0</v>
      </c>
      <c r="I211" s="31">
        <f>'[1]SCC X Ano = Privado'!I211+'[1]SCC X Ano = Publico'!I211</f>
        <v>2569355.7400634796</v>
      </c>
      <c r="J211" s="31">
        <f>'[1]SCC X Ano = Privado'!J211+'[1]SCC X Ano = Publico'!J211</f>
        <v>604399.63714535092</v>
      </c>
      <c r="K211" s="31">
        <f>'[1]SCC X Ano = Privado'!K211+'[1]SCC X Ano = Publico'!K211</f>
        <v>0</v>
      </c>
      <c r="L211" s="31">
        <f t="shared" si="6"/>
        <v>3798719.8238315871</v>
      </c>
      <c r="N211" s="28" t="s">
        <v>252</v>
      </c>
      <c r="O211" s="32">
        <f>+B211/[1]Formato_Análises_Mecenato!$T$31</f>
        <v>0</v>
      </c>
      <c r="P211" s="32">
        <f>+C211/[1]Formato_Análises_Mecenato!$T$31</f>
        <v>1.2756361098685938E-4</v>
      </c>
      <c r="Q211" s="32">
        <f>+D211/[1]Formato_Análises_Mecenato!$T$31</f>
        <v>1.5462255877195073E-4</v>
      </c>
      <c r="R211" s="32">
        <f>+E211/[1]Formato_Análises_Mecenato!$T$31</f>
        <v>0</v>
      </c>
      <c r="S211" s="32">
        <f>+F211/[1]Formato_Análises_Mecenato!$T$31</f>
        <v>0</v>
      </c>
      <c r="T211" s="32">
        <f>+G211/[1]Formato_Análises_Mecenato!$T$31</f>
        <v>9.2773535263170431E-5</v>
      </c>
      <c r="U211" s="32">
        <f>+H211/[1]Formato_Análises_Mecenato!$T$31</f>
        <v>0</v>
      </c>
      <c r="V211" s="32">
        <f>+I211/[1]Formato_Análises_Mecenato!$T$31</f>
        <v>1.5415354834933011E-3</v>
      </c>
      <c r="W211" s="32">
        <f>+J211/[1]Formato_Análises_Mecenato!$T$31</f>
        <v>3.6262144332221399E-4</v>
      </c>
      <c r="X211" s="32">
        <f>+K211/[1]Formato_Análises_Mecenato!$T$31</f>
        <v>0</v>
      </c>
    </row>
    <row r="212" spans="1:24" x14ac:dyDescent="0.25">
      <c r="A212" s="28" t="s">
        <v>253</v>
      </c>
      <c r="B212" s="31">
        <f>'[1]SCC X Ano = Privado'!B212+'[1]SCC X Ano = Publico'!B212</f>
        <v>0</v>
      </c>
      <c r="C212" s="31">
        <f>'[1]SCC X Ano = Privado'!C212+'[1]SCC X Ano = Publico'!C212</f>
        <v>0</v>
      </c>
      <c r="D212" s="31">
        <f>'[1]SCC X Ano = Privado'!D212+'[1]SCC X Ano = Publico'!D212</f>
        <v>0</v>
      </c>
      <c r="E212" s="31">
        <f>'[1]SCC X Ano = Privado'!E212+'[1]SCC X Ano = Publico'!E212</f>
        <v>0</v>
      </c>
      <c r="F212" s="31">
        <f>'[1]SCC X Ano = Privado'!F212+'[1]SCC X Ano = Publico'!F212</f>
        <v>0</v>
      </c>
      <c r="G212" s="31">
        <f>'[1]SCC X Ano = Privado'!G212+'[1]SCC X Ano = Publico'!G212</f>
        <v>0</v>
      </c>
      <c r="H212" s="31">
        <f>'[1]SCC X Ano = Privado'!H212+'[1]SCC X Ano = Publico'!H212</f>
        <v>0</v>
      </c>
      <c r="I212" s="31">
        <f>'[1]SCC X Ano = Privado'!I212+'[1]SCC X Ano = Publico'!I212</f>
        <v>5798.6391954688779</v>
      </c>
      <c r="J212" s="31">
        <f>'[1]SCC X Ano = Privado'!J212+'[1]SCC X Ano = Publico'!J212</f>
        <v>0</v>
      </c>
      <c r="K212" s="31">
        <f>'[1]SCC X Ano = Privado'!K212+'[1]SCC X Ano = Publico'!K212</f>
        <v>0</v>
      </c>
      <c r="L212" s="31">
        <f t="shared" si="6"/>
        <v>5798.6391954688779</v>
      </c>
      <c r="N212" s="28" t="s">
        <v>253</v>
      </c>
      <c r="O212" s="32">
        <f>+B212/[1]Formato_Análises_Mecenato!$T$31</f>
        <v>0</v>
      </c>
      <c r="P212" s="32">
        <f>+C212/[1]Formato_Análises_Mecenato!$T$31</f>
        <v>0</v>
      </c>
      <c r="Q212" s="32">
        <f>+D212/[1]Formato_Análises_Mecenato!$T$31</f>
        <v>0</v>
      </c>
      <c r="R212" s="32">
        <f>+E212/[1]Formato_Análises_Mecenato!$T$31</f>
        <v>0</v>
      </c>
      <c r="S212" s="32">
        <f>+F212/[1]Formato_Análises_Mecenato!$T$31</f>
        <v>0</v>
      </c>
      <c r="T212" s="32">
        <f>+G212/[1]Formato_Análises_Mecenato!$T$31</f>
        <v>0</v>
      </c>
      <c r="U212" s="32">
        <f>+H212/[1]Formato_Análises_Mecenato!$T$31</f>
        <v>0</v>
      </c>
      <c r="V212" s="32">
        <f>+I212/[1]Formato_Análises_Mecenato!$T$31</f>
        <v>3.4790075723688917E-6</v>
      </c>
      <c r="W212" s="32">
        <f>+J212/[1]Formato_Análises_Mecenato!$T$31</f>
        <v>0</v>
      </c>
      <c r="X212" s="32">
        <f>+K212/[1]Formato_Análises_Mecenato!$T$31</f>
        <v>0</v>
      </c>
    </row>
    <row r="213" spans="1:24" x14ac:dyDescent="0.25">
      <c r="A213" s="28" t="s">
        <v>254</v>
      </c>
      <c r="B213" s="31">
        <f>'[1]SCC X Ano = Privado'!B213+'[1]SCC X Ano = Publico'!B213</f>
        <v>0</v>
      </c>
      <c r="C213" s="31">
        <f>'[1]SCC X Ano = Privado'!C213+'[1]SCC X Ano = Publico'!C213</f>
        <v>702317.00490382384</v>
      </c>
      <c r="D213" s="31">
        <f>'[1]SCC X Ano = Privado'!D213+'[1]SCC X Ano = Publico'!D213</f>
        <v>461188.32547917776</v>
      </c>
      <c r="E213" s="31">
        <f>'[1]SCC X Ano = Privado'!E213+'[1]SCC X Ano = Publico'!E213</f>
        <v>0</v>
      </c>
      <c r="F213" s="31">
        <f>'[1]SCC X Ano = Privado'!F213+'[1]SCC X Ano = Publico'!F213</f>
        <v>0</v>
      </c>
      <c r="G213" s="31">
        <f>'[1]SCC X Ano = Privado'!G213+'[1]SCC X Ano = Publico'!G213</f>
        <v>0</v>
      </c>
      <c r="H213" s="31">
        <f>'[1]SCC X Ano = Privado'!H213+'[1]SCC X Ano = Publico'!H213</f>
        <v>0</v>
      </c>
      <c r="I213" s="31">
        <f>'[1]SCC X Ano = Privado'!I213+'[1]SCC X Ano = Publico'!I213</f>
        <v>1357132.8461048543</v>
      </c>
      <c r="J213" s="31">
        <f>'[1]SCC X Ano = Privado'!J213+'[1]SCC X Ano = Publico'!J213</f>
        <v>151043.36611124946</v>
      </c>
      <c r="K213" s="31">
        <f>'[1]SCC X Ano = Privado'!K213+'[1]SCC X Ano = Publico'!K213</f>
        <v>0</v>
      </c>
      <c r="L213" s="31">
        <f t="shared" si="6"/>
        <v>2671681.5425991053</v>
      </c>
      <c r="N213" s="28" t="s">
        <v>254</v>
      </c>
      <c r="O213" s="32">
        <f>+B213/[1]Formato_Análises_Mecenato!$T$31</f>
        <v>0</v>
      </c>
      <c r="P213" s="32">
        <f>+C213/[1]Formato_Análises_Mecenato!$T$31</f>
        <v>4.2136889292458771E-4</v>
      </c>
      <c r="Q213" s="32">
        <f>+D213/[1]Formato_Análises_Mecenato!$T$31</f>
        <v>2.7669900170439047E-4</v>
      </c>
      <c r="R213" s="32">
        <f>+E213/[1]Formato_Análises_Mecenato!$T$31</f>
        <v>0</v>
      </c>
      <c r="S213" s="32">
        <f>+F213/[1]Formato_Análises_Mecenato!$T$31</f>
        <v>0</v>
      </c>
      <c r="T213" s="32">
        <f>+G213/[1]Formato_Análises_Mecenato!$T$31</f>
        <v>0</v>
      </c>
      <c r="U213" s="32">
        <f>+H213/[1]Formato_Análises_Mecenato!$T$31</f>
        <v>0</v>
      </c>
      <c r="V213" s="32">
        <f>+I213/[1]Formato_Análises_Mecenato!$T$31</f>
        <v>8.1423852892912327E-4</v>
      </c>
      <c r="W213" s="32">
        <f>+J213/[1]Formato_Análises_Mecenato!$T$31</f>
        <v>9.0621436641158924E-5</v>
      </c>
      <c r="X213" s="32">
        <f>+K213/[1]Formato_Análises_Mecenato!$T$31</f>
        <v>0</v>
      </c>
    </row>
    <row r="214" spans="1:24" x14ac:dyDescent="0.25">
      <c r="A214" s="28" t="s">
        <v>255</v>
      </c>
      <c r="B214" s="31">
        <f>'[1]SCC X Ano = Privado'!B214+'[1]SCC X Ano = Publico'!B214</f>
        <v>0</v>
      </c>
      <c r="C214" s="31">
        <f>'[1]SCC X Ano = Privado'!C214+'[1]SCC X Ano = Publico'!C214</f>
        <v>0</v>
      </c>
      <c r="D214" s="31">
        <f>'[1]SCC X Ano = Privado'!D214+'[1]SCC X Ano = Publico'!D214</f>
        <v>0</v>
      </c>
      <c r="E214" s="31">
        <f>'[1]SCC X Ano = Privado'!E214+'[1]SCC X Ano = Publico'!E214</f>
        <v>0</v>
      </c>
      <c r="F214" s="31">
        <f>'[1]SCC X Ano = Privado'!F214+'[1]SCC X Ano = Publico'!F214</f>
        <v>0</v>
      </c>
      <c r="G214" s="31">
        <f>'[1]SCC X Ano = Privado'!G214+'[1]SCC X Ano = Publico'!G214</f>
        <v>0</v>
      </c>
      <c r="H214" s="31">
        <f>'[1]SCC X Ano = Privado'!H214+'[1]SCC X Ano = Publico'!H214</f>
        <v>0</v>
      </c>
      <c r="I214" s="31">
        <f>'[1]SCC X Ano = Privado'!I214+'[1]SCC X Ano = Publico'!I214</f>
        <v>0</v>
      </c>
      <c r="J214" s="31">
        <f>'[1]SCC X Ano = Privado'!J214+'[1]SCC X Ano = Publico'!J214</f>
        <v>0</v>
      </c>
      <c r="K214" s="31">
        <f>'[1]SCC X Ano = Privado'!K214+'[1]SCC X Ano = Publico'!K214</f>
        <v>0</v>
      </c>
      <c r="L214" s="31">
        <f t="shared" si="6"/>
        <v>0</v>
      </c>
      <c r="N214" s="28" t="s">
        <v>255</v>
      </c>
      <c r="O214" s="32">
        <f>+B214/[1]Formato_Análises_Mecenato!$T$31</f>
        <v>0</v>
      </c>
      <c r="P214" s="32">
        <f>+C214/[1]Formato_Análises_Mecenato!$T$31</f>
        <v>0</v>
      </c>
      <c r="Q214" s="32">
        <f>+D214/[1]Formato_Análises_Mecenato!$T$31</f>
        <v>0</v>
      </c>
      <c r="R214" s="32">
        <f>+E214/[1]Formato_Análises_Mecenato!$T$31</f>
        <v>0</v>
      </c>
      <c r="S214" s="32">
        <f>+F214/[1]Formato_Análises_Mecenato!$T$31</f>
        <v>0</v>
      </c>
      <c r="T214" s="32">
        <f>+G214/[1]Formato_Análises_Mecenato!$T$31</f>
        <v>0</v>
      </c>
      <c r="U214" s="32">
        <f>+H214/[1]Formato_Análises_Mecenato!$T$31</f>
        <v>0</v>
      </c>
      <c r="V214" s="32">
        <f>+I214/[1]Formato_Análises_Mecenato!$T$31</f>
        <v>0</v>
      </c>
      <c r="W214" s="32">
        <f>+J214/[1]Formato_Análises_Mecenato!$T$31</f>
        <v>0</v>
      </c>
      <c r="X214" s="32">
        <f>+K214/[1]Formato_Análises_Mecenato!$T$31</f>
        <v>0</v>
      </c>
    </row>
    <row r="215" spans="1:24" x14ac:dyDescent="0.25">
      <c r="A215" s="28" t="s">
        <v>256</v>
      </c>
      <c r="B215" s="31">
        <f>'[1]SCC X Ano = Privado'!B215+'[1]SCC X Ano = Publico'!B215</f>
        <v>0</v>
      </c>
      <c r="C215" s="31">
        <f>'[1]SCC X Ano = Privado'!C215+'[1]SCC X Ano = Publico'!C215</f>
        <v>617737.88608247135</v>
      </c>
      <c r="D215" s="31">
        <f>'[1]SCC X Ano = Privado'!D215+'[1]SCC X Ano = Publico'!D215</f>
        <v>0</v>
      </c>
      <c r="E215" s="31">
        <f>'[1]SCC X Ano = Privado'!E215+'[1]SCC X Ano = Publico'!E215</f>
        <v>0</v>
      </c>
      <c r="F215" s="31">
        <f>'[1]SCC X Ano = Privado'!F215+'[1]SCC X Ano = Publico'!F215</f>
        <v>0</v>
      </c>
      <c r="G215" s="31">
        <f>'[1]SCC X Ano = Privado'!G215+'[1]SCC X Ano = Publico'!G215</f>
        <v>0</v>
      </c>
      <c r="H215" s="31">
        <f>'[1]SCC X Ano = Privado'!H215+'[1]SCC X Ano = Publico'!H215</f>
        <v>0</v>
      </c>
      <c r="I215" s="31">
        <f>'[1]SCC X Ano = Privado'!I215+'[1]SCC X Ano = Publico'!I215</f>
        <v>23960.621448921345</v>
      </c>
      <c r="J215" s="31">
        <f>'[1]SCC X Ano = Privado'!J215+'[1]SCC X Ano = Publico'!J215</f>
        <v>0</v>
      </c>
      <c r="K215" s="31">
        <f>'[1]SCC X Ano = Privado'!K215+'[1]SCC X Ano = Publico'!K215</f>
        <v>0</v>
      </c>
      <c r="L215" s="31">
        <f t="shared" si="6"/>
        <v>641698.50753139274</v>
      </c>
      <c r="N215" s="28" t="s">
        <v>256</v>
      </c>
      <c r="O215" s="32">
        <f>+B215/[1]Formato_Análises_Mecenato!$T$31</f>
        <v>0</v>
      </c>
      <c r="P215" s="32">
        <f>+C215/[1]Formato_Análises_Mecenato!$T$31</f>
        <v>3.7062398796935188E-4</v>
      </c>
      <c r="Q215" s="32">
        <f>+D215/[1]Formato_Análises_Mecenato!$T$31</f>
        <v>0</v>
      </c>
      <c r="R215" s="32">
        <f>+E215/[1]Formato_Análises_Mecenato!$T$31</f>
        <v>0</v>
      </c>
      <c r="S215" s="32">
        <f>+F215/[1]Formato_Análises_Mecenato!$T$31</f>
        <v>0</v>
      </c>
      <c r="T215" s="32">
        <f>+G215/[1]Formato_Análises_Mecenato!$T$31</f>
        <v>0</v>
      </c>
      <c r="U215" s="32">
        <f>+H215/[1]Formato_Análises_Mecenato!$T$31</f>
        <v>0</v>
      </c>
      <c r="V215" s="32">
        <f>+I215/[1]Formato_Análises_Mecenato!$T$31</f>
        <v>1.437564584542519E-5</v>
      </c>
      <c r="W215" s="32">
        <f>+J215/[1]Formato_Análises_Mecenato!$T$31</f>
        <v>0</v>
      </c>
      <c r="X215" s="32">
        <f>+K215/[1]Formato_Análises_Mecenato!$T$31</f>
        <v>0</v>
      </c>
    </row>
    <row r="216" spans="1:24" x14ac:dyDescent="0.25">
      <c r="A216" s="28" t="s">
        <v>257</v>
      </c>
      <c r="B216" s="31">
        <f>'[1]SCC X Ano = Privado'!B216+'[1]SCC X Ano = Publico'!B216</f>
        <v>494802.13488476933</v>
      </c>
      <c r="C216" s="31">
        <f>'[1]SCC X Ano = Privado'!C216+'[1]SCC X Ano = Publico'!C216</f>
        <v>0</v>
      </c>
      <c r="D216" s="31">
        <f>'[1]SCC X Ano = Privado'!D216+'[1]SCC X Ano = Publico'!D216</f>
        <v>451649.56400263146</v>
      </c>
      <c r="E216" s="31">
        <f>'[1]SCC X Ano = Privado'!E216+'[1]SCC X Ano = Publico'!E216</f>
        <v>0</v>
      </c>
      <c r="F216" s="31">
        <f>'[1]SCC X Ano = Privado'!F216+'[1]SCC X Ano = Publico'!F216</f>
        <v>0</v>
      </c>
      <c r="G216" s="31">
        <f>'[1]SCC X Ano = Privado'!G216+'[1]SCC X Ano = Publico'!G216</f>
        <v>0</v>
      </c>
      <c r="H216" s="31">
        <f>'[1]SCC X Ano = Privado'!H216+'[1]SCC X Ano = Publico'!H216</f>
        <v>0</v>
      </c>
      <c r="I216" s="31">
        <f>'[1]SCC X Ano = Privado'!I216+'[1]SCC X Ano = Publico'!I216</f>
        <v>87623.881175974151</v>
      </c>
      <c r="J216" s="31">
        <f>'[1]SCC X Ano = Privado'!J216+'[1]SCC X Ano = Publico'!J216</f>
        <v>0</v>
      </c>
      <c r="K216" s="31">
        <f>'[1]SCC X Ano = Privado'!K216+'[1]SCC X Ano = Publico'!K216</f>
        <v>0</v>
      </c>
      <c r="L216" s="31">
        <f t="shared" si="6"/>
        <v>1034075.5800633749</v>
      </c>
      <c r="N216" s="28" t="s">
        <v>257</v>
      </c>
      <c r="O216" s="32">
        <f>+B216/[1]Formato_Análises_Mecenato!$T$31</f>
        <v>2.9686626742245724E-4</v>
      </c>
      <c r="P216" s="32">
        <f>+C216/[1]Formato_Análises_Mecenato!$T$31</f>
        <v>0</v>
      </c>
      <c r="Q216" s="32">
        <f>+D216/[1]Formato_Análises_Mecenato!$T$31</f>
        <v>2.7097603424784369E-4</v>
      </c>
      <c r="R216" s="32">
        <f>+E216/[1]Formato_Análises_Mecenato!$T$31</f>
        <v>0</v>
      </c>
      <c r="S216" s="32">
        <f>+F216/[1]Formato_Análises_Mecenato!$T$31</f>
        <v>0</v>
      </c>
      <c r="T216" s="32">
        <f>+G216/[1]Formato_Análises_Mecenato!$T$31</f>
        <v>0</v>
      </c>
      <c r="U216" s="32">
        <f>+H216/[1]Formato_Análises_Mecenato!$T$31</f>
        <v>0</v>
      </c>
      <c r="V216" s="32">
        <f>+I216/[1]Formato_Análises_Mecenato!$T$31</f>
        <v>5.2571669982463248E-5</v>
      </c>
      <c r="W216" s="32">
        <f>+J216/[1]Formato_Análises_Mecenato!$T$31</f>
        <v>0</v>
      </c>
      <c r="X216" s="32">
        <f>+K216/[1]Formato_Análises_Mecenato!$T$31</f>
        <v>0</v>
      </c>
    </row>
    <row r="217" spans="1:24" x14ac:dyDescent="0.25">
      <c r="A217" s="28" t="s">
        <v>258</v>
      </c>
      <c r="B217" s="31">
        <f>'[1]SCC X Ano = Privado'!B217+'[1]SCC X Ano = Publico'!B217</f>
        <v>0</v>
      </c>
      <c r="C217" s="31">
        <f>'[1]SCC X Ano = Privado'!C217+'[1]SCC X Ano = Publico'!C217</f>
        <v>572934.01738784241</v>
      </c>
      <c r="D217" s="31">
        <f>'[1]SCC X Ano = Privado'!D217+'[1]SCC X Ano = Publico'!D217</f>
        <v>0</v>
      </c>
      <c r="E217" s="31">
        <f>'[1]SCC X Ano = Privado'!E217+'[1]SCC X Ano = Publico'!E217</f>
        <v>0</v>
      </c>
      <c r="F217" s="31">
        <f>'[1]SCC X Ano = Privado'!F217+'[1]SCC X Ano = Publico'!F217</f>
        <v>0</v>
      </c>
      <c r="G217" s="31">
        <f>'[1]SCC X Ano = Privado'!G217+'[1]SCC X Ano = Publico'!G217</f>
        <v>257717.29757639457</v>
      </c>
      <c r="H217" s="31">
        <f>'[1]SCC X Ano = Privado'!H217+'[1]SCC X Ano = Publico'!H217</f>
        <v>0</v>
      </c>
      <c r="I217" s="31">
        <f>'[1]SCC X Ano = Privado'!I217+'[1]SCC X Ano = Publico'!I217</f>
        <v>1269180.7232928223</v>
      </c>
      <c r="J217" s="31">
        <f>'[1]SCC X Ano = Privado'!J217+'[1]SCC X Ano = Publico'!J217</f>
        <v>0</v>
      </c>
      <c r="K217" s="31">
        <f>'[1]SCC X Ano = Privado'!K217+'[1]SCC X Ano = Publico'!K217</f>
        <v>0</v>
      </c>
      <c r="L217" s="31">
        <f t="shared" si="6"/>
        <v>2099832.0382570592</v>
      </c>
      <c r="N217" s="28" t="s">
        <v>258</v>
      </c>
      <c r="O217" s="32">
        <f>+B217/[1]Formato_Análises_Mecenato!$T$31</f>
        <v>0</v>
      </c>
      <c r="P217" s="32">
        <f>+C217/[1]Formato_Análises_Mecenato!$T$31</f>
        <v>3.4374302621166286E-4</v>
      </c>
      <c r="Q217" s="32">
        <f>+D217/[1]Formato_Análises_Mecenato!$T$31</f>
        <v>0</v>
      </c>
      <c r="R217" s="32">
        <f>+E217/[1]Formato_Análises_Mecenato!$T$31</f>
        <v>0</v>
      </c>
      <c r="S217" s="32">
        <f>+F217/[1]Formato_Análises_Mecenato!$T$31</f>
        <v>0</v>
      </c>
      <c r="T217" s="32">
        <f>+G217/[1]Formato_Análises_Mecenato!$T$31</f>
        <v>1.5462255877195073E-4</v>
      </c>
      <c r="U217" s="32">
        <f>+H217/[1]Formato_Análises_Mecenato!$T$31</f>
        <v>0</v>
      </c>
      <c r="V217" s="32">
        <f>+I217/[1]Formato_Análises_Mecenato!$T$31</f>
        <v>7.6146992392468022E-4</v>
      </c>
      <c r="W217" s="32">
        <f>+J217/[1]Formato_Análises_Mecenato!$T$31</f>
        <v>0</v>
      </c>
      <c r="X217" s="32">
        <f>+K217/[1]Formato_Análises_Mecenato!$T$31</f>
        <v>0</v>
      </c>
    </row>
    <row r="218" spans="1:24" x14ac:dyDescent="0.25">
      <c r="A218" s="28" t="s">
        <v>259</v>
      </c>
      <c r="B218" s="31">
        <f>'[1]SCC X Ano = Privado'!B218+'[1]SCC X Ano = Publico'!B218</f>
        <v>367247.14904636226</v>
      </c>
      <c r="C218" s="31">
        <f>'[1]SCC X Ano = Privado'!C218+'[1]SCC X Ano = Publico'!C218</f>
        <v>4742914.5892571928</v>
      </c>
      <c r="D218" s="31">
        <f>'[1]SCC X Ano = Privado'!D218+'[1]SCC X Ano = Publico'!D218</f>
        <v>3334082.2873568367</v>
      </c>
      <c r="E218" s="31">
        <f>'[1]SCC X Ano = Privado'!E218+'[1]SCC X Ano = Publico'!E218</f>
        <v>0</v>
      </c>
      <c r="F218" s="31">
        <f>'[1]SCC X Ano = Privado'!F218+'[1]SCC X Ano = Publico'!F218</f>
        <v>280730.67909807386</v>
      </c>
      <c r="G218" s="31">
        <f>'[1]SCC X Ano = Privado'!G218+'[1]SCC X Ano = Publico'!G218</f>
        <v>2494878.6754159858</v>
      </c>
      <c r="H218" s="31">
        <f>'[1]SCC X Ano = Privado'!H218+'[1]SCC X Ano = Publico'!H218</f>
        <v>0</v>
      </c>
      <c r="I218" s="31">
        <f>'[1]SCC X Ano = Privado'!I218+'[1]SCC X Ano = Publico'!I218</f>
        <v>3673036.7031548023</v>
      </c>
      <c r="J218" s="31">
        <f>'[1]SCC X Ano = Privado'!J218+'[1]SCC X Ano = Publico'!J218</f>
        <v>217545.61381667407</v>
      </c>
      <c r="K218" s="31">
        <f>'[1]SCC X Ano = Privado'!K218+'[1]SCC X Ano = Publico'!K218</f>
        <v>0</v>
      </c>
      <c r="L218" s="31">
        <f t="shared" si="6"/>
        <v>15110435.697145928</v>
      </c>
      <c r="N218" s="28" t="s">
        <v>259</v>
      </c>
      <c r="O218" s="32">
        <f>+B218/[1]Formato_Análises_Mecenato!$T$31</f>
        <v>2.203371462500298E-4</v>
      </c>
      <c r="P218" s="32">
        <f>+C218/[1]Formato_Análises_Mecenato!$T$31</f>
        <v>2.8456048419116071E-3</v>
      </c>
      <c r="Q218" s="32">
        <f>+D218/[1]Formato_Análises_Mecenato!$T$31</f>
        <v>2.0003482081932694E-3</v>
      </c>
      <c r="R218" s="32">
        <f>+E218/[1]Formato_Análises_Mecenato!$T$31</f>
        <v>0</v>
      </c>
      <c r="S218" s="32">
        <f>+F218/[1]Formato_Análises_Mecenato!$T$31</f>
        <v>1.6842988940260961E-4</v>
      </c>
      <c r="T218" s="32">
        <f>+G218/[1]Formato_Análises_Mecenato!$T$31</f>
        <v>1.4968515045213197E-3</v>
      </c>
      <c r="U218" s="32">
        <f>+H218/[1]Formato_Análises_Mecenato!$T$31</f>
        <v>0</v>
      </c>
      <c r="V218" s="32">
        <f>+I218/[1]Formato_Análises_Mecenato!$T$31</f>
        <v>2.2037105729650688E-3</v>
      </c>
      <c r="W218" s="32">
        <f>+J218/[1]Formato_Análises_Mecenato!$T$31</f>
        <v>1.3052076742337291E-4</v>
      </c>
      <c r="X218" s="32">
        <f>+K218/[1]Formato_Análises_Mecenato!$T$31</f>
        <v>0</v>
      </c>
    </row>
    <row r="219" spans="1:24" x14ac:dyDescent="0.25">
      <c r="A219" s="28" t="s">
        <v>260</v>
      </c>
      <c r="B219" s="31">
        <f>'[1]SCC X Ano = Privado'!B219+'[1]SCC X Ano = Publico'!B219</f>
        <v>0</v>
      </c>
      <c r="C219" s="31">
        <f>'[1]SCC X Ano = Privado'!C219+'[1]SCC X Ano = Publico'!C219</f>
        <v>10093743.190474</v>
      </c>
      <c r="D219" s="31">
        <f>'[1]SCC X Ano = Privado'!D219+'[1]SCC X Ano = Publico'!D219</f>
        <v>57986.391954688777</v>
      </c>
      <c r="E219" s="31">
        <f>'[1]SCC X Ano = Privado'!E219+'[1]SCC X Ano = Publico'!E219</f>
        <v>0</v>
      </c>
      <c r="F219" s="31">
        <f>'[1]SCC X Ano = Privado'!F219+'[1]SCC X Ano = Publico'!F219</f>
        <v>0</v>
      </c>
      <c r="G219" s="31">
        <f>'[1]SCC X Ano = Privado'!G219+'[1]SCC X Ano = Publico'!G219</f>
        <v>231945.56781875511</v>
      </c>
      <c r="H219" s="31">
        <f>'[1]SCC X Ano = Privado'!H219+'[1]SCC X Ano = Publico'!H219</f>
        <v>0</v>
      </c>
      <c r="I219" s="31">
        <f>'[1]SCC X Ano = Privado'!I219+'[1]SCC X Ano = Publico'!I219</f>
        <v>470334.06807692006</v>
      </c>
      <c r="J219" s="31">
        <f>'[1]SCC X Ano = Privado'!J219+'[1]SCC X Ano = Publico'!J219</f>
        <v>515434.59515278914</v>
      </c>
      <c r="K219" s="31">
        <f>'[1]SCC X Ano = Privado'!K219+'[1]SCC X Ano = Publico'!K219</f>
        <v>0</v>
      </c>
      <c r="L219" s="31">
        <f t="shared" si="6"/>
        <v>11369443.813477153</v>
      </c>
      <c r="N219" s="28" t="s">
        <v>260</v>
      </c>
      <c r="O219" s="32">
        <f>+B219/[1]Formato_Análises_Mecenato!$T$31</f>
        <v>0</v>
      </c>
      <c r="P219" s="32">
        <f>+C219/[1]Formato_Análises_Mecenato!$T$31</f>
        <v>6.0559396453992486E-3</v>
      </c>
      <c r="Q219" s="32">
        <f>+D219/[1]Formato_Análises_Mecenato!$T$31</f>
        <v>3.4790075723688913E-5</v>
      </c>
      <c r="R219" s="32">
        <f>+E219/[1]Formato_Análises_Mecenato!$T$31</f>
        <v>0</v>
      </c>
      <c r="S219" s="32">
        <f>+F219/[1]Formato_Análises_Mecenato!$T$31</f>
        <v>0</v>
      </c>
      <c r="T219" s="32">
        <f>+G219/[1]Formato_Análises_Mecenato!$T$31</f>
        <v>1.3916030289475565E-4</v>
      </c>
      <c r="U219" s="32">
        <f>+H219/[1]Formato_Análises_Mecenato!$T$31</f>
        <v>0</v>
      </c>
      <c r="V219" s="32">
        <f>+I219/[1]Formato_Análises_Mecenato!$T$31</f>
        <v>2.8218616975881006E-4</v>
      </c>
      <c r="W219" s="32">
        <f>+J219/[1]Formato_Análises_Mecenato!$T$31</f>
        <v>3.0924511754390146E-4</v>
      </c>
      <c r="X219" s="32">
        <f>+K219/[1]Formato_Análises_Mecenato!$T$31</f>
        <v>0</v>
      </c>
    </row>
    <row r="220" spans="1:24" x14ac:dyDescent="0.25">
      <c r="A220" s="28" t="s">
        <v>261</v>
      </c>
      <c r="B220" s="31">
        <f>'[1]SCC X Ano = Privado'!B220+'[1]SCC X Ano = Publico'!B220</f>
        <v>0</v>
      </c>
      <c r="C220" s="31">
        <f>'[1]SCC X Ano = Privado'!C220+'[1]SCC X Ano = Publico'!C220</f>
        <v>246840.33903218282</v>
      </c>
      <c r="D220" s="31">
        <f>'[1]SCC X Ano = Privado'!D220+'[1]SCC X Ano = Publico'!D220</f>
        <v>199268.72830609715</v>
      </c>
      <c r="E220" s="31">
        <f>'[1]SCC X Ano = Privado'!E220+'[1]SCC X Ano = Publico'!E220</f>
        <v>0</v>
      </c>
      <c r="F220" s="31">
        <f>'[1]SCC X Ano = Privado'!F220+'[1]SCC X Ano = Publico'!F220</f>
        <v>0</v>
      </c>
      <c r="G220" s="31">
        <f>'[1]SCC X Ano = Privado'!G220+'[1]SCC X Ano = Publico'!G220</f>
        <v>64429.324394098643</v>
      </c>
      <c r="H220" s="31">
        <f>'[1]SCC X Ano = Privado'!H220+'[1]SCC X Ano = Publico'!H220</f>
        <v>0</v>
      </c>
      <c r="I220" s="31">
        <f>'[1]SCC X Ano = Privado'!I220+'[1]SCC X Ano = Publico'!I220</f>
        <v>5540.9218978924828</v>
      </c>
      <c r="J220" s="31">
        <f>'[1]SCC X Ano = Privado'!J220+'[1]SCC X Ano = Publico'!J220</f>
        <v>79892.362248682315</v>
      </c>
      <c r="K220" s="31">
        <f>'[1]SCC X Ano = Privado'!K220+'[1]SCC X Ano = Publico'!K220</f>
        <v>0</v>
      </c>
      <c r="L220" s="31">
        <f t="shared" si="6"/>
        <v>595971.67587895342</v>
      </c>
      <c r="N220" s="28" t="s">
        <v>261</v>
      </c>
      <c r="O220" s="32">
        <f>+B220/[1]Formato_Análises_Mecenato!$T$31</f>
        <v>0</v>
      </c>
      <c r="P220" s="32">
        <f>+C220/[1]Formato_Análises_Mecenato!$T$31</f>
        <v>1.4809671367898054E-4</v>
      </c>
      <c r="Q220" s="32">
        <f>+D220/[1]Formato_Análises_Mecenato!$T$31</f>
        <v>1.1955519068248814E-4</v>
      </c>
      <c r="R220" s="32">
        <f>+E220/[1]Formato_Análises_Mecenato!$T$31</f>
        <v>0</v>
      </c>
      <c r="S220" s="32">
        <f>+F220/[1]Formato_Análises_Mecenato!$T$31</f>
        <v>0</v>
      </c>
      <c r="T220" s="32">
        <f>+G220/[1]Formato_Análises_Mecenato!$T$31</f>
        <v>3.8655639692987683E-5</v>
      </c>
      <c r="U220" s="32">
        <f>+H220/[1]Formato_Análises_Mecenato!$T$31</f>
        <v>0</v>
      </c>
      <c r="V220" s="32">
        <f>+I220/[1]Formato_Análises_Mecenato!$T$31</f>
        <v>3.3243850135969406E-6</v>
      </c>
      <c r="W220" s="32">
        <f>+J220/[1]Formato_Análises_Mecenato!$T$31</f>
        <v>4.7932993219304729E-5</v>
      </c>
      <c r="X220" s="32">
        <f>+K220/[1]Formato_Análises_Mecenato!$T$31</f>
        <v>0</v>
      </c>
    </row>
    <row r="221" spans="1:24" x14ac:dyDescent="0.25">
      <c r="A221" s="28" t="s">
        <v>262</v>
      </c>
      <c r="B221" s="31">
        <f>'[1]SCC X Ano = Privado'!B221+'[1]SCC X Ano = Publico'!B221</f>
        <v>386575.94636459183</v>
      </c>
      <c r="C221" s="31">
        <f>'[1]SCC X Ano = Privado'!C221+'[1]SCC X Ano = Publico'!C221</f>
        <v>2073611.8417440413</v>
      </c>
      <c r="D221" s="31">
        <f>'[1]SCC X Ano = Privado'!D221+'[1]SCC X Ano = Publico'!D221</f>
        <v>1618781.2860232899</v>
      </c>
      <c r="E221" s="31">
        <f>'[1]SCC X Ano = Privado'!E221+'[1]SCC X Ano = Publico'!E221</f>
        <v>0</v>
      </c>
      <c r="F221" s="31">
        <f>'[1]SCC X Ano = Privado'!F221+'[1]SCC X Ano = Publico'!F221</f>
        <v>399940.95924306556</v>
      </c>
      <c r="G221" s="31">
        <f>'[1]SCC X Ano = Privado'!G221+'[1]SCC X Ano = Publico'!G221</f>
        <v>4028286.9702544697</v>
      </c>
      <c r="H221" s="31">
        <f>'[1]SCC X Ano = Privado'!H221+'[1]SCC X Ano = Publico'!H221</f>
        <v>0</v>
      </c>
      <c r="I221" s="31">
        <f>'[1]SCC X Ano = Privado'!I221+'[1]SCC X Ano = Publico'!I221</f>
        <v>5518476.1773763103</v>
      </c>
      <c r="J221" s="31">
        <f>'[1]SCC X Ano = Privado'!J221+'[1]SCC X Ano = Publico'!J221</f>
        <v>6916794.0129973609</v>
      </c>
      <c r="K221" s="31">
        <f>'[1]SCC X Ano = Privado'!K221+'[1]SCC X Ano = Publico'!K221</f>
        <v>0</v>
      </c>
      <c r="L221" s="31">
        <f t="shared" si="6"/>
        <v>20942467.194003128</v>
      </c>
      <c r="N221" s="28" t="s">
        <v>262</v>
      </c>
      <c r="O221" s="32">
        <f>+B221/[1]Formato_Análises_Mecenato!$T$31</f>
        <v>2.319338381579261E-4</v>
      </c>
      <c r="P221" s="32">
        <f>+C221/[1]Formato_Análises_Mecenato!$T$31</f>
        <v>1.2441041865854513E-3</v>
      </c>
      <c r="Q221" s="32">
        <f>+D221/[1]Formato_Análises_Mecenato!$T$31</f>
        <v>9.7121965382581364E-4</v>
      </c>
      <c r="R221" s="32">
        <f>+E221/[1]Formato_Análises_Mecenato!$T$31</f>
        <v>0</v>
      </c>
      <c r="S221" s="32">
        <f>+F221/[1]Formato_Análises_Mecenato!$T$31</f>
        <v>2.3995244035779242E-4</v>
      </c>
      <c r="T221" s="32">
        <f>+G221/[1]Formato_Análises_Mecenato!$T$31</f>
        <v>2.4168499540618569E-3</v>
      </c>
      <c r="U221" s="32">
        <f>+H221/[1]Formato_Análises_Mecenato!$T$31</f>
        <v>0</v>
      </c>
      <c r="V221" s="32">
        <f>+I221/[1]Formato_Análises_Mecenato!$T$31</f>
        <v>3.3109182623453611E-3</v>
      </c>
      <c r="W221" s="32">
        <f>+J221/[1]Formato_Análises_Mecenato!$T$31</f>
        <v>4.1498665353307696E-3</v>
      </c>
      <c r="X221" s="32">
        <f>+K221/[1]Formato_Análises_Mecenato!$T$31</f>
        <v>0</v>
      </c>
    </row>
    <row r="222" spans="1:24" x14ac:dyDescent="0.25">
      <c r="A222" s="28" t="s">
        <v>263</v>
      </c>
      <c r="B222" s="31">
        <f>'[1]SCC X Ano = Privado'!B222+'[1]SCC X Ano = Publico'!B222</f>
        <v>0</v>
      </c>
      <c r="C222" s="31">
        <f>'[1]SCC X Ano = Privado'!C222+'[1]SCC X Ano = Publico'!C222</f>
        <v>0</v>
      </c>
      <c r="D222" s="31">
        <f>'[1]SCC X Ano = Privado'!D222+'[1]SCC X Ano = Publico'!D222</f>
        <v>0</v>
      </c>
      <c r="E222" s="31">
        <f>'[1]SCC X Ano = Privado'!E222+'[1]SCC X Ano = Publico'!E222</f>
        <v>0</v>
      </c>
      <c r="F222" s="31">
        <f>'[1]SCC X Ano = Privado'!F222+'[1]SCC X Ano = Publico'!F222</f>
        <v>0</v>
      </c>
      <c r="G222" s="31">
        <f>'[1]SCC X Ano = Privado'!G222+'[1]SCC X Ano = Publico'!G222</f>
        <v>0</v>
      </c>
      <c r="H222" s="31">
        <f>'[1]SCC X Ano = Privado'!H222+'[1]SCC X Ano = Publico'!H222</f>
        <v>0</v>
      </c>
      <c r="I222" s="31">
        <f>'[1]SCC X Ano = Privado'!I222+'[1]SCC X Ano = Publico'!I222</f>
        <v>0</v>
      </c>
      <c r="J222" s="31">
        <f>'[1]SCC X Ano = Privado'!J222+'[1]SCC X Ano = Publico'!J222</f>
        <v>942021.15196611627</v>
      </c>
      <c r="K222" s="31">
        <f>'[1]SCC X Ano = Privado'!K222+'[1]SCC X Ano = Publico'!K222</f>
        <v>0</v>
      </c>
      <c r="L222" s="31">
        <f t="shared" si="6"/>
        <v>942021.15196611627</v>
      </c>
      <c r="N222" s="28" t="s">
        <v>263</v>
      </c>
      <c r="O222" s="32">
        <f>+B222/[1]Formato_Análises_Mecenato!$T$31</f>
        <v>0</v>
      </c>
      <c r="P222" s="32">
        <f>+C222/[1]Formato_Análises_Mecenato!$T$31</f>
        <v>0</v>
      </c>
      <c r="Q222" s="32">
        <f>+D222/[1]Formato_Análises_Mecenato!$T$31</f>
        <v>0</v>
      </c>
      <c r="R222" s="32">
        <f>+E222/[1]Formato_Análises_Mecenato!$T$31</f>
        <v>0</v>
      </c>
      <c r="S222" s="32">
        <f>+F222/[1]Formato_Análises_Mecenato!$T$31</f>
        <v>0</v>
      </c>
      <c r="T222" s="32">
        <f>+G222/[1]Formato_Análises_Mecenato!$T$31</f>
        <v>0</v>
      </c>
      <c r="U222" s="32">
        <f>+H222/[1]Formato_Análises_Mecenato!$T$31</f>
        <v>0</v>
      </c>
      <c r="V222" s="32">
        <f>+I222/[1]Formato_Análises_Mecenato!$T$31</f>
        <v>0</v>
      </c>
      <c r="W222" s="32">
        <f>+J222/[1]Formato_Análises_Mecenato!$T$31</f>
        <v>5.65184107951173E-4</v>
      </c>
      <c r="X222" s="32">
        <f>+K222/[1]Formato_Análises_Mecenato!$T$31</f>
        <v>0</v>
      </c>
    </row>
    <row r="223" spans="1:24" x14ac:dyDescent="0.25">
      <c r="A223" s="28" t="s">
        <v>264</v>
      </c>
      <c r="B223" s="31">
        <f>'[1]SCC X Ano = Privado'!B223+'[1]SCC X Ano = Publico'!B223</f>
        <v>0</v>
      </c>
      <c r="C223" s="31">
        <f>'[1]SCC X Ano = Privado'!C223+'[1]SCC X Ano = Publico'!C223</f>
        <v>45100.527075869046</v>
      </c>
      <c r="D223" s="31">
        <f>'[1]SCC X Ano = Privado'!D223+'[1]SCC X Ano = Publico'!D223</f>
        <v>0</v>
      </c>
      <c r="E223" s="31">
        <f>'[1]SCC X Ano = Privado'!E223+'[1]SCC X Ano = Publico'!E223</f>
        <v>0</v>
      </c>
      <c r="F223" s="31">
        <f>'[1]SCC X Ano = Privado'!F223+'[1]SCC X Ano = Publico'!F223</f>
        <v>0</v>
      </c>
      <c r="G223" s="31">
        <f>'[1]SCC X Ano = Privado'!G223+'[1]SCC X Ano = Publico'!G223</f>
        <v>78751.963206906745</v>
      </c>
      <c r="H223" s="31">
        <f>'[1]SCC X Ano = Privado'!H223+'[1]SCC X Ano = Publico'!H223</f>
        <v>0</v>
      </c>
      <c r="I223" s="31">
        <f>'[1]SCC X Ano = Privado'!I223+'[1]SCC X Ano = Publico'!I223</f>
        <v>554092.18978924828</v>
      </c>
      <c r="J223" s="31">
        <f>'[1]SCC X Ano = Privado'!J223+'[1]SCC X Ano = Publico'!J223</f>
        <v>0</v>
      </c>
      <c r="K223" s="31">
        <f>'[1]SCC X Ano = Privado'!K223+'[1]SCC X Ano = Publico'!K223</f>
        <v>0</v>
      </c>
      <c r="L223" s="31">
        <f t="shared" si="6"/>
        <v>677944.68007202412</v>
      </c>
      <c r="N223" s="28" t="s">
        <v>264</v>
      </c>
      <c r="O223" s="32">
        <f>+B223/[1]Formato_Análises_Mecenato!$T$31</f>
        <v>0</v>
      </c>
      <c r="P223" s="32">
        <f>+C223/[1]Formato_Análises_Mecenato!$T$31</f>
        <v>2.7058947785091377E-5</v>
      </c>
      <c r="Q223" s="32">
        <f>+D223/[1]Formato_Análises_Mecenato!$T$31</f>
        <v>0</v>
      </c>
      <c r="R223" s="32">
        <f>+E223/[1]Formato_Análises_Mecenato!$T$31</f>
        <v>0</v>
      </c>
      <c r="S223" s="32">
        <f>+F223/[1]Formato_Análises_Mecenato!$T$31</f>
        <v>0</v>
      </c>
      <c r="T223" s="32">
        <f>+G223/[1]Formato_Análises_Mecenato!$T$31</f>
        <v>4.7248788396738829E-5</v>
      </c>
      <c r="U223" s="32">
        <f>+H223/[1]Formato_Análises_Mecenato!$T$31</f>
        <v>0</v>
      </c>
      <c r="V223" s="32">
        <f>+I223/[1]Formato_Análises_Mecenato!$T$31</f>
        <v>3.3243850135969405E-4</v>
      </c>
      <c r="W223" s="32">
        <f>+J223/[1]Formato_Análises_Mecenato!$T$31</f>
        <v>0</v>
      </c>
      <c r="X223" s="32">
        <f>+K223/[1]Formato_Análises_Mecenato!$T$31</f>
        <v>0</v>
      </c>
    </row>
    <row r="224" spans="1:24" x14ac:dyDescent="0.25">
      <c r="A224" s="28" t="s">
        <v>265</v>
      </c>
      <c r="B224" s="31">
        <f>'[1]SCC X Ano = Privado'!B224+'[1]SCC X Ano = Publico'!B224</f>
        <v>0</v>
      </c>
      <c r="C224" s="31">
        <f>'[1]SCC X Ano = Privado'!C224+'[1]SCC X Ano = Publico'!C224</f>
        <v>4360138.4524997976</v>
      </c>
      <c r="D224" s="31">
        <f>'[1]SCC X Ano = Privado'!D224+'[1]SCC X Ano = Publico'!D224</f>
        <v>579863.91954688774</v>
      </c>
      <c r="E224" s="31">
        <f>'[1]SCC X Ano = Privado'!E224+'[1]SCC X Ano = Publico'!E224</f>
        <v>0</v>
      </c>
      <c r="F224" s="31">
        <f>'[1]SCC X Ano = Privado'!F224+'[1]SCC X Ano = Publico'!F224</f>
        <v>181641.72850481866</v>
      </c>
      <c r="G224" s="31">
        <f>'[1]SCC X Ano = Privado'!G224+'[1]SCC X Ano = Publico'!G224</f>
        <v>1629164.4066818857</v>
      </c>
      <c r="H224" s="31">
        <f>'[1]SCC X Ano = Privado'!H224+'[1]SCC X Ano = Publico'!H224</f>
        <v>0</v>
      </c>
      <c r="I224" s="31">
        <f>'[1]SCC X Ano = Privado'!I224+'[1]SCC X Ano = Publico'!I224</f>
        <v>7849939.5487511912</v>
      </c>
      <c r="J224" s="31">
        <f>'[1]SCC X Ano = Privado'!J224+'[1]SCC X Ano = Publico'!J224</f>
        <v>1760798.2841890345</v>
      </c>
      <c r="K224" s="31">
        <f>'[1]SCC X Ano = Privado'!K224+'[1]SCC X Ano = Publico'!K224</f>
        <v>0</v>
      </c>
      <c r="L224" s="31">
        <f t="shared" si="6"/>
        <v>16361546.340173615</v>
      </c>
      <c r="N224" s="28" t="s">
        <v>265</v>
      </c>
      <c r="O224" s="32">
        <f>+B224/[1]Formato_Análises_Mecenato!$T$31</f>
        <v>0</v>
      </c>
      <c r="P224" s="32">
        <f>+C224/[1]Formato_Análises_Mecenato!$T$31</f>
        <v>2.615950774222471E-3</v>
      </c>
      <c r="Q224" s="32">
        <f>+D224/[1]Formato_Análises_Mecenato!$T$31</f>
        <v>3.4790075723688913E-4</v>
      </c>
      <c r="R224" s="32">
        <f>+E224/[1]Formato_Análises_Mecenato!$T$31</f>
        <v>0</v>
      </c>
      <c r="S224" s="32">
        <f>+F224/[1]Formato_Análises_Mecenato!$T$31</f>
        <v>1.0897952564805861E-4</v>
      </c>
      <c r="T224" s="32">
        <f>+G224/[1]Formato_Análises_Mecenato!$T$31</f>
        <v>9.7744921117166503E-4</v>
      </c>
      <c r="U224" s="32">
        <f>+H224/[1]Formato_Análises_Mecenato!$T$31</f>
        <v>0</v>
      </c>
      <c r="V224" s="32">
        <f>+I224/[1]Formato_Análises_Mecenato!$T$31</f>
        <v>4.7097255428625003E-3</v>
      </c>
      <c r="W224" s="32">
        <f>+J224/[1]Formato_Análises_Mecenato!$T$31</f>
        <v>1.0564255435817761E-3</v>
      </c>
      <c r="X224" s="32">
        <f>+K224/[1]Formato_Análises_Mecenato!$T$31</f>
        <v>0</v>
      </c>
    </row>
    <row r="225" spans="1:24" x14ac:dyDescent="0.25">
      <c r="A225" s="28" t="s">
        <v>266</v>
      </c>
      <c r="B225" s="31">
        <f>'[1]SCC X Ano = Privado'!B225+'[1]SCC X Ano = Publico'!B225</f>
        <v>7405119.6477647116</v>
      </c>
      <c r="C225" s="31">
        <f>'[1]SCC X Ano = Privado'!C225+'[1]SCC X Ano = Publico'!C225</f>
        <v>43758293.498144455</v>
      </c>
      <c r="D225" s="31">
        <f>'[1]SCC X Ano = Privado'!D225+'[1]SCC X Ano = Publico'!D225</f>
        <v>11343188.683384448</v>
      </c>
      <c r="E225" s="31">
        <f>'[1]SCC X Ano = Privado'!E225+'[1]SCC X Ano = Publico'!E225</f>
        <v>0</v>
      </c>
      <c r="F225" s="31">
        <f>'[1]SCC X Ano = Privado'!F225+'[1]SCC X Ano = Publico'!F225</f>
        <v>291469.56560010905</v>
      </c>
      <c r="G225" s="31">
        <f>'[1]SCC X Ano = Privado'!G225+'[1]SCC X Ano = Publico'!G225</f>
        <v>14065462.541154534</v>
      </c>
      <c r="H225" s="31">
        <f>'[1]SCC X Ano = Privado'!H225+'[1]SCC X Ano = Publico'!H225</f>
        <v>0</v>
      </c>
      <c r="I225" s="31">
        <f>'[1]SCC X Ano = Privado'!I225+'[1]SCC X Ano = Publico'!I225</f>
        <v>45099956.386685349</v>
      </c>
      <c r="J225" s="31">
        <f>'[1]SCC X Ano = Privado'!J225+'[1]SCC X Ano = Publico'!J225</f>
        <v>48581578.038460203</v>
      </c>
      <c r="K225" s="31">
        <f>'[1]SCC X Ano = Privado'!K225+'[1]SCC X Ano = Publico'!K225</f>
        <v>0</v>
      </c>
      <c r="L225" s="31">
        <f t="shared" si="6"/>
        <v>170545068.36119381</v>
      </c>
      <c r="N225" s="28" t="s">
        <v>266</v>
      </c>
      <c r="O225" s="32">
        <f>+B225/[1]Formato_Análises_Mecenato!$T$31</f>
        <v>4.442847099195648E-3</v>
      </c>
      <c r="P225" s="32">
        <f>+C225/[1]Formato_Análises_Mecenato!$T$31</f>
        <v>2.6253648365110127E-2</v>
      </c>
      <c r="Q225" s="32">
        <f>+D225/[1]Formato_Análises_Mecenato!$T$31</f>
        <v>6.8055690299097206E-3</v>
      </c>
      <c r="R225" s="32">
        <f>+E225/[1]Formato_Análises_Mecenato!$T$31</f>
        <v>0</v>
      </c>
      <c r="S225" s="32">
        <f>+F225/[1]Formato_Análises_Mecenato!$T$31</f>
        <v>1.7487289545971773E-4</v>
      </c>
      <c r="T225" s="32">
        <f>+G225/[1]Formato_Análises_Mecenato!$T$31</f>
        <v>8.4388507441168405E-3</v>
      </c>
      <c r="U225" s="32">
        <f>+H225/[1]Formato_Análises_Mecenato!$T$31</f>
        <v>0</v>
      </c>
      <c r="V225" s="32">
        <f>+I225/[1]Formato_Análises_Mecenato!$T$31</f>
        <v>2.7058605388897268E-2</v>
      </c>
      <c r="W225" s="32">
        <f>+J225/[1]Formato_Análises_Mecenato!$T$31</f>
        <v>2.9147472739035746E-2</v>
      </c>
      <c r="X225" s="32">
        <f>+K225/[1]Formato_Análises_Mecenato!$T$31</f>
        <v>0</v>
      </c>
    </row>
    <row r="226" spans="1:24" x14ac:dyDescent="0.25">
      <c r="A226" s="28" t="s">
        <v>267</v>
      </c>
      <c r="B226" s="31">
        <f>'[1]SCC X Ano = Privado'!B226+'[1]SCC X Ano = Publico'!B226</f>
        <v>0</v>
      </c>
      <c r="C226" s="31">
        <f>'[1]SCC X Ano = Privado'!C226+'[1]SCC X Ano = Publico'!C226</f>
        <v>2842582.928499158</v>
      </c>
      <c r="D226" s="31">
        <f>'[1]SCC X Ano = Privado'!D226+'[1]SCC X Ano = Publico'!D226</f>
        <v>154630.37854583675</v>
      </c>
      <c r="E226" s="31">
        <f>'[1]SCC X Ano = Privado'!E226+'[1]SCC X Ano = Publico'!E226</f>
        <v>0</v>
      </c>
      <c r="F226" s="31">
        <f>'[1]SCC X Ano = Privado'!F226+'[1]SCC X Ano = Publico'!F226</f>
        <v>0</v>
      </c>
      <c r="G226" s="31">
        <f>'[1]SCC X Ano = Privado'!G226+'[1]SCC X Ano = Publico'!G226</f>
        <v>217423.1981003253</v>
      </c>
      <c r="H226" s="31">
        <f>'[1]SCC X Ano = Privado'!H226+'[1]SCC X Ano = Publico'!H226</f>
        <v>0</v>
      </c>
      <c r="I226" s="31">
        <f>'[1]SCC X Ano = Privado'!I226+'[1]SCC X Ano = Publico'!I226</f>
        <v>183084.94537124649</v>
      </c>
      <c r="J226" s="31">
        <f>'[1]SCC X Ano = Privado'!J226+'[1]SCC X Ano = Publico'!J226</f>
        <v>5929427.8504410293</v>
      </c>
      <c r="K226" s="31">
        <f>'[1]SCC X Ano = Privado'!K226+'[1]SCC X Ano = Publico'!K226</f>
        <v>0</v>
      </c>
      <c r="L226" s="31">
        <f t="shared" si="6"/>
        <v>9327149.3009575959</v>
      </c>
      <c r="N226" s="28" t="s">
        <v>267</v>
      </c>
      <c r="O226" s="32">
        <f>+B226/[1]Formato_Análises_Mecenato!$T$31</f>
        <v>0</v>
      </c>
      <c r="P226" s="32">
        <f>+C226/[1]Formato_Análises_Mecenato!$T$31</f>
        <v>1.705463506172754E-3</v>
      </c>
      <c r="Q226" s="32">
        <f>+D226/[1]Formato_Análises_Mecenato!$T$31</f>
        <v>9.2773535263170444E-5</v>
      </c>
      <c r="R226" s="32">
        <f>+E226/[1]Formato_Análises_Mecenato!$T$31</f>
        <v>0</v>
      </c>
      <c r="S226" s="32">
        <f>+F226/[1]Formato_Análises_Mecenato!$T$31</f>
        <v>0</v>
      </c>
      <c r="T226" s="32">
        <f>+G226/[1]Formato_Análises_Mecenato!$T$31</f>
        <v>1.3044732170795626E-4</v>
      </c>
      <c r="U226" s="32">
        <f>+H226/[1]Formato_Análises_Mecenato!$T$31</f>
        <v>0</v>
      </c>
      <c r="V226" s="32">
        <f>+I226/[1]Formato_Análises_Mecenato!$T$31</f>
        <v>1.0984541197718154E-4</v>
      </c>
      <c r="W226" s="32">
        <f>+J226/[1]Formato_Análises_Mecenato!$T$31</f>
        <v>3.557476796904126E-3</v>
      </c>
      <c r="X226" s="32">
        <f>+K226/[1]Formato_Análises_Mecenato!$T$31</f>
        <v>0</v>
      </c>
    </row>
    <row r="227" spans="1:24" x14ac:dyDescent="0.25">
      <c r="A227" s="28" t="s">
        <v>268</v>
      </c>
      <c r="B227" s="31">
        <f>'[1]SCC X Ano = Privado'!B227+'[1]SCC X Ano = Publico'!B227</f>
        <v>24164235.973815419</v>
      </c>
      <c r="C227" s="31">
        <f>'[1]SCC X Ano = Privado'!C227+'[1]SCC X Ano = Publico'!C227</f>
        <v>144609714.04595366</v>
      </c>
      <c r="D227" s="31">
        <f>'[1]SCC X Ano = Privado'!D227+'[1]SCC X Ano = Publico'!D227</f>
        <v>31798152.502544027</v>
      </c>
      <c r="E227" s="31">
        <f>'[1]SCC X Ano = Privado'!E227+'[1]SCC X Ano = Publico'!E227</f>
        <v>0</v>
      </c>
      <c r="F227" s="31">
        <f>'[1]SCC X Ano = Privado'!F227+'[1]SCC X Ano = Publico'!F227</f>
        <v>3462283.241601618</v>
      </c>
      <c r="G227" s="31">
        <f>'[1]SCC X Ano = Privado'!G227+'[1]SCC X Ano = Publico'!G227</f>
        <v>31782294.603131935</v>
      </c>
      <c r="H227" s="31">
        <f>'[1]SCC X Ano = Privado'!H227+'[1]SCC X Ano = Publico'!H227</f>
        <v>0</v>
      </c>
      <c r="I227" s="31">
        <f>'[1]SCC X Ano = Privado'!I227+'[1]SCC X Ano = Publico'!I227</f>
        <v>76057288.307420075</v>
      </c>
      <c r="J227" s="31">
        <f>'[1]SCC X Ano = Privado'!J227+'[1]SCC X Ano = Publico'!J227</f>
        <v>87535219.905359924</v>
      </c>
      <c r="K227" s="31">
        <f>'[1]SCC X Ano = Privado'!K227+'[1]SCC X Ano = Publico'!K227</f>
        <v>0</v>
      </c>
      <c r="L227" s="31">
        <f t="shared" si="6"/>
        <v>399409188.57982665</v>
      </c>
      <c r="N227" s="28" t="s">
        <v>268</v>
      </c>
      <c r="O227" s="32">
        <f>+B227/[1]Formato_Análises_Mecenato!$T$31</f>
        <v>1.4497808382198355E-2</v>
      </c>
      <c r="P227" s="32">
        <f>+C227/[1]Formato_Análises_Mecenato!$T$31</f>
        <v>8.6761440614739324E-2</v>
      </c>
      <c r="Q227" s="32">
        <f>+D227/[1]Formato_Análises_Mecenato!$T$31</f>
        <v>1.9077926667714712E-2</v>
      </c>
      <c r="R227" s="32">
        <f>+E227/[1]Formato_Análises_Mecenato!$T$31</f>
        <v>0</v>
      </c>
      <c r="S227" s="32">
        <f>+F227/[1]Formato_Análises_Mecenato!$T$31</f>
        <v>2.0772648908092581E-3</v>
      </c>
      <c r="T227" s="32">
        <f>+G227/[1]Formato_Análises_Mecenato!$T$31</f>
        <v>1.9068412409234958E-2</v>
      </c>
      <c r="U227" s="32">
        <f>+H227/[1]Formato_Análises_Mecenato!$T$31</f>
        <v>0</v>
      </c>
      <c r="V227" s="32">
        <f>+I227/[1]Formato_Análises_Mecenato!$T$31</f>
        <v>4.5632065220081786E-2</v>
      </c>
      <c r="W227" s="32">
        <f>+J227/[1]Formato_Análises_Mecenato!$T$31</f>
        <v>5.2518475910294772E-2</v>
      </c>
      <c r="X227" s="32">
        <f>+K227/[1]Formato_Análises_Mecenato!$T$31</f>
        <v>0</v>
      </c>
    </row>
    <row r="228" spans="1:24" x14ac:dyDescent="0.25">
      <c r="A228" s="28" t="s">
        <v>269</v>
      </c>
      <c r="B228" s="31">
        <f>'[1]SCC X Ano = Privado'!B228+'[1]SCC X Ano = Publico'!B228</f>
        <v>13435246.743789434</v>
      </c>
      <c r="C228" s="31">
        <f>'[1]SCC X Ano = Privado'!C228+'[1]SCC X Ano = Publico'!C228</f>
        <v>273444789.44582736</v>
      </c>
      <c r="D228" s="31">
        <f>'[1]SCC X Ano = Privado'!D228+'[1]SCC X Ano = Publico'!D228</f>
        <v>55780472.523764119</v>
      </c>
      <c r="E228" s="31">
        <f>'[1]SCC X Ano = Privado'!E228+'[1]SCC X Ano = Publico'!E228</f>
        <v>0</v>
      </c>
      <c r="F228" s="31">
        <f>'[1]SCC X Ano = Privado'!F228+'[1]SCC X Ano = Publico'!F228</f>
        <v>7280897.8872521035</v>
      </c>
      <c r="G228" s="31">
        <f>'[1]SCC X Ano = Privado'!G228+'[1]SCC X Ano = Publico'!G228</f>
        <v>69936221.165778682</v>
      </c>
      <c r="H228" s="31">
        <f>'[1]SCC X Ano = Privado'!H228+'[1]SCC X Ano = Publico'!H228</f>
        <v>0</v>
      </c>
      <c r="I228" s="31">
        <f>'[1]SCC X Ano = Privado'!I228+'[1]SCC X Ano = Publico'!I228</f>
        <v>153397311.0902752</v>
      </c>
      <c r="J228" s="31">
        <f>'[1]SCC X Ano = Privado'!J228+'[1]SCC X Ano = Publico'!J228</f>
        <v>179625056.58105683</v>
      </c>
      <c r="K228" s="31">
        <f>'[1]SCC X Ano = Privado'!K228+'[1]SCC X Ano = Publico'!K228</f>
        <v>0</v>
      </c>
      <c r="L228" s="31">
        <f t="shared" si="6"/>
        <v>752899995.43774378</v>
      </c>
      <c r="N228" s="28" t="s">
        <v>269</v>
      </c>
      <c r="O228" s="32">
        <f>+B228/[1]Formato_Análises_Mecenato!$T$31</f>
        <v>8.0607403879882945E-3</v>
      </c>
      <c r="P228" s="32">
        <f>+C228/[1]Formato_Análises_Mecenato!$T$31</f>
        <v>0.16405857668299487</v>
      </c>
      <c r="Q228" s="32">
        <f>+D228/[1]Formato_Análises_Mecenato!$T$31</f>
        <v>3.3466590998131332E-2</v>
      </c>
      <c r="R228" s="32">
        <f>+E228/[1]Formato_Análises_Mecenato!$T$31</f>
        <v>0</v>
      </c>
      <c r="S228" s="32">
        <f>+F228/[1]Formato_Análises_Mecenato!$T$31</f>
        <v>4.3683178120804819E-3</v>
      </c>
      <c r="T228" s="32">
        <f>+G228/[1]Formato_Análises_Mecenato!$T$31</f>
        <v>4.1959610663262807E-2</v>
      </c>
      <c r="U228" s="32">
        <f>+H228/[1]Formato_Análises_Mecenato!$T$31</f>
        <v>0</v>
      </c>
      <c r="V228" s="32">
        <f>+I228/[1]Formato_Análises_Mecenato!$T$31</f>
        <v>9.2033732204119562E-2</v>
      </c>
      <c r="W228" s="32">
        <f>+J228/[1]Formato_Análises_Mecenato!$T$31</f>
        <v>0.10776958368456593</v>
      </c>
      <c r="X228" s="32">
        <f>+K228/[1]Formato_Análises_Mecenato!$T$31</f>
        <v>0</v>
      </c>
    </row>
    <row r="229" spans="1:24" x14ac:dyDescent="0.25">
      <c r="A229" s="28" t="s">
        <v>270</v>
      </c>
      <c r="B229" s="31">
        <f>'[1]SCC X Ano = Privado'!B229+'[1]SCC X Ano = Publico'!B229</f>
        <v>3132502.9559617238</v>
      </c>
      <c r="C229" s="31">
        <f>'[1]SCC X Ano = Privado'!C229+'[1]SCC X Ano = Publico'!C229</f>
        <v>30355906.843752101</v>
      </c>
      <c r="D229" s="31">
        <f>'[1]SCC X Ano = Privado'!D229+'[1]SCC X Ano = Publico'!D229</f>
        <v>3161222.7912015286</v>
      </c>
      <c r="E229" s="31">
        <f>'[1]SCC X Ano = Privado'!E229+'[1]SCC X Ano = Publico'!E229</f>
        <v>0</v>
      </c>
      <c r="F229" s="31">
        <f>'[1]SCC X Ano = Privado'!F229+'[1]SCC X Ano = Publico'!F229</f>
        <v>163650.48396101056</v>
      </c>
      <c r="G229" s="31">
        <f>'[1]SCC X Ano = Privado'!G229+'[1]SCC X Ano = Publico'!G229</f>
        <v>5222834.181614304</v>
      </c>
      <c r="H229" s="31">
        <f>'[1]SCC X Ano = Privado'!H229+'[1]SCC X Ano = Publico'!H229</f>
        <v>0</v>
      </c>
      <c r="I229" s="31">
        <f>'[1]SCC X Ano = Privado'!I229+'[1]SCC X Ano = Publico'!I229</f>
        <v>16669980.997353751</v>
      </c>
      <c r="J229" s="31">
        <f>'[1]SCC X Ano = Privado'!J229+'[1]SCC X Ano = Publico'!J229</f>
        <v>12225205.027292985</v>
      </c>
      <c r="K229" s="31">
        <f>'[1]SCC X Ano = Privado'!K229+'[1]SCC X Ano = Publico'!K229</f>
        <v>0</v>
      </c>
      <c r="L229" s="31">
        <f t="shared" si="6"/>
        <v>70931303.281137392</v>
      </c>
      <c r="N229" s="28" t="s">
        <v>270</v>
      </c>
      <c r="O229" s="32">
        <f>+B229/[1]Formato_Análises_Mecenato!$T$31</f>
        <v>1.8794067257667274E-3</v>
      </c>
      <c r="P229" s="32">
        <f>+C229/[1]Formato_Análises_Mecenato!$T$31</f>
        <v>1.8212623033704502E-2</v>
      </c>
      <c r="Q229" s="32">
        <f>+D229/[1]Formato_Análises_Mecenato!$T$31</f>
        <v>1.8966377554804823E-3</v>
      </c>
      <c r="R229" s="32">
        <f>+E229/[1]Formato_Análises_Mecenato!$T$31</f>
        <v>0</v>
      </c>
      <c r="S229" s="32">
        <f>+F229/[1]Formato_Análises_Mecenato!$T$31</f>
        <v>9.8185324820188727E-5</v>
      </c>
      <c r="T229" s="32">
        <f>+G229/[1]Formato_Análises_Mecenato!$T$31</f>
        <v>3.1335420353902532E-3</v>
      </c>
      <c r="U229" s="32">
        <f>+H229/[1]Formato_Análises_Mecenato!$T$31</f>
        <v>0</v>
      </c>
      <c r="V229" s="32">
        <f>+I229/[1]Formato_Análises_Mecenato!$T$31</f>
        <v>1.0001482790368672E-2</v>
      </c>
      <c r="W229" s="32">
        <f>+J229/[1]Formato_Análises_Mecenato!$T$31</f>
        <v>7.3347520737191575E-3</v>
      </c>
      <c r="X229" s="32">
        <f>+K229/[1]Formato_Análises_Mecenato!$T$31</f>
        <v>0</v>
      </c>
    </row>
    <row r="230" spans="1:24" x14ac:dyDescent="0.25">
      <c r="A230" s="28" t="s">
        <v>271</v>
      </c>
      <c r="B230" s="31">
        <f>'[1]SCC X Ano = Privado'!B230+'[1]SCC X Ano = Publico'!B230</f>
        <v>1388850.7453249602</v>
      </c>
      <c r="C230" s="31">
        <f>'[1]SCC X Ano = Privado'!C230+'[1]SCC X Ano = Publico'!C230</f>
        <v>14216512.81408935</v>
      </c>
      <c r="D230" s="31">
        <f>'[1]SCC X Ano = Privado'!D230+'[1]SCC X Ano = Publico'!D230</f>
        <v>4446869.9231035886</v>
      </c>
      <c r="E230" s="31">
        <f>'[1]SCC X Ano = Privado'!E230+'[1]SCC X Ano = Publico'!E230</f>
        <v>0</v>
      </c>
      <c r="F230" s="31">
        <f>'[1]SCC X Ano = Privado'!F230+'[1]SCC X Ano = Publico'!F230</f>
        <v>474174.73876164702</v>
      </c>
      <c r="G230" s="31">
        <f>'[1]SCC X Ano = Privado'!G230+'[1]SCC X Ano = Publico'!G230</f>
        <v>4549070.7971792147</v>
      </c>
      <c r="H230" s="31">
        <f>'[1]SCC X Ano = Privado'!H230+'[1]SCC X Ano = Publico'!H230</f>
        <v>0</v>
      </c>
      <c r="I230" s="31">
        <f>'[1]SCC X Ano = Privado'!I230+'[1]SCC X Ano = Publico'!I230</f>
        <v>14034557.533834437</v>
      </c>
      <c r="J230" s="31">
        <f>'[1]SCC X Ano = Privado'!J230+'[1]SCC X Ano = Publico'!J230</f>
        <v>7096235.4800741216</v>
      </c>
      <c r="K230" s="31">
        <f>'[1]SCC X Ano = Privado'!K230+'[1]SCC X Ano = Publico'!K230</f>
        <v>0</v>
      </c>
      <c r="L230" s="31">
        <f t="shared" si="6"/>
        <v>46206272.032367319</v>
      </c>
      <c r="N230" s="28" t="s">
        <v>271</v>
      </c>
      <c r="O230" s="32">
        <f>+B230/[1]Formato_Análises_Mecenato!$T$31</f>
        <v>8.3326830606245616E-4</v>
      </c>
      <c r="P230" s="32">
        <f>+C230/[1]Formato_Análises_Mecenato!$T$31</f>
        <v>8.5294763246425691E-3</v>
      </c>
      <c r="Q230" s="32">
        <f>+D230/[1]Formato_Análises_Mecenato!$T$31</f>
        <v>2.6679870249395462E-3</v>
      </c>
      <c r="R230" s="32">
        <f>+E230/[1]Formato_Análises_Mecenato!$T$31</f>
        <v>0</v>
      </c>
      <c r="S230" s="32">
        <f>+F230/[1]Formato_Análises_Mecenato!$T$31</f>
        <v>2.8449045563429297E-4</v>
      </c>
      <c r="T230" s="32">
        <f>+G230/[1]Formato_Análises_Mecenato!$T$31</f>
        <v>2.7293044483601412E-3</v>
      </c>
      <c r="U230" s="32">
        <f>+H230/[1]Formato_Análises_Mecenato!$T$31</f>
        <v>0</v>
      </c>
      <c r="V230" s="32">
        <f>+I230/[1]Formato_Análises_Mecenato!$T$31</f>
        <v>8.4203086774583824E-3</v>
      </c>
      <c r="W230" s="32">
        <f>+J230/[1]Formato_Análises_Mecenato!$T$31</f>
        <v>4.2575259708833128E-3</v>
      </c>
      <c r="X230" s="32">
        <f>+K230/[1]Formato_Análises_Mecenato!$T$31</f>
        <v>0</v>
      </c>
    </row>
    <row r="231" spans="1:24" x14ac:dyDescent="0.25">
      <c r="A231" s="28" t="s">
        <v>272</v>
      </c>
      <c r="B231" s="31">
        <f>'[1]SCC X Ano = Privado'!B231+'[1]SCC X Ano = Publico'!B231</f>
        <v>3211797.8393135658</v>
      </c>
      <c r="C231" s="31">
        <f>'[1]SCC X Ano = Privado'!C231+'[1]SCC X Ano = Publico'!C231</f>
        <v>35041946.382471114</v>
      </c>
      <c r="D231" s="31">
        <f>'[1]SCC X Ano = Privado'!D231+'[1]SCC X Ano = Publico'!D231</f>
        <v>4495221.077111382</v>
      </c>
      <c r="E231" s="31">
        <f>'[1]SCC X Ano = Privado'!E231+'[1]SCC X Ano = Publico'!E231</f>
        <v>0</v>
      </c>
      <c r="F231" s="31">
        <f>'[1]SCC X Ano = Privado'!F231+'[1]SCC X Ano = Publico'!F231</f>
        <v>968153.68594036251</v>
      </c>
      <c r="G231" s="31">
        <f>'[1]SCC X Ano = Privado'!G231+'[1]SCC X Ano = Publico'!G231</f>
        <v>8042899.757074425</v>
      </c>
      <c r="H231" s="31">
        <f>'[1]SCC X Ano = Privado'!H231+'[1]SCC X Ano = Publico'!H231</f>
        <v>0</v>
      </c>
      <c r="I231" s="31">
        <f>'[1]SCC X Ano = Privado'!I231+'[1]SCC X Ano = Publico'!I231</f>
        <v>26901226.906722181</v>
      </c>
      <c r="J231" s="31">
        <f>'[1]SCC X Ano = Privado'!J231+'[1]SCC X Ano = Publico'!J231</f>
        <v>26159018.524277441</v>
      </c>
      <c r="K231" s="31">
        <f>'[1]SCC X Ano = Privado'!K231+'[1]SCC X Ano = Publico'!K231</f>
        <v>0</v>
      </c>
      <c r="L231" s="31">
        <f t="shared" si="6"/>
        <v>104820264.17291048</v>
      </c>
      <c r="N231" s="28" t="s">
        <v>272</v>
      </c>
      <c r="O231" s="32">
        <f>+B231/[1]Formato_Análises_Mecenato!$T$31</f>
        <v>1.9269812497769007E-3</v>
      </c>
      <c r="P231" s="32">
        <f>+C231/[1]Formato_Análises_Mecenato!$T$31</f>
        <v>2.1024104571021506E-2</v>
      </c>
      <c r="Q231" s="32">
        <f>+D231/[1]Formato_Análises_Mecenato!$T$31</f>
        <v>2.6969962502518111E-3</v>
      </c>
      <c r="R231" s="32">
        <f>+E231/[1]Formato_Análises_Mecenato!$T$31</f>
        <v>0</v>
      </c>
      <c r="S231" s="32">
        <f>+F231/[1]Formato_Análises_Mecenato!$T$31</f>
        <v>5.8086283541064867E-4</v>
      </c>
      <c r="T231" s="32">
        <f>+G231/[1]Formato_Análises_Mecenato!$T$31</f>
        <v>4.8254958129712146E-3</v>
      </c>
      <c r="U231" s="32">
        <f>+H231/[1]Formato_Análises_Mecenato!$T$31</f>
        <v>0</v>
      </c>
      <c r="V231" s="32">
        <f>+I231/[1]Formato_Análises_Mecenato!$T$31</f>
        <v>1.6139919894935382E-2</v>
      </c>
      <c r="W231" s="32">
        <f>+J231/[1]Formato_Análises_Mecenato!$T$31</f>
        <v>1.5694617385888322E-2</v>
      </c>
      <c r="X231" s="32">
        <f>+K231/[1]Formato_Análises_Mecenato!$T$31</f>
        <v>0</v>
      </c>
    </row>
    <row r="232" spans="1:24" x14ac:dyDescent="0.25">
      <c r="A232" s="28" t="s">
        <v>273</v>
      </c>
      <c r="B232" s="31">
        <f>'[1]SCC X Ano = Privado'!B232+'[1]SCC X Ano = Publico'!B232</f>
        <v>0</v>
      </c>
      <c r="C232" s="31">
        <f>'[1]SCC X Ano = Privado'!C232+'[1]SCC X Ano = Publico'!C232</f>
        <v>85355.608153085283</v>
      </c>
      <c r="D232" s="31">
        <f>'[1]SCC X Ano = Privado'!D232+'[1]SCC X Ano = Publico'!D232</f>
        <v>0</v>
      </c>
      <c r="E232" s="31">
        <f>'[1]SCC X Ano = Privado'!E232+'[1]SCC X Ano = Publico'!E232</f>
        <v>0</v>
      </c>
      <c r="F232" s="31">
        <f>'[1]SCC X Ano = Privado'!F232+'[1]SCC X Ano = Publico'!F232</f>
        <v>0</v>
      </c>
      <c r="G232" s="31">
        <f>'[1]SCC X Ano = Privado'!G232+'[1]SCC X Ano = Publico'!G232</f>
        <v>12112.712986090541</v>
      </c>
      <c r="H232" s="31">
        <f>'[1]SCC X Ano = Privado'!H232+'[1]SCC X Ano = Publico'!H232</f>
        <v>0</v>
      </c>
      <c r="I232" s="31">
        <f>'[1]SCC X Ano = Privado'!I232+'[1]SCC X Ano = Publico'!I232</f>
        <v>579863.91954688774</v>
      </c>
      <c r="J232" s="31">
        <f>'[1]SCC X Ano = Privado'!J232+'[1]SCC X Ano = Publico'!J232</f>
        <v>0</v>
      </c>
      <c r="K232" s="31">
        <f>'[1]SCC X Ano = Privado'!K232+'[1]SCC X Ano = Publico'!K232</f>
        <v>0</v>
      </c>
      <c r="L232" s="31">
        <f t="shared" si="6"/>
        <v>677332.24068606354</v>
      </c>
      <c r="N232" s="28" t="s">
        <v>273</v>
      </c>
      <c r="O232" s="32">
        <f>+B232/[1]Formato_Análises_Mecenato!$T$31</f>
        <v>0</v>
      </c>
      <c r="P232" s="32">
        <f>+C232/[1]Formato_Análises_Mecenato!$T$31</f>
        <v>5.1210774993687808E-5</v>
      </c>
      <c r="Q232" s="32">
        <f>+D232/[1]Formato_Análises_Mecenato!$T$31</f>
        <v>0</v>
      </c>
      <c r="R232" s="32">
        <f>+E232/[1]Formato_Análises_Mecenato!$T$31</f>
        <v>0</v>
      </c>
      <c r="S232" s="32">
        <f>+F232/[1]Formato_Análises_Mecenato!$T$31</f>
        <v>0</v>
      </c>
      <c r="T232" s="32">
        <f>+G232/[1]Formato_Análises_Mecenato!$T$31</f>
        <v>7.2672602622816824E-6</v>
      </c>
      <c r="U232" s="32">
        <f>+H232/[1]Formato_Análises_Mecenato!$T$31</f>
        <v>0</v>
      </c>
      <c r="V232" s="32">
        <f>+I232/[1]Formato_Análises_Mecenato!$T$31</f>
        <v>3.4790075723688913E-4</v>
      </c>
      <c r="W232" s="32">
        <f>+J232/[1]Formato_Análises_Mecenato!$T$31</f>
        <v>0</v>
      </c>
      <c r="X232" s="32">
        <f>+K232/[1]Formato_Análises_Mecenato!$T$31</f>
        <v>0</v>
      </c>
    </row>
    <row r="233" spans="1:24" x14ac:dyDescent="0.25">
      <c r="A233" s="28" t="s">
        <v>274</v>
      </c>
      <c r="B233" s="31">
        <f>'[1]SCC X Ano = Privado'!B233+'[1]SCC X Ano = Publico'!B233</f>
        <v>0</v>
      </c>
      <c r="C233" s="31">
        <f>'[1]SCC X Ano = Privado'!C233+'[1]SCC X Ano = Publico'!C233</f>
        <v>1645284.005123775</v>
      </c>
      <c r="D233" s="31">
        <f>'[1]SCC X Ano = Privado'!D233+'[1]SCC X Ano = Publico'!D233</f>
        <v>122111.60993764727</v>
      </c>
      <c r="E233" s="31">
        <f>'[1]SCC X Ano = Privado'!E233+'[1]SCC X Ano = Publico'!E233</f>
        <v>0</v>
      </c>
      <c r="F233" s="31">
        <f>'[1]SCC X Ano = Privado'!F233+'[1]SCC X Ano = Publico'!F233</f>
        <v>0</v>
      </c>
      <c r="G233" s="31">
        <f>'[1]SCC X Ano = Privado'!G233+'[1]SCC X Ano = Publico'!G233</f>
        <v>257717.29757639457</v>
      </c>
      <c r="H233" s="31">
        <f>'[1]SCC X Ano = Privado'!H233+'[1]SCC X Ano = Publico'!H233</f>
        <v>0</v>
      </c>
      <c r="I233" s="31">
        <f>'[1]SCC X Ano = Privado'!I233+'[1]SCC X Ano = Publico'!I233</f>
        <v>1546667.4503369771</v>
      </c>
      <c r="J233" s="31">
        <f>'[1]SCC X Ano = Privado'!J233+'[1]SCC X Ano = Publico'!J233</f>
        <v>1126326.2341110082</v>
      </c>
      <c r="K233" s="31">
        <f>'[1]SCC X Ano = Privado'!K233+'[1]SCC X Ano = Publico'!K233</f>
        <v>0</v>
      </c>
      <c r="L233" s="31">
        <f t="shared" si="6"/>
        <v>4698106.5970858019</v>
      </c>
      <c r="N233" s="28" t="s">
        <v>274</v>
      </c>
      <c r="O233" s="32">
        <f>+B233/[1]Formato_Análises_Mecenato!$T$31</f>
        <v>0</v>
      </c>
      <c r="P233" s="32">
        <f>+C233/[1]Formato_Análises_Mecenato!$T$31</f>
        <v>9.8712048112870954E-4</v>
      </c>
      <c r="Q233" s="32">
        <f>+D233/[1]Formato_Análises_Mecenato!$T$31</f>
        <v>7.3263260797325704E-5</v>
      </c>
      <c r="R233" s="32">
        <f>+E233/[1]Formato_Análises_Mecenato!$T$31</f>
        <v>0</v>
      </c>
      <c r="S233" s="32">
        <f>+F233/[1]Formato_Análises_Mecenato!$T$31</f>
        <v>0</v>
      </c>
      <c r="T233" s="32">
        <f>+G233/[1]Formato_Análises_Mecenato!$T$31</f>
        <v>1.5462255877195073E-4</v>
      </c>
      <c r="U233" s="32">
        <f>+H233/[1]Formato_Análises_Mecenato!$T$31</f>
        <v>0</v>
      </c>
      <c r="V233" s="32">
        <f>+I233/[1]Formato_Análises_Mecenato!$T$31</f>
        <v>9.2795354052438732E-4</v>
      </c>
      <c r="W233" s="32">
        <f>+J233/[1]Formato_Análises_Mecenato!$T$31</f>
        <v>6.7576156497060425E-4</v>
      </c>
      <c r="X233" s="32">
        <f>+K233/[1]Formato_Análises_Mecenato!$T$31</f>
        <v>0</v>
      </c>
    </row>
    <row r="234" spans="1:24" x14ac:dyDescent="0.25">
      <c r="A234" s="28" t="s">
        <v>275</v>
      </c>
      <c r="B234" s="31">
        <f>'[1]SCC X Ano = Privado'!B234+'[1]SCC X Ano = Publico'!B234</f>
        <v>0</v>
      </c>
      <c r="C234" s="31">
        <f>'[1]SCC X Ano = Privado'!C234+'[1]SCC X Ano = Publico'!C234</f>
        <v>759930.99536351464</v>
      </c>
      <c r="D234" s="31">
        <f>'[1]SCC X Ano = Privado'!D234+'[1]SCC X Ano = Publico'!D234</f>
        <v>779594.82516859344</v>
      </c>
      <c r="E234" s="31">
        <f>'[1]SCC X Ano = Privado'!E234+'[1]SCC X Ano = Publico'!E234</f>
        <v>0</v>
      </c>
      <c r="F234" s="31">
        <f>'[1]SCC X Ano = Privado'!F234+'[1]SCC X Ano = Publico'!F234</f>
        <v>0</v>
      </c>
      <c r="G234" s="31">
        <f>'[1]SCC X Ano = Privado'!G234+'[1]SCC X Ano = Publico'!G234</f>
        <v>453324.72643687803</v>
      </c>
      <c r="H234" s="31">
        <f>'[1]SCC X Ano = Privado'!H234+'[1]SCC X Ano = Publico'!H234</f>
        <v>0</v>
      </c>
      <c r="I234" s="31">
        <f>'[1]SCC X Ano = Privado'!I234+'[1]SCC X Ano = Publico'!I234</f>
        <v>5463236.5621509226</v>
      </c>
      <c r="J234" s="31">
        <f>'[1]SCC X Ano = Privado'!J234+'[1]SCC X Ano = Publico'!J234</f>
        <v>1382601.7580378416</v>
      </c>
      <c r="K234" s="31">
        <f>'[1]SCC X Ano = Privado'!K234+'[1]SCC X Ano = Publico'!K234</f>
        <v>0</v>
      </c>
      <c r="L234" s="31">
        <f t="shared" si="6"/>
        <v>8838688.8671577498</v>
      </c>
      <c r="N234" s="28" t="s">
        <v>275</v>
      </c>
      <c r="O234" s="32">
        <f>+B234/[1]Formato_Análises_Mecenato!$T$31</f>
        <v>0</v>
      </c>
      <c r="P234" s="32">
        <f>+C234/[1]Formato_Análises_Mecenato!$T$31</f>
        <v>4.5593553905085113E-4</v>
      </c>
      <c r="Q234" s="32">
        <f>+D234/[1]Formato_Análises_Mecenato!$T$31</f>
        <v>4.677332402851509E-4</v>
      </c>
      <c r="R234" s="32">
        <f>+E234/[1]Formato_Análises_Mecenato!$T$31</f>
        <v>0</v>
      </c>
      <c r="S234" s="32">
        <f>+F234/[1]Formato_Análises_Mecenato!$T$31</f>
        <v>0</v>
      </c>
      <c r="T234" s="32">
        <f>+G234/[1]Formato_Análises_Mecenato!$T$31</f>
        <v>2.7198108087986132E-4</v>
      </c>
      <c r="U234" s="32">
        <f>+H234/[1]Formato_Análises_Mecenato!$T$31</f>
        <v>0</v>
      </c>
      <c r="V234" s="32">
        <f>+I234/[1]Formato_Análises_Mecenato!$T$31</f>
        <v>3.2777761693153205E-3</v>
      </c>
      <c r="W234" s="32">
        <f>+J234/[1]Formato_Análises_Mecenato!$T$31</f>
        <v>8.2951910329976135E-4</v>
      </c>
      <c r="X234" s="32">
        <f>+K234/[1]Formato_Análises_Mecenato!$T$31</f>
        <v>0</v>
      </c>
    </row>
    <row r="235" spans="1:24" x14ac:dyDescent="0.25">
      <c r="A235" s="28" t="s">
        <v>276</v>
      </c>
      <c r="B235" s="31">
        <f>'[1]SCC X Ano = Privado'!B235+'[1]SCC X Ano = Publico'!B235</f>
        <v>87682.035084172356</v>
      </c>
      <c r="C235" s="31">
        <f>'[1]SCC X Ano = Privado'!C235+'[1]SCC X Ano = Publico'!C235</f>
        <v>4691491.238888449</v>
      </c>
      <c r="D235" s="31">
        <f>'[1]SCC X Ano = Privado'!D235+'[1]SCC X Ano = Publico'!D235</f>
        <v>1705810.1752743497</v>
      </c>
      <c r="E235" s="31">
        <f>'[1]SCC X Ano = Privado'!E235+'[1]SCC X Ano = Publico'!E235</f>
        <v>0</v>
      </c>
      <c r="F235" s="31">
        <f>'[1]SCC X Ano = Privado'!F235+'[1]SCC X Ano = Publico'!F235</f>
        <v>395776.45388806914</v>
      </c>
      <c r="G235" s="31">
        <f>'[1]SCC X Ano = Privado'!G235+'[1]SCC X Ano = Publico'!G235</f>
        <v>2766609.9180261521</v>
      </c>
      <c r="H235" s="31">
        <f>'[1]SCC X Ano = Privado'!H235+'[1]SCC X Ano = Publico'!H235</f>
        <v>0</v>
      </c>
      <c r="I235" s="31">
        <f>'[1]SCC X Ano = Privado'!I235+'[1]SCC X Ano = Publico'!I235</f>
        <v>9943148.8838679139</v>
      </c>
      <c r="J235" s="31">
        <f>'[1]SCC X Ano = Privado'!J235+'[1]SCC X Ano = Publico'!J235</f>
        <v>848391.16917012422</v>
      </c>
      <c r="K235" s="31">
        <f>'[1]SCC X Ano = Privado'!K235+'[1]SCC X Ano = Publico'!K235</f>
        <v>0</v>
      </c>
      <c r="L235" s="31">
        <f t="shared" si="6"/>
        <v>20438909.87419923</v>
      </c>
      <c r="N235" s="28" t="s">
        <v>276</v>
      </c>
      <c r="O235" s="32">
        <f>+B235/[1]Formato_Análises_Mecenato!$T$31</f>
        <v>5.2606560562850198E-5</v>
      </c>
      <c r="P235" s="32">
        <f>+C235/[1]Formato_Análises_Mecenato!$T$31</f>
        <v>2.8147523920007324E-3</v>
      </c>
      <c r="Q235" s="32">
        <f>+D235/[1]Formato_Análises_Mecenato!$T$31</f>
        <v>1.0234343467068403E-3</v>
      </c>
      <c r="R235" s="32">
        <f>+E235/[1]Formato_Análises_Mecenato!$T$31</f>
        <v>0</v>
      </c>
      <c r="S235" s="32">
        <f>+F235/[1]Formato_Análises_Mecenato!$T$31</f>
        <v>2.3745386350608474E-4</v>
      </c>
      <c r="T235" s="32">
        <f>+G235/[1]Formato_Análises_Mecenato!$T$31</f>
        <v>1.659882005096125E-3</v>
      </c>
      <c r="U235" s="32">
        <f>+H235/[1]Formato_Análises_Mecenato!$T$31</f>
        <v>0</v>
      </c>
      <c r="V235" s="32">
        <f>+I235/[1]Formato_Análises_Mecenato!$T$31</f>
        <v>5.9655876308356229E-3</v>
      </c>
      <c r="W235" s="32">
        <f>+J235/[1]Formato_Análises_Mecenato!$T$31</f>
        <v>5.0900895923652943E-4</v>
      </c>
      <c r="X235" s="32">
        <f>+K235/[1]Formato_Análises_Mecenato!$T$31</f>
        <v>0</v>
      </c>
    </row>
    <row r="236" spans="1:24" x14ac:dyDescent="0.25">
      <c r="A236" s="28" t="s">
        <v>6</v>
      </c>
      <c r="B236" s="31">
        <f>'[1]SCC X Ano = Privado'!B236+'[1]SCC X Ano = Publico'!B236</f>
        <v>54074061.171349704</v>
      </c>
      <c r="C236" s="31">
        <f>'[1]SCC X Ano = Privado'!C236+'[1]SCC X Ano = Publico'!C236</f>
        <v>575396471.50320828</v>
      </c>
      <c r="D236" s="31">
        <f>'[1]SCC X Ano = Privado'!D236+'[1]SCC X Ano = Publico'!D236</f>
        <v>122178143.29183052</v>
      </c>
      <c r="E236" s="31">
        <f>'[1]SCC X Ano = Privado'!E236+'[1]SCC X Ano = Publico'!E236</f>
        <v>0</v>
      </c>
      <c r="F236" s="31">
        <f>'[1]SCC X Ano = Privado'!F236+'[1]SCC X Ano = Publico'!F236</f>
        <v>13898719.423850879</v>
      </c>
      <c r="G236" s="31">
        <f>'[1]SCC X Ano = Privado'!G236+'[1]SCC X Ano = Publico'!G236</f>
        <v>146245775.48295331</v>
      </c>
      <c r="H236" s="31">
        <f>'[1]SCC X Ano = Privado'!H236+'[1]SCC X Ano = Publico'!H236</f>
        <v>0</v>
      </c>
      <c r="I236" s="31">
        <f>'[1]SCC X Ano = Privado'!I236+'[1]SCC X Ano = Publico'!I236</f>
        <v>373260795.04389292</v>
      </c>
      <c r="J236" s="31">
        <f>'[1]SCC X Ano = Privado'!J236+'[1]SCC X Ano = Publico'!J236</f>
        <v>381696989.59190881</v>
      </c>
      <c r="K236" s="31">
        <f>'[1]SCC X Ano = Privado'!K236+'[1]SCC X Ano = Publico'!K236</f>
        <v>0</v>
      </c>
      <c r="L236" s="31">
        <f t="shared" si="6"/>
        <v>1666750955.5089946</v>
      </c>
      <c r="N236" s="28" t="s">
        <v>6</v>
      </c>
      <c r="O236" s="32">
        <f>+B236/[1]Formato_Análises_Mecenato!$T$31</f>
        <v>3.2442795963381642E-2</v>
      </c>
      <c r="P236" s="32">
        <f>+C236/[1]Formato_Análises_Mecenato!$T$31</f>
        <v>0.34522042396399466</v>
      </c>
      <c r="Q236" s="32">
        <f>+D236/[1]Formato_Análises_Mecenato!$T$31</f>
        <v>7.3303178791050763E-2</v>
      </c>
      <c r="R236" s="32">
        <f>+E236/[1]Formato_Análises_Mecenato!$T$31</f>
        <v>0</v>
      </c>
      <c r="S236" s="32">
        <f>+F236/[1]Formato_Análises_Mecenato!$T$31</f>
        <v>8.3388099331291338E-3</v>
      </c>
      <c r="T236" s="32">
        <f>+G236/[1]Formato_Análises_Mecenato!$T$31</f>
        <v>8.774302783482886E-2</v>
      </c>
      <c r="U236" s="32">
        <f>+H236/[1]Formato_Análises_Mecenato!$T$31</f>
        <v>0</v>
      </c>
      <c r="V236" s="32">
        <f>+I236/[1]Formato_Análises_Mecenato!$T$31</f>
        <v>0.22394515137980289</v>
      </c>
      <c r="W236" s="32">
        <f>+J236/[1]Formato_Análises_Mecenato!$T$31</f>
        <v>0.22900661213381196</v>
      </c>
      <c r="X236" s="32">
        <f>+K236/[1]Formato_Análises_Mecenato!$T$31</f>
        <v>0</v>
      </c>
    </row>
    <row r="237" spans="1:24" x14ac:dyDescent="0.25"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</row>
    <row r="238" spans="1:24" x14ac:dyDescent="0.25"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</row>
    <row r="239" spans="1:24" x14ac:dyDescent="0.25"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</row>
    <row r="240" spans="1:24" x14ac:dyDescent="0.25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</row>
    <row r="241" spans="1:24" x14ac:dyDescent="0.25">
      <c r="A241" s="28"/>
      <c r="B241" s="30">
        <v>2014</v>
      </c>
      <c r="C241" s="30">
        <v>2014</v>
      </c>
      <c r="D241" s="30">
        <v>2014</v>
      </c>
      <c r="E241" s="30">
        <v>2014</v>
      </c>
      <c r="F241" s="30">
        <v>2014</v>
      </c>
      <c r="G241" s="30">
        <v>2014</v>
      </c>
      <c r="H241" s="30">
        <v>2014</v>
      </c>
      <c r="I241" s="30">
        <v>2014</v>
      </c>
      <c r="J241" s="30">
        <v>2014</v>
      </c>
      <c r="K241" s="30">
        <v>2014</v>
      </c>
      <c r="O241" s="30">
        <v>2014</v>
      </c>
      <c r="P241" s="30">
        <v>2014</v>
      </c>
      <c r="Q241" s="30">
        <v>2014</v>
      </c>
      <c r="R241" s="30">
        <v>2014</v>
      </c>
      <c r="S241" s="30">
        <v>2014</v>
      </c>
      <c r="T241" s="30">
        <v>2014</v>
      </c>
      <c r="U241" s="30">
        <v>2014</v>
      </c>
      <c r="V241" s="30">
        <v>2014</v>
      </c>
      <c r="W241" s="30">
        <v>2014</v>
      </c>
      <c r="X241" s="30">
        <v>2014</v>
      </c>
    </row>
    <row r="242" spans="1:24" x14ac:dyDescent="0.25">
      <c r="A242" s="28"/>
      <c r="B242" s="28" t="s">
        <v>283</v>
      </c>
      <c r="C242" s="28" t="s">
        <v>284</v>
      </c>
      <c r="D242" s="28" t="s">
        <v>285</v>
      </c>
      <c r="E242" s="28" t="s">
        <v>286</v>
      </c>
      <c r="F242" s="28" t="s">
        <v>287</v>
      </c>
      <c r="G242" s="28" t="s">
        <v>288</v>
      </c>
      <c r="H242" s="28" t="s">
        <v>289</v>
      </c>
      <c r="I242" s="28" t="s">
        <v>290</v>
      </c>
      <c r="J242" s="28" t="s">
        <v>291</v>
      </c>
      <c r="K242" s="28" t="s">
        <v>292</v>
      </c>
      <c r="L242" s="28" t="s">
        <v>293</v>
      </c>
      <c r="O242" s="28" t="s">
        <v>283</v>
      </c>
      <c r="P242" s="28" t="s">
        <v>284</v>
      </c>
      <c r="Q242" s="28" t="s">
        <v>285</v>
      </c>
      <c r="R242" s="28" t="s">
        <v>286</v>
      </c>
      <c r="S242" s="28" t="s">
        <v>287</v>
      </c>
      <c r="T242" s="28" t="s">
        <v>288</v>
      </c>
      <c r="U242" s="28" t="s">
        <v>289</v>
      </c>
      <c r="V242" s="28" t="s">
        <v>290</v>
      </c>
      <c r="W242" s="28" t="s">
        <v>291</v>
      </c>
      <c r="X242" s="28" t="s">
        <v>292</v>
      </c>
    </row>
    <row r="243" spans="1:24" x14ac:dyDescent="0.25">
      <c r="A243" s="28" t="s">
        <v>250</v>
      </c>
      <c r="B243" s="31">
        <f>'[1]SCC X Ano = Privado'!B243+'[1]SCC X Ano = Publico'!B243</f>
        <v>0</v>
      </c>
      <c r="C243" s="31">
        <f>'[1]SCC X Ano = Privado'!C243+'[1]SCC X Ano = Publico'!C243</f>
        <v>0</v>
      </c>
      <c r="D243" s="31">
        <f>'[1]SCC X Ano = Privado'!D243+'[1]SCC X Ano = Publico'!D243</f>
        <v>1502072.7088865133</v>
      </c>
      <c r="E243" s="31">
        <f>'[1]SCC X Ano = Privado'!E243+'[1]SCC X Ano = Publico'!E243</f>
        <v>0</v>
      </c>
      <c r="F243" s="31">
        <f>'[1]SCC X Ano = Privado'!F243+'[1]SCC X Ano = Publico'!F243</f>
        <v>0</v>
      </c>
      <c r="G243" s="31">
        <f>'[1]SCC X Ano = Privado'!G243+'[1]SCC X Ano = Publico'!G243</f>
        <v>0</v>
      </c>
      <c r="H243" s="31">
        <f>'[1]SCC X Ano = Privado'!H243+'[1]SCC X Ano = Publico'!H243</f>
        <v>0</v>
      </c>
      <c r="I243" s="31">
        <f>'[1]SCC X Ano = Privado'!I243+'[1]SCC X Ano = Publico'!I243</f>
        <v>0</v>
      </c>
      <c r="J243" s="31">
        <f>'[1]SCC X Ano = Privado'!J243+'[1]SCC X Ano = Publico'!J243</f>
        <v>0</v>
      </c>
      <c r="K243" s="31">
        <f>'[1]SCC X Ano = Privado'!K243+'[1]SCC X Ano = Publico'!K243</f>
        <v>0</v>
      </c>
      <c r="L243" s="31">
        <f>SUM(B243:K243)</f>
        <v>1502072.7088865133</v>
      </c>
      <c r="N243" s="28" t="s">
        <v>250</v>
      </c>
      <c r="O243" s="32">
        <f>+B243/[1]Formato_Análises_Mecenato!$U$31</f>
        <v>0</v>
      </c>
      <c r="P243" s="32">
        <f>+C243/[1]Formato_Análises_Mecenato!$U$31</f>
        <v>0</v>
      </c>
      <c r="Q243" s="32">
        <f>+D243/[1]Formato_Análises_Mecenato!$U$31</f>
        <v>9.2926501486993815E-4</v>
      </c>
      <c r="R243" s="32">
        <f>+E243/[1]Formato_Análises_Mecenato!$U$31</f>
        <v>0</v>
      </c>
      <c r="S243" s="32">
        <f>+F243/[1]Formato_Análises_Mecenato!$U$31</f>
        <v>0</v>
      </c>
      <c r="T243" s="32">
        <f>+G243/[1]Formato_Análises_Mecenato!$U$31</f>
        <v>0</v>
      </c>
      <c r="U243" s="32">
        <f>+H243/[1]Formato_Análises_Mecenato!$U$31</f>
        <v>0</v>
      </c>
      <c r="V243" s="32">
        <f>+I243/[1]Formato_Análises_Mecenato!$U$31</f>
        <v>0</v>
      </c>
      <c r="W243" s="32">
        <f>+J243/[1]Formato_Análises_Mecenato!$U$31</f>
        <v>0</v>
      </c>
      <c r="X243" s="32">
        <f>+K243/[1]Formato_Análises_Mecenato!$U$31</f>
        <v>0</v>
      </c>
    </row>
    <row r="244" spans="1:24" x14ac:dyDescent="0.25">
      <c r="A244" s="28" t="s">
        <v>251</v>
      </c>
      <c r="B244" s="31">
        <f>'[1]SCC X Ano = Privado'!B244+'[1]SCC X Ano = Publico'!B244</f>
        <v>0</v>
      </c>
      <c r="C244" s="31">
        <f>'[1]SCC X Ano = Privado'!C244+'[1]SCC X Ano = Publico'!C244</f>
        <v>0</v>
      </c>
      <c r="D244" s="31">
        <f>'[1]SCC X Ano = Privado'!D244+'[1]SCC X Ano = Publico'!D244</f>
        <v>0</v>
      </c>
      <c r="E244" s="31">
        <f>'[1]SCC X Ano = Privado'!E244+'[1]SCC X Ano = Publico'!E244</f>
        <v>0</v>
      </c>
      <c r="F244" s="31">
        <f>'[1]SCC X Ano = Privado'!F244+'[1]SCC X Ano = Publico'!F244</f>
        <v>0</v>
      </c>
      <c r="G244" s="31">
        <f>'[1]SCC X Ano = Privado'!G244+'[1]SCC X Ano = Publico'!G244</f>
        <v>0</v>
      </c>
      <c r="H244" s="31">
        <f>'[1]SCC X Ano = Privado'!H244+'[1]SCC X Ano = Publico'!H244</f>
        <v>0</v>
      </c>
      <c r="I244" s="31">
        <f>'[1]SCC X Ano = Privado'!I244+'[1]SCC X Ano = Publico'!I244</f>
        <v>0</v>
      </c>
      <c r="J244" s="31">
        <f>'[1]SCC X Ano = Privado'!J244+'[1]SCC X Ano = Publico'!J244</f>
        <v>0</v>
      </c>
      <c r="K244" s="31">
        <f>'[1]SCC X Ano = Privado'!K244+'[1]SCC X Ano = Publico'!K244</f>
        <v>0</v>
      </c>
      <c r="L244" s="31">
        <f t="shared" ref="L244:L270" si="7">SUM(B244:K244)</f>
        <v>0</v>
      </c>
      <c r="N244" s="28" t="s">
        <v>251</v>
      </c>
      <c r="O244" s="32">
        <f>+B244/[1]Formato_Análises_Mecenato!$U$31</f>
        <v>0</v>
      </c>
      <c r="P244" s="32">
        <f>+C244/[1]Formato_Análises_Mecenato!$U$31</f>
        <v>0</v>
      </c>
      <c r="Q244" s="32">
        <f>+D244/[1]Formato_Análises_Mecenato!$U$31</f>
        <v>0</v>
      </c>
      <c r="R244" s="32">
        <f>+E244/[1]Formato_Análises_Mecenato!$U$31</f>
        <v>0</v>
      </c>
      <c r="S244" s="32">
        <f>+F244/[1]Formato_Análises_Mecenato!$U$31</f>
        <v>0</v>
      </c>
      <c r="T244" s="32">
        <f>+G244/[1]Formato_Análises_Mecenato!$U$31</f>
        <v>0</v>
      </c>
      <c r="U244" s="32">
        <f>+H244/[1]Formato_Análises_Mecenato!$U$31</f>
        <v>0</v>
      </c>
      <c r="V244" s="32">
        <f>+I244/[1]Formato_Análises_Mecenato!$U$31</f>
        <v>0</v>
      </c>
      <c r="W244" s="32">
        <f>+J244/[1]Formato_Análises_Mecenato!$U$31</f>
        <v>0</v>
      </c>
      <c r="X244" s="32">
        <f>+K244/[1]Formato_Análises_Mecenato!$U$31</f>
        <v>0</v>
      </c>
    </row>
    <row r="245" spans="1:24" x14ac:dyDescent="0.25">
      <c r="A245" s="28" t="s">
        <v>252</v>
      </c>
      <c r="B245" s="31">
        <f>'[1]SCC X Ano = Privado'!B245+'[1]SCC X Ano = Publico'!B245</f>
        <v>0</v>
      </c>
      <c r="C245" s="31">
        <f>'[1]SCC X Ano = Privado'!C245+'[1]SCC X Ano = Publico'!C245</f>
        <v>609402.91043533524</v>
      </c>
      <c r="D245" s="31">
        <f>'[1]SCC X Ano = Privado'!D245+'[1]SCC X Ano = Publico'!D245</f>
        <v>0</v>
      </c>
      <c r="E245" s="31">
        <f>'[1]SCC X Ano = Privado'!E245+'[1]SCC X Ano = Publico'!E245</f>
        <v>0</v>
      </c>
      <c r="F245" s="31">
        <f>'[1]SCC X Ano = Privado'!F245+'[1]SCC X Ano = Publico'!F245</f>
        <v>0</v>
      </c>
      <c r="G245" s="31">
        <f>'[1]SCC X Ano = Privado'!G245+'[1]SCC X Ano = Publico'!G245</f>
        <v>221127.23000300507</v>
      </c>
      <c r="H245" s="31">
        <f>'[1]SCC X Ano = Privado'!H245+'[1]SCC X Ano = Publico'!H245</f>
        <v>0</v>
      </c>
      <c r="I245" s="31">
        <f>'[1]SCC X Ano = Privado'!I245+'[1]SCC X Ano = Publico'!I245</f>
        <v>1426228.2487819779</v>
      </c>
      <c r="J245" s="31">
        <f>'[1]SCC X Ano = Privado'!J245+'[1]SCC X Ano = Publico'!J245</f>
        <v>538829.37994467793</v>
      </c>
      <c r="K245" s="31">
        <f>'[1]SCC X Ano = Privado'!K245+'[1]SCC X Ano = Publico'!K245</f>
        <v>0</v>
      </c>
      <c r="L245" s="31">
        <f t="shared" si="7"/>
        <v>2795587.7691649962</v>
      </c>
      <c r="N245" s="28" t="s">
        <v>252</v>
      </c>
      <c r="O245" s="32">
        <f>+B245/[1]Formato_Análises_Mecenato!$U$31</f>
        <v>0</v>
      </c>
      <c r="P245" s="32">
        <f>+C245/[1]Formato_Análises_Mecenato!$U$31</f>
        <v>3.7701024809063424E-4</v>
      </c>
      <c r="Q245" s="32">
        <f>+D245/[1]Formato_Análises_Mecenato!$U$31</f>
        <v>0</v>
      </c>
      <c r="R245" s="32">
        <f>+E245/[1]Formato_Análises_Mecenato!$U$31</f>
        <v>0</v>
      </c>
      <c r="S245" s="32">
        <f>+F245/[1]Formato_Análises_Mecenato!$U$31</f>
        <v>0</v>
      </c>
      <c r="T245" s="32">
        <f>+G245/[1]Formato_Análises_Mecenato!$U$31</f>
        <v>1.3680149932902873E-4</v>
      </c>
      <c r="U245" s="32">
        <f>+H245/[1]Formato_Análises_Mecenato!$U$31</f>
        <v>0</v>
      </c>
      <c r="V245" s="32">
        <f>+I245/[1]Formato_Análises_Mecenato!$U$31</f>
        <v>8.8234344913621938E-4</v>
      </c>
      <c r="W245" s="32">
        <f>+J245/[1]Formato_Análises_Mecenato!$U$31</f>
        <v>3.3334957010025898E-4</v>
      </c>
      <c r="X245" s="32">
        <f>+K245/[1]Formato_Análises_Mecenato!$U$31</f>
        <v>0</v>
      </c>
    </row>
    <row r="246" spans="1:24" x14ac:dyDescent="0.25">
      <c r="A246" s="28" t="s">
        <v>253</v>
      </c>
      <c r="B246" s="31">
        <f>'[1]SCC X Ano = Privado'!B246+'[1]SCC X Ano = Publico'!B246</f>
        <v>0</v>
      </c>
      <c r="C246" s="31">
        <f>'[1]SCC X Ano = Privado'!C246+'[1]SCC X Ano = Publico'!C246</f>
        <v>0</v>
      </c>
      <c r="D246" s="31">
        <f>'[1]SCC X Ano = Privado'!D246+'[1]SCC X Ano = Publico'!D246</f>
        <v>0</v>
      </c>
      <c r="E246" s="31">
        <f>'[1]SCC X Ano = Privado'!E246+'[1]SCC X Ano = Publico'!E246</f>
        <v>0</v>
      </c>
      <c r="F246" s="31">
        <f>'[1]SCC X Ano = Privado'!F246+'[1]SCC X Ano = Publico'!F246</f>
        <v>0</v>
      </c>
      <c r="G246" s="31">
        <f>'[1]SCC X Ano = Privado'!G246+'[1]SCC X Ano = Publico'!G246</f>
        <v>0</v>
      </c>
      <c r="H246" s="31">
        <f>'[1]SCC X Ano = Privado'!H246+'[1]SCC X Ano = Publico'!H246</f>
        <v>0</v>
      </c>
      <c r="I246" s="31">
        <f>'[1]SCC X Ano = Privado'!I246+'[1]SCC X Ano = Publico'!I246</f>
        <v>0</v>
      </c>
      <c r="J246" s="31">
        <f>'[1]SCC X Ano = Privado'!J246+'[1]SCC X Ano = Publico'!J246</f>
        <v>0</v>
      </c>
      <c r="K246" s="31">
        <f>'[1]SCC X Ano = Privado'!K246+'[1]SCC X Ano = Publico'!K246</f>
        <v>0</v>
      </c>
      <c r="L246" s="31">
        <f t="shared" si="7"/>
        <v>0</v>
      </c>
      <c r="N246" s="28" t="s">
        <v>253</v>
      </c>
      <c r="O246" s="32">
        <f>+B246/[1]Formato_Análises_Mecenato!$U$31</f>
        <v>0</v>
      </c>
      <c r="P246" s="32">
        <f>+C246/[1]Formato_Análises_Mecenato!$U$31</f>
        <v>0</v>
      </c>
      <c r="Q246" s="32">
        <f>+D246/[1]Formato_Análises_Mecenato!$U$31</f>
        <v>0</v>
      </c>
      <c r="R246" s="32">
        <f>+E246/[1]Formato_Análises_Mecenato!$U$31</f>
        <v>0</v>
      </c>
      <c r="S246" s="32">
        <f>+F246/[1]Formato_Análises_Mecenato!$U$31</f>
        <v>0</v>
      </c>
      <c r="T246" s="32">
        <f>+G246/[1]Formato_Análises_Mecenato!$U$31</f>
        <v>0</v>
      </c>
      <c r="U246" s="32">
        <f>+H246/[1]Formato_Análises_Mecenato!$U$31</f>
        <v>0</v>
      </c>
      <c r="V246" s="32">
        <f>+I246/[1]Formato_Análises_Mecenato!$U$31</f>
        <v>0</v>
      </c>
      <c r="W246" s="32">
        <f>+J246/[1]Formato_Análises_Mecenato!$U$31</f>
        <v>0</v>
      </c>
      <c r="X246" s="32">
        <f>+K246/[1]Formato_Análises_Mecenato!$U$31</f>
        <v>0</v>
      </c>
    </row>
    <row r="247" spans="1:24" x14ac:dyDescent="0.25">
      <c r="A247" s="28" t="s">
        <v>254</v>
      </c>
      <c r="B247" s="31">
        <f>'[1]SCC X Ano = Privado'!B247+'[1]SCC X Ano = Publico'!B247</f>
        <v>605496.24863911571</v>
      </c>
      <c r="C247" s="31">
        <f>'[1]SCC X Ano = Privado'!C247+'[1]SCC X Ano = Publico'!C247</f>
        <v>573315.51566531858</v>
      </c>
      <c r="D247" s="31">
        <f>'[1]SCC X Ano = Privado'!D247+'[1]SCC X Ano = Publico'!D247</f>
        <v>60549.624863911566</v>
      </c>
      <c r="E247" s="31">
        <f>'[1]SCC X Ano = Privado'!E247+'[1]SCC X Ano = Publico'!E247</f>
        <v>0</v>
      </c>
      <c r="F247" s="31">
        <f>'[1]SCC X Ano = Privado'!F247+'[1]SCC X Ano = Publico'!F247</f>
        <v>0</v>
      </c>
      <c r="G247" s="31">
        <f>'[1]SCC X Ano = Privado'!G247+'[1]SCC X Ano = Publico'!G247</f>
        <v>0</v>
      </c>
      <c r="H247" s="31">
        <f>'[1]SCC X Ano = Privado'!H247+'[1]SCC X Ano = Publico'!H247</f>
        <v>0</v>
      </c>
      <c r="I247" s="31">
        <f>'[1]SCC X Ano = Privado'!I247+'[1]SCC X Ano = Publico'!I247</f>
        <v>6217423.8387994664</v>
      </c>
      <c r="J247" s="31">
        <f>'[1]SCC X Ano = Privado'!J247+'[1]SCC X Ano = Publico'!J247</f>
        <v>302748.12431955786</v>
      </c>
      <c r="K247" s="31">
        <f>'[1]SCC X Ano = Privado'!K247+'[1]SCC X Ano = Publico'!K247</f>
        <v>0</v>
      </c>
      <c r="L247" s="31">
        <f t="shared" si="7"/>
        <v>7759533.3522873707</v>
      </c>
      <c r="N247" s="28" t="s">
        <v>254</v>
      </c>
      <c r="O247" s="32">
        <f>+B247/[1]Formato_Análises_Mecenato!$U$31</f>
        <v>3.7459337165670519E-4</v>
      </c>
      <c r="P247" s="32">
        <f>+C247/[1]Formato_Análises_Mecenato!$U$31</f>
        <v>3.5468459551790611E-4</v>
      </c>
      <c r="Q247" s="32">
        <f>+D247/[1]Formato_Análises_Mecenato!$U$31</f>
        <v>3.7459337165670514E-5</v>
      </c>
      <c r="R247" s="32">
        <f>+E247/[1]Formato_Análises_Mecenato!$U$31</f>
        <v>0</v>
      </c>
      <c r="S247" s="32">
        <f>+F247/[1]Formato_Análises_Mecenato!$U$31</f>
        <v>0</v>
      </c>
      <c r="T247" s="32">
        <f>+G247/[1]Formato_Análises_Mecenato!$U$31</f>
        <v>0</v>
      </c>
      <c r="U247" s="32">
        <f>+H247/[1]Formato_Análises_Mecenato!$U$31</f>
        <v>0</v>
      </c>
      <c r="V247" s="32">
        <f>+I247/[1]Formato_Análises_Mecenato!$U$31</f>
        <v>3.8464412686771035E-3</v>
      </c>
      <c r="W247" s="32">
        <f>+J247/[1]Formato_Análises_Mecenato!$U$31</f>
        <v>1.872966858283526E-4</v>
      </c>
      <c r="X247" s="32">
        <f>+K247/[1]Formato_Análises_Mecenato!$U$31</f>
        <v>0</v>
      </c>
    </row>
    <row r="248" spans="1:24" x14ac:dyDescent="0.25">
      <c r="A248" s="28" t="s">
        <v>255</v>
      </c>
      <c r="B248" s="31">
        <f>'[1]SCC X Ano = Privado'!B248+'[1]SCC X Ano = Publico'!B248</f>
        <v>0</v>
      </c>
      <c r="C248" s="31">
        <f>'[1]SCC X Ano = Privado'!C248+'[1]SCC X Ano = Publico'!C248</f>
        <v>0</v>
      </c>
      <c r="D248" s="31">
        <f>'[1]SCC X Ano = Privado'!D248+'[1]SCC X Ano = Publico'!D248</f>
        <v>0</v>
      </c>
      <c r="E248" s="31">
        <f>'[1]SCC X Ano = Privado'!E248+'[1]SCC X Ano = Publico'!E248</f>
        <v>0</v>
      </c>
      <c r="F248" s="31">
        <f>'[1]SCC X Ano = Privado'!F248+'[1]SCC X Ano = Publico'!F248</f>
        <v>0</v>
      </c>
      <c r="G248" s="31">
        <f>'[1]SCC X Ano = Privado'!G248+'[1]SCC X Ano = Publico'!G248</f>
        <v>0</v>
      </c>
      <c r="H248" s="31">
        <f>'[1]SCC X Ano = Privado'!H248+'[1]SCC X Ano = Publico'!H248</f>
        <v>0</v>
      </c>
      <c r="I248" s="31">
        <f>'[1]SCC X Ano = Privado'!I248+'[1]SCC X Ano = Publico'!I248</f>
        <v>0</v>
      </c>
      <c r="J248" s="31">
        <f>'[1]SCC X Ano = Privado'!J248+'[1]SCC X Ano = Publico'!J248</f>
        <v>0</v>
      </c>
      <c r="K248" s="31">
        <f>'[1]SCC X Ano = Privado'!K248+'[1]SCC X Ano = Publico'!K248</f>
        <v>0</v>
      </c>
      <c r="L248" s="31">
        <f t="shared" si="7"/>
        <v>0</v>
      </c>
      <c r="N248" s="28" t="s">
        <v>255</v>
      </c>
      <c r="O248" s="32">
        <f>+B248/[1]Formato_Análises_Mecenato!$U$31</f>
        <v>0</v>
      </c>
      <c r="P248" s="32">
        <f>+C248/[1]Formato_Análises_Mecenato!$U$31</f>
        <v>0</v>
      </c>
      <c r="Q248" s="32">
        <f>+D248/[1]Formato_Análises_Mecenato!$U$31</f>
        <v>0</v>
      </c>
      <c r="R248" s="32">
        <f>+E248/[1]Formato_Análises_Mecenato!$U$31</f>
        <v>0</v>
      </c>
      <c r="S248" s="32">
        <f>+F248/[1]Formato_Análises_Mecenato!$U$31</f>
        <v>0</v>
      </c>
      <c r="T248" s="32">
        <f>+G248/[1]Formato_Análises_Mecenato!$U$31</f>
        <v>0</v>
      </c>
      <c r="U248" s="32">
        <f>+H248/[1]Formato_Análises_Mecenato!$U$31</f>
        <v>0</v>
      </c>
      <c r="V248" s="32">
        <f>+I248/[1]Formato_Análises_Mecenato!$U$31</f>
        <v>0</v>
      </c>
      <c r="W248" s="32">
        <f>+J248/[1]Formato_Análises_Mecenato!$U$31</f>
        <v>0</v>
      </c>
      <c r="X248" s="32">
        <f>+K248/[1]Formato_Análises_Mecenato!$U$31</f>
        <v>0</v>
      </c>
    </row>
    <row r="249" spans="1:24" x14ac:dyDescent="0.25">
      <c r="A249" s="28" t="s">
        <v>256</v>
      </c>
      <c r="B249" s="31">
        <f>'[1]SCC X Ano = Privado'!B249+'[1]SCC X Ano = Publico'!B249</f>
        <v>0</v>
      </c>
      <c r="C249" s="31">
        <f>'[1]SCC X Ano = Privado'!C249+'[1]SCC X Ano = Publico'!C249</f>
        <v>0</v>
      </c>
      <c r="D249" s="31">
        <f>'[1]SCC X Ano = Privado'!D249+'[1]SCC X Ano = Publico'!D249</f>
        <v>0</v>
      </c>
      <c r="E249" s="31">
        <f>'[1]SCC X Ano = Privado'!E249+'[1]SCC X Ano = Publico'!E249</f>
        <v>0</v>
      </c>
      <c r="F249" s="31">
        <f>'[1]SCC X Ano = Privado'!F249+'[1]SCC X Ano = Publico'!F249</f>
        <v>0</v>
      </c>
      <c r="G249" s="31">
        <f>'[1]SCC X Ano = Privado'!G249+'[1]SCC X Ano = Publico'!G249</f>
        <v>0</v>
      </c>
      <c r="H249" s="31">
        <f>'[1]SCC X Ano = Privado'!H249+'[1]SCC X Ano = Publico'!H249</f>
        <v>0</v>
      </c>
      <c r="I249" s="31">
        <f>'[1]SCC X Ano = Privado'!I249+'[1]SCC X Ano = Publico'!I249</f>
        <v>0</v>
      </c>
      <c r="J249" s="31">
        <f>'[1]SCC X Ano = Privado'!J249+'[1]SCC X Ano = Publico'!J249</f>
        <v>0</v>
      </c>
      <c r="K249" s="31">
        <f>'[1]SCC X Ano = Privado'!K249+'[1]SCC X Ano = Publico'!K249</f>
        <v>0</v>
      </c>
      <c r="L249" s="31">
        <f t="shared" si="7"/>
        <v>0</v>
      </c>
      <c r="N249" s="28" t="s">
        <v>256</v>
      </c>
      <c r="O249" s="32">
        <f>+B249/[1]Formato_Análises_Mecenato!$U$31</f>
        <v>0</v>
      </c>
      <c r="P249" s="32">
        <f>+C249/[1]Formato_Análises_Mecenato!$U$31</f>
        <v>0</v>
      </c>
      <c r="Q249" s="32">
        <f>+D249/[1]Formato_Análises_Mecenato!$U$31</f>
        <v>0</v>
      </c>
      <c r="R249" s="32">
        <f>+E249/[1]Formato_Análises_Mecenato!$U$31</f>
        <v>0</v>
      </c>
      <c r="S249" s="32">
        <f>+F249/[1]Formato_Análises_Mecenato!$U$31</f>
        <v>0</v>
      </c>
      <c r="T249" s="32">
        <f>+G249/[1]Formato_Análises_Mecenato!$U$31</f>
        <v>0</v>
      </c>
      <c r="U249" s="32">
        <f>+H249/[1]Formato_Análises_Mecenato!$U$31</f>
        <v>0</v>
      </c>
      <c r="V249" s="32">
        <f>+I249/[1]Formato_Análises_Mecenato!$U$31</f>
        <v>0</v>
      </c>
      <c r="W249" s="32">
        <f>+J249/[1]Formato_Análises_Mecenato!$U$31</f>
        <v>0</v>
      </c>
      <c r="X249" s="32">
        <f>+K249/[1]Formato_Análises_Mecenato!$U$31</f>
        <v>0</v>
      </c>
    </row>
    <row r="250" spans="1:24" x14ac:dyDescent="0.25">
      <c r="A250" s="28" t="s">
        <v>257</v>
      </c>
      <c r="B250" s="31">
        <f>'[1]SCC X Ano = Privado'!B250+'[1]SCC X Ano = Publico'!B250</f>
        <v>0</v>
      </c>
      <c r="C250" s="31">
        <f>'[1]SCC X Ano = Privado'!C250+'[1]SCC X Ano = Publico'!C250</f>
        <v>0</v>
      </c>
      <c r="D250" s="31">
        <f>'[1]SCC X Ano = Privado'!D250+'[1]SCC X Ano = Publico'!D250</f>
        <v>386537.30070248729</v>
      </c>
      <c r="E250" s="31">
        <f>'[1]SCC X Ano = Privado'!E250+'[1]SCC X Ano = Publico'!E250</f>
        <v>0</v>
      </c>
      <c r="F250" s="31">
        <f>'[1]SCC X Ano = Privado'!F250+'[1]SCC X Ano = Publico'!F250</f>
        <v>0</v>
      </c>
      <c r="G250" s="31">
        <f>'[1]SCC X Ano = Privado'!G250+'[1]SCC X Ano = Publico'!G250</f>
        <v>161461.62966210657</v>
      </c>
      <c r="H250" s="31">
        <f>'[1]SCC X Ano = Privado'!H250+'[1]SCC X Ano = Publico'!H250</f>
        <v>0</v>
      </c>
      <c r="I250" s="31">
        <f>'[1]SCC X Ano = Privado'!I250+'[1]SCC X Ano = Publico'!I250</f>
        <v>1734544.2744055213</v>
      </c>
      <c r="J250" s="31">
        <f>'[1]SCC X Ano = Privado'!J250+'[1]SCC X Ano = Publico'!J250</f>
        <v>3632977.4918346941</v>
      </c>
      <c r="K250" s="31">
        <f>'[1]SCC X Ano = Privado'!K250+'[1]SCC X Ano = Publico'!K250</f>
        <v>0</v>
      </c>
      <c r="L250" s="31">
        <f t="shared" si="7"/>
        <v>5915520.6966048088</v>
      </c>
      <c r="N250" s="28" t="s">
        <v>257</v>
      </c>
      <c r="O250" s="32">
        <f>+B250/[1]Formato_Análises_Mecenato!$U$31</f>
        <v>0</v>
      </c>
      <c r="P250" s="32">
        <f>+C250/[1]Formato_Análises_Mecenato!$U$31</f>
        <v>0</v>
      </c>
      <c r="Q250" s="32">
        <f>+D250/[1]Formato_Análises_Mecenato!$U$31</f>
        <v>2.3913329119157908E-4</v>
      </c>
      <c r="R250" s="32">
        <f>+E250/[1]Formato_Análises_Mecenato!$U$31</f>
        <v>0</v>
      </c>
      <c r="S250" s="32">
        <f>+F250/[1]Formato_Análises_Mecenato!$U$31</f>
        <v>0</v>
      </c>
      <c r="T250" s="32">
        <f>+G250/[1]Formato_Análises_Mecenato!$U$31</f>
        <v>9.9889068485976986E-5</v>
      </c>
      <c r="U250" s="32">
        <f>+H250/[1]Formato_Análises_Mecenato!$U$31</f>
        <v>0</v>
      </c>
      <c r="V250" s="32">
        <f>+I250/[1]Formato_Análises_Mecenato!$U$31</f>
        <v>1.0730847457729783E-3</v>
      </c>
      <c r="W250" s="32">
        <f>+J250/[1]Formato_Análises_Mecenato!$U$31</f>
        <v>2.2475602299402309E-3</v>
      </c>
      <c r="X250" s="32">
        <f>+K250/[1]Formato_Análises_Mecenato!$U$31</f>
        <v>0</v>
      </c>
    </row>
    <row r="251" spans="1:24" x14ac:dyDescent="0.25">
      <c r="A251" s="28" t="s">
        <v>258</v>
      </c>
      <c r="B251" s="31">
        <f>'[1]SCC X Ano = Privado'!B251+'[1]SCC X Ano = Publico'!B251</f>
        <v>0</v>
      </c>
      <c r="C251" s="31">
        <f>'[1]SCC X Ano = Privado'!C251+'[1]SCC X Ano = Publico'!C251</f>
        <v>424359.13947673072</v>
      </c>
      <c r="D251" s="31">
        <f>'[1]SCC X Ano = Privado'!D251+'[1]SCC X Ano = Publico'!D251</f>
        <v>0</v>
      </c>
      <c r="E251" s="31">
        <f>'[1]SCC X Ano = Privado'!E251+'[1]SCC X Ano = Publico'!E251</f>
        <v>0</v>
      </c>
      <c r="F251" s="31">
        <f>'[1]SCC X Ano = Privado'!F251+'[1]SCC X Ano = Publico'!F251</f>
        <v>37681.242545309447</v>
      </c>
      <c r="G251" s="31">
        <f>'[1]SCC X Ano = Privado'!G251+'[1]SCC X Ano = Publico'!G251</f>
        <v>0</v>
      </c>
      <c r="H251" s="31">
        <f>'[1]SCC X Ano = Privado'!H251+'[1]SCC X Ano = Publico'!H251</f>
        <v>0</v>
      </c>
      <c r="I251" s="31">
        <f>'[1]SCC X Ano = Privado'!I251+'[1]SCC X Ano = Publico'!I251</f>
        <v>1116908.3588178905</v>
      </c>
      <c r="J251" s="31">
        <f>'[1]SCC X Ano = Privado'!J251+'[1]SCC X Ano = Publico'!J251</f>
        <v>0</v>
      </c>
      <c r="K251" s="31">
        <f>'[1]SCC X Ano = Privado'!K251+'[1]SCC X Ano = Publico'!K251</f>
        <v>0</v>
      </c>
      <c r="L251" s="31">
        <f t="shared" si="7"/>
        <v>1578948.7408399307</v>
      </c>
      <c r="N251" s="28" t="s">
        <v>258</v>
      </c>
      <c r="O251" s="32">
        <f>+B251/[1]Formato_Análises_Mecenato!$U$31</f>
        <v>0</v>
      </c>
      <c r="P251" s="32">
        <f>+C251/[1]Formato_Análises_Mecenato!$U$31</f>
        <v>2.6253196647741783E-4</v>
      </c>
      <c r="Q251" s="32">
        <f>+D251/[1]Formato_Análises_Mecenato!$U$31</f>
        <v>0</v>
      </c>
      <c r="R251" s="32">
        <f>+E251/[1]Formato_Análises_Mecenato!$U$31</f>
        <v>0</v>
      </c>
      <c r="S251" s="32">
        <f>+F251/[1]Formato_Análises_Mecenato!$U$31</f>
        <v>2.3311694704940076E-5</v>
      </c>
      <c r="T251" s="32">
        <f>+G251/[1]Formato_Análises_Mecenato!$U$31</f>
        <v>0</v>
      </c>
      <c r="U251" s="32">
        <f>+H251/[1]Formato_Análises_Mecenato!$U$31</f>
        <v>0</v>
      </c>
      <c r="V251" s="32">
        <f>+I251/[1]Formato_Análises_Mecenato!$U$31</f>
        <v>6.909811066567234E-4</v>
      </c>
      <c r="W251" s="32">
        <f>+J251/[1]Formato_Análises_Mecenato!$U$31</f>
        <v>0</v>
      </c>
      <c r="X251" s="32">
        <f>+K251/[1]Formato_Análises_Mecenato!$U$31</f>
        <v>0</v>
      </c>
    </row>
    <row r="252" spans="1:24" x14ac:dyDescent="0.25">
      <c r="A252" s="28" t="s">
        <v>259</v>
      </c>
      <c r="B252" s="31">
        <f>'[1]SCC X Ano = Privado'!B252+'[1]SCC X Ano = Publico'!B252</f>
        <v>423847.37404738099</v>
      </c>
      <c r="C252" s="31">
        <f>'[1]SCC X Ano = Privado'!C252+'[1]SCC X Ano = Publico'!C252</f>
        <v>4094662.9198458586</v>
      </c>
      <c r="D252" s="31">
        <f>'[1]SCC X Ano = Privado'!D252+'[1]SCC X Ano = Publico'!D252</f>
        <v>2412119.8379361844</v>
      </c>
      <c r="E252" s="31">
        <f>'[1]SCC X Ano = Privado'!E252+'[1]SCC X Ano = Publico'!E252</f>
        <v>0</v>
      </c>
      <c r="F252" s="31">
        <f>'[1]SCC X Ano = Privado'!F252+'[1]SCC X Ano = Publico'!F252</f>
        <v>69026.572344859189</v>
      </c>
      <c r="G252" s="31">
        <f>'[1]SCC X Ano = Privado'!G252+'[1]SCC X Ano = Publico'!G252</f>
        <v>2599477.4764791881</v>
      </c>
      <c r="H252" s="31">
        <f>'[1]SCC X Ano = Privado'!H252+'[1]SCC X Ano = Publico'!H252</f>
        <v>0</v>
      </c>
      <c r="I252" s="31">
        <f>'[1]SCC X Ano = Privado'!I252+'[1]SCC X Ano = Publico'!I252</f>
        <v>5942951.2146286331</v>
      </c>
      <c r="J252" s="31">
        <f>'[1]SCC X Ano = Privado'!J252+'[1]SCC X Ano = Publico'!J252</f>
        <v>2439345.540798944</v>
      </c>
      <c r="K252" s="31">
        <f>'[1]SCC X Ano = Privado'!K252+'[1]SCC X Ano = Publico'!K252</f>
        <v>0</v>
      </c>
      <c r="L252" s="31">
        <f t="shared" si="7"/>
        <v>17981430.936081048</v>
      </c>
      <c r="N252" s="28" t="s">
        <v>259</v>
      </c>
      <c r="O252" s="32">
        <f>+B252/[1]Formato_Análises_Mecenato!$U$31</f>
        <v>2.6221536015969362E-4</v>
      </c>
      <c r="P252" s="32">
        <f>+C252/[1]Formato_Análises_Mecenato!$U$31</f>
        <v>2.5331842969962574E-3</v>
      </c>
      <c r="Q252" s="32">
        <f>+D252/[1]Formato_Análises_Mecenato!$U$31</f>
        <v>1.4922703566922963E-3</v>
      </c>
      <c r="R252" s="32">
        <f>+E252/[1]Formato_Análises_Mecenato!$U$31</f>
        <v>0</v>
      </c>
      <c r="S252" s="32">
        <f>+F252/[1]Formato_Análises_Mecenato!$U$31</f>
        <v>4.2703644368864393E-5</v>
      </c>
      <c r="T252" s="32">
        <f>+G252/[1]Formato_Análises_Mecenato!$U$31</f>
        <v>1.6081801243996963E-3</v>
      </c>
      <c r="U252" s="32">
        <f>+H252/[1]Formato_Análises_Mecenato!$U$31</f>
        <v>0</v>
      </c>
      <c r="V252" s="32">
        <f>+I252/[1]Formato_Análises_Mecenato!$U$31</f>
        <v>3.6766373665939782E-3</v>
      </c>
      <c r="W252" s="32">
        <f>+J252/[1]Formato_Análises_Mecenato!$U$31</f>
        <v>1.5091136779416131E-3</v>
      </c>
      <c r="X252" s="32">
        <f>+K252/[1]Formato_Análises_Mecenato!$U$31</f>
        <v>0</v>
      </c>
    </row>
    <row r="253" spans="1:24" x14ac:dyDescent="0.25">
      <c r="A253" s="28" t="s">
        <v>260</v>
      </c>
      <c r="B253" s="31">
        <f>'[1]SCC X Ano = Privado'!B253+'[1]SCC X Ano = Publico'!B253</f>
        <v>0</v>
      </c>
      <c r="C253" s="31">
        <f>'[1]SCC X Ano = Privado'!C253+'[1]SCC X Ano = Publico'!C253</f>
        <v>6318726.7156460043</v>
      </c>
      <c r="D253" s="31">
        <f>'[1]SCC X Ano = Privado'!D253+'[1]SCC X Ano = Publico'!D253</f>
        <v>0</v>
      </c>
      <c r="E253" s="31">
        <f>'[1]SCC X Ano = Privado'!E253+'[1]SCC X Ano = Publico'!E253</f>
        <v>0</v>
      </c>
      <c r="F253" s="31">
        <f>'[1]SCC X Ano = Privado'!F253+'[1]SCC X Ano = Publico'!F253</f>
        <v>0</v>
      </c>
      <c r="G253" s="31">
        <f>'[1]SCC X Ano = Privado'!G253+'[1]SCC X Ano = Publico'!G253</f>
        <v>233721.55197469864</v>
      </c>
      <c r="H253" s="31">
        <f>'[1]SCC X Ano = Privado'!H253+'[1]SCC X Ano = Publico'!H253</f>
        <v>0</v>
      </c>
      <c r="I253" s="31">
        <f>'[1]SCC X Ano = Privado'!I253+'[1]SCC X Ano = Publico'!I253</f>
        <v>1872194.4007921459</v>
      </c>
      <c r="J253" s="31">
        <f>'[1]SCC X Ano = Privado'!J253+'[1]SCC X Ano = Publico'!J253</f>
        <v>0</v>
      </c>
      <c r="K253" s="31">
        <f>'[1]SCC X Ano = Privado'!K253+'[1]SCC X Ano = Publico'!K253</f>
        <v>0</v>
      </c>
      <c r="L253" s="31">
        <f t="shared" si="7"/>
        <v>8424642.6684128493</v>
      </c>
      <c r="N253" s="28" t="s">
        <v>260</v>
      </c>
      <c r="O253" s="32">
        <f>+B253/[1]Formato_Análises_Mecenato!$U$31</f>
        <v>0</v>
      </c>
      <c r="P253" s="32">
        <f>+C253/[1]Formato_Análises_Mecenato!$U$31</f>
        <v>3.9091128150025474E-3</v>
      </c>
      <c r="Q253" s="32">
        <f>+D253/[1]Formato_Análises_Mecenato!$U$31</f>
        <v>0</v>
      </c>
      <c r="R253" s="32">
        <f>+E253/[1]Formato_Análises_Mecenato!$U$31</f>
        <v>0</v>
      </c>
      <c r="S253" s="32">
        <f>+F253/[1]Formato_Análises_Mecenato!$U$31</f>
        <v>0</v>
      </c>
      <c r="T253" s="32">
        <f>+G253/[1]Formato_Análises_Mecenato!$U$31</f>
        <v>1.4459304145948818E-4</v>
      </c>
      <c r="U253" s="32">
        <f>+H253/[1]Formato_Análises_Mecenato!$U$31</f>
        <v>0</v>
      </c>
      <c r="V253" s="32">
        <f>+I253/[1]Formato_Análises_Mecenato!$U$31</f>
        <v>1.1582427051625324E-3</v>
      </c>
      <c r="W253" s="32">
        <f>+J253/[1]Formato_Análises_Mecenato!$U$31</f>
        <v>0</v>
      </c>
      <c r="X253" s="32">
        <f>+K253/[1]Formato_Análises_Mecenato!$U$31</f>
        <v>0</v>
      </c>
    </row>
    <row r="254" spans="1:24" x14ac:dyDescent="0.25">
      <c r="A254" s="28" t="s">
        <v>261</v>
      </c>
      <c r="B254" s="31">
        <f>'[1]SCC X Ano = Privado'!B254+'[1]SCC X Ano = Publico'!B254</f>
        <v>0</v>
      </c>
      <c r="C254" s="31">
        <f>'[1]SCC X Ano = Privado'!C254+'[1]SCC X Ano = Publico'!C254</f>
        <v>487350.60961215413</v>
      </c>
      <c r="D254" s="31">
        <f>'[1]SCC X Ano = Privado'!D254+'[1]SCC X Ano = Publico'!D254</f>
        <v>37453.890813870428</v>
      </c>
      <c r="E254" s="31">
        <f>'[1]SCC X Ano = Privado'!E254+'[1]SCC X Ano = Publico'!E254</f>
        <v>0</v>
      </c>
      <c r="F254" s="31">
        <f>'[1]SCC X Ano = Privado'!F254+'[1]SCC X Ano = Publico'!F254</f>
        <v>89964.329874675488</v>
      </c>
      <c r="G254" s="31">
        <f>'[1]SCC X Ano = Privado'!G254+'[1]SCC X Ano = Publico'!G254</f>
        <v>0</v>
      </c>
      <c r="H254" s="31">
        <f>'[1]SCC X Ano = Privado'!H254+'[1]SCC X Ano = Publico'!H254</f>
        <v>0</v>
      </c>
      <c r="I254" s="31">
        <f>'[1]SCC X Ano = Privado'!I254+'[1]SCC X Ano = Publico'!I254</f>
        <v>0</v>
      </c>
      <c r="J254" s="31">
        <f>'[1]SCC X Ano = Privado'!J254+'[1]SCC X Ano = Publico'!J254</f>
        <v>551195.34506115981</v>
      </c>
      <c r="K254" s="31">
        <f>'[1]SCC X Ano = Privado'!K254+'[1]SCC X Ano = Publico'!K254</f>
        <v>0</v>
      </c>
      <c r="L254" s="31">
        <f t="shared" si="7"/>
        <v>1165964.1753618598</v>
      </c>
      <c r="N254" s="28" t="s">
        <v>261</v>
      </c>
      <c r="O254" s="32">
        <f>+B254/[1]Formato_Análises_Mecenato!$U$31</f>
        <v>0</v>
      </c>
      <c r="P254" s="32">
        <f>+C254/[1]Formato_Análises_Mecenato!$U$31</f>
        <v>3.0150196379230554E-4</v>
      </c>
      <c r="Q254" s="32">
        <f>+D254/[1]Formato_Análises_Mecenato!$U$31</f>
        <v>2.3171042385750416E-5</v>
      </c>
      <c r="R254" s="32">
        <f>+E254/[1]Formato_Análises_Mecenato!$U$31</f>
        <v>0</v>
      </c>
      <c r="S254" s="32">
        <f>+F254/[1]Formato_Análises_Mecenato!$U$31</f>
        <v>5.5656895864067429E-5</v>
      </c>
      <c r="T254" s="32">
        <f>+G254/[1]Formato_Análises_Mecenato!$U$31</f>
        <v>0</v>
      </c>
      <c r="U254" s="32">
        <f>+H254/[1]Formato_Análises_Mecenato!$U$31</f>
        <v>0</v>
      </c>
      <c r="V254" s="32">
        <f>+I254/[1]Formato_Análises_Mecenato!$U$31</f>
        <v>0</v>
      </c>
      <c r="W254" s="32">
        <f>+J254/[1]Formato_Análises_Mecenato!$U$31</f>
        <v>3.4099983808653185E-4</v>
      </c>
      <c r="X254" s="32">
        <f>+K254/[1]Formato_Análises_Mecenato!$U$31</f>
        <v>0</v>
      </c>
    </row>
    <row r="255" spans="1:24" x14ac:dyDescent="0.25">
      <c r="A255" s="28" t="s">
        <v>262</v>
      </c>
      <c r="B255" s="31">
        <f>'[1]SCC X Ano = Privado'!B255+'[1]SCC X Ano = Publico'!B255</f>
        <v>0</v>
      </c>
      <c r="C255" s="31">
        <f>'[1]SCC X Ano = Privado'!C255+'[1]SCC X Ano = Publico'!C255</f>
        <v>4513724.8875012966</v>
      </c>
      <c r="D255" s="31">
        <f>'[1]SCC X Ano = Privado'!D255+'[1]SCC X Ano = Publico'!D255</f>
        <v>1422017.8700674409</v>
      </c>
      <c r="E255" s="31">
        <f>'[1]SCC X Ano = Privado'!E255+'[1]SCC X Ano = Publico'!E255</f>
        <v>0</v>
      </c>
      <c r="F255" s="31">
        <f>'[1]SCC X Ano = Privado'!F255+'[1]SCC X Ano = Publico'!F255</f>
        <v>0</v>
      </c>
      <c r="G255" s="31">
        <f>'[1]SCC X Ano = Privado'!G255+'[1]SCC X Ano = Publico'!G255</f>
        <v>2448030.4156916742</v>
      </c>
      <c r="H255" s="31">
        <f>'[1]SCC X Ano = Privado'!H255+'[1]SCC X Ano = Publico'!H255</f>
        <v>0</v>
      </c>
      <c r="I255" s="31">
        <f>'[1]SCC X Ano = Privado'!I255+'[1]SCC X Ano = Publico'!I255</f>
        <v>6154471.701700354</v>
      </c>
      <c r="J255" s="31">
        <f>'[1]SCC X Ano = Privado'!J255+'[1]SCC X Ano = Publico'!J255</f>
        <v>12571655.946221299</v>
      </c>
      <c r="K255" s="31">
        <f>'[1]SCC X Ano = Privado'!K255+'[1]SCC X Ano = Publico'!K255</f>
        <v>0</v>
      </c>
      <c r="L255" s="31">
        <f t="shared" si="7"/>
        <v>27109900.821182065</v>
      </c>
      <c r="N255" s="28" t="s">
        <v>262</v>
      </c>
      <c r="O255" s="32">
        <f>+B255/[1]Formato_Análises_Mecenato!$U$31</f>
        <v>0</v>
      </c>
      <c r="P255" s="32">
        <f>+C255/[1]Formato_Análises_Mecenato!$U$31</f>
        <v>2.7924391408536051E-3</v>
      </c>
      <c r="Q255" s="32">
        <f>+D255/[1]Formato_Análises_Mecenato!$U$31</f>
        <v>8.7973867666706735E-4</v>
      </c>
      <c r="R255" s="32">
        <f>+E255/[1]Formato_Análises_Mecenato!$U$31</f>
        <v>0</v>
      </c>
      <c r="S255" s="32">
        <f>+F255/[1]Formato_Análises_Mecenato!$U$31</f>
        <v>0</v>
      </c>
      <c r="T255" s="32">
        <f>+G255/[1]Formato_Análises_Mecenato!$U$31</f>
        <v>1.5144866205086338E-3</v>
      </c>
      <c r="U255" s="32">
        <f>+H255/[1]Formato_Análises_Mecenato!$U$31</f>
        <v>0</v>
      </c>
      <c r="V255" s="32">
        <f>+I255/[1]Formato_Análises_Mecenato!$U$31</f>
        <v>3.8074956049476386E-3</v>
      </c>
      <c r="W255" s="32">
        <f>+J255/[1]Formato_Análises_Mecenato!$U$31</f>
        <v>7.7775196771035452E-3</v>
      </c>
      <c r="X255" s="32">
        <f>+K255/[1]Formato_Análises_Mecenato!$U$31</f>
        <v>0</v>
      </c>
    </row>
    <row r="256" spans="1:24" x14ac:dyDescent="0.25">
      <c r="A256" s="28" t="s">
        <v>263</v>
      </c>
      <c r="B256" s="31">
        <f>'[1]SCC X Ano = Privado'!B256+'[1]SCC X Ano = Publico'!B256</f>
        <v>0</v>
      </c>
      <c r="C256" s="31">
        <f>'[1]SCC X Ano = Privado'!C256+'[1]SCC X Ano = Publico'!C256</f>
        <v>0</v>
      </c>
      <c r="D256" s="31">
        <f>'[1]SCC X Ano = Privado'!D256+'[1]SCC X Ano = Publico'!D256</f>
        <v>0</v>
      </c>
      <c r="E256" s="31">
        <f>'[1]SCC X Ano = Privado'!E256+'[1]SCC X Ano = Publico'!E256</f>
        <v>0</v>
      </c>
      <c r="F256" s="31">
        <f>'[1]SCC X Ano = Privado'!F256+'[1]SCC X Ano = Publico'!F256</f>
        <v>0</v>
      </c>
      <c r="G256" s="31">
        <f>'[1]SCC X Ano = Privado'!G256+'[1]SCC X Ano = Publico'!G256</f>
        <v>0</v>
      </c>
      <c r="H256" s="31">
        <f>'[1]SCC X Ano = Privado'!H256+'[1]SCC X Ano = Publico'!H256</f>
        <v>0</v>
      </c>
      <c r="I256" s="31">
        <f>'[1]SCC X Ano = Privado'!I256+'[1]SCC X Ano = Publico'!I256</f>
        <v>36329.774918346942</v>
      </c>
      <c r="J256" s="31">
        <f>'[1]SCC X Ano = Privado'!J256+'[1]SCC X Ano = Publico'!J256</f>
        <v>0</v>
      </c>
      <c r="K256" s="31">
        <f>'[1]SCC X Ano = Privado'!K256+'[1]SCC X Ano = Publico'!K256</f>
        <v>0</v>
      </c>
      <c r="L256" s="31">
        <f t="shared" si="7"/>
        <v>36329.774918346942</v>
      </c>
      <c r="N256" s="28" t="s">
        <v>263</v>
      </c>
      <c r="O256" s="32">
        <f>+B256/[1]Formato_Análises_Mecenato!$U$31</f>
        <v>0</v>
      </c>
      <c r="P256" s="32">
        <f>+C256/[1]Formato_Análises_Mecenato!$U$31</f>
        <v>0</v>
      </c>
      <c r="Q256" s="32">
        <f>+D256/[1]Formato_Análises_Mecenato!$U$31</f>
        <v>0</v>
      </c>
      <c r="R256" s="32">
        <f>+E256/[1]Formato_Análises_Mecenato!$U$31</f>
        <v>0</v>
      </c>
      <c r="S256" s="32">
        <f>+F256/[1]Formato_Análises_Mecenato!$U$31</f>
        <v>0</v>
      </c>
      <c r="T256" s="32">
        <f>+G256/[1]Formato_Análises_Mecenato!$U$31</f>
        <v>0</v>
      </c>
      <c r="U256" s="32">
        <f>+H256/[1]Formato_Análises_Mecenato!$U$31</f>
        <v>0</v>
      </c>
      <c r="V256" s="32">
        <f>+I256/[1]Formato_Análises_Mecenato!$U$31</f>
        <v>2.2475602299402312E-5</v>
      </c>
      <c r="W256" s="32">
        <f>+J256/[1]Formato_Análises_Mecenato!$U$31</f>
        <v>0</v>
      </c>
      <c r="X256" s="32">
        <f>+K256/[1]Formato_Análises_Mecenato!$U$31</f>
        <v>0</v>
      </c>
    </row>
    <row r="257" spans="1:24" x14ac:dyDescent="0.25">
      <c r="A257" s="28" t="s">
        <v>264</v>
      </c>
      <c r="B257" s="31">
        <f>'[1]SCC X Ano = Privado'!B257+'[1]SCC X Ano = Publico'!B257</f>
        <v>0</v>
      </c>
      <c r="C257" s="31">
        <f>'[1]SCC X Ano = Privado'!C257+'[1]SCC X Ano = Publico'!C257</f>
        <v>0</v>
      </c>
      <c r="D257" s="31">
        <f>'[1]SCC X Ano = Privado'!D257+'[1]SCC X Ano = Publico'!D257</f>
        <v>60549.624863911566</v>
      </c>
      <c r="E257" s="31">
        <f>'[1]SCC X Ano = Privado'!E257+'[1]SCC X Ano = Publico'!E257</f>
        <v>0</v>
      </c>
      <c r="F257" s="31">
        <f>'[1]SCC X Ano = Privado'!F257+'[1]SCC X Ano = Publico'!F257</f>
        <v>0</v>
      </c>
      <c r="G257" s="31">
        <f>'[1]SCC X Ano = Privado'!G257+'[1]SCC X Ano = Publico'!G257</f>
        <v>0</v>
      </c>
      <c r="H257" s="31">
        <f>'[1]SCC X Ano = Privado'!H257+'[1]SCC X Ano = Publico'!H257</f>
        <v>0</v>
      </c>
      <c r="I257" s="31">
        <f>'[1]SCC X Ano = Privado'!I257+'[1]SCC X Ano = Publico'!I257</f>
        <v>985505.69428502477</v>
      </c>
      <c r="J257" s="31">
        <f>'[1]SCC X Ano = Privado'!J257+'[1]SCC X Ano = Publico'!J257</f>
        <v>0</v>
      </c>
      <c r="K257" s="31">
        <f>'[1]SCC X Ano = Privado'!K257+'[1]SCC X Ano = Publico'!K257</f>
        <v>0</v>
      </c>
      <c r="L257" s="31">
        <f t="shared" si="7"/>
        <v>1046055.3191489363</v>
      </c>
      <c r="N257" s="28" t="s">
        <v>264</v>
      </c>
      <c r="O257" s="32">
        <f>+B257/[1]Formato_Análises_Mecenato!$U$31</f>
        <v>0</v>
      </c>
      <c r="P257" s="32">
        <f>+C257/[1]Formato_Análises_Mecenato!$U$31</f>
        <v>0</v>
      </c>
      <c r="Q257" s="32">
        <f>+D257/[1]Formato_Análises_Mecenato!$U$31</f>
        <v>3.7459337165670514E-5</v>
      </c>
      <c r="R257" s="32">
        <f>+E257/[1]Formato_Análises_Mecenato!$U$31</f>
        <v>0</v>
      </c>
      <c r="S257" s="32">
        <f>+F257/[1]Formato_Análises_Mecenato!$U$31</f>
        <v>0</v>
      </c>
      <c r="T257" s="32">
        <f>+G257/[1]Formato_Análises_Mecenato!$U$31</f>
        <v>0</v>
      </c>
      <c r="U257" s="32">
        <f>+H257/[1]Formato_Análises_Mecenato!$U$31</f>
        <v>0</v>
      </c>
      <c r="V257" s="32">
        <f>+I257/[1]Formato_Análises_Mecenato!$U$31</f>
        <v>6.0968817170845339E-4</v>
      </c>
      <c r="W257" s="32">
        <f>+J257/[1]Formato_Análises_Mecenato!$U$31</f>
        <v>0</v>
      </c>
      <c r="X257" s="32">
        <f>+K257/[1]Formato_Análises_Mecenato!$U$31</f>
        <v>0</v>
      </c>
    </row>
    <row r="258" spans="1:24" x14ac:dyDescent="0.25">
      <c r="A258" s="28" t="s">
        <v>265</v>
      </c>
      <c r="B258" s="31">
        <f>'[1]SCC X Ano = Privado'!B258+'[1]SCC X Ano = Publico'!B258</f>
        <v>0</v>
      </c>
      <c r="C258" s="31">
        <f>'[1]SCC X Ano = Privado'!C258+'[1]SCC X Ano = Publico'!C258</f>
        <v>5094442.7159054754</v>
      </c>
      <c r="D258" s="31">
        <f>'[1]SCC X Ano = Privado'!D258+'[1]SCC X Ano = Publico'!D258</f>
        <v>166664.05343041389</v>
      </c>
      <c r="E258" s="31">
        <f>'[1]SCC X Ano = Privado'!E258+'[1]SCC X Ano = Publico'!E258</f>
        <v>0</v>
      </c>
      <c r="F258" s="31">
        <f>'[1]SCC X Ano = Privado'!F258+'[1]SCC X Ano = Publico'!F258</f>
        <v>228867.96670515733</v>
      </c>
      <c r="G258" s="31">
        <f>'[1]SCC X Ano = Privado'!G258+'[1]SCC X Ano = Publico'!G258</f>
        <v>1480740.3978911589</v>
      </c>
      <c r="H258" s="31">
        <f>'[1]SCC X Ano = Privado'!H258+'[1]SCC X Ano = Publico'!H258</f>
        <v>0</v>
      </c>
      <c r="I258" s="31">
        <f>'[1]SCC X Ano = Privado'!I258+'[1]SCC X Ano = Publico'!I258</f>
        <v>11879836.398299448</v>
      </c>
      <c r="J258" s="31">
        <f>'[1]SCC X Ano = Privado'!J258+'[1]SCC X Ano = Publico'!J258</f>
        <v>3312426.0824156497</v>
      </c>
      <c r="K258" s="31">
        <f>'[1]SCC X Ano = Privado'!K258+'[1]SCC X Ano = Publico'!K258</f>
        <v>0</v>
      </c>
      <c r="L258" s="31">
        <f t="shared" si="7"/>
        <v>22162977.614647307</v>
      </c>
      <c r="N258" s="28" t="s">
        <v>265</v>
      </c>
      <c r="O258" s="32">
        <f>+B258/[1]Formato_Análises_Mecenato!$U$31</f>
        <v>0</v>
      </c>
      <c r="P258" s="32">
        <f>+C258/[1]Formato_Análises_Mecenato!$U$31</f>
        <v>3.1517032152586868E-3</v>
      </c>
      <c r="Q258" s="32">
        <f>+D258/[1]Formato_Análises_Mecenato!$U$31</f>
        <v>1.0310757473525142E-4</v>
      </c>
      <c r="R258" s="32">
        <f>+E258/[1]Formato_Análises_Mecenato!$U$31</f>
        <v>0</v>
      </c>
      <c r="S258" s="32">
        <f>+F258/[1]Formato_Análises_Mecenato!$U$31</f>
        <v>1.4159034594349263E-4</v>
      </c>
      <c r="T258" s="32">
        <f>+G258/[1]Formato_Análises_Mecenato!$U$31</f>
        <v>9.1606767084189626E-4</v>
      </c>
      <c r="U258" s="32">
        <f>+H258/[1]Formato_Análises_Mecenato!$U$31</f>
        <v>0</v>
      </c>
      <c r="V258" s="32">
        <f>+I258/[1]Formato_Análises_Mecenato!$U$31</f>
        <v>7.3495219519045547E-3</v>
      </c>
      <c r="W258" s="32">
        <f>+J258/[1]Formato_Análises_Mecenato!$U$31</f>
        <v>2.0492494501237303E-3</v>
      </c>
      <c r="X258" s="32">
        <f>+K258/[1]Formato_Análises_Mecenato!$U$31</f>
        <v>0</v>
      </c>
    </row>
    <row r="259" spans="1:24" x14ac:dyDescent="0.25">
      <c r="A259" s="28" t="s">
        <v>266</v>
      </c>
      <c r="B259" s="31">
        <f>'[1]SCC X Ano = Privado'!B259+'[1]SCC X Ano = Publico'!B259</f>
        <v>1030554.6151837748</v>
      </c>
      <c r="C259" s="31">
        <f>'[1]SCC X Ano = Privado'!C259+'[1]SCC X Ano = Publico'!C259</f>
        <v>38030306.494548559</v>
      </c>
      <c r="D259" s="31">
        <f>'[1]SCC X Ano = Privado'!D259+'[1]SCC X Ano = Publico'!D259</f>
        <v>9314944.6980035771</v>
      </c>
      <c r="E259" s="31">
        <f>'[1]SCC X Ano = Privado'!E259+'[1]SCC X Ano = Publico'!E259</f>
        <v>0</v>
      </c>
      <c r="F259" s="31">
        <f>'[1]SCC X Ano = Privado'!F259+'[1]SCC X Ano = Publico'!F259</f>
        <v>509607.44071963074</v>
      </c>
      <c r="G259" s="31">
        <f>'[1]SCC X Ano = Privado'!G259+'[1]SCC X Ano = Publico'!G259</f>
        <v>14798370.266731083</v>
      </c>
      <c r="H259" s="31">
        <f>'[1]SCC X Ano = Privado'!H259+'[1]SCC X Ano = Publico'!H259</f>
        <v>0</v>
      </c>
      <c r="I259" s="31">
        <f>'[1]SCC X Ano = Privado'!I259+'[1]SCC X Ano = Publico'!I259</f>
        <v>39115613.132235482</v>
      </c>
      <c r="J259" s="31">
        <f>'[1]SCC X Ano = Privado'!J259+'[1]SCC X Ano = Publico'!J259</f>
        <v>62280492.129137829</v>
      </c>
      <c r="K259" s="31">
        <f>'[1]SCC X Ano = Privado'!K259+'[1]SCC X Ano = Publico'!K259</f>
        <v>0</v>
      </c>
      <c r="L259" s="31">
        <f t="shared" si="7"/>
        <v>165079888.77655995</v>
      </c>
      <c r="N259" s="28" t="s">
        <v>266</v>
      </c>
      <c r="O259" s="32">
        <f>+B259/[1]Formato_Análises_Mecenato!$U$31</f>
        <v>6.375579185597122E-4</v>
      </c>
      <c r="P259" s="32">
        <f>+C259/[1]Formato_Análises_Mecenato!$U$31</f>
        <v>2.3527644914314895E-2</v>
      </c>
      <c r="Q259" s="32">
        <f>+D259/[1]Formato_Análises_Mecenato!$U$31</f>
        <v>5.7627384960077452E-3</v>
      </c>
      <c r="R259" s="32">
        <f>+E259/[1]Formato_Análises_Mecenato!$U$31</f>
        <v>0</v>
      </c>
      <c r="S259" s="32">
        <f>+F259/[1]Formato_Análises_Mecenato!$U$31</f>
        <v>3.152712669476627E-4</v>
      </c>
      <c r="T259" s="32">
        <f>+G259/[1]Formato_Análises_Mecenato!$U$31</f>
        <v>9.1550879558678477E-3</v>
      </c>
      <c r="U259" s="32">
        <f>+H259/[1]Formato_Análises_Mecenato!$U$31</f>
        <v>0</v>
      </c>
      <c r="V259" s="32">
        <f>+I259/[1]Formato_Análises_Mecenato!$U$31</f>
        <v>2.4199075453490464E-2</v>
      </c>
      <c r="W259" s="32">
        <f>+J259/[1]Formato_Análises_Mecenato!$U$31</f>
        <v>3.8530147110783432E-2</v>
      </c>
      <c r="X259" s="32">
        <f>+K259/[1]Formato_Análises_Mecenato!$U$31</f>
        <v>0</v>
      </c>
    </row>
    <row r="260" spans="1:24" x14ac:dyDescent="0.25">
      <c r="A260" s="28" t="s">
        <v>267</v>
      </c>
      <c r="B260" s="31">
        <f>'[1]SCC X Ano = Privado'!B260+'[1]SCC X Ano = Publico'!B260</f>
        <v>0</v>
      </c>
      <c r="C260" s="31">
        <f>'[1]SCC X Ano = Privado'!C260+'[1]SCC X Ano = Publico'!C260</f>
        <v>2902490.6628365493</v>
      </c>
      <c r="D260" s="31">
        <f>'[1]SCC X Ano = Privado'!D260+'[1]SCC X Ano = Publico'!D260</f>
        <v>1785971.7349859355</v>
      </c>
      <c r="E260" s="31">
        <f>'[1]SCC X Ano = Privado'!E260+'[1]SCC X Ano = Publico'!E260</f>
        <v>0</v>
      </c>
      <c r="F260" s="31">
        <f>'[1]SCC X Ano = Privado'!F260+'[1]SCC X Ano = Publico'!F260</f>
        <v>0</v>
      </c>
      <c r="G260" s="31">
        <f>'[1]SCC X Ano = Privado'!G260+'[1]SCC X Ano = Publico'!G260</f>
        <v>54494.662377520413</v>
      </c>
      <c r="H260" s="31">
        <f>'[1]SCC X Ano = Privado'!H260+'[1]SCC X Ano = Publico'!H260</f>
        <v>0</v>
      </c>
      <c r="I260" s="31">
        <f>'[1]SCC X Ano = Privado'!I260+'[1]SCC X Ano = Publico'!I260</f>
        <v>552370.22576216911</v>
      </c>
      <c r="J260" s="31">
        <f>'[1]SCC X Ano = Privado'!J260+'[1]SCC X Ano = Publico'!J260</f>
        <v>7440819.5513233962</v>
      </c>
      <c r="K260" s="31">
        <f>'[1]SCC X Ano = Privado'!K260+'[1]SCC X Ano = Publico'!K260</f>
        <v>0</v>
      </c>
      <c r="L260" s="31">
        <f t="shared" si="7"/>
        <v>12736146.837285571</v>
      </c>
      <c r="N260" s="28" t="s">
        <v>267</v>
      </c>
      <c r="O260" s="32">
        <f>+B260/[1]Formato_Análises_Mecenato!$U$31</f>
        <v>0</v>
      </c>
      <c r="P260" s="32">
        <f>+C260/[1]Formato_Análises_Mecenato!$U$31</f>
        <v>1.7956407922224249E-3</v>
      </c>
      <c r="Q260" s="32">
        <f>+D260/[1]Formato_Análises_Mecenato!$U$31</f>
        <v>1.1049006090386175E-3</v>
      </c>
      <c r="R260" s="32">
        <f>+E260/[1]Formato_Análises_Mecenato!$U$31</f>
        <v>0</v>
      </c>
      <c r="S260" s="32">
        <f>+F260/[1]Formato_Análises_Mecenato!$U$31</f>
        <v>0</v>
      </c>
      <c r="T260" s="32">
        <f>+G260/[1]Formato_Análises_Mecenato!$U$31</f>
        <v>3.3713403449103465E-5</v>
      </c>
      <c r="U260" s="32">
        <f>+H260/[1]Formato_Análises_Mecenato!$U$31</f>
        <v>0</v>
      </c>
      <c r="V260" s="32">
        <f>+I260/[1]Formato_Análises_Mecenato!$U$31</f>
        <v>3.417266840811596E-4</v>
      </c>
      <c r="W260" s="32">
        <f>+J260/[1]Formato_Análises_Mecenato!$U$31</f>
        <v>4.603301324961011E-3</v>
      </c>
      <c r="X260" s="32">
        <f>+K260/[1]Formato_Análises_Mecenato!$U$31</f>
        <v>0</v>
      </c>
    </row>
    <row r="261" spans="1:24" x14ac:dyDescent="0.25">
      <c r="A261" s="28" t="s">
        <v>268</v>
      </c>
      <c r="B261" s="31">
        <f>'[1]SCC X Ano = Privado'!B261+'[1]SCC X Ano = Publico'!B261</f>
        <v>4651372.1317257741</v>
      </c>
      <c r="C261" s="31">
        <f>'[1]SCC X Ano = Privado'!C261+'[1]SCC X Ano = Publico'!C261</f>
        <v>163372724.62956971</v>
      </c>
      <c r="D261" s="31">
        <f>'[1]SCC X Ano = Privado'!D261+'[1]SCC X Ano = Publico'!D261</f>
        <v>31730779.084043045</v>
      </c>
      <c r="E261" s="31">
        <f>'[1]SCC X Ano = Privado'!E261+'[1]SCC X Ano = Publico'!E261</f>
        <v>0</v>
      </c>
      <c r="F261" s="31">
        <f>'[1]SCC X Ano = Privado'!F261+'[1]SCC X Ano = Publico'!F261</f>
        <v>708915.00790667662</v>
      </c>
      <c r="G261" s="31">
        <f>'[1]SCC X Ano = Privado'!G261+'[1]SCC X Ano = Publico'!G261</f>
        <v>20893678.032631464</v>
      </c>
      <c r="H261" s="31">
        <f>'[1]SCC X Ano = Privado'!H261+'[1]SCC X Ano = Publico'!H261</f>
        <v>0</v>
      </c>
      <c r="I261" s="31">
        <f>'[1]SCC X Ano = Privado'!I261+'[1]SCC X Ano = Publico'!I261</f>
        <v>91207287.075975806</v>
      </c>
      <c r="J261" s="31">
        <f>'[1]SCC X Ano = Privado'!J261+'[1]SCC X Ano = Publico'!J261</f>
        <v>102396897.38661125</v>
      </c>
      <c r="K261" s="31">
        <f>'[1]SCC X Ano = Privado'!K261+'[1]SCC X Ano = Publico'!K261</f>
        <v>0</v>
      </c>
      <c r="L261" s="31">
        <f t="shared" si="7"/>
        <v>414961653.34846377</v>
      </c>
      <c r="N261" s="28" t="s">
        <v>268</v>
      </c>
      <c r="O261" s="32">
        <f>+B261/[1]Formato_Análises_Mecenato!$U$31</f>
        <v>2.8775953171787079E-3</v>
      </c>
      <c r="P261" s="32">
        <f>+C261/[1]Formato_Análises_Mecenato!$U$31</f>
        <v>0.10107137722699258</v>
      </c>
      <c r="Q261" s="32">
        <f>+D261/[1]Formato_Análises_Mecenato!$U$31</f>
        <v>1.9630409848286359E-2</v>
      </c>
      <c r="R261" s="32">
        <f>+E261/[1]Formato_Análises_Mecenato!$U$31</f>
        <v>0</v>
      </c>
      <c r="S261" s="32">
        <f>+F261/[1]Formato_Análises_Mecenato!$U$31</f>
        <v>4.3857391953567042E-4</v>
      </c>
      <c r="T261" s="32">
        <f>+G261/[1]Formato_Análises_Mecenato!$U$31</f>
        <v>1.292598148732353E-2</v>
      </c>
      <c r="U261" s="32">
        <f>+H261/[1]Formato_Análises_Mecenato!$U$31</f>
        <v>0</v>
      </c>
      <c r="V261" s="32">
        <f>+I261/[1]Formato_Análises_Mecenato!$U$31</f>
        <v>5.6425857736096423E-2</v>
      </c>
      <c r="W261" s="32">
        <f>+J261/[1]Formato_Análises_Mecenato!$U$31</f>
        <v>6.3348367765194535E-2</v>
      </c>
      <c r="X261" s="32">
        <f>+K261/[1]Formato_Análises_Mecenato!$U$31</f>
        <v>0</v>
      </c>
    </row>
    <row r="262" spans="1:24" x14ac:dyDescent="0.25">
      <c r="A262" s="28" t="s">
        <v>269</v>
      </c>
      <c r="B262" s="31">
        <f>'[1]SCC X Ano = Privado'!B262+'[1]SCC X Ano = Publico'!B262</f>
        <v>4356364.3929205444</v>
      </c>
      <c r="C262" s="31">
        <f>'[1]SCC X Ano = Privado'!C262+'[1]SCC X Ano = Publico'!C262</f>
        <v>232223313.87355489</v>
      </c>
      <c r="D262" s="31">
        <f>'[1]SCC X Ano = Privado'!D262+'[1]SCC X Ano = Publico'!D262</f>
        <v>42564908.057118155</v>
      </c>
      <c r="E262" s="31">
        <f>'[1]SCC X Ano = Privado'!E262+'[1]SCC X Ano = Publico'!E262</f>
        <v>0</v>
      </c>
      <c r="F262" s="31">
        <f>'[1]SCC X Ano = Privado'!F262+'[1]SCC X Ano = Publico'!F262</f>
        <v>3417802.3505054377</v>
      </c>
      <c r="G262" s="31">
        <f>'[1]SCC X Ano = Privado'!G262+'[1]SCC X Ano = Publico'!G262</f>
        <v>58279227.102524281</v>
      </c>
      <c r="H262" s="31">
        <f>'[1]SCC X Ano = Privado'!H262+'[1]SCC X Ano = Publico'!H262</f>
        <v>0</v>
      </c>
      <c r="I262" s="31">
        <f>'[1]SCC X Ano = Privado'!I262+'[1]SCC X Ano = Publico'!I262</f>
        <v>143150878.42305431</v>
      </c>
      <c r="J262" s="31">
        <f>'[1]SCC X Ano = Privado'!J262+'[1]SCC X Ano = Publico'!J262</f>
        <v>203597595.60286251</v>
      </c>
      <c r="K262" s="31">
        <f>'[1]SCC X Ano = Privado'!K262+'[1]SCC X Ano = Publico'!K262</f>
        <v>0</v>
      </c>
      <c r="L262" s="31">
        <f t="shared" si="7"/>
        <v>687590089.80254006</v>
      </c>
      <c r="N262" s="28" t="s">
        <v>269</v>
      </c>
      <c r="O262" s="32">
        <f>+B262/[1]Formato_Análises_Mecenato!$U$31</f>
        <v>2.6950872607006638E-3</v>
      </c>
      <c r="P262" s="32">
        <f>+C262/[1]Formato_Análises_Mecenato!$U$31</f>
        <v>0.14366614874444103</v>
      </c>
      <c r="Q262" s="32">
        <f>+D262/[1]Formato_Análises_Mecenato!$U$31</f>
        <v>2.6332999517684398E-2</v>
      </c>
      <c r="R262" s="32">
        <f>+E262/[1]Formato_Análises_Mecenato!$U$31</f>
        <v>0</v>
      </c>
      <c r="S262" s="32">
        <f>+F262/[1]Formato_Análises_Mecenato!$U$31</f>
        <v>2.1144410209139259E-3</v>
      </c>
      <c r="T262" s="32">
        <f>+G262/[1]Formato_Análises_Mecenato!$U$31</f>
        <v>3.6054743901300361E-2</v>
      </c>
      <c r="U262" s="32">
        <f>+H262/[1]Formato_Análises_Mecenato!$U$31</f>
        <v>0</v>
      </c>
      <c r="V262" s="32">
        <f>+I262/[1]Formato_Análises_Mecenato!$U$31</f>
        <v>8.856102795786483E-2</v>
      </c>
      <c r="W262" s="32">
        <f>+J262/[1]Formato_Análises_Mecenato!$U$31</f>
        <v>0.12595670075493801</v>
      </c>
      <c r="X262" s="32">
        <f>+K262/[1]Formato_Análises_Mecenato!$U$31</f>
        <v>0</v>
      </c>
    </row>
    <row r="263" spans="1:24" x14ac:dyDescent="0.25">
      <c r="A263" s="28" t="s">
        <v>270</v>
      </c>
      <c r="B263" s="31">
        <f>'[1]SCC X Ano = Privado'!B263+'[1]SCC X Ano = Publico'!B263</f>
        <v>422609.58228613797</v>
      </c>
      <c r="C263" s="31">
        <f>'[1]SCC X Ano = Privado'!C263+'[1]SCC X Ano = Publico'!C263</f>
        <v>29352149.812785551</v>
      </c>
      <c r="D263" s="31">
        <f>'[1]SCC X Ano = Privado'!D263+'[1]SCC X Ano = Publico'!D263</f>
        <v>2226342.4840525049</v>
      </c>
      <c r="E263" s="31">
        <f>'[1]SCC X Ano = Privado'!E263+'[1]SCC X Ano = Publico'!E263</f>
        <v>0</v>
      </c>
      <c r="F263" s="31">
        <f>'[1]SCC X Ano = Privado'!F263+'[1]SCC X Ano = Publico'!F263</f>
        <v>0</v>
      </c>
      <c r="G263" s="31">
        <f>'[1]SCC X Ano = Privado'!G263+'[1]SCC X Ano = Publico'!G263</f>
        <v>6370247.1199005833</v>
      </c>
      <c r="H263" s="31">
        <f>'[1]SCC X Ano = Privado'!H263+'[1]SCC X Ano = Publico'!H263</f>
        <v>0</v>
      </c>
      <c r="I263" s="31">
        <f>'[1]SCC X Ano = Privado'!I263+'[1]SCC X Ano = Publico'!I263</f>
        <v>14045071.886081228</v>
      </c>
      <c r="J263" s="31">
        <f>'[1]SCC X Ano = Privado'!J263+'[1]SCC X Ano = Publico'!J263</f>
        <v>17138786.19623889</v>
      </c>
      <c r="K263" s="31">
        <f>'[1]SCC X Ano = Privado'!K263+'[1]SCC X Ano = Publico'!K263</f>
        <v>0</v>
      </c>
      <c r="L263" s="31">
        <f t="shared" si="7"/>
        <v>69555207.081344903</v>
      </c>
      <c r="N263" s="28" t="s">
        <v>270</v>
      </c>
      <c r="O263" s="32">
        <f>+B263/[1]Formato_Análises_Mecenato!$U$31</f>
        <v>2.6144959391375067E-4</v>
      </c>
      <c r="P263" s="32">
        <f>+C263/[1]Formato_Análises_Mecenato!$U$31</f>
        <v>1.8158858603098158E-2</v>
      </c>
      <c r="Q263" s="32">
        <f>+D263/[1]Formato_Análises_Mecenato!$U$31</f>
        <v>1.3773382402255839E-3</v>
      </c>
      <c r="R263" s="32">
        <f>+E263/[1]Formato_Análises_Mecenato!$U$31</f>
        <v>0</v>
      </c>
      <c r="S263" s="32">
        <f>+F263/[1]Formato_Análises_Mecenato!$U$31</f>
        <v>0</v>
      </c>
      <c r="T263" s="32">
        <f>+G263/[1]Formato_Análises_Mecenato!$U$31</f>
        <v>3.9409861783507348E-3</v>
      </c>
      <c r="U263" s="32">
        <f>+H263/[1]Formato_Análises_Mecenato!$U$31</f>
        <v>0</v>
      </c>
      <c r="V263" s="32">
        <f>+I263/[1]Formato_Análises_Mecenato!$U$31</f>
        <v>8.68905603427398E-3</v>
      </c>
      <c r="W263" s="32">
        <f>+J263/[1]Formato_Análises_Mecenato!$U$31</f>
        <v>1.0602998320438775E-2</v>
      </c>
      <c r="X263" s="32">
        <f>+K263/[1]Formato_Análises_Mecenato!$U$31</f>
        <v>0</v>
      </c>
    </row>
    <row r="264" spans="1:24" x14ac:dyDescent="0.25">
      <c r="A264" s="28" t="s">
        <v>271</v>
      </c>
      <c r="B264" s="31">
        <f>'[1]SCC X Ano = Privado'!B264+'[1]SCC X Ano = Publico'!B264</f>
        <v>0</v>
      </c>
      <c r="C264" s="31">
        <f>'[1]SCC X Ano = Privado'!C264+'[1]SCC X Ano = Publico'!C264</f>
        <v>19184870.642692719</v>
      </c>
      <c r="D264" s="31">
        <f>'[1]SCC X Ano = Privado'!D264+'[1]SCC X Ano = Publico'!D264</f>
        <v>3165415.3231029646</v>
      </c>
      <c r="E264" s="31">
        <f>'[1]SCC X Ano = Privado'!E264+'[1]SCC X Ano = Publico'!E264</f>
        <v>0</v>
      </c>
      <c r="F264" s="31">
        <f>'[1]SCC X Ano = Privado'!F264+'[1]SCC X Ano = Publico'!F264</f>
        <v>128365.20471149252</v>
      </c>
      <c r="G264" s="31">
        <f>'[1]SCC X Ano = Privado'!G264+'[1]SCC X Ano = Publico'!G264</f>
        <v>3349534.0532226725</v>
      </c>
      <c r="H264" s="31">
        <f>'[1]SCC X Ano = Privado'!H264+'[1]SCC X Ano = Publico'!H264</f>
        <v>0</v>
      </c>
      <c r="I264" s="31">
        <f>'[1]SCC X Ano = Privado'!I264+'[1]SCC X Ano = Publico'!I264</f>
        <v>12683297.925821779</v>
      </c>
      <c r="J264" s="31">
        <f>'[1]SCC X Ano = Privado'!J264+'[1]SCC X Ano = Publico'!J264</f>
        <v>5374927.5424176203</v>
      </c>
      <c r="K264" s="31">
        <f>'[1]SCC X Ano = Privado'!K264+'[1]SCC X Ano = Publico'!K264</f>
        <v>0</v>
      </c>
      <c r="L264" s="31">
        <f t="shared" si="7"/>
        <v>43886410.691969253</v>
      </c>
      <c r="N264" s="28" t="s">
        <v>271</v>
      </c>
      <c r="O264" s="32">
        <f>+B264/[1]Formato_Análises_Mecenato!$U$31</f>
        <v>0</v>
      </c>
      <c r="P264" s="32">
        <f>+C264/[1]Formato_Análises_Mecenato!$U$31</f>
        <v>1.1868818997633916E-2</v>
      </c>
      <c r="Q264" s="32">
        <f>+D264/[1]Formato_Análises_Mecenato!$U$31</f>
        <v>1.958300486980652E-3</v>
      </c>
      <c r="R264" s="32">
        <f>+E264/[1]Formato_Análises_Mecenato!$U$31</f>
        <v>0</v>
      </c>
      <c r="S264" s="32">
        <f>+F264/[1]Formato_Análises_Mecenato!$U$31</f>
        <v>7.9413794791221491E-5</v>
      </c>
      <c r="T264" s="32">
        <f>+G264/[1]Formato_Análises_Mecenato!$U$31</f>
        <v>2.0722064873162534E-3</v>
      </c>
      <c r="U264" s="32">
        <f>+H264/[1]Formato_Análises_Mecenato!$U$31</f>
        <v>0</v>
      </c>
      <c r="V264" s="32">
        <f>+I264/[1]Formato_Análises_Mecenato!$U$31</f>
        <v>7.8465875625792457E-3</v>
      </c>
      <c r="W264" s="32">
        <f>+J264/[1]Formato_Análises_Mecenato!$U$31</f>
        <v>3.3252265972744726E-3</v>
      </c>
      <c r="X264" s="32">
        <f>+K264/[1]Formato_Análises_Mecenato!$U$31</f>
        <v>0</v>
      </c>
    </row>
    <row r="265" spans="1:24" x14ac:dyDescent="0.25">
      <c r="A265" s="28" t="s">
        <v>272</v>
      </c>
      <c r="B265" s="31">
        <f>'[1]SCC X Ano = Privado'!B265+'[1]SCC X Ano = Publico'!B265</f>
        <v>1100454.5795375209</v>
      </c>
      <c r="C265" s="31">
        <f>'[1]SCC X Ano = Privado'!C265+'[1]SCC X Ano = Publico'!C265</f>
        <v>37353184.132850192</v>
      </c>
      <c r="D265" s="31">
        <f>'[1]SCC X Ano = Privado'!D265+'[1]SCC X Ano = Publico'!D265</f>
        <v>5015023.6602573972</v>
      </c>
      <c r="E265" s="31">
        <f>'[1]SCC X Ano = Privado'!E265+'[1]SCC X Ano = Publico'!E265</f>
        <v>0</v>
      </c>
      <c r="F265" s="31">
        <f>'[1]SCC X Ano = Privado'!F265+'[1]SCC X Ano = Publico'!F265</f>
        <v>145319.09967338777</v>
      </c>
      <c r="G265" s="31">
        <f>'[1]SCC X Ano = Privado'!G265+'[1]SCC X Ano = Publico'!G265</f>
        <v>6735535.9223984573</v>
      </c>
      <c r="H265" s="31">
        <f>'[1]SCC X Ano = Privado'!H265+'[1]SCC X Ano = Publico'!H265</f>
        <v>0</v>
      </c>
      <c r="I265" s="31">
        <f>'[1]SCC X Ano = Privado'!I265+'[1]SCC X Ano = Publico'!I265</f>
        <v>27948773.089306597</v>
      </c>
      <c r="J265" s="31">
        <f>'[1]SCC X Ano = Privado'!J265+'[1]SCC X Ano = Publico'!J265</f>
        <v>19587920.104623869</v>
      </c>
      <c r="K265" s="31">
        <f>'[1]SCC X Ano = Privado'!K265+'[1]SCC X Ano = Publico'!K265</f>
        <v>0</v>
      </c>
      <c r="L265" s="31">
        <f t="shared" si="7"/>
        <v>97886210.588647425</v>
      </c>
      <c r="N265" s="28" t="s">
        <v>272</v>
      </c>
      <c r="O265" s="32">
        <f>+B265/[1]Formato_Análises_Mecenato!$U$31</f>
        <v>6.8080189139158899E-4</v>
      </c>
      <c r="P265" s="32">
        <f>+C265/[1]Formato_Análises_Mecenato!$U$31</f>
        <v>2.3108739679042464E-2</v>
      </c>
      <c r="Q265" s="32">
        <f>+D265/[1]Formato_Análises_Mecenato!$U$31</f>
        <v>3.1025702075879219E-3</v>
      </c>
      <c r="R265" s="32">
        <f>+E265/[1]Formato_Análises_Mecenato!$U$31</f>
        <v>0</v>
      </c>
      <c r="S265" s="32">
        <f>+F265/[1]Formato_Análises_Mecenato!$U$31</f>
        <v>8.9902409197609249E-5</v>
      </c>
      <c r="T265" s="32">
        <f>+G265/[1]Formato_Análises_Mecenato!$U$31</f>
        <v>4.1669739767287795E-3</v>
      </c>
      <c r="U265" s="32">
        <f>+H265/[1]Formato_Análises_Mecenato!$U$31</f>
        <v>0</v>
      </c>
      <c r="V265" s="32">
        <f>+I265/[1]Formato_Análises_Mecenato!$U$31</f>
        <v>1.729065236774319E-2</v>
      </c>
      <c r="W265" s="32">
        <f>+J265/[1]Formato_Análises_Mecenato!$U$31</f>
        <v>1.2118167622383526E-2</v>
      </c>
      <c r="X265" s="32">
        <f>+K265/[1]Formato_Análises_Mecenato!$U$31</f>
        <v>0</v>
      </c>
    </row>
    <row r="266" spans="1:24" x14ac:dyDescent="0.25">
      <c r="A266" s="28" t="s">
        <v>273</v>
      </c>
      <c r="B266" s="31">
        <f>'[1]SCC X Ano = Privado'!B266+'[1]SCC X Ano = Publico'!B266</f>
        <v>0</v>
      </c>
      <c r="C266" s="31">
        <f>'[1]SCC X Ano = Privado'!C266+'[1]SCC X Ano = Publico'!C266</f>
        <v>108663.48300379817</v>
      </c>
      <c r="D266" s="31">
        <f>'[1]SCC X Ano = Privado'!D266+'[1]SCC X Ano = Publico'!D266</f>
        <v>0</v>
      </c>
      <c r="E266" s="31">
        <f>'[1]SCC X Ano = Privado'!E266+'[1]SCC X Ano = Publico'!E266</f>
        <v>0</v>
      </c>
      <c r="F266" s="31">
        <f>'[1]SCC X Ano = Privado'!F266+'[1]SCC X Ano = Publico'!F266</f>
        <v>0</v>
      </c>
      <c r="G266" s="31">
        <f>'[1]SCC X Ano = Privado'!G266+'[1]SCC X Ano = Publico'!G266</f>
        <v>1628.7849088392213</v>
      </c>
      <c r="H266" s="31">
        <f>'[1]SCC X Ano = Privado'!H266+'[1]SCC X Ano = Publico'!H266</f>
        <v>0</v>
      </c>
      <c r="I266" s="31">
        <f>'[1]SCC X Ano = Privado'!I266+'[1]SCC X Ano = Publico'!I266</f>
        <v>1671169.6462439592</v>
      </c>
      <c r="J266" s="31">
        <f>'[1]SCC X Ano = Privado'!J266+'[1]SCC X Ano = Publico'!J266</f>
        <v>182254.3708403738</v>
      </c>
      <c r="K266" s="31">
        <f>'[1]SCC X Ano = Privado'!K266+'[1]SCC X Ano = Publico'!K266</f>
        <v>0</v>
      </c>
      <c r="L266" s="31">
        <f t="shared" si="7"/>
        <v>1963716.2849969706</v>
      </c>
      <c r="N266" s="28" t="s">
        <v>273</v>
      </c>
      <c r="O266" s="32">
        <f>+B266/[1]Formato_Análises_Mecenato!$U$31</f>
        <v>0</v>
      </c>
      <c r="P266" s="32">
        <f>+C266/[1]Formato_Análises_Mecenato!$U$31</f>
        <v>6.7225223221183597E-5</v>
      </c>
      <c r="Q266" s="32">
        <f>+D266/[1]Formato_Análises_Mecenato!$U$31</f>
        <v>0</v>
      </c>
      <c r="R266" s="32">
        <f>+E266/[1]Formato_Análises_Mecenato!$U$31</f>
        <v>0</v>
      </c>
      <c r="S266" s="32">
        <f>+F266/[1]Formato_Análises_Mecenato!$U$31</f>
        <v>0</v>
      </c>
      <c r="T266" s="32">
        <f>+G266/[1]Formato_Análises_Mecenato!$U$31</f>
        <v>1.007656169756537E-6</v>
      </c>
      <c r="U266" s="32">
        <f>+H266/[1]Formato_Análises_Mecenato!$U$31</f>
        <v>0</v>
      </c>
      <c r="V266" s="32">
        <f>+I266/[1]Formato_Análises_Mecenato!$U$31</f>
        <v>1.0338777057725063E-3</v>
      </c>
      <c r="W266" s="32">
        <f>+J266/[1]Formato_Análises_Mecenato!$U$31</f>
        <v>1.1275260486866825E-4</v>
      </c>
      <c r="X266" s="32">
        <f>+K266/[1]Formato_Análises_Mecenato!$U$31</f>
        <v>0</v>
      </c>
    </row>
    <row r="267" spans="1:24" x14ac:dyDescent="0.25">
      <c r="A267" s="28" t="s">
        <v>274</v>
      </c>
      <c r="B267" s="31">
        <f>'[1]SCC X Ano = Privado'!B267+'[1]SCC X Ano = Publico'!B267</f>
        <v>0</v>
      </c>
      <c r="C267" s="31">
        <f>'[1]SCC X Ano = Privado'!C267+'[1]SCC X Ano = Publico'!C267</f>
        <v>228634.85064943126</v>
      </c>
      <c r="D267" s="31">
        <f>'[1]SCC X Ano = Privado'!D267+'[1]SCC X Ano = Publico'!D267</f>
        <v>0</v>
      </c>
      <c r="E267" s="31">
        <f>'[1]SCC X Ano = Privado'!E267+'[1]SCC X Ano = Publico'!E267</f>
        <v>0</v>
      </c>
      <c r="F267" s="31">
        <f>'[1]SCC X Ano = Privado'!F267+'[1]SCC X Ano = Publico'!F267</f>
        <v>0</v>
      </c>
      <c r="G267" s="31">
        <f>'[1]SCC X Ano = Privado'!G267+'[1]SCC X Ano = Publico'!G267</f>
        <v>53828.059447468637</v>
      </c>
      <c r="H267" s="31">
        <f>'[1]SCC X Ano = Privado'!H267+'[1]SCC X Ano = Publico'!H267</f>
        <v>0</v>
      </c>
      <c r="I267" s="31">
        <f>'[1]SCC X Ano = Privado'!I267+'[1]SCC X Ano = Publico'!I267</f>
        <v>819694.94249796809</v>
      </c>
      <c r="J267" s="31">
        <f>'[1]SCC X Ano = Privado'!J267+'[1]SCC X Ano = Publico'!J267</f>
        <v>536859.57954860537</v>
      </c>
      <c r="K267" s="31">
        <f>'[1]SCC X Ano = Privado'!K267+'[1]SCC X Ano = Publico'!K267</f>
        <v>0</v>
      </c>
      <c r="L267" s="31">
        <f t="shared" si="7"/>
        <v>1639017.4321434735</v>
      </c>
      <c r="N267" s="28" t="s">
        <v>274</v>
      </c>
      <c r="O267" s="32">
        <f>+B267/[1]Formato_Análises_Mecenato!$U$31</f>
        <v>0</v>
      </c>
      <c r="P267" s="32">
        <f>+C267/[1]Formato_Análises_Mecenato!$U$31</f>
        <v>1.4144612749540479E-4</v>
      </c>
      <c r="Q267" s="32">
        <f>+D267/[1]Formato_Análises_Mecenato!$U$31</f>
        <v>0</v>
      </c>
      <c r="R267" s="32">
        <f>+E267/[1]Formato_Análises_Mecenato!$U$31</f>
        <v>0</v>
      </c>
      <c r="S267" s="32">
        <f>+F267/[1]Formato_Análises_Mecenato!$U$31</f>
        <v>0</v>
      </c>
      <c r="T267" s="32">
        <f>+G267/[1]Formato_Análises_Mecenato!$U$31</f>
        <v>3.3301006114379163E-5</v>
      </c>
      <c r="U267" s="32">
        <f>+H267/[1]Formato_Análises_Mecenato!$U$31</f>
        <v>0</v>
      </c>
      <c r="V267" s="32">
        <f>+I267/[1]Formato_Análises_Mecenato!$U$31</f>
        <v>5.0710849642814288E-4</v>
      </c>
      <c r="W267" s="32">
        <f>+J267/[1]Formato_Análises_Mecenato!$U$31</f>
        <v>3.3213094294358555E-4</v>
      </c>
      <c r="X267" s="32">
        <f>+K267/[1]Formato_Análises_Mecenato!$U$31</f>
        <v>0</v>
      </c>
    </row>
    <row r="268" spans="1:24" x14ac:dyDescent="0.25">
      <c r="A268" s="28" t="s">
        <v>275</v>
      </c>
      <c r="B268" s="31">
        <f>'[1]SCC X Ano = Privado'!B268+'[1]SCC X Ano = Publico'!B268</f>
        <v>0</v>
      </c>
      <c r="C268" s="31">
        <f>'[1]SCC X Ano = Privado'!C268+'[1]SCC X Ano = Publico'!C268</f>
        <v>478342.03642490128</v>
      </c>
      <c r="D268" s="31">
        <f>'[1]SCC X Ano = Privado'!D268+'[1]SCC X Ano = Publico'!D268</f>
        <v>381523.18626750674</v>
      </c>
      <c r="E268" s="31">
        <f>'[1]SCC X Ano = Privado'!E268+'[1]SCC X Ano = Publico'!E268</f>
        <v>0</v>
      </c>
      <c r="F268" s="31">
        <f>'[1]SCC X Ano = Privado'!F268+'[1]SCC X Ano = Publico'!F268</f>
        <v>0</v>
      </c>
      <c r="G268" s="31">
        <f>'[1]SCC X Ano = Privado'!G268+'[1]SCC X Ano = Publico'!G268</f>
        <v>181769.97384146252</v>
      </c>
      <c r="H268" s="31">
        <f>'[1]SCC X Ano = Privado'!H268+'[1]SCC X Ano = Publico'!H268</f>
        <v>0</v>
      </c>
      <c r="I268" s="31">
        <f>'[1]SCC X Ano = Privado'!I268+'[1]SCC X Ano = Publico'!I268</f>
        <v>3767602.3167646173</v>
      </c>
      <c r="J268" s="31">
        <f>'[1]SCC X Ano = Privado'!J268+'[1]SCC X Ano = Publico'!J268</f>
        <v>198602.76955362994</v>
      </c>
      <c r="K268" s="31">
        <f>'[1]SCC X Ano = Privado'!K268+'[1]SCC X Ano = Publico'!K268</f>
        <v>0</v>
      </c>
      <c r="L268" s="31">
        <f t="shared" si="7"/>
        <v>5007840.2828521179</v>
      </c>
      <c r="N268" s="28" t="s">
        <v>275</v>
      </c>
      <c r="O268" s="32">
        <f>+B268/[1]Formato_Análises_Mecenato!$U$31</f>
        <v>0</v>
      </c>
      <c r="P268" s="32">
        <f>+C268/[1]Formato_Análises_Mecenato!$U$31</f>
        <v>2.9592876360879701E-4</v>
      </c>
      <c r="Q268" s="32">
        <f>+D268/[1]Formato_Análises_Mecenato!$U$31</f>
        <v>2.360312834808899E-4</v>
      </c>
      <c r="R268" s="32">
        <f>+E268/[1]Formato_Análises_Mecenato!$U$31</f>
        <v>0</v>
      </c>
      <c r="S268" s="32">
        <f>+F268/[1]Formato_Análises_Mecenato!$U$31</f>
        <v>0</v>
      </c>
      <c r="T268" s="32">
        <f>+G268/[1]Formato_Análises_Mecenato!$U$31</f>
        <v>1.1245293017134289E-4</v>
      </c>
      <c r="U268" s="32">
        <f>+H268/[1]Formato_Análises_Mecenato!$U$31</f>
        <v>0</v>
      </c>
      <c r="V268" s="32">
        <f>+I268/[1]Formato_Análises_Mecenato!$U$31</f>
        <v>2.3308465710076393E-3</v>
      </c>
      <c r="W268" s="32">
        <f>+J268/[1]Formato_Análises_Mecenato!$U$31</f>
        <v>1.228666259033993E-4</v>
      </c>
      <c r="X268" s="32">
        <f>+K268/[1]Formato_Análises_Mecenato!$U$31</f>
        <v>0</v>
      </c>
    </row>
    <row r="269" spans="1:24" x14ac:dyDescent="0.25">
      <c r="A269" s="28" t="s">
        <v>276</v>
      </c>
      <c r="B269" s="31">
        <f>'[1]SCC X Ano = Privado'!B269+'[1]SCC X Ano = Publico'!B269</f>
        <v>0</v>
      </c>
      <c r="C269" s="31">
        <f>'[1]SCC X Ano = Privado'!C269+'[1]SCC X Ano = Publico'!C269</f>
        <v>7118135.3903578445</v>
      </c>
      <c r="D269" s="31">
        <f>'[1]SCC X Ano = Privado'!D269+'[1]SCC X Ano = Publico'!D269</f>
        <v>1754075.2219512498</v>
      </c>
      <c r="E269" s="31">
        <f>'[1]SCC X Ano = Privado'!E269+'[1]SCC X Ano = Publico'!E269</f>
        <v>0</v>
      </c>
      <c r="F269" s="31">
        <f>'[1]SCC X Ano = Privado'!F269+'[1]SCC X Ano = Publico'!F269</f>
        <v>0</v>
      </c>
      <c r="G269" s="31">
        <f>'[1]SCC X Ano = Privado'!G269+'[1]SCC X Ano = Publico'!G269</f>
        <v>1419372.8202548856</v>
      </c>
      <c r="H269" s="31">
        <f>'[1]SCC X Ano = Privado'!H269+'[1]SCC X Ano = Publico'!H269</f>
        <v>0</v>
      </c>
      <c r="I269" s="31">
        <f>'[1]SCC X Ano = Privado'!I269+'[1]SCC X Ano = Publico'!I269</f>
        <v>4003301.6495759459</v>
      </c>
      <c r="J269" s="31">
        <f>'[1]SCC X Ano = Privado'!J269+'[1]SCC X Ano = Publico'!J269</f>
        <v>4329373.2593045086</v>
      </c>
      <c r="K269" s="31">
        <f>'[1]SCC X Ano = Privado'!K269+'[1]SCC X Ano = Publico'!K269</f>
        <v>0</v>
      </c>
      <c r="L269" s="31">
        <f t="shared" si="7"/>
        <v>18624258.341444433</v>
      </c>
      <c r="N269" s="28" t="s">
        <v>276</v>
      </c>
      <c r="O269" s="32">
        <f>+B269/[1]Formato_Análises_Mecenato!$U$31</f>
        <v>0</v>
      </c>
      <c r="P269" s="32">
        <f>+C269/[1]Formato_Análises_Mecenato!$U$31</f>
        <v>4.4036711074196561E-3</v>
      </c>
      <c r="Q269" s="32">
        <f>+D269/[1]Formato_Análises_Mecenato!$U$31</f>
        <v>1.0851676670284743E-3</v>
      </c>
      <c r="R269" s="32">
        <f>+E269/[1]Formato_Análises_Mecenato!$U$31</f>
        <v>0</v>
      </c>
      <c r="S269" s="32">
        <f>+F269/[1]Formato_Análises_Mecenato!$U$31</f>
        <v>0</v>
      </c>
      <c r="T269" s="32">
        <f>+G269/[1]Formato_Análises_Mecenato!$U$31</f>
        <v>8.7810230298232203E-4</v>
      </c>
      <c r="U269" s="32">
        <f>+H269/[1]Formato_Análises_Mecenato!$U$31</f>
        <v>0</v>
      </c>
      <c r="V269" s="32">
        <f>+I269/[1]Formato_Análises_Mecenato!$U$31</f>
        <v>2.4766631767644395E-3</v>
      </c>
      <c r="W269" s="32">
        <f>+J269/[1]Formato_Análises_Mecenato!$U$31</f>
        <v>2.6783890569235277E-3</v>
      </c>
      <c r="X269" s="32">
        <f>+K269/[1]Formato_Análises_Mecenato!$U$31</f>
        <v>0</v>
      </c>
    </row>
    <row r="270" spans="1:24" x14ac:dyDescent="0.25">
      <c r="A270" s="30" t="s">
        <v>6</v>
      </c>
      <c r="B270" s="31">
        <f>'[1]SCC X Ano = Privado'!B270+'[1]SCC X Ano = Publico'!B270</f>
        <v>12590698.924340248</v>
      </c>
      <c r="C270" s="31">
        <f>'[1]SCC X Ano = Privado'!C270+'[1]SCC X Ano = Publico'!C270</f>
        <v>552468801.42336237</v>
      </c>
      <c r="D270" s="31">
        <f>'[1]SCC X Ano = Privado'!D270+'[1]SCC X Ano = Publico'!D270</f>
        <v>103986948.36134706</v>
      </c>
      <c r="E270" s="31">
        <f>'[1]SCC X Ano = Privado'!E270+'[1]SCC X Ano = Publico'!E270</f>
        <v>0</v>
      </c>
      <c r="F270" s="31">
        <f>'[1]SCC X Ano = Privado'!F270+'[1]SCC X Ano = Publico'!F270</f>
        <v>5335549.2149866261</v>
      </c>
      <c r="G270" s="31">
        <f>'[1]SCC X Ano = Privado'!G270+'[1]SCC X Ano = Publico'!G270</f>
        <v>119282245.49994054</v>
      </c>
      <c r="H270" s="31">
        <f>'[1]SCC X Ano = Privado'!H270+'[1]SCC X Ano = Publico'!H270</f>
        <v>0</v>
      </c>
      <c r="I270" s="31">
        <f>'[1]SCC X Ano = Privado'!I270+'[1]SCC X Ano = Publico'!I270</f>
        <v>376331454.21874863</v>
      </c>
      <c r="J270" s="31">
        <f>'[1]SCC X Ano = Privado'!J270+'[1]SCC X Ano = Publico'!J270</f>
        <v>446413706.40305841</v>
      </c>
      <c r="K270" s="31">
        <f>'[1]SCC X Ano = Privado'!K270+'[1]SCC X Ano = Publico'!K270</f>
        <v>0</v>
      </c>
      <c r="L270" s="31">
        <f t="shared" si="7"/>
        <v>1616409404.045784</v>
      </c>
      <c r="N270" s="28" t="s">
        <v>6</v>
      </c>
      <c r="O270" s="32">
        <f>+B270/[1]Formato_Análises_Mecenato!$U$31</f>
        <v>7.7893007135608223E-3</v>
      </c>
      <c r="P270" s="32">
        <f>+C270/[1]Formato_Análises_Mecenato!$U$31</f>
        <v>0.3417876684214799</v>
      </c>
      <c r="Q270" s="32">
        <f>+D270/[1]Formato_Análises_Mecenato!$U$31</f>
        <v>6.4332060987193865E-2</v>
      </c>
      <c r="R270" s="32">
        <f>+E270/[1]Formato_Análises_Mecenato!$U$31</f>
        <v>0</v>
      </c>
      <c r="S270" s="32">
        <f>+F270/[1]Formato_Análises_Mecenato!$U$31</f>
        <v>3.3008649922674537E-3</v>
      </c>
      <c r="T270" s="32">
        <f>+G270/[1]Formato_Análises_Mecenato!$U$31</f>
        <v>7.3794575310799124E-2</v>
      </c>
      <c r="U270" s="32">
        <f>+H270/[1]Formato_Análises_Mecenato!$U$31</f>
        <v>0</v>
      </c>
      <c r="V270" s="32">
        <f>+I270/[1]Formato_Análises_Mecenato!$U$31</f>
        <v>0.23281939171896157</v>
      </c>
      <c r="W270" s="32">
        <f>+J270/[1]Formato_Análises_Mecenato!$U$31</f>
        <v>0.27617613785573719</v>
      </c>
      <c r="X270" s="32">
        <f>+K270/[1]Formato_Análises_Mecenato!$U$31</f>
        <v>0</v>
      </c>
    </row>
    <row r="275" spans="1:24" x14ac:dyDescent="0.25">
      <c r="A275" s="28"/>
      <c r="B275" s="30">
        <v>2015</v>
      </c>
      <c r="C275" s="30">
        <v>2015</v>
      </c>
      <c r="D275" s="30">
        <v>2015</v>
      </c>
      <c r="E275" s="30">
        <v>2015</v>
      </c>
      <c r="F275" s="30">
        <v>2015</v>
      </c>
      <c r="G275" s="30">
        <v>2015</v>
      </c>
      <c r="H275" s="30">
        <v>2015</v>
      </c>
      <c r="I275" s="30">
        <v>2015</v>
      </c>
      <c r="J275" s="30">
        <v>2015</v>
      </c>
      <c r="K275" s="30">
        <v>2015</v>
      </c>
      <c r="O275" s="30">
        <v>2015</v>
      </c>
      <c r="P275" s="30">
        <v>2015</v>
      </c>
      <c r="Q275" s="30">
        <v>2015</v>
      </c>
      <c r="R275" s="30">
        <v>2015</v>
      </c>
      <c r="S275" s="30">
        <v>2015</v>
      </c>
      <c r="T275" s="30">
        <v>2015</v>
      </c>
      <c r="U275" s="30">
        <v>2015</v>
      </c>
      <c r="V275" s="30">
        <v>2015</v>
      </c>
      <c r="W275" s="30">
        <v>2015</v>
      </c>
      <c r="X275" s="30">
        <v>2015</v>
      </c>
    </row>
    <row r="276" spans="1:24" x14ac:dyDescent="0.25">
      <c r="A276" s="28"/>
      <c r="B276" s="28" t="s">
        <v>283</v>
      </c>
      <c r="C276" s="28" t="s">
        <v>284</v>
      </c>
      <c r="D276" s="28" t="s">
        <v>285</v>
      </c>
      <c r="E276" s="28" t="s">
        <v>286</v>
      </c>
      <c r="F276" s="28" t="s">
        <v>287</v>
      </c>
      <c r="G276" s="28" t="s">
        <v>288</v>
      </c>
      <c r="H276" s="28" t="s">
        <v>289</v>
      </c>
      <c r="I276" s="28" t="s">
        <v>290</v>
      </c>
      <c r="J276" s="28" t="s">
        <v>291</v>
      </c>
      <c r="K276" s="28" t="s">
        <v>292</v>
      </c>
      <c r="L276" s="28" t="s">
        <v>293</v>
      </c>
      <c r="O276" s="28" t="s">
        <v>283</v>
      </c>
      <c r="P276" s="28" t="s">
        <v>284</v>
      </c>
      <c r="Q276" s="28" t="s">
        <v>285</v>
      </c>
      <c r="R276" s="28" t="s">
        <v>286</v>
      </c>
      <c r="S276" s="28" t="s">
        <v>287</v>
      </c>
      <c r="T276" s="28" t="s">
        <v>288</v>
      </c>
      <c r="U276" s="28" t="s">
        <v>289</v>
      </c>
      <c r="V276" s="28" t="s">
        <v>290</v>
      </c>
      <c r="W276" s="28" t="s">
        <v>291</v>
      </c>
      <c r="X276" s="28" t="s">
        <v>292</v>
      </c>
    </row>
    <row r="277" spans="1:24" x14ac:dyDescent="0.25">
      <c r="A277" s="28" t="s">
        <v>250</v>
      </c>
      <c r="B277" s="31">
        <f>'[1]SCC X Ano = Privado'!B277+'[1]SCC X Ano = Publico'!B277</f>
        <v>0</v>
      </c>
      <c r="C277" s="31">
        <f>'[1]SCC X Ano = Privado'!C277+'[1]SCC X Ano = Publico'!C277</f>
        <v>116445.55474197504</v>
      </c>
      <c r="D277" s="31">
        <f>'[1]SCC X Ano = Privado'!D277+'[1]SCC X Ano = Publico'!D277</f>
        <v>1334933.0650743239</v>
      </c>
      <c r="E277" s="31">
        <f>'[1]SCC X Ano = Privado'!E277+'[1]SCC X Ano = Publico'!E277</f>
        <v>0</v>
      </c>
      <c r="F277" s="31">
        <f>'[1]SCC X Ano = Privado'!F277+'[1]SCC X Ano = Publico'!F277</f>
        <v>0</v>
      </c>
      <c r="G277" s="31">
        <f>'[1]SCC X Ano = Privado'!G277+'[1]SCC X Ano = Publico'!G277</f>
        <v>0</v>
      </c>
      <c r="H277" s="31">
        <f>'[1]SCC X Ano = Privado'!H277+'[1]SCC X Ano = Publico'!H277</f>
        <v>0</v>
      </c>
      <c r="I277" s="31">
        <f>'[1]SCC X Ano = Privado'!I277+'[1]SCC X Ano = Publico'!I277</f>
        <v>0</v>
      </c>
      <c r="J277" s="31">
        <f>'[1]SCC X Ano = Privado'!J277+'[1]SCC X Ano = Publico'!J277</f>
        <v>0</v>
      </c>
      <c r="K277" s="31">
        <f>'[1]SCC X Ano = Privado'!K277+'[1]SCC X Ano = Publico'!K277</f>
        <v>0</v>
      </c>
      <c r="L277" s="31">
        <f>SUM(B277:K277)</f>
        <v>1451378.6198162991</v>
      </c>
      <c r="N277" s="28" t="s">
        <v>250</v>
      </c>
      <c r="O277" s="32">
        <f>+B277/[1]Formato_Análises_Mecenato!$V$31</f>
        <v>0</v>
      </c>
      <c r="P277" s="32">
        <f>+C277/[1]Formato_Análises_Mecenato!$V$31</f>
        <v>8.9665279813969714E-5</v>
      </c>
      <c r="Q277" s="32">
        <f>+D277/[1]Formato_Análises_Mecenato!$V$31</f>
        <v>1.0279237114550184E-3</v>
      </c>
      <c r="R277" s="32">
        <f>+E277/[1]Formato_Análises_Mecenato!$V$31</f>
        <v>0</v>
      </c>
      <c r="S277" s="32">
        <f>+F277/[1]Formato_Análises_Mecenato!$V$31</f>
        <v>0</v>
      </c>
      <c r="T277" s="32">
        <f>+G277/[1]Formato_Análises_Mecenato!$V$31</f>
        <v>0</v>
      </c>
      <c r="U277" s="32">
        <f>+H277/[1]Formato_Análises_Mecenato!$V$31</f>
        <v>0</v>
      </c>
      <c r="V277" s="32">
        <f>+I277/[1]Formato_Análises_Mecenato!$V$31</f>
        <v>0</v>
      </c>
      <c r="W277" s="32">
        <f>+J277/[1]Formato_Análises_Mecenato!$V$31</f>
        <v>0</v>
      </c>
      <c r="X277" s="32">
        <f>+K277/[1]Formato_Análises_Mecenato!$V$31</f>
        <v>0</v>
      </c>
    </row>
    <row r="278" spans="1:24" x14ac:dyDescent="0.25">
      <c r="A278" s="28" t="s">
        <v>251</v>
      </c>
      <c r="B278" s="31">
        <f>'[1]SCC X Ano = Privado'!B278+'[1]SCC X Ano = Publico'!B278</f>
        <v>0</v>
      </c>
      <c r="C278" s="31">
        <f>'[1]SCC X Ano = Privado'!C278+'[1]SCC X Ano = Publico'!C278</f>
        <v>0</v>
      </c>
      <c r="D278" s="31">
        <f>'[1]SCC X Ano = Privado'!D278+'[1]SCC X Ano = Publico'!D278</f>
        <v>87536.594431103207</v>
      </c>
      <c r="E278" s="31">
        <f>'[1]SCC X Ano = Privado'!E278+'[1]SCC X Ano = Publico'!E278</f>
        <v>0</v>
      </c>
      <c r="F278" s="31">
        <f>'[1]SCC X Ano = Privado'!F278+'[1]SCC X Ano = Publico'!F278</f>
        <v>0</v>
      </c>
      <c r="G278" s="31">
        <f>'[1]SCC X Ano = Privado'!G278+'[1]SCC X Ano = Publico'!G278</f>
        <v>0</v>
      </c>
      <c r="H278" s="31">
        <f>'[1]SCC X Ano = Privado'!H278+'[1]SCC X Ano = Publico'!H278</f>
        <v>0</v>
      </c>
      <c r="I278" s="31">
        <f>'[1]SCC X Ano = Privado'!I278+'[1]SCC X Ano = Publico'!I278</f>
        <v>0</v>
      </c>
      <c r="J278" s="31">
        <f>'[1]SCC X Ano = Privado'!J278+'[1]SCC X Ano = Publico'!J278</f>
        <v>0</v>
      </c>
      <c r="K278" s="31">
        <f>'[1]SCC X Ano = Privado'!K278+'[1]SCC X Ano = Publico'!K278</f>
        <v>0</v>
      </c>
      <c r="L278" s="31">
        <f t="shared" ref="L278:L304" si="8">SUM(B278:K278)</f>
        <v>87536.594431103207</v>
      </c>
      <c r="N278" s="28" t="s">
        <v>251</v>
      </c>
      <c r="O278" s="32">
        <f>+B278/[1]Formato_Análises_Mecenato!$V$31</f>
        <v>0</v>
      </c>
      <c r="P278" s="32">
        <f>+C278/[1]Formato_Análises_Mecenato!$V$31</f>
        <v>0</v>
      </c>
      <c r="Q278" s="32">
        <f>+D278/[1]Formato_Análises_Mecenato!$V$31</f>
        <v>6.7404833538033985E-5</v>
      </c>
      <c r="R278" s="32">
        <f>+E278/[1]Formato_Análises_Mecenato!$V$31</f>
        <v>0</v>
      </c>
      <c r="S278" s="32">
        <f>+F278/[1]Formato_Análises_Mecenato!$V$31</f>
        <v>0</v>
      </c>
      <c r="T278" s="32">
        <f>+G278/[1]Formato_Análises_Mecenato!$V$31</f>
        <v>0</v>
      </c>
      <c r="U278" s="32">
        <f>+H278/[1]Formato_Análises_Mecenato!$V$31</f>
        <v>0</v>
      </c>
      <c r="V278" s="32">
        <f>+I278/[1]Formato_Análises_Mecenato!$V$31</f>
        <v>0</v>
      </c>
      <c r="W278" s="32">
        <f>+J278/[1]Formato_Análises_Mecenato!$V$31</f>
        <v>0</v>
      </c>
      <c r="X278" s="32">
        <f>+K278/[1]Formato_Análises_Mecenato!$V$31</f>
        <v>0</v>
      </c>
    </row>
    <row r="279" spans="1:24" x14ac:dyDescent="0.25">
      <c r="A279" s="28" t="s">
        <v>252</v>
      </c>
      <c r="B279" s="31">
        <f>'[1]SCC X Ano = Privado'!B279+'[1]SCC X Ano = Publico'!B279</f>
        <v>0</v>
      </c>
      <c r="C279" s="31">
        <f>'[1]SCC X Ano = Privado'!C279+'[1]SCC X Ano = Publico'!C279</f>
        <v>459567.12076329184</v>
      </c>
      <c r="D279" s="31">
        <f>'[1]SCC X Ano = Privado'!D279+'[1]SCC X Ano = Publico'!D279</f>
        <v>80314.825390537182</v>
      </c>
      <c r="E279" s="31">
        <f>'[1]SCC X Ano = Privado'!E279+'[1]SCC X Ano = Publico'!E279</f>
        <v>0</v>
      </c>
      <c r="F279" s="31">
        <f>'[1]SCC X Ano = Privado'!F279+'[1]SCC X Ano = Publico'!F279</f>
        <v>0</v>
      </c>
      <c r="G279" s="31">
        <f>'[1]SCC X Ano = Privado'!G279+'[1]SCC X Ano = Publico'!G279</f>
        <v>93007.631583047158</v>
      </c>
      <c r="H279" s="31">
        <f>'[1]SCC X Ano = Privado'!H279+'[1]SCC X Ano = Publico'!H279</f>
        <v>0</v>
      </c>
      <c r="I279" s="31">
        <f>'[1]SCC X Ano = Privado'!I279+'[1]SCC X Ano = Publico'!I279</f>
        <v>1137975.7276043417</v>
      </c>
      <c r="J279" s="31">
        <f>'[1]SCC X Ano = Privado'!J279+'[1]SCC X Ano = Publico'!J279</f>
        <v>289563.34021570516</v>
      </c>
      <c r="K279" s="31">
        <f>'[1]SCC X Ano = Privado'!K279+'[1]SCC X Ano = Publico'!K279</f>
        <v>0</v>
      </c>
      <c r="L279" s="31">
        <f t="shared" si="8"/>
        <v>2060428.645556923</v>
      </c>
      <c r="N279" s="28" t="s">
        <v>252</v>
      </c>
      <c r="O279" s="32">
        <f>+B279/[1]Formato_Análises_Mecenato!$V$31</f>
        <v>0</v>
      </c>
      <c r="P279" s="32">
        <f>+C279/[1]Formato_Análises_Mecenato!$V$31</f>
        <v>3.5387537607467842E-4</v>
      </c>
      <c r="Q279" s="32">
        <f>+D279/[1]Formato_Análises_Mecenato!$V$31</f>
        <v>6.1843934771146173E-5</v>
      </c>
      <c r="R279" s="32">
        <f>+E279/[1]Formato_Análises_Mecenato!$V$31</f>
        <v>0</v>
      </c>
      <c r="S279" s="32">
        <f>+F279/[1]Formato_Análises_Mecenato!$V$31</f>
        <v>0</v>
      </c>
      <c r="T279" s="32">
        <f>+G279/[1]Formato_Análises_Mecenato!$V$31</f>
        <v>7.1617635634161112E-5</v>
      </c>
      <c r="U279" s="32">
        <f>+H279/[1]Formato_Análises_Mecenato!$V$31</f>
        <v>0</v>
      </c>
      <c r="V279" s="32">
        <f>+I279/[1]Formato_Análises_Mecenato!$V$31</f>
        <v>8.762628359944418E-4</v>
      </c>
      <c r="W279" s="32">
        <f>+J279/[1]Formato_Análises_Mecenato!$V$31</f>
        <v>2.2296924929286088E-4</v>
      </c>
      <c r="X279" s="32">
        <f>+K279/[1]Formato_Análises_Mecenato!$V$31</f>
        <v>0</v>
      </c>
    </row>
    <row r="280" spans="1:24" x14ac:dyDescent="0.25">
      <c r="A280" s="28" t="s">
        <v>253</v>
      </c>
      <c r="B280" s="31">
        <f>'[1]SCC X Ano = Privado'!B280+'[1]SCC X Ano = Publico'!B280</f>
        <v>0</v>
      </c>
      <c r="C280" s="31">
        <f>'[1]SCC X Ano = Privado'!C280+'[1]SCC X Ano = Publico'!C280</f>
        <v>0</v>
      </c>
      <c r="D280" s="31">
        <f>'[1]SCC X Ano = Privado'!D280+'[1]SCC X Ano = Publico'!D280</f>
        <v>0</v>
      </c>
      <c r="E280" s="31">
        <f>'[1]SCC X Ano = Privado'!E280+'[1]SCC X Ano = Publico'!E280</f>
        <v>0</v>
      </c>
      <c r="F280" s="31">
        <f>'[1]SCC X Ano = Privado'!F280+'[1]SCC X Ano = Publico'!F280</f>
        <v>0</v>
      </c>
      <c r="G280" s="31">
        <f>'[1]SCC X Ano = Privado'!G280+'[1]SCC X Ano = Publico'!G280</f>
        <v>0</v>
      </c>
      <c r="H280" s="31">
        <f>'[1]SCC X Ano = Privado'!H280+'[1]SCC X Ano = Publico'!H280</f>
        <v>0</v>
      </c>
      <c r="I280" s="31">
        <f>'[1]SCC X Ano = Privado'!I280+'[1]SCC X Ano = Publico'!I280</f>
        <v>0</v>
      </c>
      <c r="J280" s="31">
        <f>'[1]SCC X Ano = Privado'!J280+'[1]SCC X Ano = Publico'!J280</f>
        <v>0</v>
      </c>
      <c r="K280" s="31">
        <f>'[1]SCC X Ano = Privado'!K280+'[1]SCC X Ano = Publico'!K280</f>
        <v>0</v>
      </c>
      <c r="L280" s="31">
        <f t="shared" si="8"/>
        <v>0</v>
      </c>
      <c r="N280" s="28" t="s">
        <v>253</v>
      </c>
      <c r="O280" s="32">
        <f>+B280/[1]Formato_Análises_Mecenato!$V$31</f>
        <v>0</v>
      </c>
      <c r="P280" s="32">
        <f>+C280/[1]Formato_Análises_Mecenato!$V$31</f>
        <v>0</v>
      </c>
      <c r="Q280" s="32">
        <f>+D280/[1]Formato_Análises_Mecenato!$V$31</f>
        <v>0</v>
      </c>
      <c r="R280" s="32">
        <f>+E280/[1]Formato_Análises_Mecenato!$V$31</f>
        <v>0</v>
      </c>
      <c r="S280" s="32">
        <f>+F280/[1]Formato_Análises_Mecenato!$V$31</f>
        <v>0</v>
      </c>
      <c r="T280" s="32">
        <f>+G280/[1]Formato_Análises_Mecenato!$V$31</f>
        <v>0</v>
      </c>
      <c r="U280" s="32">
        <f>+H280/[1]Formato_Análises_Mecenato!$V$31</f>
        <v>0</v>
      </c>
      <c r="V280" s="32">
        <f>+I280/[1]Formato_Análises_Mecenato!$V$31</f>
        <v>0</v>
      </c>
      <c r="W280" s="32">
        <f>+J280/[1]Formato_Análises_Mecenato!$V$31</f>
        <v>0</v>
      </c>
      <c r="X280" s="32">
        <f>+K280/[1]Formato_Análises_Mecenato!$V$31</f>
        <v>0</v>
      </c>
    </row>
    <row r="281" spans="1:24" x14ac:dyDescent="0.25">
      <c r="A281" s="28" t="s">
        <v>254</v>
      </c>
      <c r="B281" s="31">
        <f>'[1]SCC X Ano = Privado'!B281+'[1]SCC X Ano = Publico'!B281</f>
        <v>0</v>
      </c>
      <c r="C281" s="31">
        <f>'[1]SCC X Ano = Privado'!C281+'[1]SCC X Ano = Publico'!C281</f>
        <v>115629.11186779046</v>
      </c>
      <c r="D281" s="31">
        <f>'[1]SCC X Ano = Privado'!D281+'[1]SCC X Ano = Publico'!D281</f>
        <v>0</v>
      </c>
      <c r="E281" s="31">
        <f>'[1]SCC X Ano = Privado'!E281+'[1]SCC X Ano = Publico'!E281</f>
        <v>0</v>
      </c>
      <c r="F281" s="31">
        <f>'[1]SCC X Ano = Privado'!F281+'[1]SCC X Ano = Publico'!F281</f>
        <v>0</v>
      </c>
      <c r="G281" s="31">
        <f>'[1]SCC X Ano = Privado'!G281+'[1]SCC X Ano = Publico'!G281</f>
        <v>0</v>
      </c>
      <c r="H281" s="31">
        <f>'[1]SCC X Ano = Privado'!H281+'[1]SCC X Ano = Publico'!H281</f>
        <v>0</v>
      </c>
      <c r="I281" s="31">
        <f>'[1]SCC X Ano = Privado'!I281+'[1]SCC X Ano = Publico'!I281</f>
        <v>2782386.2157341032</v>
      </c>
      <c r="J281" s="31">
        <f>'[1]SCC X Ano = Privado'!J281+'[1]SCC X Ano = Publico'!J281</f>
        <v>751939.34616317658</v>
      </c>
      <c r="K281" s="31">
        <f>'[1]SCC X Ano = Privado'!K281+'[1]SCC X Ano = Publico'!K281</f>
        <v>0</v>
      </c>
      <c r="L281" s="31">
        <f t="shared" si="8"/>
        <v>3649954.6737650703</v>
      </c>
      <c r="N281" s="28" t="s">
        <v>254</v>
      </c>
      <c r="O281" s="32">
        <f>+B281/[1]Formato_Análises_Mecenato!$V$31</f>
        <v>0</v>
      </c>
      <c r="P281" s="32">
        <f>+C281/[1]Formato_Análises_Mecenato!$V$31</f>
        <v>8.9036603357164678E-5</v>
      </c>
      <c r="Q281" s="32">
        <f>+D281/[1]Formato_Análises_Mecenato!$V$31</f>
        <v>0</v>
      </c>
      <c r="R281" s="32">
        <f>+E281/[1]Formato_Análises_Mecenato!$V$31</f>
        <v>0</v>
      </c>
      <c r="S281" s="32">
        <f>+F281/[1]Formato_Análises_Mecenato!$V$31</f>
        <v>0</v>
      </c>
      <c r="T281" s="32">
        <f>+G281/[1]Formato_Análises_Mecenato!$V$31</f>
        <v>0</v>
      </c>
      <c r="U281" s="32">
        <f>+H281/[1]Formato_Análises_Mecenato!$V$31</f>
        <v>0</v>
      </c>
      <c r="V281" s="32">
        <f>+I281/[1]Formato_Análises_Mecenato!$V$31</f>
        <v>2.1424900172200352E-3</v>
      </c>
      <c r="W281" s="32">
        <f>+J281/[1]Formato_Análises_Mecenato!$V$31</f>
        <v>5.7900752009171197E-4</v>
      </c>
      <c r="X281" s="32">
        <f>+K281/[1]Formato_Análises_Mecenato!$V$31</f>
        <v>0</v>
      </c>
    </row>
    <row r="282" spans="1:24" x14ac:dyDescent="0.25">
      <c r="A282" s="28" t="s">
        <v>255</v>
      </c>
      <c r="B282" s="31">
        <f>'[1]SCC X Ano = Privado'!B282+'[1]SCC X Ano = Publico'!B282</f>
        <v>0</v>
      </c>
      <c r="C282" s="31">
        <f>'[1]SCC X Ano = Privado'!C282+'[1]SCC X Ano = Publico'!C282</f>
        <v>0</v>
      </c>
      <c r="D282" s="31">
        <f>'[1]SCC X Ano = Privado'!D282+'[1]SCC X Ano = Publico'!D282</f>
        <v>0</v>
      </c>
      <c r="E282" s="31">
        <f>'[1]SCC X Ano = Privado'!E282+'[1]SCC X Ano = Publico'!E282</f>
        <v>0</v>
      </c>
      <c r="F282" s="31">
        <f>'[1]SCC X Ano = Privado'!F282+'[1]SCC X Ano = Publico'!F282</f>
        <v>0</v>
      </c>
      <c r="G282" s="31">
        <f>'[1]SCC X Ano = Privado'!G282+'[1]SCC X Ano = Publico'!G282</f>
        <v>65652.445823327405</v>
      </c>
      <c r="H282" s="31">
        <f>'[1]SCC X Ano = Privado'!H282+'[1]SCC X Ano = Publico'!H282</f>
        <v>0</v>
      </c>
      <c r="I282" s="31">
        <f>'[1]SCC X Ano = Privado'!I282+'[1]SCC X Ano = Publico'!I282</f>
        <v>0</v>
      </c>
      <c r="J282" s="31">
        <f>'[1]SCC X Ano = Privado'!J282+'[1]SCC X Ano = Publico'!J282</f>
        <v>0</v>
      </c>
      <c r="K282" s="31">
        <f>'[1]SCC X Ano = Privado'!K282+'[1]SCC X Ano = Publico'!K282</f>
        <v>0</v>
      </c>
      <c r="L282" s="31">
        <f t="shared" si="8"/>
        <v>65652.445823327405</v>
      </c>
      <c r="N282" s="28" t="s">
        <v>255</v>
      </c>
      <c r="O282" s="32">
        <f>+B282/[1]Formato_Análises_Mecenato!$V$31</f>
        <v>0</v>
      </c>
      <c r="P282" s="32">
        <f>+C282/[1]Formato_Análises_Mecenato!$V$31</f>
        <v>0</v>
      </c>
      <c r="Q282" s="32">
        <f>+D282/[1]Formato_Análises_Mecenato!$V$31</f>
        <v>0</v>
      </c>
      <c r="R282" s="32">
        <f>+E282/[1]Formato_Análises_Mecenato!$V$31</f>
        <v>0</v>
      </c>
      <c r="S282" s="32">
        <f>+F282/[1]Formato_Análises_Mecenato!$V$31</f>
        <v>0</v>
      </c>
      <c r="T282" s="32">
        <f>+G282/[1]Formato_Análises_Mecenato!$V$31</f>
        <v>5.0553625153525492E-5</v>
      </c>
      <c r="U282" s="32">
        <f>+H282/[1]Formato_Análises_Mecenato!$V$31</f>
        <v>0</v>
      </c>
      <c r="V282" s="32">
        <f>+I282/[1]Formato_Análises_Mecenato!$V$31</f>
        <v>0</v>
      </c>
      <c r="W282" s="32">
        <f>+J282/[1]Formato_Análises_Mecenato!$V$31</f>
        <v>0</v>
      </c>
      <c r="X282" s="32">
        <f>+K282/[1]Formato_Análises_Mecenato!$V$31</f>
        <v>0</v>
      </c>
    </row>
    <row r="283" spans="1:24" x14ac:dyDescent="0.25">
      <c r="A283" s="28" t="s">
        <v>256</v>
      </c>
      <c r="B283" s="31">
        <f>'[1]SCC X Ano = Privado'!B283+'[1]SCC X Ano = Publico'!B283</f>
        <v>0</v>
      </c>
      <c r="C283" s="31">
        <f>'[1]SCC X Ano = Privado'!C283+'[1]SCC X Ano = Publico'!C283</f>
        <v>1162969.0666255672</v>
      </c>
      <c r="D283" s="31">
        <f>'[1]SCC X Ano = Privado'!D283+'[1]SCC X Ano = Publico'!D283</f>
        <v>0</v>
      </c>
      <c r="E283" s="31">
        <f>'[1]SCC X Ano = Privado'!E283+'[1]SCC X Ano = Publico'!E283</f>
        <v>0</v>
      </c>
      <c r="F283" s="31">
        <f>'[1]SCC X Ano = Privado'!F283+'[1]SCC X Ano = Publico'!F283</f>
        <v>0</v>
      </c>
      <c r="G283" s="31">
        <f>'[1]SCC X Ano = Privado'!G283+'[1]SCC X Ano = Publico'!G283</f>
        <v>0</v>
      </c>
      <c r="H283" s="31">
        <f>'[1]SCC X Ano = Privado'!H283+'[1]SCC X Ano = Publico'!H283</f>
        <v>0</v>
      </c>
      <c r="I283" s="31">
        <f>'[1]SCC X Ano = Privado'!I283+'[1]SCC X Ano = Publico'!I283</f>
        <v>0</v>
      </c>
      <c r="J283" s="31">
        <f>'[1]SCC X Ano = Privado'!J283+'[1]SCC X Ano = Publico'!J283</f>
        <v>0</v>
      </c>
      <c r="K283" s="31">
        <f>'[1]SCC X Ano = Privado'!K283+'[1]SCC X Ano = Publico'!K283</f>
        <v>0</v>
      </c>
      <c r="L283" s="31">
        <f t="shared" si="8"/>
        <v>1162969.0666255672</v>
      </c>
      <c r="N283" s="28" t="s">
        <v>256</v>
      </c>
      <c r="O283" s="32">
        <f>+B283/[1]Formato_Análises_Mecenato!$V$31</f>
        <v>0</v>
      </c>
      <c r="P283" s="32">
        <f>+C283/[1]Formato_Análises_Mecenato!$V$31</f>
        <v>8.9550817981017927E-4</v>
      </c>
      <c r="Q283" s="32">
        <f>+D283/[1]Formato_Análises_Mecenato!$V$31</f>
        <v>0</v>
      </c>
      <c r="R283" s="32">
        <f>+E283/[1]Formato_Análises_Mecenato!$V$31</f>
        <v>0</v>
      </c>
      <c r="S283" s="32">
        <f>+F283/[1]Formato_Análises_Mecenato!$V$31</f>
        <v>0</v>
      </c>
      <c r="T283" s="32">
        <f>+G283/[1]Formato_Análises_Mecenato!$V$31</f>
        <v>0</v>
      </c>
      <c r="U283" s="32">
        <f>+H283/[1]Formato_Análises_Mecenato!$V$31</f>
        <v>0</v>
      </c>
      <c r="V283" s="32">
        <f>+I283/[1]Formato_Análises_Mecenato!$V$31</f>
        <v>0</v>
      </c>
      <c r="W283" s="32">
        <f>+J283/[1]Formato_Análises_Mecenato!$V$31</f>
        <v>0</v>
      </c>
      <c r="X283" s="32">
        <f>+K283/[1]Formato_Análises_Mecenato!$V$31</f>
        <v>0</v>
      </c>
    </row>
    <row r="284" spans="1:24" x14ac:dyDescent="0.25">
      <c r="A284" s="28" t="s">
        <v>257</v>
      </c>
      <c r="B284" s="31">
        <f>'[1]SCC X Ano = Privado'!B284+'[1]SCC X Ano = Publico'!B284</f>
        <v>0</v>
      </c>
      <c r="C284" s="31">
        <f>'[1]SCC X Ano = Privado'!C284+'[1]SCC X Ano = Publico'!C284</f>
        <v>142182.27640725812</v>
      </c>
      <c r="D284" s="31">
        <f>'[1]SCC X Ano = Privado'!D284+'[1]SCC X Ano = Publico'!D284</f>
        <v>113046.15863383758</v>
      </c>
      <c r="E284" s="31">
        <f>'[1]SCC X Ano = Privado'!E284+'[1]SCC X Ano = Publico'!E284</f>
        <v>0</v>
      </c>
      <c r="F284" s="31">
        <f>'[1]SCC X Ano = Privado'!F284+'[1]SCC X Ano = Publico'!F284</f>
        <v>0</v>
      </c>
      <c r="G284" s="31">
        <f>'[1]SCC X Ano = Privado'!G284+'[1]SCC X Ano = Publico'!G284</f>
        <v>0</v>
      </c>
      <c r="H284" s="31">
        <f>'[1]SCC X Ano = Privado'!H284+'[1]SCC X Ano = Publico'!H284</f>
        <v>0</v>
      </c>
      <c r="I284" s="31">
        <f>'[1]SCC X Ano = Privado'!I284+'[1]SCC X Ano = Publico'!I284</f>
        <v>663089.70281560672</v>
      </c>
      <c r="J284" s="31">
        <f>'[1]SCC X Ano = Privado'!J284+'[1]SCC X Ano = Publico'!J284</f>
        <v>0</v>
      </c>
      <c r="K284" s="31">
        <f>'[1]SCC X Ano = Privado'!K284+'[1]SCC X Ano = Publico'!K284</f>
        <v>0</v>
      </c>
      <c r="L284" s="31">
        <f t="shared" si="8"/>
        <v>918318.13785670244</v>
      </c>
      <c r="N284" s="28" t="s">
        <v>257</v>
      </c>
      <c r="O284" s="32">
        <f>+B284/[1]Formato_Análises_Mecenato!$V$31</f>
        <v>0</v>
      </c>
      <c r="P284" s="32">
        <f>+C284/[1]Formato_Análises_Mecenato!$V$31</f>
        <v>1.0948304232732061E-4</v>
      </c>
      <c r="Q284" s="32">
        <f>+D284/[1]Formato_Análises_Mecenato!$V$31</f>
        <v>8.7047680508353696E-5</v>
      </c>
      <c r="R284" s="32">
        <f>+E284/[1]Formato_Análises_Mecenato!$V$31</f>
        <v>0</v>
      </c>
      <c r="S284" s="32">
        <f>+F284/[1]Formato_Análises_Mecenato!$V$31</f>
        <v>0</v>
      </c>
      <c r="T284" s="32">
        <f>+G284/[1]Formato_Análises_Mecenato!$V$31</f>
        <v>0</v>
      </c>
      <c r="U284" s="32">
        <f>+H284/[1]Formato_Análises_Mecenato!$V$31</f>
        <v>0</v>
      </c>
      <c r="V284" s="32">
        <f>+I284/[1]Formato_Análises_Mecenato!$V$31</f>
        <v>5.1059161405060736E-4</v>
      </c>
      <c r="W284" s="32">
        <f>+J284/[1]Formato_Análises_Mecenato!$V$31</f>
        <v>0</v>
      </c>
      <c r="X284" s="32">
        <f>+K284/[1]Formato_Análises_Mecenato!$V$31</f>
        <v>0</v>
      </c>
    </row>
    <row r="285" spans="1:24" x14ac:dyDescent="0.25">
      <c r="A285" s="28" t="s">
        <v>258</v>
      </c>
      <c r="B285" s="31">
        <f>'[1]SCC X Ano = Privado'!B285+'[1]SCC X Ano = Publico'!B285</f>
        <v>0</v>
      </c>
      <c r="C285" s="31">
        <f>'[1]SCC X Ano = Privado'!C285+'[1]SCC X Ano = Publico'!C285</f>
        <v>344467.60529180954</v>
      </c>
      <c r="D285" s="31">
        <f>'[1]SCC X Ano = Privado'!D285+'[1]SCC X Ano = Publico'!D285</f>
        <v>0</v>
      </c>
      <c r="E285" s="31">
        <f>'[1]SCC X Ano = Privado'!E285+'[1]SCC X Ano = Publico'!E285</f>
        <v>0</v>
      </c>
      <c r="F285" s="31">
        <f>'[1]SCC X Ano = Privado'!F285+'[1]SCC X Ano = Publico'!F285</f>
        <v>0</v>
      </c>
      <c r="G285" s="31">
        <f>'[1]SCC X Ano = Privado'!G285+'[1]SCC X Ano = Publico'!G285</f>
        <v>181219.12221513985</v>
      </c>
      <c r="H285" s="31">
        <f>'[1]SCC X Ano = Privado'!H285+'[1]SCC X Ano = Publico'!H285</f>
        <v>0</v>
      </c>
      <c r="I285" s="31">
        <f>'[1]SCC X Ano = Privado'!I285+'[1]SCC X Ano = Publico'!I285</f>
        <v>250981.43303115616</v>
      </c>
      <c r="J285" s="31">
        <f>'[1]SCC X Ano = Privado'!J285+'[1]SCC X Ano = Publico'!J285</f>
        <v>0</v>
      </c>
      <c r="K285" s="31">
        <f>'[1]SCC X Ano = Privado'!K285+'[1]SCC X Ano = Publico'!K285</f>
        <v>0</v>
      </c>
      <c r="L285" s="31">
        <f t="shared" si="8"/>
        <v>776668.16053810553</v>
      </c>
      <c r="N285" s="28" t="s">
        <v>258</v>
      </c>
      <c r="O285" s="32">
        <f>+B285/[1]Formato_Análises_Mecenato!$V$31</f>
        <v>0</v>
      </c>
      <c r="P285" s="32">
        <f>+C285/[1]Formato_Análises_Mecenato!$V$31</f>
        <v>2.6524657196041887E-4</v>
      </c>
      <c r="Q285" s="32">
        <f>+D285/[1]Formato_Análises_Mecenato!$V$31</f>
        <v>0</v>
      </c>
      <c r="R285" s="32">
        <f>+E285/[1]Formato_Análises_Mecenato!$V$31</f>
        <v>0</v>
      </c>
      <c r="S285" s="32">
        <f>+F285/[1]Formato_Análises_Mecenato!$V$31</f>
        <v>0</v>
      </c>
      <c r="T285" s="32">
        <f>+G285/[1]Formato_Análises_Mecenato!$V$31</f>
        <v>1.3954215201316913E-4</v>
      </c>
      <c r="U285" s="32">
        <f>+H285/[1]Formato_Análises_Mecenato!$V$31</f>
        <v>0</v>
      </c>
      <c r="V285" s="32">
        <f>+I285/[1]Formato_Análises_Mecenato!$V$31</f>
        <v>1.9326045095251372E-4</v>
      </c>
      <c r="W285" s="32">
        <f>+J285/[1]Formato_Análises_Mecenato!$V$31</f>
        <v>0</v>
      </c>
      <c r="X285" s="32">
        <f>+K285/[1]Formato_Análises_Mecenato!$V$31</f>
        <v>0</v>
      </c>
    </row>
    <row r="286" spans="1:24" x14ac:dyDescent="0.25">
      <c r="A286" s="28" t="s">
        <v>259</v>
      </c>
      <c r="B286" s="31">
        <f>'[1]SCC X Ano = Privado'!B286+'[1]SCC X Ano = Publico'!B286</f>
        <v>390632.05264879804</v>
      </c>
      <c r="C286" s="31">
        <f>'[1]SCC X Ano = Privado'!C286+'[1]SCC X Ano = Publico'!C286</f>
        <v>3389307.3296140134</v>
      </c>
      <c r="D286" s="31">
        <f>'[1]SCC X Ano = Privado'!D286+'[1]SCC X Ano = Publico'!D286</f>
        <v>1420038.2321164343</v>
      </c>
      <c r="E286" s="31">
        <f>'[1]SCC X Ano = Privado'!E286+'[1]SCC X Ano = Publico'!E286</f>
        <v>0</v>
      </c>
      <c r="F286" s="31">
        <f>'[1]SCC X Ano = Privado'!F286+'[1]SCC X Ano = Publico'!F286</f>
        <v>41612.719519759994</v>
      </c>
      <c r="G286" s="31">
        <f>'[1]SCC X Ano = Privado'!G286+'[1]SCC X Ano = Publico'!G286</f>
        <v>1296102.7290347794</v>
      </c>
      <c r="H286" s="31">
        <f>'[1]SCC X Ano = Privado'!H286+'[1]SCC X Ano = Publico'!H286</f>
        <v>0</v>
      </c>
      <c r="I286" s="31">
        <f>'[1]SCC X Ano = Privado'!I286+'[1]SCC X Ano = Publico'!I286</f>
        <v>5041298.5634160284</v>
      </c>
      <c r="J286" s="31">
        <f>'[1]SCC X Ano = Privado'!J286+'[1]SCC X Ano = Publico'!J286</f>
        <v>1178660.9093695097</v>
      </c>
      <c r="K286" s="31">
        <f>'[1]SCC X Ano = Privado'!K286+'[1]SCC X Ano = Publico'!K286</f>
        <v>0</v>
      </c>
      <c r="L286" s="31">
        <f t="shared" si="8"/>
        <v>12757652.535719324</v>
      </c>
      <c r="N286" s="28" t="s">
        <v>259</v>
      </c>
      <c r="O286" s="32">
        <f>+B286/[1]Formato_Análises_Mecenato!$V$31</f>
        <v>3.0079406966347665E-4</v>
      </c>
      <c r="P286" s="32">
        <f>+C286/[1]Formato_Análises_Mecenato!$V$31</f>
        <v>2.6098307553154816E-3</v>
      </c>
      <c r="Q286" s="32">
        <f>+D286/[1]Formato_Análises_Mecenato!$V$31</f>
        <v>1.0934562999110956E-3</v>
      </c>
      <c r="R286" s="32">
        <f>+E286/[1]Formato_Análises_Mecenato!$V$31</f>
        <v>0</v>
      </c>
      <c r="S286" s="32">
        <f>+F286/[1]Formato_Análises_Mecenato!$V$31</f>
        <v>3.2042581168747102E-5</v>
      </c>
      <c r="T286" s="32">
        <f>+G286/[1]Formato_Análises_Mecenato!$V$31</f>
        <v>9.980236181970901E-4</v>
      </c>
      <c r="U286" s="32">
        <f>+H286/[1]Formato_Análises_Mecenato!$V$31</f>
        <v>0</v>
      </c>
      <c r="V286" s="32">
        <f>+I286/[1]Formato_Análises_Mecenato!$V$31</f>
        <v>3.881895254104698E-3</v>
      </c>
      <c r="W286" s="32">
        <f>+J286/[1]Formato_Análises_Mecenato!$V$31</f>
        <v>9.0759119554701989E-4</v>
      </c>
      <c r="X286" s="32">
        <f>+K286/[1]Formato_Análises_Mecenato!$V$31</f>
        <v>0</v>
      </c>
    </row>
    <row r="287" spans="1:24" x14ac:dyDescent="0.25">
      <c r="A287" s="28" t="s">
        <v>260</v>
      </c>
      <c r="B287" s="31">
        <f>'[1]SCC X Ano = Privado'!B287+'[1]SCC X Ano = Publico'!B287</f>
        <v>0</v>
      </c>
      <c r="C287" s="31">
        <f>'[1]SCC X Ano = Privado'!C287+'[1]SCC X Ano = Publico'!C287</f>
        <v>5504733.2369365497</v>
      </c>
      <c r="D287" s="31">
        <f>'[1]SCC X Ano = Privado'!D287+'[1]SCC X Ano = Publico'!D287</f>
        <v>0</v>
      </c>
      <c r="E287" s="31">
        <f>'[1]SCC X Ano = Privado'!E287+'[1]SCC X Ano = Publico'!E287</f>
        <v>0</v>
      </c>
      <c r="F287" s="31">
        <f>'[1]SCC X Ano = Privado'!F287+'[1]SCC X Ano = Publico'!F287</f>
        <v>0</v>
      </c>
      <c r="G287" s="31">
        <f>'[1]SCC X Ano = Privado'!G287+'[1]SCC X Ano = Publico'!G287</f>
        <v>543821.09290322871</v>
      </c>
      <c r="H287" s="31">
        <f>'[1]SCC X Ano = Privado'!H287+'[1]SCC X Ano = Publico'!H287</f>
        <v>0</v>
      </c>
      <c r="I287" s="31">
        <f>'[1]SCC X Ano = Privado'!I287+'[1]SCC X Ano = Publico'!I287</f>
        <v>361143.16239982017</v>
      </c>
      <c r="J287" s="31">
        <f>'[1]SCC X Ano = Privado'!J287+'[1]SCC X Ano = Publico'!J287</f>
        <v>0</v>
      </c>
      <c r="K287" s="31">
        <f>'[1]SCC X Ano = Privado'!K287+'[1]SCC X Ano = Publico'!K287</f>
        <v>0</v>
      </c>
      <c r="L287" s="31">
        <f t="shared" si="8"/>
        <v>6409697.4922395982</v>
      </c>
      <c r="N287" s="28" t="s">
        <v>260</v>
      </c>
      <c r="O287" s="32">
        <f>+B287/[1]Formato_Análises_Mecenato!$V$31</f>
        <v>0</v>
      </c>
      <c r="P287" s="32">
        <f>+C287/[1]Formato_Análises_Mecenato!$V$31</f>
        <v>4.2387487189603579E-3</v>
      </c>
      <c r="Q287" s="32">
        <f>+D287/[1]Formato_Análises_Mecenato!$V$31</f>
        <v>0</v>
      </c>
      <c r="R287" s="32">
        <f>+E287/[1]Formato_Análises_Mecenato!$V$31</f>
        <v>0</v>
      </c>
      <c r="S287" s="32">
        <f>+F287/[1]Formato_Análises_Mecenato!$V$31</f>
        <v>0</v>
      </c>
      <c r="T287" s="32">
        <f>+G287/[1]Formato_Análises_Mecenato!$V$31</f>
        <v>4.187525283550362E-4</v>
      </c>
      <c r="U287" s="32">
        <f>+H287/[1]Formato_Análises_Mecenato!$V$31</f>
        <v>0</v>
      </c>
      <c r="V287" s="32">
        <f>+I287/[1]Formato_Análises_Mecenato!$V$31</f>
        <v>2.7808706636535147E-4</v>
      </c>
      <c r="W287" s="32">
        <f>+J287/[1]Formato_Análises_Mecenato!$V$31</f>
        <v>0</v>
      </c>
      <c r="X287" s="32">
        <f>+K287/[1]Formato_Análises_Mecenato!$V$31</f>
        <v>0</v>
      </c>
    </row>
    <row r="288" spans="1:24" x14ac:dyDescent="0.25">
      <c r="A288" s="28" t="s">
        <v>261</v>
      </c>
      <c r="B288" s="31">
        <f>'[1]SCC X Ano = Privado'!B288+'[1]SCC X Ano = Publico'!B288</f>
        <v>0</v>
      </c>
      <c r="C288" s="31">
        <f>'[1]SCC X Ano = Privado'!C288+'[1]SCC X Ano = Publico'!C288</f>
        <v>96158.948982566872</v>
      </c>
      <c r="D288" s="31">
        <f>'[1]SCC X Ano = Privado'!D288+'[1]SCC X Ano = Publico'!D288</f>
        <v>121238.18328707793</v>
      </c>
      <c r="E288" s="31">
        <f>'[1]SCC X Ano = Privado'!E288+'[1]SCC X Ano = Publico'!E288</f>
        <v>0</v>
      </c>
      <c r="F288" s="31">
        <f>'[1]SCC X Ano = Privado'!F288+'[1]SCC X Ano = Publico'!F288</f>
        <v>0</v>
      </c>
      <c r="G288" s="31">
        <f>'[1]SCC X Ano = Privado'!G288+'[1]SCC X Ano = Publico'!G288</f>
        <v>20789.941177387012</v>
      </c>
      <c r="H288" s="31">
        <f>'[1]SCC X Ano = Privado'!H288+'[1]SCC X Ano = Publico'!H288</f>
        <v>0</v>
      </c>
      <c r="I288" s="31">
        <f>'[1]SCC X Ano = Privado'!I288+'[1]SCC X Ano = Publico'!I288</f>
        <v>0</v>
      </c>
      <c r="J288" s="31">
        <f>'[1]SCC X Ano = Privado'!J288+'[1]SCC X Ano = Publico'!J288</f>
        <v>20789.941177387012</v>
      </c>
      <c r="K288" s="31">
        <f>'[1]SCC X Ano = Privado'!K288+'[1]SCC X Ano = Publico'!K288</f>
        <v>0</v>
      </c>
      <c r="L288" s="31">
        <f t="shared" si="8"/>
        <v>258977.01462441887</v>
      </c>
      <c r="N288" s="28" t="s">
        <v>261</v>
      </c>
      <c r="O288" s="32">
        <f>+B288/[1]Formato_Análises_Mecenato!$V$31</f>
        <v>0</v>
      </c>
      <c r="P288" s="32">
        <f>+C288/[1]Formato_Análises_Mecenato!$V$31</f>
        <v>7.404420964153033E-5</v>
      </c>
      <c r="Q288" s="32">
        <f>+D288/[1]Formato_Análises_Mecenato!$V$31</f>
        <v>9.3355694450177068E-5</v>
      </c>
      <c r="R288" s="32">
        <f>+E288/[1]Formato_Análises_Mecenato!$V$31</f>
        <v>0</v>
      </c>
      <c r="S288" s="32">
        <f>+F288/[1]Formato_Análises_Mecenato!$V$31</f>
        <v>0</v>
      </c>
      <c r="T288" s="32">
        <f>+G288/[1]Formato_Análises_Mecenato!$V$31</f>
        <v>1.6008647965283073E-5</v>
      </c>
      <c r="U288" s="32">
        <f>+H288/[1]Formato_Análises_Mecenato!$V$31</f>
        <v>0</v>
      </c>
      <c r="V288" s="32">
        <f>+I288/[1]Formato_Análises_Mecenato!$V$31</f>
        <v>0</v>
      </c>
      <c r="W288" s="32">
        <f>+J288/[1]Formato_Análises_Mecenato!$V$31</f>
        <v>1.6008647965283073E-5</v>
      </c>
      <c r="X288" s="32">
        <f>+K288/[1]Formato_Análises_Mecenato!$V$31</f>
        <v>0</v>
      </c>
    </row>
    <row r="289" spans="1:24" x14ac:dyDescent="0.25">
      <c r="A289" s="28" t="s">
        <v>262</v>
      </c>
      <c r="B289" s="31">
        <f>'[1]SCC X Ano = Privado'!B289+'[1]SCC X Ano = Publico'!B289</f>
        <v>0</v>
      </c>
      <c r="C289" s="31">
        <f>'[1]SCC X Ano = Privado'!C289+'[1]SCC X Ano = Publico'!C289</f>
        <v>3845786.4985300796</v>
      </c>
      <c r="D289" s="31">
        <f>'[1]SCC X Ano = Privado'!D289+'[1]SCC X Ano = Publico'!D289</f>
        <v>1628032.9384154174</v>
      </c>
      <c r="E289" s="31">
        <f>'[1]SCC X Ano = Privado'!E289+'[1]SCC X Ano = Publico'!E289</f>
        <v>0</v>
      </c>
      <c r="F289" s="31">
        <f>'[1]SCC X Ano = Privado'!F289+'[1]SCC X Ano = Publico'!F289</f>
        <v>0</v>
      </c>
      <c r="G289" s="31">
        <f>'[1]SCC X Ano = Privado'!G289+'[1]SCC X Ano = Publico'!G289</f>
        <v>2503605.7535832385</v>
      </c>
      <c r="H289" s="31">
        <f>'[1]SCC X Ano = Privado'!H289+'[1]SCC X Ano = Publico'!H289</f>
        <v>0</v>
      </c>
      <c r="I289" s="31">
        <f>'[1]SCC X Ano = Privado'!I289+'[1]SCC X Ano = Publico'!I289</f>
        <v>4982849.6494780267</v>
      </c>
      <c r="J289" s="31">
        <f>'[1]SCC X Ano = Privado'!J289+'[1]SCC X Ano = Publico'!J289</f>
        <v>4294326.4813038446</v>
      </c>
      <c r="K289" s="31">
        <f>'[1]SCC X Ano = Privado'!K289+'[1]SCC X Ano = Publico'!K289</f>
        <v>0</v>
      </c>
      <c r="L289" s="31">
        <f t="shared" si="8"/>
        <v>17254601.321310606</v>
      </c>
      <c r="N289" s="28" t="s">
        <v>262</v>
      </c>
      <c r="O289" s="32">
        <f>+B289/[1]Formato_Análises_Mecenato!$V$31</f>
        <v>0</v>
      </c>
      <c r="P289" s="32">
        <f>+C289/[1]Formato_Análises_Mecenato!$V$31</f>
        <v>2.9613283500566686E-3</v>
      </c>
      <c r="Q289" s="32">
        <f>+D289/[1]Formato_Análises_Mecenato!$V$31</f>
        <v>1.253616158150837E-3</v>
      </c>
      <c r="R289" s="32">
        <f>+E289/[1]Formato_Análises_Mecenato!$V$31</f>
        <v>0</v>
      </c>
      <c r="S289" s="32">
        <f>+F289/[1]Formato_Análises_Mecenato!$V$31</f>
        <v>0</v>
      </c>
      <c r="T289" s="32">
        <f>+G289/[1]Formato_Análises_Mecenato!$V$31</f>
        <v>1.9278237880040352E-3</v>
      </c>
      <c r="U289" s="32">
        <f>+H289/[1]Formato_Análises_Mecenato!$V$31</f>
        <v>0</v>
      </c>
      <c r="V289" s="32">
        <f>+I289/[1]Formato_Análises_Mecenato!$V$31</f>
        <v>3.8368884847635545E-3</v>
      </c>
      <c r="W289" s="32">
        <f>+J289/[1]Formato_Análises_Mecenato!$V$31</f>
        <v>3.3067126212921018E-3</v>
      </c>
      <c r="X289" s="32">
        <f>+K289/[1]Formato_Análises_Mecenato!$V$31</f>
        <v>0</v>
      </c>
    </row>
    <row r="290" spans="1:24" x14ac:dyDescent="0.25">
      <c r="A290" s="28" t="s">
        <v>263</v>
      </c>
      <c r="B290" s="31">
        <f>'[1]SCC X Ano = Privado'!B290+'[1]SCC X Ano = Publico'!B290</f>
        <v>0</v>
      </c>
      <c r="C290" s="31">
        <f>'[1]SCC X Ano = Privado'!C290+'[1]SCC X Ano = Publico'!C290</f>
        <v>208282.38437450619</v>
      </c>
      <c r="D290" s="31">
        <f>'[1]SCC X Ano = Privado'!D290+'[1]SCC X Ano = Publico'!D290</f>
        <v>0</v>
      </c>
      <c r="E290" s="31">
        <f>'[1]SCC X Ano = Privado'!E290+'[1]SCC X Ano = Publico'!E290</f>
        <v>0</v>
      </c>
      <c r="F290" s="31">
        <f>'[1]SCC X Ano = Privado'!F290+'[1]SCC X Ano = Publico'!F290</f>
        <v>0</v>
      </c>
      <c r="G290" s="31">
        <f>'[1]SCC X Ano = Privado'!G290+'[1]SCC X Ano = Publico'!G290</f>
        <v>134587.51393782118</v>
      </c>
      <c r="H290" s="31">
        <f>'[1]SCC X Ano = Privado'!H290+'[1]SCC X Ano = Publico'!H290</f>
        <v>0</v>
      </c>
      <c r="I290" s="31">
        <f>'[1]SCC X Ano = Privado'!I290+'[1]SCC X Ano = Publico'!I290</f>
        <v>0</v>
      </c>
      <c r="J290" s="31">
        <f>'[1]SCC X Ano = Privado'!J290+'[1]SCC X Ano = Publico'!J290</f>
        <v>0</v>
      </c>
      <c r="K290" s="31">
        <f>'[1]SCC X Ano = Privado'!K290+'[1]SCC X Ano = Publico'!K290</f>
        <v>0</v>
      </c>
      <c r="L290" s="31">
        <f t="shared" si="8"/>
        <v>342869.89831232734</v>
      </c>
      <c r="N290" s="28" t="s">
        <v>263</v>
      </c>
      <c r="O290" s="32">
        <f>+B290/[1]Formato_Análises_Mecenato!$V$31</f>
        <v>0</v>
      </c>
      <c r="P290" s="32">
        <f>+C290/[1]Formato_Análises_Mecenato!$V$31</f>
        <v>1.6038137579955962E-4</v>
      </c>
      <c r="Q290" s="32">
        <f>+D290/[1]Formato_Análises_Mecenato!$V$31</f>
        <v>0</v>
      </c>
      <c r="R290" s="32">
        <f>+E290/[1]Formato_Análises_Mecenato!$V$31</f>
        <v>0</v>
      </c>
      <c r="S290" s="32">
        <f>+F290/[1]Formato_Análises_Mecenato!$V$31</f>
        <v>0</v>
      </c>
      <c r="T290" s="32">
        <f>+G290/[1]Formato_Análises_Mecenato!$V$31</f>
        <v>1.0363493156472726E-4</v>
      </c>
      <c r="U290" s="32">
        <f>+H290/[1]Formato_Análises_Mecenato!$V$31</f>
        <v>0</v>
      </c>
      <c r="V290" s="32">
        <f>+I290/[1]Formato_Análises_Mecenato!$V$31</f>
        <v>0</v>
      </c>
      <c r="W290" s="32">
        <f>+J290/[1]Formato_Análises_Mecenato!$V$31</f>
        <v>0</v>
      </c>
      <c r="X290" s="32">
        <f>+K290/[1]Formato_Análises_Mecenato!$V$31</f>
        <v>0</v>
      </c>
    </row>
    <row r="291" spans="1:24" x14ac:dyDescent="0.25">
      <c r="A291" s="28" t="s">
        <v>264</v>
      </c>
      <c r="B291" s="31">
        <f>'[1]SCC X Ano = Privado'!B291+'[1]SCC X Ano = Publico'!B291</f>
        <v>0</v>
      </c>
      <c r="C291" s="31">
        <f>'[1]SCC X Ano = Privado'!C291+'[1]SCC X Ano = Publico'!C291</f>
        <v>0</v>
      </c>
      <c r="D291" s="31">
        <f>'[1]SCC X Ano = Privado'!D291+'[1]SCC X Ano = Publico'!D291</f>
        <v>77907.569043681855</v>
      </c>
      <c r="E291" s="31">
        <f>'[1]SCC X Ano = Privado'!E291+'[1]SCC X Ano = Publico'!E291</f>
        <v>0</v>
      </c>
      <c r="F291" s="31">
        <f>'[1]SCC X Ano = Privado'!F291+'[1]SCC X Ano = Publico'!F291</f>
        <v>0</v>
      </c>
      <c r="G291" s="31">
        <f>'[1]SCC X Ano = Privado'!G291+'[1]SCC X Ano = Publico'!G291</f>
        <v>75193.934616317667</v>
      </c>
      <c r="H291" s="31">
        <f>'[1]SCC X Ano = Privado'!H291+'[1]SCC X Ano = Publico'!H291</f>
        <v>0</v>
      </c>
      <c r="I291" s="31">
        <f>'[1]SCC X Ano = Privado'!I291+'[1]SCC X Ano = Publico'!I291</f>
        <v>382972.60063607653</v>
      </c>
      <c r="J291" s="31">
        <f>'[1]SCC X Ano = Privado'!J291+'[1]SCC X Ano = Publico'!J291</f>
        <v>0</v>
      </c>
      <c r="K291" s="31">
        <f>'[1]SCC X Ano = Privado'!K291+'[1]SCC X Ano = Publico'!K291</f>
        <v>0</v>
      </c>
      <c r="L291" s="31">
        <f t="shared" si="8"/>
        <v>536074.10429607611</v>
      </c>
      <c r="N291" s="28" t="s">
        <v>264</v>
      </c>
      <c r="O291" s="32">
        <f>+B291/[1]Formato_Análises_Mecenato!$V$31</f>
        <v>0</v>
      </c>
      <c r="P291" s="32">
        <f>+C291/[1]Formato_Análises_Mecenato!$V$31</f>
        <v>0</v>
      </c>
      <c r="Q291" s="32">
        <f>+D291/[1]Formato_Análises_Mecenato!$V$31</f>
        <v>5.999030184885025E-5</v>
      </c>
      <c r="R291" s="32">
        <f>+E291/[1]Formato_Análises_Mecenato!$V$31</f>
        <v>0</v>
      </c>
      <c r="S291" s="32">
        <f>+F291/[1]Formato_Análises_Mecenato!$V$31</f>
        <v>0</v>
      </c>
      <c r="T291" s="32">
        <f>+G291/[1]Formato_Análises_Mecenato!$V$31</f>
        <v>5.7900752009171207E-5</v>
      </c>
      <c r="U291" s="32">
        <f>+H291/[1]Formato_Análises_Mecenato!$V$31</f>
        <v>0</v>
      </c>
      <c r="V291" s="32">
        <f>+I291/[1]Formato_Análises_Mecenato!$V$31</f>
        <v>2.9489614672889867E-4</v>
      </c>
      <c r="W291" s="32">
        <f>+J291/[1]Formato_Análises_Mecenato!$V$31</f>
        <v>0</v>
      </c>
      <c r="X291" s="32">
        <f>+K291/[1]Formato_Análises_Mecenato!$V$31</f>
        <v>0</v>
      </c>
    </row>
    <row r="292" spans="1:24" x14ac:dyDescent="0.25">
      <c r="A292" s="28" t="s">
        <v>265</v>
      </c>
      <c r="B292" s="31">
        <f>'[1]SCC X Ano = Privado'!B292+'[1]SCC X Ano = Publico'!B292</f>
        <v>2407256.3468553382</v>
      </c>
      <c r="C292" s="31">
        <f>'[1]SCC X Ano = Privado'!C292+'[1]SCC X Ano = Publico'!C292</f>
        <v>7263271.23419323</v>
      </c>
      <c r="D292" s="31">
        <f>'[1]SCC X Ano = Privado'!D292+'[1]SCC X Ano = Publico'!D292</f>
        <v>116792.14494555068</v>
      </c>
      <c r="E292" s="31">
        <f>'[1]SCC X Ano = Privado'!E292+'[1]SCC X Ano = Publico'!E292</f>
        <v>0</v>
      </c>
      <c r="F292" s="31">
        <f>'[1]SCC X Ano = Privado'!F292+'[1]SCC X Ano = Publico'!F292</f>
        <v>0</v>
      </c>
      <c r="G292" s="31">
        <f>'[1]SCC X Ano = Privado'!G292+'[1]SCC X Ano = Publico'!G292</f>
        <v>1105834.4676020271</v>
      </c>
      <c r="H292" s="31">
        <f>'[1]SCC X Ano = Privado'!H292+'[1]SCC X Ano = Publico'!H292</f>
        <v>0</v>
      </c>
      <c r="I292" s="31">
        <f>'[1]SCC X Ano = Privado'!I292+'[1]SCC X Ano = Publico'!I292</f>
        <v>8028916.6226294572</v>
      </c>
      <c r="J292" s="31">
        <f>'[1]SCC X Ano = Privado'!J292+'[1]SCC X Ano = Publico'!J292</f>
        <v>1715873.2848291963</v>
      </c>
      <c r="K292" s="31">
        <f>'[1]SCC X Ano = Privado'!K292+'[1]SCC X Ano = Publico'!K292</f>
        <v>0</v>
      </c>
      <c r="L292" s="31">
        <f t="shared" si="8"/>
        <v>20637944.101054799</v>
      </c>
      <c r="N292" s="28" t="s">
        <v>265</v>
      </c>
      <c r="O292" s="32">
        <f>+B292/[1]Formato_Análises_Mecenato!$V$31</f>
        <v>1.8536329222959347E-3</v>
      </c>
      <c r="P292" s="32">
        <f>+C292/[1]Formato_Análises_Mecenato!$V$31</f>
        <v>5.5928562410286044E-3</v>
      </c>
      <c r="Q292" s="32">
        <f>+D292/[1]Formato_Análises_Mecenato!$V$31</f>
        <v>8.9932160826759359E-5</v>
      </c>
      <c r="R292" s="32">
        <f>+E292/[1]Formato_Análises_Mecenato!$V$31</f>
        <v>0</v>
      </c>
      <c r="S292" s="32">
        <f>+F292/[1]Formato_Análises_Mecenato!$V$31</f>
        <v>0</v>
      </c>
      <c r="T292" s="32">
        <f>+G292/[1]Formato_Análises_Mecenato!$V$31</f>
        <v>8.5151345781451007E-4</v>
      </c>
      <c r="U292" s="32">
        <f>+H292/[1]Formato_Análises_Mecenato!$V$31</f>
        <v>0</v>
      </c>
      <c r="V292" s="32">
        <f>+I292/[1]Formato_Análises_Mecenato!$V$31</f>
        <v>6.1824176729315342E-3</v>
      </c>
      <c r="W292" s="32">
        <f>+J292/[1]Formato_Análises_Mecenato!$V$31</f>
        <v>1.3212548864612477E-3</v>
      </c>
      <c r="X292" s="32">
        <f>+K292/[1]Formato_Análises_Mecenato!$V$31</f>
        <v>0</v>
      </c>
    </row>
    <row r="293" spans="1:24" x14ac:dyDescent="0.25">
      <c r="A293" s="28" t="s">
        <v>266</v>
      </c>
      <c r="B293" s="31">
        <f>'[1]SCC X Ano = Privado'!B293+'[1]SCC X Ano = Publico'!B293</f>
        <v>329356.43654702581</v>
      </c>
      <c r="C293" s="31">
        <f>'[1]SCC X Ano = Privado'!C293+'[1]SCC X Ano = Publico'!C293</f>
        <v>44377217.698074475</v>
      </c>
      <c r="D293" s="31">
        <f>'[1]SCC X Ano = Privado'!D293+'[1]SCC X Ano = Publico'!D293</f>
        <v>9066698.1940315198</v>
      </c>
      <c r="E293" s="31">
        <f>'[1]SCC X Ano = Privado'!E293+'[1]SCC X Ano = Publico'!E293</f>
        <v>0</v>
      </c>
      <c r="F293" s="31">
        <f>'[1]SCC X Ano = Privado'!F293+'[1]SCC X Ano = Publico'!F293</f>
        <v>109420.74303887901</v>
      </c>
      <c r="G293" s="31">
        <f>'[1]SCC X Ano = Privado'!G293+'[1]SCC X Ano = Publico'!G293</f>
        <v>8510687.4333964195</v>
      </c>
      <c r="H293" s="31">
        <f>'[1]SCC X Ano = Privado'!H293+'[1]SCC X Ano = Publico'!H293</f>
        <v>0</v>
      </c>
      <c r="I293" s="31">
        <f>'[1]SCC X Ano = Privado'!I293+'[1]SCC X Ano = Publico'!I293</f>
        <v>33172784.337583981</v>
      </c>
      <c r="J293" s="31">
        <f>'[1]SCC X Ano = Privado'!J293+'[1]SCC X Ano = Publico'!J293</f>
        <v>33332041.808479216</v>
      </c>
      <c r="K293" s="31">
        <f>'[1]SCC X Ano = Privado'!K293+'[1]SCC X Ano = Publico'!K293</f>
        <v>0</v>
      </c>
      <c r="L293" s="31">
        <f t="shared" si="8"/>
        <v>128898206.65115152</v>
      </c>
      <c r="N293" s="28" t="s">
        <v>266</v>
      </c>
      <c r="O293" s="32">
        <f>+B293/[1]Formato_Análises_Mecenato!$V$31</f>
        <v>2.5361068618685287E-4</v>
      </c>
      <c r="P293" s="32">
        <f>+C293/[1]Formato_Análises_Mecenato!$V$31</f>
        <v>3.4171297058787208E-2</v>
      </c>
      <c r="Q293" s="32">
        <f>+D293/[1]Formato_Análises_Mecenato!$V$31</f>
        <v>6.9815291133960315E-3</v>
      </c>
      <c r="R293" s="32">
        <f>+E293/[1]Formato_Análises_Mecenato!$V$31</f>
        <v>0</v>
      </c>
      <c r="S293" s="32">
        <f>+F293/[1]Formato_Análises_Mecenato!$V$31</f>
        <v>8.4256041922542478E-5</v>
      </c>
      <c r="T293" s="32">
        <f>+G293/[1]Formato_Análises_Mecenato!$V$31</f>
        <v>6.5533903103099462E-3</v>
      </c>
      <c r="U293" s="32">
        <f>+H293/[1]Formato_Análises_Mecenato!$V$31</f>
        <v>0</v>
      </c>
      <c r="V293" s="32">
        <f>+I293/[1]Formato_Análises_Mecenato!$V$31</f>
        <v>2.554367143021341E-2</v>
      </c>
      <c r="W293" s="32">
        <f>+J293/[1]Formato_Análises_Mecenato!$V$31</f>
        <v>2.5666302695287704E-2</v>
      </c>
      <c r="X293" s="32">
        <f>+K293/[1]Formato_Análises_Mecenato!$V$31</f>
        <v>0</v>
      </c>
    </row>
    <row r="294" spans="1:24" x14ac:dyDescent="0.25">
      <c r="A294" s="28" t="s">
        <v>267</v>
      </c>
      <c r="B294" s="31">
        <f>'[1]SCC X Ano = Privado'!B294+'[1]SCC X Ano = Publico'!B294</f>
        <v>0</v>
      </c>
      <c r="C294" s="31">
        <f>'[1]SCC X Ano = Privado'!C294+'[1]SCC X Ano = Publico'!C294</f>
        <v>1661007.6015070872</v>
      </c>
      <c r="D294" s="31">
        <f>'[1]SCC X Ano = Privado'!D294+'[1]SCC X Ano = Publico'!D294</f>
        <v>671843.36225871707</v>
      </c>
      <c r="E294" s="31">
        <f>'[1]SCC X Ano = Privado'!E294+'[1]SCC X Ano = Publico'!E294</f>
        <v>0</v>
      </c>
      <c r="F294" s="31">
        <f>'[1]SCC X Ano = Privado'!F294+'[1]SCC X Ano = Publico'!F294</f>
        <v>0</v>
      </c>
      <c r="G294" s="31">
        <f>'[1]SCC X Ano = Privado'!G294+'[1]SCC X Ano = Publico'!G294</f>
        <v>180003.60000694386</v>
      </c>
      <c r="H294" s="31">
        <f>'[1]SCC X Ano = Privado'!H294+'[1]SCC X Ano = Publico'!H294</f>
        <v>0</v>
      </c>
      <c r="I294" s="31">
        <f>'[1]SCC X Ano = Privado'!I294+'[1]SCC X Ano = Publico'!I294</f>
        <v>866800.33535690815</v>
      </c>
      <c r="J294" s="31">
        <f>'[1]SCC X Ano = Privado'!J294+'[1]SCC X Ano = Publico'!J294</f>
        <v>4393882.8568211747</v>
      </c>
      <c r="K294" s="31">
        <f>'[1]SCC X Ano = Privado'!K294+'[1]SCC X Ano = Publico'!K294</f>
        <v>0</v>
      </c>
      <c r="L294" s="31">
        <f t="shared" si="8"/>
        <v>7773537.7559508309</v>
      </c>
      <c r="N294" s="28" t="s">
        <v>267</v>
      </c>
      <c r="O294" s="32">
        <f>+B294/[1]Formato_Análises_Mecenato!$V$31</f>
        <v>0</v>
      </c>
      <c r="P294" s="32">
        <f>+C294/[1]Formato_Análises_Mecenato!$V$31</f>
        <v>1.2790072724740715E-3</v>
      </c>
      <c r="Q294" s="32">
        <f>+D294/[1]Formato_Análises_Mecenato!$V$31</f>
        <v>5.1733209740441083E-4</v>
      </c>
      <c r="R294" s="32">
        <f>+E294/[1]Formato_Análises_Mecenato!$V$31</f>
        <v>0</v>
      </c>
      <c r="S294" s="32">
        <f>+F294/[1]Formato_Análises_Mecenato!$V$31</f>
        <v>0</v>
      </c>
      <c r="T294" s="32">
        <f>+G294/[1]Formato_Análises_Mecenato!$V$31</f>
        <v>1.3860617692026419E-4</v>
      </c>
      <c r="U294" s="32">
        <f>+H294/[1]Formato_Análises_Mecenato!$V$31</f>
        <v>0</v>
      </c>
      <c r="V294" s="32">
        <f>+I294/[1]Formato_Análises_Mecenato!$V$31</f>
        <v>6.6745265446018442E-4</v>
      </c>
      <c r="W294" s="32">
        <f>+J294/[1]Formato_Análises_Mecenato!$V$31</f>
        <v>3.3833729136304937E-3</v>
      </c>
      <c r="X294" s="32">
        <f>+K294/[1]Formato_Análises_Mecenato!$V$31</f>
        <v>0</v>
      </c>
    </row>
    <row r="295" spans="1:24" x14ac:dyDescent="0.25">
      <c r="A295" s="28" t="s">
        <v>268</v>
      </c>
      <c r="B295" s="31">
        <f>'[1]SCC X Ano = Privado'!B295+'[1]SCC X Ano = Publico'!B295</f>
        <v>875365.94431103207</v>
      </c>
      <c r="C295" s="31">
        <f>'[1]SCC X Ano = Privado'!C295+'[1]SCC X Ano = Publico'!C295</f>
        <v>110722219.23458934</v>
      </c>
      <c r="D295" s="31">
        <f>'[1]SCC X Ano = Privado'!D295+'[1]SCC X Ano = Publico'!D295</f>
        <v>21748240.855978694</v>
      </c>
      <c r="E295" s="31">
        <f>'[1]SCC X Ano = Privado'!E295+'[1]SCC X Ano = Publico'!E295</f>
        <v>0</v>
      </c>
      <c r="F295" s="31">
        <f>'[1]SCC X Ano = Privado'!F295+'[1]SCC X Ano = Publico'!F295</f>
        <v>803338.64599825931</v>
      </c>
      <c r="G295" s="31">
        <f>'[1]SCC X Ano = Privado'!G295+'[1]SCC X Ano = Publico'!G295</f>
        <v>20590090.208367366</v>
      </c>
      <c r="H295" s="31">
        <f>'[1]SCC X Ano = Privado'!H295+'[1]SCC X Ano = Publico'!H295</f>
        <v>0</v>
      </c>
      <c r="I295" s="31">
        <f>'[1]SCC X Ano = Privado'!I295+'[1]SCC X Ano = Publico'!I295</f>
        <v>83758725.289298773</v>
      </c>
      <c r="J295" s="31">
        <f>'[1]SCC X Ano = Privado'!J295+'[1]SCC X Ano = Publico'!J295</f>
        <v>70968849.854760677</v>
      </c>
      <c r="K295" s="31">
        <f>'[1]SCC X Ano = Privado'!K295+'[1]SCC X Ano = Publico'!K295</f>
        <v>0</v>
      </c>
      <c r="L295" s="31">
        <f t="shared" si="8"/>
        <v>309466830.03330415</v>
      </c>
      <c r="N295" s="28" t="s">
        <v>268</v>
      </c>
      <c r="O295" s="32">
        <f>+B295/[1]Formato_Análises_Mecenato!$V$31</f>
        <v>6.7404833538033983E-4</v>
      </c>
      <c r="P295" s="32">
        <f>+C295/[1]Formato_Análises_Mecenato!$V$31</f>
        <v>8.5258203211723255E-2</v>
      </c>
      <c r="Q295" s="32">
        <f>+D295/[1]Formato_Análises_Mecenato!$V$31</f>
        <v>1.6746556844818742E-2</v>
      </c>
      <c r="R295" s="32">
        <f>+E295/[1]Formato_Análises_Mecenato!$V$31</f>
        <v>0</v>
      </c>
      <c r="S295" s="32">
        <f>+F295/[1]Formato_Análises_Mecenato!$V$31</f>
        <v>6.1858595322440691E-4</v>
      </c>
      <c r="T295" s="32">
        <f>+G295/[1]Formato_Análises_Mecenato!$V$31</f>
        <v>1.5854758938793855E-2</v>
      </c>
      <c r="U295" s="32">
        <f>+H295/[1]Formato_Análises_Mecenato!$V$31</f>
        <v>0</v>
      </c>
      <c r="V295" s="32">
        <f>+I295/[1]Formato_Análises_Mecenato!$V$31</f>
        <v>6.4495802837368263E-2</v>
      </c>
      <c r="W295" s="32">
        <f>+J295/[1]Formato_Análises_Mecenato!$V$31</f>
        <v>5.4647356821847785E-2</v>
      </c>
      <c r="X295" s="32">
        <f>+K295/[1]Formato_Análises_Mecenato!$V$31</f>
        <v>0</v>
      </c>
    </row>
    <row r="296" spans="1:24" x14ac:dyDescent="0.25">
      <c r="A296" s="28" t="s">
        <v>269</v>
      </c>
      <c r="B296" s="31">
        <f>'[1]SCC X Ano = Privado'!B296+'[1]SCC X Ano = Publico'!B296</f>
        <v>1367759.2879859875</v>
      </c>
      <c r="C296" s="31">
        <f>'[1]SCC X Ano = Privado'!C296+'[1]SCC X Ano = Publico'!C296</f>
        <v>190702118.1037719</v>
      </c>
      <c r="D296" s="31">
        <f>'[1]SCC X Ano = Privado'!D296+'[1]SCC X Ano = Publico'!D296</f>
        <v>34664079.338082731</v>
      </c>
      <c r="E296" s="31">
        <f>'[1]SCC X Ano = Privado'!E296+'[1]SCC X Ano = Publico'!E296</f>
        <v>0</v>
      </c>
      <c r="F296" s="31">
        <f>'[1]SCC X Ano = Privado'!F296+'[1]SCC X Ano = Publico'!F296</f>
        <v>1539960.1823434234</v>
      </c>
      <c r="G296" s="31">
        <f>'[1]SCC X Ano = Privado'!G296+'[1]SCC X Ano = Publico'!G296</f>
        <v>63763851.282855414</v>
      </c>
      <c r="H296" s="31">
        <f>'[1]SCC X Ano = Privado'!H296+'[1]SCC X Ano = Publico'!H296</f>
        <v>0</v>
      </c>
      <c r="I296" s="31">
        <f>'[1]SCC X Ano = Privado'!I296+'[1]SCC X Ano = Publico'!I296</f>
        <v>118852247.64859977</v>
      </c>
      <c r="J296" s="31">
        <f>'[1]SCC X Ano = Privado'!J296+'[1]SCC X Ano = Publico'!J296</f>
        <v>171916033.48307362</v>
      </c>
      <c r="K296" s="31">
        <f>'[1]SCC X Ano = Privado'!K296+'[1]SCC X Ano = Publico'!K296</f>
        <v>0</v>
      </c>
      <c r="L296" s="31">
        <f t="shared" si="8"/>
        <v>582806049.32671285</v>
      </c>
      <c r="N296" s="28" t="s">
        <v>269</v>
      </c>
      <c r="O296" s="32">
        <f>+B296/[1]Formato_Análises_Mecenato!$V$31</f>
        <v>1.0532005240317809E-3</v>
      </c>
      <c r="P296" s="32">
        <f>+C296/[1]Formato_Análises_Mecenato!$V$31</f>
        <v>0.14684423822601803</v>
      </c>
      <c r="Q296" s="32">
        <f>+D296/[1]Formato_Análises_Mecenato!$V$31</f>
        <v>2.6691996789658785E-2</v>
      </c>
      <c r="R296" s="32">
        <f>+E296/[1]Formato_Análises_Mecenato!$V$31</f>
        <v>0</v>
      </c>
      <c r="S296" s="32">
        <f>+F296/[1]Formato_Análises_Mecenato!$V$31</f>
        <v>1.1857984700073822E-3</v>
      </c>
      <c r="T296" s="32">
        <f>+G296/[1]Formato_Análises_Mecenato!$V$31</f>
        <v>4.909937163305586E-2</v>
      </c>
      <c r="U296" s="32">
        <f>+H296/[1]Formato_Análises_Mecenato!$V$31</f>
        <v>0</v>
      </c>
      <c r="V296" s="32">
        <f>+I296/[1]Formato_Análises_Mecenato!$V$31</f>
        <v>9.1518478876630144E-2</v>
      </c>
      <c r="W296" s="32">
        <f>+J296/[1]Formato_Análises_Mecenato!$V$31</f>
        <v>0.13237859771396654</v>
      </c>
      <c r="X296" s="32">
        <f>+K296/[1]Formato_Análises_Mecenato!$V$31</f>
        <v>0</v>
      </c>
    </row>
    <row r="297" spans="1:24" x14ac:dyDescent="0.25">
      <c r="A297" s="28" t="s">
        <v>270</v>
      </c>
      <c r="B297" s="31">
        <f>'[1]SCC X Ano = Privado'!B297+'[1]SCC X Ano = Publico'!B297</f>
        <v>0</v>
      </c>
      <c r="C297" s="31">
        <f>'[1]SCC X Ano = Privado'!C297+'[1]SCC X Ano = Publico'!C297</f>
        <v>22106439.889155917</v>
      </c>
      <c r="D297" s="31">
        <f>'[1]SCC X Ano = Privado'!D297+'[1]SCC X Ano = Publico'!D297</f>
        <v>2249578.6926482636</v>
      </c>
      <c r="E297" s="31">
        <f>'[1]SCC X Ano = Privado'!E297+'[1]SCC X Ano = Publico'!E297</f>
        <v>0</v>
      </c>
      <c r="F297" s="31">
        <f>'[1]SCC X Ano = Privado'!F297+'[1]SCC X Ano = Publico'!F297</f>
        <v>0</v>
      </c>
      <c r="G297" s="31">
        <f>'[1]SCC X Ano = Privado'!G297+'[1]SCC X Ano = Publico'!G297</f>
        <v>3314057.3168668887</v>
      </c>
      <c r="H297" s="31">
        <f>'[1]SCC X Ano = Privado'!H297+'[1]SCC X Ano = Publico'!H297</f>
        <v>0</v>
      </c>
      <c r="I297" s="31">
        <f>'[1]SCC X Ano = Privado'!I297+'[1]SCC X Ano = Publico'!I297</f>
        <v>9737138.7495382465</v>
      </c>
      <c r="J297" s="31">
        <f>'[1]SCC X Ano = Privado'!J297+'[1]SCC X Ano = Publico'!J297</f>
        <v>8676373.723091403</v>
      </c>
      <c r="K297" s="31">
        <f>'[1]SCC X Ano = Privado'!K297+'[1]SCC X Ano = Publico'!K297</f>
        <v>0</v>
      </c>
      <c r="L297" s="31">
        <f t="shared" si="8"/>
        <v>46083588.37130072</v>
      </c>
      <c r="N297" s="28" t="s">
        <v>270</v>
      </c>
      <c r="O297" s="32">
        <f>+B297/[1]Formato_Análises_Mecenato!$V$31</f>
        <v>0</v>
      </c>
      <c r="P297" s="32">
        <f>+C297/[1]Formato_Análises_Mecenato!$V$31</f>
        <v>1.702237687599209E-2</v>
      </c>
      <c r="Q297" s="32">
        <f>+D297/[1]Formato_Análises_Mecenato!$V$31</f>
        <v>1.7322181459550451E-3</v>
      </c>
      <c r="R297" s="32">
        <f>+E297/[1]Formato_Análises_Mecenato!$V$31</f>
        <v>0</v>
      </c>
      <c r="S297" s="32">
        <f>+F297/[1]Formato_Análises_Mecenato!$V$31</f>
        <v>0</v>
      </c>
      <c r="T297" s="32">
        <f>+G297/[1]Formato_Análises_Mecenato!$V$31</f>
        <v>2.5518868220848253E-3</v>
      </c>
      <c r="U297" s="32">
        <f>+H297/[1]Formato_Análises_Mecenato!$V$31</f>
        <v>0</v>
      </c>
      <c r="V297" s="32">
        <f>+I297/[1]Formato_Análises_Mecenato!$V$31</f>
        <v>7.4977810230661759E-3</v>
      </c>
      <c r="W297" s="32">
        <f>+J297/[1]Formato_Análises_Mecenato!$V$31</f>
        <v>6.6809718874663981E-3</v>
      </c>
      <c r="X297" s="32">
        <f>+K297/[1]Formato_Análises_Mecenato!$V$31</f>
        <v>0</v>
      </c>
    </row>
    <row r="298" spans="1:24" x14ac:dyDescent="0.25">
      <c r="A298" s="28" t="s">
        <v>271</v>
      </c>
      <c r="B298" s="31">
        <f>'[1]SCC X Ano = Privado'!B298+'[1]SCC X Ano = Publico'!B298</f>
        <v>0</v>
      </c>
      <c r="C298" s="31">
        <f>'[1]SCC X Ano = Privado'!C298+'[1]SCC X Ano = Publico'!C298</f>
        <v>20901528.155702069</v>
      </c>
      <c r="D298" s="31">
        <f>'[1]SCC X Ano = Privado'!D298+'[1]SCC X Ano = Publico'!D298</f>
        <v>2791939.6860984559</v>
      </c>
      <c r="E298" s="31">
        <f>'[1]SCC X Ano = Privado'!E298+'[1]SCC X Ano = Publico'!E298</f>
        <v>0</v>
      </c>
      <c r="F298" s="31">
        <f>'[1]SCC X Ano = Privado'!F298+'[1]SCC X Ano = Publico'!F298</f>
        <v>153030.60996058461</v>
      </c>
      <c r="G298" s="31">
        <f>'[1]SCC X Ano = Privado'!G298+'[1]SCC X Ano = Publico'!G298</f>
        <v>3365096.5786890741</v>
      </c>
      <c r="H298" s="31">
        <f>'[1]SCC X Ano = Privado'!H298+'[1]SCC X Ano = Publico'!H298</f>
        <v>0</v>
      </c>
      <c r="I298" s="31">
        <f>'[1]SCC X Ano = Privado'!I298+'[1]SCC X Ano = Publico'!I298</f>
        <v>10510699.153074624</v>
      </c>
      <c r="J298" s="31">
        <f>'[1]SCC X Ano = Privado'!J298+'[1]SCC X Ano = Publico'!J298</f>
        <v>2844362.6935791876</v>
      </c>
      <c r="K298" s="31">
        <f>'[1]SCC X Ano = Privado'!K298+'[1]SCC X Ano = Publico'!K298</f>
        <v>0</v>
      </c>
      <c r="L298" s="31">
        <f t="shared" si="8"/>
        <v>40566656.877103999</v>
      </c>
      <c r="N298" s="28" t="s">
        <v>271</v>
      </c>
      <c r="O298" s="32">
        <f>+B298/[1]Formato_Análises_Mecenato!$V$31</f>
        <v>0</v>
      </c>
      <c r="P298" s="32">
        <f>+C298/[1]Formato_Análises_Mecenato!$V$31</f>
        <v>1.6094572049344381E-2</v>
      </c>
      <c r="Q298" s="32">
        <f>+D298/[1]Formato_Análises_Mecenato!$V$31</f>
        <v>2.1498463701122711E-3</v>
      </c>
      <c r="R298" s="32">
        <f>+E298/[1]Formato_Análises_Mecenato!$V$31</f>
        <v>0</v>
      </c>
      <c r="S298" s="32">
        <f>+F298/[1]Formato_Análises_Mecenato!$V$31</f>
        <v>1.1783646436845982E-4</v>
      </c>
      <c r="T298" s="32">
        <f>+G298/[1]Formato_Análises_Mecenato!$V$31</f>
        <v>2.5911880191371766E-3</v>
      </c>
      <c r="U298" s="32">
        <f>+H298/[1]Formato_Análises_Mecenato!$V$31</f>
        <v>0</v>
      </c>
      <c r="V298" s="32">
        <f>+I298/[1]Formato_Análises_Mecenato!$V$31</f>
        <v>8.0934371663151893E-3</v>
      </c>
      <c r="W298" s="32">
        <f>+J298/[1]Formato_Análises_Mecenato!$V$31</f>
        <v>2.1902130774963812E-3</v>
      </c>
      <c r="X298" s="32">
        <f>+K298/[1]Formato_Análises_Mecenato!$V$31</f>
        <v>0</v>
      </c>
    </row>
    <row r="299" spans="1:24" x14ac:dyDescent="0.25">
      <c r="A299" s="28" t="s">
        <v>272</v>
      </c>
      <c r="B299" s="31">
        <f>'[1]SCC X Ano = Privado'!B299+'[1]SCC X Ano = Publico'!B299</f>
        <v>1593334.8876788095</v>
      </c>
      <c r="C299" s="31">
        <f>'[1]SCC X Ano = Privado'!C299+'[1]SCC X Ano = Publico'!C299</f>
        <v>39219032.876931973</v>
      </c>
      <c r="D299" s="31">
        <f>'[1]SCC X Ano = Privado'!D299+'[1]SCC X Ano = Publico'!D299</f>
        <v>2206598.1372459978</v>
      </c>
      <c r="E299" s="31">
        <f>'[1]SCC X Ano = Privado'!E299+'[1]SCC X Ano = Publico'!E299</f>
        <v>0</v>
      </c>
      <c r="F299" s="31">
        <f>'[1]SCC X Ano = Privado'!F299+'[1]SCC X Ano = Publico'!F299</f>
        <v>23634.880496397865</v>
      </c>
      <c r="G299" s="31">
        <f>'[1]SCC X Ano = Privado'!G299+'[1]SCC X Ano = Publico'!G299</f>
        <v>5388551.7253895989</v>
      </c>
      <c r="H299" s="31">
        <f>'[1]SCC X Ano = Privado'!H299+'[1]SCC X Ano = Publico'!H299</f>
        <v>0</v>
      </c>
      <c r="I299" s="31">
        <f>'[1]SCC X Ano = Privado'!I299+'[1]SCC X Ano = Publico'!I299</f>
        <v>22239101.335406519</v>
      </c>
      <c r="J299" s="31">
        <f>'[1]SCC X Ano = Privado'!J299+'[1]SCC X Ano = Publico'!J299</f>
        <v>12660642.162051033</v>
      </c>
      <c r="K299" s="31">
        <f>'[1]SCC X Ano = Privado'!K299+'[1]SCC X Ano = Publico'!K299</f>
        <v>0</v>
      </c>
      <c r="L299" s="31">
        <f t="shared" si="8"/>
        <v>83330896.005200341</v>
      </c>
      <c r="N299" s="28" t="s">
        <v>272</v>
      </c>
      <c r="O299" s="32">
        <f>+B299/[1]Formato_Análises_Mecenato!$V$31</f>
        <v>1.2268980027417169E-3</v>
      </c>
      <c r="P299" s="32">
        <f>+C299/[1]Formato_Análises_Mecenato!$V$31</f>
        <v>3.0199397175234222E-2</v>
      </c>
      <c r="Q299" s="32">
        <f>+D299/[1]Formato_Análises_Mecenato!$V$31</f>
        <v>1.6991223052830371E-3</v>
      </c>
      <c r="R299" s="32">
        <f>+E299/[1]Formato_Análises_Mecenato!$V$31</f>
        <v>0</v>
      </c>
      <c r="S299" s="32">
        <f>+F299/[1]Formato_Análises_Mecenato!$V$31</f>
        <v>1.8199305055269175E-5</v>
      </c>
      <c r="T299" s="32">
        <f>+G299/[1]Formato_Análises_Mecenato!$V$31</f>
        <v>4.1492867574011499E-3</v>
      </c>
      <c r="U299" s="32">
        <f>+H299/[1]Formato_Análises_Mecenato!$V$31</f>
        <v>0</v>
      </c>
      <c r="V299" s="32">
        <f>+I299/[1]Formato_Análises_Mecenato!$V$31</f>
        <v>1.7124528699004517E-2</v>
      </c>
      <c r="W299" s="32">
        <f>+J299/[1]Formato_Análises_Mecenato!$V$31</f>
        <v>9.7489339511526787E-3</v>
      </c>
      <c r="X299" s="32">
        <f>+K299/[1]Formato_Análises_Mecenato!$V$31</f>
        <v>0</v>
      </c>
    </row>
    <row r="300" spans="1:24" x14ac:dyDescent="0.25">
      <c r="A300" s="28" t="s">
        <v>273</v>
      </c>
      <c r="B300" s="31">
        <f>'[1]SCC X Ano = Privado'!B300+'[1]SCC X Ano = Publico'!B300</f>
        <v>0</v>
      </c>
      <c r="C300" s="31">
        <f>'[1]SCC X Ano = Privado'!C300+'[1]SCC X Ano = Publico'!C300</f>
        <v>366467.45539327466</v>
      </c>
      <c r="D300" s="31">
        <f>'[1]SCC X Ano = Privado'!D300+'[1]SCC X Ano = Publico'!D300</f>
        <v>0</v>
      </c>
      <c r="E300" s="31">
        <f>'[1]SCC X Ano = Privado'!E300+'[1]SCC X Ano = Publico'!E300</f>
        <v>0</v>
      </c>
      <c r="F300" s="31">
        <f>'[1]SCC X Ano = Privado'!F300+'[1]SCC X Ano = Publico'!F300</f>
        <v>0</v>
      </c>
      <c r="G300" s="31">
        <f>'[1]SCC X Ano = Privado'!G300+'[1]SCC X Ano = Publico'!G300</f>
        <v>0</v>
      </c>
      <c r="H300" s="31">
        <f>'[1]SCC X Ano = Privado'!H300+'[1]SCC X Ano = Publico'!H300</f>
        <v>0</v>
      </c>
      <c r="I300" s="31">
        <f>'[1]SCC X Ano = Privado'!I300+'[1]SCC X Ano = Publico'!I300</f>
        <v>1247396.4706432207</v>
      </c>
      <c r="J300" s="31">
        <f>'[1]SCC X Ano = Privado'!J300+'[1]SCC X Ano = Publico'!J300</f>
        <v>0</v>
      </c>
      <c r="K300" s="31">
        <f>'[1]SCC X Ano = Privado'!K300+'[1]SCC X Ano = Publico'!K300</f>
        <v>0</v>
      </c>
      <c r="L300" s="31">
        <f t="shared" si="8"/>
        <v>1613863.9260364952</v>
      </c>
      <c r="N300" s="28" t="s">
        <v>273</v>
      </c>
      <c r="O300" s="32">
        <f>+B300/[1]Formato_Análises_Mecenato!$V$31</f>
        <v>0</v>
      </c>
      <c r="P300" s="32">
        <f>+C300/[1]Formato_Análises_Mecenato!$V$31</f>
        <v>2.8218687268365627E-4</v>
      </c>
      <c r="Q300" s="32">
        <f>+D300/[1]Formato_Análises_Mecenato!$V$31</f>
        <v>0</v>
      </c>
      <c r="R300" s="32">
        <f>+E300/[1]Formato_Análises_Mecenato!$V$31</f>
        <v>0</v>
      </c>
      <c r="S300" s="32">
        <f>+F300/[1]Formato_Análises_Mecenato!$V$31</f>
        <v>0</v>
      </c>
      <c r="T300" s="32">
        <f>+G300/[1]Formato_Análises_Mecenato!$V$31</f>
        <v>0</v>
      </c>
      <c r="U300" s="32">
        <f>+H300/[1]Formato_Análises_Mecenato!$V$31</f>
        <v>0</v>
      </c>
      <c r="V300" s="32">
        <f>+I300/[1]Formato_Análises_Mecenato!$V$31</f>
        <v>9.6051887791698428E-4</v>
      </c>
      <c r="W300" s="32">
        <f>+J300/[1]Formato_Análises_Mecenato!$V$31</f>
        <v>0</v>
      </c>
      <c r="X300" s="32">
        <f>+K300/[1]Formato_Análises_Mecenato!$V$31</f>
        <v>0</v>
      </c>
    </row>
    <row r="301" spans="1:24" x14ac:dyDescent="0.25">
      <c r="A301" s="28" t="s">
        <v>274</v>
      </c>
      <c r="B301" s="31">
        <f>'[1]SCC X Ano = Privado'!B301+'[1]SCC X Ano = Publico'!B301</f>
        <v>0</v>
      </c>
      <c r="C301" s="31">
        <f>'[1]SCC X Ano = Privado'!C301+'[1]SCC X Ano = Publico'!C301</f>
        <v>1777510.2191665568</v>
      </c>
      <c r="D301" s="31">
        <f>'[1]SCC X Ano = Privado'!D301+'[1]SCC X Ano = Publico'!D301</f>
        <v>71123.482975271356</v>
      </c>
      <c r="E301" s="31">
        <f>'[1]SCC X Ano = Privado'!E301+'[1]SCC X Ano = Publico'!E301</f>
        <v>0</v>
      </c>
      <c r="F301" s="31">
        <f>'[1]SCC X Ano = Privado'!F301+'[1]SCC X Ano = Publico'!F301</f>
        <v>0</v>
      </c>
      <c r="G301" s="31">
        <f>'[1]SCC X Ano = Privado'!G301+'[1]SCC X Ano = Publico'!G301</f>
        <v>0</v>
      </c>
      <c r="H301" s="31">
        <f>'[1]SCC X Ano = Privado'!H301+'[1]SCC X Ano = Publico'!H301</f>
        <v>0</v>
      </c>
      <c r="I301" s="31">
        <f>'[1]SCC X Ano = Privado'!I301+'[1]SCC X Ano = Publico'!I301</f>
        <v>425816.70837177313</v>
      </c>
      <c r="J301" s="31">
        <f>'[1]SCC X Ano = Privado'!J301+'[1]SCC X Ano = Publico'!J301</f>
        <v>193589.02779494209</v>
      </c>
      <c r="K301" s="31">
        <f>'[1]SCC X Ano = Privado'!K301+'[1]SCC X Ano = Publico'!K301</f>
        <v>0</v>
      </c>
      <c r="L301" s="31">
        <f t="shared" si="8"/>
        <v>2468039.4383085435</v>
      </c>
      <c r="N301" s="28" t="s">
        <v>274</v>
      </c>
      <c r="O301" s="32">
        <f>+B301/[1]Formato_Análises_Mecenato!$V$31</f>
        <v>0</v>
      </c>
      <c r="P301" s="32">
        <f>+C301/[1]Formato_Análises_Mecenato!$V$31</f>
        <v>1.3687164918139037E-3</v>
      </c>
      <c r="Q301" s="32">
        <f>+D301/[1]Formato_Análises_Mecenato!$V$31</f>
        <v>5.4766427249652612E-5</v>
      </c>
      <c r="R301" s="32">
        <f>+E301/[1]Formato_Análises_Mecenato!$V$31</f>
        <v>0</v>
      </c>
      <c r="S301" s="32">
        <f>+F301/[1]Formato_Análises_Mecenato!$V$31</f>
        <v>0</v>
      </c>
      <c r="T301" s="32">
        <f>+G301/[1]Formato_Análises_Mecenato!$V$31</f>
        <v>0</v>
      </c>
      <c r="U301" s="32">
        <f>+H301/[1]Formato_Análises_Mecenato!$V$31</f>
        <v>0</v>
      </c>
      <c r="V301" s="32">
        <f>+I301/[1]Formato_Análises_Mecenato!$V$31</f>
        <v>3.2788692011662948E-4</v>
      </c>
      <c r="W301" s="32">
        <f>+J301/[1]Formato_Análises_Mecenato!$V$31</f>
        <v>1.4906721329647064E-4</v>
      </c>
      <c r="X301" s="32">
        <f>+K301/[1]Formato_Análises_Mecenato!$V$31</f>
        <v>0</v>
      </c>
    </row>
    <row r="302" spans="1:24" x14ac:dyDescent="0.25">
      <c r="A302" s="28" t="s">
        <v>275</v>
      </c>
      <c r="B302" s="31">
        <f>'[1]SCC X Ano = Privado'!B302+'[1]SCC X Ano = Publico'!B302</f>
        <v>0</v>
      </c>
      <c r="C302" s="31">
        <f>'[1]SCC X Ano = Privado'!C302+'[1]SCC X Ano = Publico'!C302</f>
        <v>396103.08980074205</v>
      </c>
      <c r="D302" s="31">
        <f>'[1]SCC X Ano = Privado'!D302+'[1]SCC X Ano = Publico'!D302</f>
        <v>0</v>
      </c>
      <c r="E302" s="31">
        <f>'[1]SCC X Ano = Privado'!E302+'[1]SCC X Ano = Publico'!E302</f>
        <v>0</v>
      </c>
      <c r="F302" s="31">
        <f>'[1]SCC X Ano = Privado'!F302+'[1]SCC X Ano = Publico'!F302</f>
        <v>0</v>
      </c>
      <c r="G302" s="31">
        <f>'[1]SCC X Ano = Privado'!G302+'[1]SCC X Ano = Publico'!G302</f>
        <v>264558.84027868963</v>
      </c>
      <c r="H302" s="31">
        <f>'[1]SCC X Ano = Privado'!H302+'[1]SCC X Ano = Publico'!H302</f>
        <v>0</v>
      </c>
      <c r="I302" s="31">
        <f>'[1]SCC X Ano = Privado'!I302+'[1]SCC X Ano = Publico'!I302</f>
        <v>2537232.9035077235</v>
      </c>
      <c r="J302" s="31">
        <f>'[1]SCC X Ano = Privado'!J302+'[1]SCC X Ano = Publico'!J302</f>
        <v>0</v>
      </c>
      <c r="K302" s="31">
        <f>'[1]SCC X Ano = Privado'!K302+'[1]SCC X Ano = Publico'!K302</f>
        <v>0</v>
      </c>
      <c r="L302" s="31">
        <f t="shared" si="8"/>
        <v>3197894.8335871552</v>
      </c>
      <c r="N302" s="28" t="s">
        <v>275</v>
      </c>
      <c r="O302" s="32">
        <f>+B302/[1]Formato_Análises_Mecenato!$V$31</f>
        <v>0</v>
      </c>
      <c r="P302" s="32">
        <f>+C302/[1]Formato_Análises_Mecenato!$V$31</f>
        <v>3.0500687175960382E-4</v>
      </c>
      <c r="Q302" s="32">
        <f>+D302/[1]Formato_Análises_Mecenato!$V$31</f>
        <v>0</v>
      </c>
      <c r="R302" s="32">
        <f>+E302/[1]Formato_Análises_Mecenato!$V$31</f>
        <v>0</v>
      </c>
      <c r="S302" s="32">
        <f>+F302/[1]Formato_Análises_Mecenato!$V$31</f>
        <v>0</v>
      </c>
      <c r="T302" s="32">
        <f>+G302/[1]Formato_Análises_Mecenato!$V$31</f>
        <v>2.0371531136084724E-4</v>
      </c>
      <c r="U302" s="32">
        <f>+H302/[1]Formato_Análises_Mecenato!$V$31</f>
        <v>0</v>
      </c>
      <c r="V302" s="32">
        <f>+I302/[1]Formato_Análises_Mecenato!$V$31</f>
        <v>1.9537173295308581E-3</v>
      </c>
      <c r="W302" s="32">
        <f>+J302/[1]Formato_Análises_Mecenato!$V$31</f>
        <v>0</v>
      </c>
      <c r="X302" s="32">
        <f>+K302/[1]Formato_Análises_Mecenato!$V$31</f>
        <v>0</v>
      </c>
    </row>
    <row r="303" spans="1:24" x14ac:dyDescent="0.25">
      <c r="A303" s="28" t="s">
        <v>276</v>
      </c>
      <c r="B303" s="31">
        <f>'[1]SCC X Ano = Privado'!B303+'[1]SCC X Ano = Publico'!B303</f>
        <v>0</v>
      </c>
      <c r="C303" s="31">
        <f>'[1]SCC X Ano = Privado'!C303+'[1]SCC X Ano = Publico'!C303</f>
        <v>13917597.13641292</v>
      </c>
      <c r="D303" s="31">
        <f>'[1]SCC X Ano = Privado'!D303+'[1]SCC X Ano = Publico'!D303</f>
        <v>3186445.8348649177</v>
      </c>
      <c r="E303" s="31">
        <f>'[1]SCC X Ano = Privado'!E303+'[1]SCC X Ano = Publico'!E303</f>
        <v>0</v>
      </c>
      <c r="F303" s="31">
        <f>'[1]SCC X Ano = Privado'!F303+'[1]SCC X Ano = Publico'!F303</f>
        <v>0</v>
      </c>
      <c r="G303" s="31">
        <f>'[1]SCC X Ano = Privado'!G303+'[1]SCC X Ano = Publico'!G303</f>
        <v>759325.71682749595</v>
      </c>
      <c r="H303" s="31">
        <f>'[1]SCC X Ano = Privado'!H303+'[1]SCC X Ano = Publico'!H303</f>
        <v>0</v>
      </c>
      <c r="I303" s="31">
        <f>'[1]SCC X Ano = Privado'!I303+'[1]SCC X Ano = Publico'!I303</f>
        <v>5221625.6877339147</v>
      </c>
      <c r="J303" s="31">
        <f>'[1]SCC X Ano = Privado'!J303+'[1]SCC X Ano = Publico'!J303</f>
        <v>1008115.1897658</v>
      </c>
      <c r="K303" s="31">
        <f>'[1]SCC X Ano = Privado'!K303+'[1]SCC X Ano = Publico'!K303</f>
        <v>0</v>
      </c>
      <c r="L303" s="31">
        <f t="shared" si="8"/>
        <v>24093109.565605048</v>
      </c>
      <c r="N303" s="28" t="s">
        <v>276</v>
      </c>
      <c r="O303" s="32">
        <f>+B303/[1]Formato_Análises_Mecenato!$V$31</f>
        <v>0</v>
      </c>
      <c r="P303" s="32">
        <f>+C303/[1]Formato_Análises_Mecenato!$V$31</f>
        <v>1.0716813057739931E-2</v>
      </c>
      <c r="Q303" s="32">
        <f>+D303/[1]Formato_Análises_Mecenato!$V$31</f>
        <v>2.4536235670680369E-3</v>
      </c>
      <c r="R303" s="32">
        <f>+E303/[1]Formato_Análises_Mecenato!$V$31</f>
        <v>0</v>
      </c>
      <c r="S303" s="32">
        <f>+F303/[1]Formato_Análises_Mecenato!$V$31</f>
        <v>0</v>
      </c>
      <c r="T303" s="32">
        <f>+G303/[1]Formato_Análises_Mecenato!$V$31</f>
        <v>5.8469516522246384E-4</v>
      </c>
      <c r="U303" s="32">
        <f>+H303/[1]Formato_Análises_Mecenato!$V$31</f>
        <v>0</v>
      </c>
      <c r="V303" s="32">
        <f>+I303/[1]Formato_Análises_Mecenato!$V$31</f>
        <v>4.0207505508641139E-3</v>
      </c>
      <c r="W303" s="32">
        <f>+J303/[1]Formato_Análises_Mecenato!$V$31</f>
        <v>7.7626776544076836E-4</v>
      </c>
      <c r="X303" s="32">
        <f>+K303/[1]Formato_Análises_Mecenato!$V$31</f>
        <v>0</v>
      </c>
    </row>
    <row r="304" spans="1:24" x14ac:dyDescent="0.25">
      <c r="A304" s="30" t="s">
        <v>6</v>
      </c>
      <c r="B304" s="31">
        <f>'[1]SCC X Ano = Privado'!B304+'[1]SCC X Ano = Publico'!B304</f>
        <v>6963704.9560269918</v>
      </c>
      <c r="C304" s="31">
        <f>'[1]SCC X Ano = Privado'!C304+'[1]SCC X Ano = Publico'!C304</f>
        <v>468796041.82883477</v>
      </c>
      <c r="D304" s="31">
        <f>'[1]SCC X Ano = Privado'!D304+'[1]SCC X Ano = Publico'!D304</f>
        <v>81636387.295522526</v>
      </c>
      <c r="E304" s="31">
        <f>'[1]SCC X Ano = Privado'!E304+'[1]SCC X Ano = Publico'!E304</f>
        <v>0</v>
      </c>
      <c r="F304" s="31">
        <f>'[1]SCC X Ano = Privado'!F304+'[1]SCC X Ano = Publico'!F304</f>
        <v>2670997.7813573037</v>
      </c>
      <c r="G304" s="31">
        <f>'[1]SCC X Ano = Privado'!G304+'[1]SCC X Ano = Publico'!G304</f>
        <v>112156037.33515421</v>
      </c>
      <c r="H304" s="31">
        <f>'[1]SCC X Ano = Privado'!H304+'[1]SCC X Ano = Publico'!H304</f>
        <v>0</v>
      </c>
      <c r="I304" s="31">
        <f>'[1]SCC X Ano = Privado'!I304+'[1]SCC X Ano = Publico'!I304</f>
        <v>312201182.2968601</v>
      </c>
      <c r="J304" s="31">
        <f>'[1]SCC X Ano = Privado'!J304+'[1]SCC X Ano = Publico'!J304</f>
        <v>314245044.10247588</v>
      </c>
      <c r="K304" s="31">
        <f>'[1]SCC X Ano = Privado'!K304+'[1]SCC X Ano = Publico'!K304</f>
        <v>0</v>
      </c>
      <c r="L304" s="31">
        <f t="shared" si="8"/>
        <v>1298669395.5962317</v>
      </c>
      <c r="N304" s="28" t="s">
        <v>6</v>
      </c>
      <c r="O304" s="32">
        <f>+B304/[1]Formato_Análises_Mecenato!$V$31</f>
        <v>5.3621845403001023E-3</v>
      </c>
      <c r="P304" s="32">
        <f>+C304/[1]Formato_Análises_Mecenato!$V$31</f>
        <v>0.36098181986771621</v>
      </c>
      <c r="Q304" s="32">
        <f>+D304/[1]Formato_Análises_Mecenato!$V$31</f>
        <v>6.2861562436406282E-2</v>
      </c>
      <c r="R304" s="32">
        <f>+E304/[1]Formato_Análises_Mecenato!$V$31</f>
        <v>0</v>
      </c>
      <c r="S304" s="32">
        <f>+F304/[1]Formato_Análises_Mecenato!$V$31</f>
        <v>2.0567188157468073E-3</v>
      </c>
      <c r="T304" s="32">
        <f>+G304/[1]Formato_Análises_Mecenato!$V$31</f>
        <v>8.6362270270997091E-2</v>
      </c>
      <c r="U304" s="32">
        <f>+H304/[1]Formato_Análises_Mecenato!$V$31</f>
        <v>0</v>
      </c>
      <c r="V304" s="32">
        <f>+I304/[1]Formato_Análises_Mecenato!$V$31</f>
        <v>0.24040081590859813</v>
      </c>
      <c r="W304" s="32">
        <f>+J304/[1]Formato_Análises_Mecenato!$V$31</f>
        <v>0.24197462816023546</v>
      </c>
      <c r="X304" s="32">
        <f>+K304/[1]Formato_Análises_Mecenato!$V$31</f>
        <v>0</v>
      </c>
    </row>
    <row r="309" spans="1:24" x14ac:dyDescent="0.25">
      <c r="A309" s="28"/>
      <c r="B309" s="30">
        <v>2016</v>
      </c>
      <c r="C309" s="30">
        <v>2016</v>
      </c>
      <c r="D309" s="30">
        <v>2016</v>
      </c>
      <c r="E309" s="30">
        <v>2016</v>
      </c>
      <c r="F309" s="30">
        <v>2016</v>
      </c>
      <c r="G309" s="30">
        <v>2016</v>
      </c>
      <c r="H309" s="30">
        <v>2016</v>
      </c>
      <c r="I309" s="30">
        <v>2016</v>
      </c>
      <c r="J309" s="30">
        <v>2016</v>
      </c>
      <c r="K309" s="30">
        <v>2016</v>
      </c>
      <c r="O309" s="30">
        <v>2016</v>
      </c>
      <c r="P309" s="30">
        <v>2016</v>
      </c>
      <c r="Q309" s="30">
        <v>2016</v>
      </c>
      <c r="R309" s="30">
        <v>2016</v>
      </c>
      <c r="S309" s="30">
        <v>2016</v>
      </c>
      <c r="T309" s="30">
        <v>2016</v>
      </c>
      <c r="U309" s="30">
        <v>2016</v>
      </c>
      <c r="V309" s="30">
        <v>2016</v>
      </c>
      <c r="W309" s="30">
        <v>2016</v>
      </c>
      <c r="X309" s="30">
        <v>2016</v>
      </c>
    </row>
    <row r="310" spans="1:24" x14ac:dyDescent="0.25">
      <c r="A310" s="28"/>
      <c r="B310" s="28" t="s">
        <v>283</v>
      </c>
      <c r="C310" s="28" t="s">
        <v>284</v>
      </c>
      <c r="D310" s="28" t="s">
        <v>285</v>
      </c>
      <c r="E310" s="28" t="s">
        <v>286</v>
      </c>
      <c r="F310" s="28" t="s">
        <v>287</v>
      </c>
      <c r="G310" s="28" t="s">
        <v>288</v>
      </c>
      <c r="H310" s="28" t="s">
        <v>289</v>
      </c>
      <c r="I310" s="28" t="s">
        <v>290</v>
      </c>
      <c r="J310" s="28" t="s">
        <v>291</v>
      </c>
      <c r="K310" s="28" t="s">
        <v>292</v>
      </c>
      <c r="L310" s="28" t="s">
        <v>293</v>
      </c>
      <c r="O310" s="28" t="s">
        <v>283</v>
      </c>
      <c r="P310" s="28" t="s">
        <v>284</v>
      </c>
      <c r="Q310" s="28" t="s">
        <v>285</v>
      </c>
      <c r="R310" s="28" t="s">
        <v>286</v>
      </c>
      <c r="S310" s="28" t="s">
        <v>287</v>
      </c>
      <c r="T310" s="28" t="s">
        <v>288</v>
      </c>
      <c r="U310" s="28" t="s">
        <v>289</v>
      </c>
      <c r="V310" s="28" t="s">
        <v>290</v>
      </c>
      <c r="W310" s="28" t="s">
        <v>291</v>
      </c>
      <c r="X310" s="28" t="s">
        <v>292</v>
      </c>
    </row>
    <row r="311" spans="1:24" x14ac:dyDescent="0.25">
      <c r="A311" s="28" t="s">
        <v>250</v>
      </c>
      <c r="B311" s="31">
        <f>'[1]SCC X Ano = Privado'!B311+'[1]SCC X Ano = Publico'!B311</f>
        <v>0</v>
      </c>
      <c r="C311" s="31">
        <f>'[1]SCC X Ano = Privado'!C311+'[1]SCC X Ano = Publico'!C311</f>
        <v>0</v>
      </c>
      <c r="D311" s="31">
        <f>'[1]SCC X Ano = Privado'!D311+'[1]SCC X Ano = Publico'!D311</f>
        <v>980059.45097053843</v>
      </c>
      <c r="E311" s="31">
        <f>'[1]SCC X Ano = Privado'!E311+'[1]SCC X Ano = Publico'!E311</f>
        <v>0</v>
      </c>
      <c r="F311" s="31">
        <f>'[1]SCC X Ano = Privado'!F311+'[1]SCC X Ano = Publico'!F311</f>
        <v>0</v>
      </c>
      <c r="G311" s="31">
        <f>'[1]SCC X Ano = Privado'!G311+'[1]SCC X Ano = Publico'!G311</f>
        <v>0</v>
      </c>
      <c r="H311" s="31">
        <f>'[1]SCC X Ano = Privado'!H311+'[1]SCC X Ano = Publico'!H311</f>
        <v>0</v>
      </c>
      <c r="I311" s="31">
        <f>'[1]SCC X Ano = Privado'!I311+'[1]SCC X Ano = Publico'!I311</f>
        <v>0</v>
      </c>
      <c r="J311" s="31">
        <f>'[1]SCC X Ano = Privado'!J311+'[1]SCC X Ano = Publico'!J311</f>
        <v>0</v>
      </c>
      <c r="K311" s="31">
        <f>'[1]SCC X Ano = Privado'!K311+'[1]SCC X Ano = Publico'!K311</f>
        <v>0</v>
      </c>
      <c r="L311" s="31">
        <f>SUM(B311:K311)</f>
        <v>980059.45097053843</v>
      </c>
      <c r="N311" s="28" t="s">
        <v>250</v>
      </c>
      <c r="O311" s="32">
        <f>+B311/[1]Formato_Análises_Mecenato!$W$31</f>
        <v>0</v>
      </c>
      <c r="P311" s="32">
        <f>+C311/[1]Formato_Análises_Mecenato!$W$31</f>
        <v>0</v>
      </c>
      <c r="Q311" s="32">
        <f>+D311/[1]Formato_Análises_Mecenato!$W$31</f>
        <v>8.4363580807620883E-4</v>
      </c>
      <c r="R311" s="32">
        <f>+E311/[1]Formato_Análises_Mecenato!$W$31</f>
        <v>0</v>
      </c>
      <c r="S311" s="32">
        <f>+F311/[1]Formato_Análises_Mecenato!$W$31</f>
        <v>0</v>
      </c>
      <c r="T311" s="32">
        <f>+G311/[1]Formato_Análises_Mecenato!$W$31</f>
        <v>0</v>
      </c>
      <c r="U311" s="32">
        <f>+H311/[1]Formato_Análises_Mecenato!$W$31</f>
        <v>0</v>
      </c>
      <c r="V311" s="32">
        <f>+I311/[1]Formato_Análises_Mecenato!$W$31</f>
        <v>0</v>
      </c>
      <c r="W311" s="32">
        <f>+J311/[1]Formato_Análises_Mecenato!$W$31</f>
        <v>0</v>
      </c>
      <c r="X311" s="32">
        <f>+K311/[1]Formato_Análises_Mecenato!$W$31</f>
        <v>0</v>
      </c>
    </row>
    <row r="312" spans="1:24" x14ac:dyDescent="0.25">
      <c r="A312" s="28" t="s">
        <v>251</v>
      </c>
      <c r="B312" s="31">
        <f>'[1]SCC X Ano = Privado'!B312+'[1]SCC X Ano = Publico'!B312</f>
        <v>0</v>
      </c>
      <c r="C312" s="31">
        <f>'[1]SCC X Ano = Privado'!C312+'[1]SCC X Ano = Publico'!C312</f>
        <v>0</v>
      </c>
      <c r="D312" s="31">
        <f>'[1]SCC X Ano = Privado'!D312+'[1]SCC X Ano = Publico'!D312</f>
        <v>0</v>
      </c>
      <c r="E312" s="31">
        <f>'[1]SCC X Ano = Privado'!E312+'[1]SCC X Ano = Publico'!E312</f>
        <v>0</v>
      </c>
      <c r="F312" s="31">
        <f>'[1]SCC X Ano = Privado'!F312+'[1]SCC X Ano = Publico'!F312</f>
        <v>0</v>
      </c>
      <c r="G312" s="31">
        <f>'[1]SCC X Ano = Privado'!G312+'[1]SCC X Ano = Publico'!G312</f>
        <v>0</v>
      </c>
      <c r="H312" s="31">
        <f>'[1]SCC X Ano = Privado'!H312+'[1]SCC X Ano = Publico'!H312</f>
        <v>0</v>
      </c>
      <c r="I312" s="31">
        <f>'[1]SCC X Ano = Privado'!I312+'[1]SCC X Ano = Publico'!I312</f>
        <v>0</v>
      </c>
      <c r="J312" s="31">
        <f>'[1]SCC X Ano = Privado'!J312+'[1]SCC X Ano = Publico'!J312</f>
        <v>0</v>
      </c>
      <c r="K312" s="31">
        <f>'[1]SCC X Ano = Privado'!K312+'[1]SCC X Ano = Publico'!K312</f>
        <v>0</v>
      </c>
      <c r="L312" s="31">
        <f t="shared" ref="L312:L338" si="9">SUM(B312:K312)</f>
        <v>0</v>
      </c>
      <c r="N312" s="28" t="s">
        <v>251</v>
      </c>
      <c r="O312" s="32">
        <f>+B312/[1]Formato_Análises_Mecenato!$W$31</f>
        <v>0</v>
      </c>
      <c r="P312" s="32">
        <f>+C312/[1]Formato_Análises_Mecenato!$W$31</f>
        <v>0</v>
      </c>
      <c r="Q312" s="32">
        <f>+D312/[1]Formato_Análises_Mecenato!$W$31</f>
        <v>0</v>
      </c>
      <c r="R312" s="32">
        <f>+E312/[1]Formato_Análises_Mecenato!$W$31</f>
        <v>0</v>
      </c>
      <c r="S312" s="32">
        <f>+F312/[1]Formato_Análises_Mecenato!$W$31</f>
        <v>0</v>
      </c>
      <c r="T312" s="32">
        <f>+G312/[1]Formato_Análises_Mecenato!$W$31</f>
        <v>0</v>
      </c>
      <c r="U312" s="32">
        <f>+H312/[1]Formato_Análises_Mecenato!$W$31</f>
        <v>0</v>
      </c>
      <c r="V312" s="32">
        <f>+I312/[1]Formato_Análises_Mecenato!$W$31</f>
        <v>0</v>
      </c>
      <c r="W312" s="32">
        <f>+J312/[1]Formato_Análises_Mecenato!$W$31</f>
        <v>0</v>
      </c>
      <c r="X312" s="32">
        <f>+K312/[1]Formato_Análises_Mecenato!$W$31</f>
        <v>0</v>
      </c>
    </row>
    <row r="313" spans="1:24" x14ac:dyDescent="0.25">
      <c r="A313" s="28" t="s">
        <v>252</v>
      </c>
      <c r="B313" s="31">
        <f>'[1]SCC X Ano = Privado'!B313+'[1]SCC X Ano = Publico'!B313</f>
        <v>0</v>
      </c>
      <c r="C313" s="31">
        <f>'[1]SCC X Ano = Privado'!C313+'[1]SCC X Ano = Publico'!C313</f>
        <v>318348.32589861169</v>
      </c>
      <c r="D313" s="31">
        <f>'[1]SCC X Ano = Privado'!D313+'[1]SCC X Ano = Publico'!D313</f>
        <v>360315.97462152148</v>
      </c>
      <c r="E313" s="31">
        <f>'[1]SCC X Ano = Privado'!E313+'[1]SCC X Ano = Publico'!E313</f>
        <v>0</v>
      </c>
      <c r="F313" s="31">
        <f>'[1]SCC X Ano = Privado'!F313+'[1]SCC X Ano = Publico'!F313</f>
        <v>0</v>
      </c>
      <c r="G313" s="31">
        <f>'[1]SCC X Ano = Privado'!G313+'[1]SCC X Ano = Publico'!G313</f>
        <v>154421.13198065205</v>
      </c>
      <c r="H313" s="31">
        <f>'[1]SCC X Ano = Privado'!H313+'[1]SCC X Ano = Publico'!H313</f>
        <v>0</v>
      </c>
      <c r="I313" s="31">
        <f>'[1]SCC X Ano = Privado'!I313+'[1]SCC X Ano = Publico'!I313</f>
        <v>0</v>
      </c>
      <c r="J313" s="31">
        <f>'[1]SCC X Ano = Privado'!J313+'[1]SCC X Ano = Publico'!J313</f>
        <v>276421.37229134998</v>
      </c>
      <c r="K313" s="31">
        <f>'[1]SCC X Ano = Privado'!K313+'[1]SCC X Ano = Publico'!K313</f>
        <v>0</v>
      </c>
      <c r="L313" s="31">
        <f t="shared" si="9"/>
        <v>1109506.8047921353</v>
      </c>
      <c r="N313" s="28" t="s">
        <v>252</v>
      </c>
      <c r="O313" s="32">
        <f>+B313/[1]Formato_Análises_Mecenato!$W$31</f>
        <v>0</v>
      </c>
      <c r="P313" s="32">
        <f>+C313/[1]Formato_Análises_Mecenato!$W$31</f>
        <v>2.7403444444438812E-4</v>
      </c>
      <c r="Q313" s="32">
        <f>+D313/[1]Formato_Análises_Mecenato!$W$31</f>
        <v>3.101602235574297E-4</v>
      </c>
      <c r="R313" s="32">
        <f>+E313/[1]Formato_Análises_Mecenato!$W$31</f>
        <v>0</v>
      </c>
      <c r="S313" s="32">
        <f>+F313/[1]Formato_Análises_Mecenato!$W$31</f>
        <v>0</v>
      </c>
      <c r="T313" s="32">
        <f>+G313/[1]Formato_Análises_Mecenato!$W$31</f>
        <v>1.3292581009604129E-4</v>
      </c>
      <c r="U313" s="32">
        <f>+H313/[1]Formato_Análises_Mecenato!$W$31</f>
        <v>0</v>
      </c>
      <c r="V313" s="32">
        <f>+I313/[1]Formato_Análises_Mecenato!$W$31</f>
        <v>0</v>
      </c>
      <c r="W313" s="32">
        <f>+J313/[1]Formato_Análises_Mecenato!$W$31</f>
        <v>2.3794369571316729E-4</v>
      </c>
      <c r="X313" s="32">
        <f>+K313/[1]Formato_Análises_Mecenato!$W$31</f>
        <v>0</v>
      </c>
    </row>
    <row r="314" spans="1:24" x14ac:dyDescent="0.25">
      <c r="A314" s="28" t="s">
        <v>253</v>
      </c>
      <c r="B314" s="31">
        <f>'[1]SCC X Ano = Privado'!B314+'[1]SCC X Ano = Publico'!B314</f>
        <v>0</v>
      </c>
      <c r="C314" s="31">
        <f>'[1]SCC X Ano = Privado'!C314+'[1]SCC X Ano = Publico'!C314</f>
        <v>0</v>
      </c>
      <c r="D314" s="31">
        <f>'[1]SCC X Ano = Privado'!D314+'[1]SCC X Ano = Publico'!D314</f>
        <v>0</v>
      </c>
      <c r="E314" s="31">
        <f>'[1]SCC X Ano = Privado'!E314+'[1]SCC X Ano = Publico'!E314</f>
        <v>0</v>
      </c>
      <c r="F314" s="31">
        <f>'[1]SCC X Ano = Privado'!F314+'[1]SCC X Ano = Publico'!F314</f>
        <v>0</v>
      </c>
      <c r="G314" s="31">
        <f>'[1]SCC X Ano = Privado'!G314+'[1]SCC X Ano = Publico'!G314</f>
        <v>0</v>
      </c>
      <c r="H314" s="31">
        <f>'[1]SCC X Ano = Privado'!H314+'[1]SCC X Ano = Publico'!H314</f>
        <v>0</v>
      </c>
      <c r="I314" s="31">
        <f>'[1]SCC X Ano = Privado'!I314+'[1]SCC X Ano = Publico'!I314</f>
        <v>0</v>
      </c>
      <c r="J314" s="31">
        <f>'[1]SCC X Ano = Privado'!J314+'[1]SCC X Ano = Publico'!J314</f>
        <v>0</v>
      </c>
      <c r="K314" s="31">
        <f>'[1]SCC X Ano = Privado'!K314+'[1]SCC X Ano = Publico'!K314</f>
        <v>0</v>
      </c>
      <c r="L314" s="31">
        <f t="shared" si="9"/>
        <v>0</v>
      </c>
      <c r="N314" s="28" t="s">
        <v>253</v>
      </c>
      <c r="O314" s="32">
        <f>+B314/[1]Formato_Análises_Mecenato!$W$31</f>
        <v>0</v>
      </c>
      <c r="P314" s="32">
        <f>+C314/[1]Formato_Análises_Mecenato!$W$31</f>
        <v>0</v>
      </c>
      <c r="Q314" s="32">
        <f>+D314/[1]Formato_Análises_Mecenato!$W$31</f>
        <v>0</v>
      </c>
      <c r="R314" s="32">
        <f>+E314/[1]Formato_Análises_Mecenato!$W$31</f>
        <v>0</v>
      </c>
      <c r="S314" s="32">
        <f>+F314/[1]Formato_Análises_Mecenato!$W$31</f>
        <v>0</v>
      </c>
      <c r="T314" s="32">
        <f>+G314/[1]Formato_Análises_Mecenato!$W$31</f>
        <v>0</v>
      </c>
      <c r="U314" s="32">
        <f>+H314/[1]Formato_Análises_Mecenato!$W$31</f>
        <v>0</v>
      </c>
      <c r="V314" s="32">
        <f>+I314/[1]Formato_Análises_Mecenato!$W$31</f>
        <v>0</v>
      </c>
      <c r="W314" s="32">
        <f>+J314/[1]Formato_Análises_Mecenato!$W$31</f>
        <v>0</v>
      </c>
      <c r="X314" s="32">
        <f>+K314/[1]Formato_Análises_Mecenato!$W$31</f>
        <v>0</v>
      </c>
    </row>
    <row r="315" spans="1:24" x14ac:dyDescent="0.25">
      <c r="A315" s="28" t="s">
        <v>254</v>
      </c>
      <c r="B315" s="31">
        <f>'[1]SCC X Ano = Privado'!B315+'[1]SCC X Ano = Publico'!B315</f>
        <v>0</v>
      </c>
      <c r="C315" s="31">
        <f>'[1]SCC X Ano = Privado'!C315+'[1]SCC X Ano = Publico'!C315</f>
        <v>283424.54563728877</v>
      </c>
      <c r="D315" s="31">
        <f>'[1]SCC X Ano = Privado'!D315+'[1]SCC X Ano = Publico'!D315</f>
        <v>295253.20434700674</v>
      </c>
      <c r="E315" s="31">
        <f>'[1]SCC X Ano = Privado'!E315+'[1]SCC X Ano = Publico'!E315</f>
        <v>0</v>
      </c>
      <c r="F315" s="31">
        <f>'[1]SCC X Ano = Privado'!F315+'[1]SCC X Ano = Publico'!F315</f>
        <v>0</v>
      </c>
      <c r="G315" s="31">
        <f>'[1]SCC X Ano = Privado'!G315+'[1]SCC X Ano = Publico'!G315</f>
        <v>0</v>
      </c>
      <c r="H315" s="31">
        <f>'[1]SCC X Ano = Privado'!H315+'[1]SCC X Ano = Publico'!H315</f>
        <v>0</v>
      </c>
      <c r="I315" s="31">
        <f>'[1]SCC X Ano = Privado'!I315+'[1]SCC X Ano = Publico'!I315</f>
        <v>3078642.6345875994</v>
      </c>
      <c r="J315" s="31">
        <f>'[1]SCC X Ano = Privado'!J315+'[1]SCC X Ano = Publico'!J315</f>
        <v>308842.2639613041</v>
      </c>
      <c r="K315" s="31">
        <f>'[1]SCC X Ano = Privado'!K315+'[1]SCC X Ano = Publico'!K315</f>
        <v>0</v>
      </c>
      <c r="L315" s="31">
        <f t="shared" si="9"/>
        <v>3966162.648533199</v>
      </c>
      <c r="N315" s="28" t="s">
        <v>254</v>
      </c>
      <c r="O315" s="32">
        <f>+B315/[1]Formato_Análises_Mecenato!$W$31</f>
        <v>0</v>
      </c>
      <c r="P315" s="32">
        <f>+C315/[1]Formato_Análises_Mecenato!$W$31</f>
        <v>2.4397203185027417E-4</v>
      </c>
      <c r="Q315" s="32">
        <f>+D315/[1]Formato_Análises_Mecenato!$W$31</f>
        <v>2.5415414890363094E-4</v>
      </c>
      <c r="R315" s="32">
        <f>+E315/[1]Formato_Análises_Mecenato!$W$31</f>
        <v>0</v>
      </c>
      <c r="S315" s="32">
        <f>+F315/[1]Formato_Análises_Mecenato!$W$31</f>
        <v>0</v>
      </c>
      <c r="T315" s="32">
        <f>+G315/[1]Formato_Análises_Mecenato!$W$31</f>
        <v>0</v>
      </c>
      <c r="U315" s="32">
        <f>+H315/[1]Formato_Análises_Mecenato!$W$31</f>
        <v>0</v>
      </c>
      <c r="V315" s="32">
        <f>+I315/[1]Formato_Análises_Mecenato!$W$31</f>
        <v>2.6500975672814095E-3</v>
      </c>
      <c r="W315" s="32">
        <f>+J315/[1]Formato_Análises_Mecenato!$W$31</f>
        <v>2.6585162019208259E-4</v>
      </c>
      <c r="X315" s="32">
        <f>+K315/[1]Formato_Análises_Mecenato!$W$31</f>
        <v>0</v>
      </c>
    </row>
    <row r="316" spans="1:24" x14ac:dyDescent="0.25">
      <c r="A316" s="28" t="s">
        <v>255</v>
      </c>
      <c r="B316" s="31">
        <f>'[1]SCC X Ano = Privado'!B316+'[1]SCC X Ano = Publico'!B316</f>
        <v>0</v>
      </c>
      <c r="C316" s="31">
        <f>'[1]SCC X Ano = Privado'!C316+'[1]SCC X Ano = Publico'!C316</f>
        <v>0</v>
      </c>
      <c r="D316" s="31">
        <f>'[1]SCC X Ano = Privado'!D316+'[1]SCC X Ano = Publico'!D316</f>
        <v>0</v>
      </c>
      <c r="E316" s="31">
        <f>'[1]SCC X Ano = Privado'!E316+'[1]SCC X Ano = Publico'!E316</f>
        <v>0</v>
      </c>
      <c r="F316" s="31">
        <f>'[1]SCC X Ano = Privado'!F316+'[1]SCC X Ano = Publico'!F316</f>
        <v>0</v>
      </c>
      <c r="G316" s="31">
        <f>'[1]SCC X Ano = Privado'!G316+'[1]SCC X Ano = Publico'!G316</f>
        <v>0</v>
      </c>
      <c r="H316" s="31">
        <f>'[1]SCC X Ano = Privado'!H316+'[1]SCC X Ano = Publico'!H316</f>
        <v>0</v>
      </c>
      <c r="I316" s="31">
        <f>'[1]SCC X Ano = Privado'!I316+'[1]SCC X Ano = Publico'!I316</f>
        <v>288252.77969721716</v>
      </c>
      <c r="J316" s="31">
        <f>'[1]SCC X Ano = Privado'!J316+'[1]SCC X Ano = Publico'!J316</f>
        <v>0</v>
      </c>
      <c r="K316" s="31">
        <f>'[1]SCC X Ano = Privado'!K316+'[1]SCC X Ano = Publico'!K316</f>
        <v>0</v>
      </c>
      <c r="L316" s="31">
        <f t="shared" si="9"/>
        <v>288252.77969721716</v>
      </c>
      <c r="N316" s="28" t="s">
        <v>255</v>
      </c>
      <c r="O316" s="32">
        <f>+B316/[1]Formato_Análises_Mecenato!$W$31</f>
        <v>0</v>
      </c>
      <c r="P316" s="32">
        <f>+C316/[1]Formato_Análises_Mecenato!$W$31</f>
        <v>0</v>
      </c>
      <c r="Q316" s="32">
        <f>+D316/[1]Formato_Análises_Mecenato!$W$31</f>
        <v>0</v>
      </c>
      <c r="R316" s="32">
        <f>+E316/[1]Formato_Análises_Mecenato!$W$31</f>
        <v>0</v>
      </c>
      <c r="S316" s="32">
        <f>+F316/[1]Formato_Análises_Mecenato!$W$31</f>
        <v>0</v>
      </c>
      <c r="T316" s="32">
        <f>+G316/[1]Formato_Análises_Mecenato!$W$31</f>
        <v>0</v>
      </c>
      <c r="U316" s="32">
        <f>+H316/[1]Formato_Análises_Mecenato!$W$31</f>
        <v>0</v>
      </c>
      <c r="V316" s="32">
        <f>+I316/[1]Formato_Análises_Mecenato!$W$31</f>
        <v>2.4812817884594372E-4</v>
      </c>
      <c r="W316" s="32">
        <f>+J316/[1]Formato_Análises_Mecenato!$W$31</f>
        <v>0</v>
      </c>
      <c r="X316" s="32">
        <f>+K316/[1]Formato_Análises_Mecenato!$W$31</f>
        <v>0</v>
      </c>
    </row>
    <row r="317" spans="1:24" x14ac:dyDescent="0.25">
      <c r="A317" s="28" t="s">
        <v>256</v>
      </c>
      <c r="B317" s="31">
        <f>'[1]SCC X Ano = Privado'!B317+'[1]SCC X Ano = Publico'!B317</f>
        <v>0</v>
      </c>
      <c r="C317" s="31">
        <f>'[1]SCC X Ano = Privado'!C317+'[1]SCC X Ano = Publico'!C317</f>
        <v>416349.37069841073</v>
      </c>
      <c r="D317" s="31">
        <f>'[1]SCC X Ano = Privado'!D317+'[1]SCC X Ano = Publico'!D317</f>
        <v>0</v>
      </c>
      <c r="E317" s="31">
        <f>'[1]SCC X Ano = Privado'!E317+'[1]SCC X Ano = Publico'!E317</f>
        <v>0</v>
      </c>
      <c r="F317" s="31">
        <f>'[1]SCC X Ano = Privado'!F317+'[1]SCC X Ano = Publico'!F317</f>
        <v>0</v>
      </c>
      <c r="G317" s="31">
        <f>'[1]SCC X Ano = Privado'!G317+'[1]SCC X Ano = Publico'!G317</f>
        <v>0</v>
      </c>
      <c r="H317" s="31">
        <f>'[1]SCC X Ano = Privado'!H317+'[1]SCC X Ano = Publico'!H317</f>
        <v>0</v>
      </c>
      <c r="I317" s="31">
        <f>'[1]SCC X Ano = Privado'!I317+'[1]SCC X Ano = Publico'!I317</f>
        <v>0</v>
      </c>
      <c r="J317" s="31">
        <f>'[1]SCC X Ano = Privado'!J317+'[1]SCC X Ano = Publico'!J317</f>
        <v>0</v>
      </c>
      <c r="K317" s="31">
        <f>'[1]SCC X Ano = Privado'!K317+'[1]SCC X Ano = Publico'!K317</f>
        <v>0</v>
      </c>
      <c r="L317" s="31">
        <f t="shared" si="9"/>
        <v>416349.37069841073</v>
      </c>
      <c r="N317" s="28" t="s">
        <v>256</v>
      </c>
      <c r="O317" s="32">
        <f>+B317/[1]Formato_Análises_Mecenato!$W$31</f>
        <v>0</v>
      </c>
      <c r="P317" s="32">
        <f>+C317/[1]Formato_Análises_Mecenato!$W$31</f>
        <v>3.5839380707296866E-4</v>
      </c>
      <c r="Q317" s="32">
        <f>+D317/[1]Formato_Análises_Mecenato!$W$31</f>
        <v>0</v>
      </c>
      <c r="R317" s="32">
        <f>+E317/[1]Formato_Análises_Mecenato!$W$31</f>
        <v>0</v>
      </c>
      <c r="S317" s="32">
        <f>+F317/[1]Formato_Análises_Mecenato!$W$31</f>
        <v>0</v>
      </c>
      <c r="T317" s="32">
        <f>+G317/[1]Formato_Análises_Mecenato!$W$31</f>
        <v>0</v>
      </c>
      <c r="U317" s="32">
        <f>+H317/[1]Formato_Análises_Mecenato!$W$31</f>
        <v>0</v>
      </c>
      <c r="V317" s="32">
        <f>+I317/[1]Formato_Análises_Mecenato!$W$31</f>
        <v>0</v>
      </c>
      <c r="W317" s="32">
        <f>+J317/[1]Formato_Análises_Mecenato!$W$31</f>
        <v>0</v>
      </c>
      <c r="X317" s="32">
        <f>+K317/[1]Formato_Análises_Mecenato!$W$31</f>
        <v>0</v>
      </c>
    </row>
    <row r="318" spans="1:24" x14ac:dyDescent="0.25">
      <c r="A318" s="28" t="s">
        <v>257</v>
      </c>
      <c r="B318" s="31">
        <f>'[1]SCC X Ano = Privado'!B318+'[1]SCC X Ano = Publico'!B318</f>
        <v>0</v>
      </c>
      <c r="C318" s="31">
        <f>'[1]SCC X Ano = Privado'!C318+'[1]SCC X Ano = Publico'!C318</f>
        <v>88788.42419222313</v>
      </c>
      <c r="D318" s="31">
        <f>'[1]SCC X Ano = Privado'!D318+'[1]SCC X Ano = Publico'!D318</f>
        <v>0</v>
      </c>
      <c r="E318" s="31">
        <f>'[1]SCC X Ano = Privado'!E318+'[1]SCC X Ano = Publico'!E318</f>
        <v>0</v>
      </c>
      <c r="F318" s="31">
        <f>'[1]SCC X Ano = Privado'!F318+'[1]SCC X Ano = Publico'!F318</f>
        <v>0</v>
      </c>
      <c r="G318" s="31">
        <f>'[1]SCC X Ano = Privado'!G318+'[1]SCC X Ano = Publico'!G318</f>
        <v>0</v>
      </c>
      <c r="H318" s="31">
        <f>'[1]SCC X Ano = Privado'!H318+'[1]SCC X Ano = Publico'!H318</f>
        <v>0</v>
      </c>
      <c r="I318" s="31">
        <f>'[1]SCC X Ano = Privado'!I318+'[1]SCC X Ano = Publico'!I318</f>
        <v>0</v>
      </c>
      <c r="J318" s="31">
        <f>'[1]SCC X Ano = Privado'!J318+'[1]SCC X Ano = Publico'!J318</f>
        <v>51473.710660217352</v>
      </c>
      <c r="K318" s="31">
        <f>'[1]SCC X Ano = Privado'!K318+'[1]SCC X Ano = Publico'!K318</f>
        <v>0</v>
      </c>
      <c r="L318" s="31">
        <f t="shared" si="9"/>
        <v>140262.13485244047</v>
      </c>
      <c r="N318" s="28" t="s">
        <v>257</v>
      </c>
      <c r="O318" s="32">
        <f>+B318/[1]Formato_Análises_Mecenato!$W$31</f>
        <v>0</v>
      </c>
      <c r="P318" s="32">
        <f>+C318/[1]Formato_Análises_Mecenato!$W$31</f>
        <v>7.642913286234009E-5</v>
      </c>
      <c r="Q318" s="32">
        <f>+D318/[1]Formato_Análises_Mecenato!$W$31</f>
        <v>0</v>
      </c>
      <c r="R318" s="32">
        <f>+E318/[1]Formato_Análises_Mecenato!$W$31</f>
        <v>0</v>
      </c>
      <c r="S318" s="32">
        <f>+F318/[1]Formato_Análises_Mecenato!$W$31</f>
        <v>0</v>
      </c>
      <c r="T318" s="32">
        <f>+G318/[1]Formato_Análises_Mecenato!$W$31</f>
        <v>0</v>
      </c>
      <c r="U318" s="32">
        <f>+H318/[1]Formato_Análises_Mecenato!$W$31</f>
        <v>0</v>
      </c>
      <c r="V318" s="32">
        <f>+I318/[1]Formato_Análises_Mecenato!$W$31</f>
        <v>0</v>
      </c>
      <c r="W318" s="32">
        <f>+J318/[1]Formato_Análises_Mecenato!$W$31</f>
        <v>4.4308603365347095E-5</v>
      </c>
      <c r="X318" s="32">
        <f>+K318/[1]Formato_Análises_Mecenato!$W$31</f>
        <v>0</v>
      </c>
    </row>
    <row r="319" spans="1:24" x14ac:dyDescent="0.25">
      <c r="A319" s="28" t="s">
        <v>258</v>
      </c>
      <c r="B319" s="31">
        <f>'[1]SCC X Ano = Privado'!B319+'[1]SCC X Ano = Publico'!B319</f>
        <v>0</v>
      </c>
      <c r="C319" s="31">
        <f>'[1]SCC X Ano = Privado'!C319+'[1]SCC X Ano = Publico'!C319</f>
        <v>338054.89189848618</v>
      </c>
      <c r="D319" s="31">
        <f>'[1]SCC X Ano = Privado'!D319+'[1]SCC X Ano = Publico'!D319</f>
        <v>21618.958477291289</v>
      </c>
      <c r="E319" s="31">
        <f>'[1]SCC X Ano = Privado'!E319+'[1]SCC X Ano = Publico'!E319</f>
        <v>0</v>
      </c>
      <c r="F319" s="31">
        <f>'[1]SCC X Ano = Privado'!F319+'[1]SCC X Ano = Publico'!F319</f>
        <v>0</v>
      </c>
      <c r="G319" s="31">
        <f>'[1]SCC X Ano = Privado'!G319+'[1]SCC X Ano = Publico'!G319</f>
        <v>157169.82812990766</v>
      </c>
      <c r="H319" s="31">
        <f>'[1]SCC X Ano = Privado'!H319+'[1]SCC X Ano = Publico'!H319</f>
        <v>0</v>
      </c>
      <c r="I319" s="31">
        <f>'[1]SCC X Ano = Privado'!I319+'[1]SCC X Ano = Publico'!I319</f>
        <v>728276.92769771966</v>
      </c>
      <c r="J319" s="31">
        <f>'[1]SCC X Ano = Privado'!J319+'[1]SCC X Ano = Publico'!J319</f>
        <v>0</v>
      </c>
      <c r="K319" s="31">
        <f>'[1]SCC X Ano = Privado'!K319+'[1]SCC X Ano = Publico'!K319</f>
        <v>0</v>
      </c>
      <c r="L319" s="31">
        <f t="shared" si="9"/>
        <v>1245120.6062034047</v>
      </c>
      <c r="N319" s="28" t="s">
        <v>258</v>
      </c>
      <c r="O319" s="32">
        <f>+B319/[1]Formato_Análises_Mecenato!$W$31</f>
        <v>0</v>
      </c>
      <c r="P319" s="32">
        <f>+C319/[1]Formato_Análises_Mecenato!$W$31</f>
        <v>2.9099786917872192E-4</v>
      </c>
      <c r="Q319" s="32">
        <f>+D319/[1]Formato_Análises_Mecenato!$W$31</f>
        <v>1.8609613413445782E-5</v>
      </c>
      <c r="R319" s="32">
        <f>+E319/[1]Formato_Análises_Mecenato!$W$31</f>
        <v>0</v>
      </c>
      <c r="S319" s="32">
        <f>+F319/[1]Formato_Análises_Mecenato!$W$31</f>
        <v>0</v>
      </c>
      <c r="T319" s="32">
        <f>+G319/[1]Formato_Análises_Mecenato!$W$31</f>
        <v>1.3529188951575083E-4</v>
      </c>
      <c r="U319" s="32">
        <f>+H319/[1]Formato_Análises_Mecenato!$W$31</f>
        <v>0</v>
      </c>
      <c r="V319" s="32">
        <f>+I319/[1]Formato_Análises_Mecenato!$W$31</f>
        <v>6.2690124950388741E-4</v>
      </c>
      <c r="W319" s="32">
        <f>+J319/[1]Formato_Análises_Mecenato!$W$31</f>
        <v>0</v>
      </c>
      <c r="X319" s="32">
        <f>+K319/[1]Formato_Análises_Mecenato!$W$31</f>
        <v>0</v>
      </c>
    </row>
    <row r="320" spans="1:24" x14ac:dyDescent="0.25">
      <c r="A320" s="28" t="s">
        <v>259</v>
      </c>
      <c r="B320" s="31">
        <f>'[1]SCC X Ano = Privado'!B320+'[1]SCC X Ano = Publico'!B320</f>
        <v>56621.081726239085</v>
      </c>
      <c r="C320" s="31">
        <f>'[1]SCC X Ano = Privado'!C320+'[1]SCC X Ano = Publico'!C320</f>
        <v>3808715.4491660283</v>
      </c>
      <c r="D320" s="31">
        <f>'[1]SCC X Ano = Privado'!D320+'[1]SCC X Ano = Publico'!D320</f>
        <v>1380193.6453999623</v>
      </c>
      <c r="E320" s="31">
        <f>'[1]SCC X Ano = Privado'!E320+'[1]SCC X Ano = Publico'!E320</f>
        <v>0</v>
      </c>
      <c r="F320" s="31">
        <f>'[1]SCC X Ano = Privado'!F320+'[1]SCC X Ano = Publico'!F320</f>
        <v>0</v>
      </c>
      <c r="G320" s="31">
        <f>'[1]SCC X Ano = Privado'!G320+'[1]SCC X Ano = Publico'!G320</f>
        <v>2087469.3712115081</v>
      </c>
      <c r="H320" s="31">
        <f>'[1]SCC X Ano = Privado'!H320+'[1]SCC X Ano = Publico'!H320</f>
        <v>0</v>
      </c>
      <c r="I320" s="31">
        <f>'[1]SCC X Ano = Privado'!I320+'[1]SCC X Ano = Publico'!I320</f>
        <v>5049744.8630777048</v>
      </c>
      <c r="J320" s="31">
        <f>'[1]SCC X Ano = Privado'!J320+'[1]SCC X Ano = Publico'!J320</f>
        <v>1564912.7182123249</v>
      </c>
      <c r="K320" s="31">
        <f>'[1]SCC X Ano = Privado'!K320+'[1]SCC X Ano = Publico'!K320</f>
        <v>0</v>
      </c>
      <c r="L320" s="31">
        <f t="shared" si="9"/>
        <v>13947657.128793769</v>
      </c>
      <c r="N320" s="28" t="s">
        <v>259</v>
      </c>
      <c r="O320" s="32">
        <f>+B320/[1]Formato_Análises_Mecenato!$W$31</f>
        <v>4.8739463701881806E-5</v>
      </c>
      <c r="P320" s="32">
        <f>+C320/[1]Formato_Análises_Mecenato!$W$31</f>
        <v>3.2785447173715523E-3</v>
      </c>
      <c r="Q320" s="32">
        <f>+D320/[1]Formato_Análises_Mecenato!$W$31</f>
        <v>1.1880715809490705E-3</v>
      </c>
      <c r="R320" s="32">
        <f>+E320/[1]Formato_Análises_Mecenato!$W$31</f>
        <v>0</v>
      </c>
      <c r="S320" s="32">
        <f>+F320/[1]Formato_Análises_Mecenato!$W$31</f>
        <v>0</v>
      </c>
      <c r="T320" s="32">
        <f>+G320/[1]Formato_Análises_Mecenato!$W$31</f>
        <v>1.7968949823119408E-3</v>
      </c>
      <c r="U320" s="32">
        <f>+H320/[1]Formato_Análises_Mecenato!$W$31</f>
        <v>0</v>
      </c>
      <c r="V320" s="32">
        <f>+I320/[1]Formato_Análises_Mecenato!$W$31</f>
        <v>4.3468236380175551E-3</v>
      </c>
      <c r="W320" s="32">
        <f>+J320/[1]Formato_Análises_Mecenato!$W$31</f>
        <v>1.3470778780719887E-3</v>
      </c>
      <c r="X320" s="32">
        <f>+K320/[1]Formato_Análises_Mecenato!$W$31</f>
        <v>0</v>
      </c>
    </row>
    <row r="321" spans="1:24" x14ac:dyDescent="0.25">
      <c r="A321" s="28" t="s">
        <v>260</v>
      </c>
      <c r="B321" s="31">
        <f>'[1]SCC X Ano = Privado'!B321+'[1]SCC X Ano = Publico'!B321</f>
        <v>0</v>
      </c>
      <c r="C321" s="31">
        <f>'[1]SCC X Ano = Privado'!C321+'[1]SCC X Ano = Publico'!C321</f>
        <v>4096986.5432094992</v>
      </c>
      <c r="D321" s="31">
        <f>'[1]SCC X Ano = Privado'!D321+'[1]SCC X Ano = Publico'!D321</f>
        <v>36031.597462152145</v>
      </c>
      <c r="E321" s="31">
        <f>'[1]SCC X Ano = Privado'!E321+'[1]SCC X Ano = Publico'!E321</f>
        <v>0</v>
      </c>
      <c r="F321" s="31">
        <f>'[1]SCC X Ano = Privado'!F321+'[1]SCC X Ano = Publico'!F321</f>
        <v>0</v>
      </c>
      <c r="G321" s="31">
        <f>'[1]SCC X Ano = Privado'!G321+'[1]SCC X Ano = Publico'!G321</f>
        <v>514737.10660217353</v>
      </c>
      <c r="H321" s="31">
        <f>'[1]SCC X Ano = Privado'!H321+'[1]SCC X Ano = Publico'!H321</f>
        <v>0</v>
      </c>
      <c r="I321" s="31">
        <f>'[1]SCC X Ano = Privado'!I321+'[1]SCC X Ano = Publico'!I321</f>
        <v>57520.883367548216</v>
      </c>
      <c r="J321" s="31">
        <f>'[1]SCC X Ano = Privado'!J321+'[1]SCC X Ano = Publico'!J321</f>
        <v>0</v>
      </c>
      <c r="K321" s="31">
        <f>'[1]SCC X Ano = Privado'!K321+'[1]SCC X Ano = Publico'!K321</f>
        <v>0</v>
      </c>
      <c r="L321" s="31">
        <f t="shared" si="9"/>
        <v>4705276.1306413729</v>
      </c>
      <c r="N321" s="28" t="s">
        <v>260</v>
      </c>
      <c r="O321" s="32">
        <f>+B321/[1]Formato_Análises_Mecenato!$W$31</f>
        <v>0</v>
      </c>
      <c r="P321" s="32">
        <f>+C321/[1]Formato_Análises_Mecenato!$W$31</f>
        <v>3.5266886612185743E-3</v>
      </c>
      <c r="Q321" s="32">
        <f>+D321/[1]Formato_Análises_Mecenato!$W$31</f>
        <v>3.1016022355742965E-5</v>
      </c>
      <c r="R321" s="32">
        <f>+E321/[1]Formato_Análises_Mecenato!$W$31</f>
        <v>0</v>
      </c>
      <c r="S321" s="32">
        <f>+F321/[1]Formato_Análises_Mecenato!$W$31</f>
        <v>0</v>
      </c>
      <c r="T321" s="32">
        <f>+G321/[1]Formato_Análises_Mecenato!$W$31</f>
        <v>4.4308603365347099E-4</v>
      </c>
      <c r="U321" s="32">
        <f>+H321/[1]Formato_Análises_Mecenato!$W$31</f>
        <v>0</v>
      </c>
      <c r="V321" s="32">
        <f>+I321/[1]Formato_Análises_Mecenato!$W$31</f>
        <v>4.9514013535590767E-5</v>
      </c>
      <c r="W321" s="32">
        <f>+J321/[1]Formato_Análises_Mecenato!$W$31</f>
        <v>0</v>
      </c>
      <c r="X321" s="32">
        <f>+K321/[1]Formato_Análises_Mecenato!$W$31</f>
        <v>0</v>
      </c>
    </row>
    <row r="322" spans="1:24" x14ac:dyDescent="0.25">
      <c r="A322" s="28" t="s">
        <v>261</v>
      </c>
      <c r="B322" s="31">
        <f>'[1]SCC X Ano = Privado'!B322+'[1]SCC X Ano = Publico'!B322</f>
        <v>0</v>
      </c>
      <c r="C322" s="31">
        <f>'[1]SCC X Ano = Privado'!C322+'[1]SCC X Ano = Publico'!C322</f>
        <v>286241.7841796595</v>
      </c>
      <c r="D322" s="31">
        <f>'[1]SCC X Ano = Privado'!D322+'[1]SCC X Ano = Publico'!D322</f>
        <v>162656.92568628682</v>
      </c>
      <c r="E322" s="31">
        <f>'[1]SCC X Ano = Privado'!E322+'[1]SCC X Ano = Publico'!E322</f>
        <v>0</v>
      </c>
      <c r="F322" s="31">
        <f>'[1]SCC X Ano = Privado'!F322+'[1]SCC X Ano = Publico'!F322</f>
        <v>0</v>
      </c>
      <c r="G322" s="31">
        <f>'[1]SCC X Ano = Privado'!G322+'[1]SCC X Ano = Publico'!G322</f>
        <v>0</v>
      </c>
      <c r="H322" s="31">
        <f>'[1]SCC X Ano = Privado'!H322+'[1]SCC X Ano = Publico'!H322</f>
        <v>0</v>
      </c>
      <c r="I322" s="31">
        <f>'[1]SCC X Ano = Privado'!I322+'[1]SCC X Ano = Publico'!I322</f>
        <v>644914.12086186314</v>
      </c>
      <c r="J322" s="31">
        <f>'[1]SCC X Ano = Privado'!J322+'[1]SCC X Ano = Publico'!J322</f>
        <v>184996.51611282118</v>
      </c>
      <c r="K322" s="31">
        <f>'[1]SCC X Ano = Privado'!K322+'[1]SCC X Ano = Publico'!K322</f>
        <v>0</v>
      </c>
      <c r="L322" s="31">
        <f t="shared" si="9"/>
        <v>1278809.3468406308</v>
      </c>
      <c r="N322" s="28" t="s">
        <v>261</v>
      </c>
      <c r="O322" s="32">
        <f>+B322/[1]Formato_Análises_Mecenato!$W$31</f>
        <v>0</v>
      </c>
      <c r="P322" s="32">
        <f>+C322/[1]Formato_Análises_Mecenato!$W$31</f>
        <v>2.46397112606225E-4</v>
      </c>
      <c r="Q322" s="32">
        <f>+D322/[1]Formato_Análises_Mecenato!$W$31</f>
        <v>1.4001518663449682E-4</v>
      </c>
      <c r="R322" s="32">
        <f>+E322/[1]Formato_Análises_Mecenato!$W$31</f>
        <v>0</v>
      </c>
      <c r="S322" s="32">
        <f>+F322/[1]Formato_Análises_Mecenato!$W$31</f>
        <v>0</v>
      </c>
      <c r="T322" s="32">
        <f>+G322/[1]Formato_Análises_Mecenato!$W$31</f>
        <v>0</v>
      </c>
      <c r="U322" s="32">
        <f>+H322/[1]Formato_Análises_Mecenato!$W$31</f>
        <v>0</v>
      </c>
      <c r="V322" s="32">
        <f>+I322/[1]Formato_Análises_Mecenato!$W$31</f>
        <v>5.5514249156443369E-4</v>
      </c>
      <c r="W322" s="32">
        <f>+J322/[1]Formato_Análises_Mecenato!$W$31</f>
        <v>1.5924512049505748E-4</v>
      </c>
      <c r="X322" s="32">
        <f>+K322/[1]Formato_Análises_Mecenato!$W$31</f>
        <v>0</v>
      </c>
    </row>
    <row r="323" spans="1:24" x14ac:dyDescent="0.25">
      <c r="A323" s="28" t="s">
        <v>262</v>
      </c>
      <c r="B323" s="31">
        <f>'[1]SCC X Ano = Privado'!B323+'[1]SCC X Ano = Publico'!B323</f>
        <v>0</v>
      </c>
      <c r="C323" s="31">
        <f>'[1]SCC X Ano = Privado'!C323+'[1]SCC X Ano = Publico'!C323</f>
        <v>3381654.9860795271</v>
      </c>
      <c r="D323" s="31">
        <f>'[1]SCC X Ano = Privado'!D323+'[1]SCC X Ano = Publico'!D323</f>
        <v>614513.74734593881</v>
      </c>
      <c r="E323" s="31">
        <f>'[1]SCC X Ano = Privado'!E323+'[1]SCC X Ano = Publico'!E323</f>
        <v>0</v>
      </c>
      <c r="F323" s="31">
        <f>'[1]SCC X Ano = Privado'!F323+'[1]SCC X Ano = Publico'!F323</f>
        <v>0</v>
      </c>
      <c r="G323" s="31">
        <f>'[1]SCC X Ano = Privado'!G323+'[1]SCC X Ano = Publico'!G323</f>
        <v>1013007.7731641434</v>
      </c>
      <c r="H323" s="31">
        <f>'[1]SCC X Ano = Privado'!H323+'[1]SCC X Ano = Publico'!H323</f>
        <v>0</v>
      </c>
      <c r="I323" s="31">
        <f>'[1]SCC X Ano = Privado'!I323+'[1]SCC X Ano = Publico'!I323</f>
        <v>3434375.3179487395</v>
      </c>
      <c r="J323" s="31">
        <f>'[1]SCC X Ano = Privado'!J323+'[1]SCC X Ano = Publico'!J323</f>
        <v>4096274.5794331301</v>
      </c>
      <c r="K323" s="31">
        <f>'[1]SCC X Ano = Privado'!K323+'[1]SCC X Ano = Publico'!K323</f>
        <v>0</v>
      </c>
      <c r="L323" s="31">
        <f t="shared" si="9"/>
        <v>12539826.403971478</v>
      </c>
      <c r="N323" s="28" t="s">
        <v>262</v>
      </c>
      <c r="O323" s="32">
        <f>+B323/[1]Formato_Análises_Mecenato!$W$31</f>
        <v>0</v>
      </c>
      <c r="P323" s="32">
        <f>+C323/[1]Formato_Análises_Mecenato!$W$31</f>
        <v>2.9109307950563328E-3</v>
      </c>
      <c r="Q323" s="32">
        <f>+D323/[1]Formato_Análises_Mecenato!$W$31</f>
        <v>5.2897383041685981E-4</v>
      </c>
      <c r="R323" s="32">
        <f>+E323/[1]Formato_Análises_Mecenato!$W$31</f>
        <v>0</v>
      </c>
      <c r="S323" s="32">
        <f>+F323/[1]Formato_Análises_Mecenato!$W$31</f>
        <v>0</v>
      </c>
      <c r="T323" s="32">
        <f>+G323/[1]Formato_Análises_Mecenato!$W$31</f>
        <v>8.7199774509036734E-4</v>
      </c>
      <c r="U323" s="32">
        <f>+H323/[1]Formato_Análises_Mecenato!$W$31</f>
        <v>0</v>
      </c>
      <c r="V323" s="32">
        <f>+I323/[1]Formato_Análises_Mecenato!$W$31</f>
        <v>2.9563124907631432E-3</v>
      </c>
      <c r="W323" s="32">
        <f>+J323/[1]Formato_Análises_Mecenato!$W$31</f>
        <v>3.526075802340265E-3</v>
      </c>
      <c r="X323" s="32">
        <f>+K323/[1]Formato_Análises_Mecenato!$W$31</f>
        <v>0</v>
      </c>
    </row>
    <row r="324" spans="1:24" x14ac:dyDescent="0.25">
      <c r="A324" s="28" t="s">
        <v>263</v>
      </c>
      <c r="B324" s="31">
        <f>'[1]SCC X Ano = Privado'!B324+'[1]SCC X Ano = Publico'!B324</f>
        <v>0</v>
      </c>
      <c r="C324" s="31">
        <f>'[1]SCC X Ano = Privado'!C324+'[1]SCC X Ano = Publico'!C324</f>
        <v>205894.84264086941</v>
      </c>
      <c r="D324" s="31">
        <f>'[1]SCC X Ano = Privado'!D324+'[1]SCC X Ano = Publico'!D324</f>
        <v>0</v>
      </c>
      <c r="E324" s="31">
        <f>'[1]SCC X Ano = Privado'!E324+'[1]SCC X Ano = Publico'!E324</f>
        <v>0</v>
      </c>
      <c r="F324" s="31">
        <f>'[1]SCC X Ano = Privado'!F324+'[1]SCC X Ano = Publico'!F324</f>
        <v>0</v>
      </c>
      <c r="G324" s="31">
        <f>'[1]SCC X Ano = Privado'!G324+'[1]SCC X Ano = Publico'!G324</f>
        <v>24707.381116904329</v>
      </c>
      <c r="H324" s="31">
        <f>'[1]SCC X Ano = Privado'!H324+'[1]SCC X Ano = Publico'!H324</f>
        <v>0</v>
      </c>
      <c r="I324" s="31">
        <f>'[1]SCC X Ano = Privado'!I324+'[1]SCC X Ano = Publico'!I324</f>
        <v>0</v>
      </c>
      <c r="J324" s="31">
        <f>'[1]SCC X Ano = Privado'!J324+'[1]SCC X Ano = Publico'!J324</f>
        <v>0</v>
      </c>
      <c r="K324" s="31">
        <f>'[1]SCC X Ano = Privado'!K324+'[1]SCC X Ano = Publico'!K324</f>
        <v>0</v>
      </c>
      <c r="L324" s="31">
        <f t="shared" si="9"/>
        <v>230602.22375777373</v>
      </c>
      <c r="N324" s="28" t="s">
        <v>263</v>
      </c>
      <c r="O324" s="32">
        <f>+B324/[1]Formato_Análises_Mecenato!$W$31</f>
        <v>0</v>
      </c>
      <c r="P324" s="32">
        <f>+C324/[1]Formato_Análises_Mecenato!$W$31</f>
        <v>1.7723441346138838E-4</v>
      </c>
      <c r="Q324" s="32">
        <f>+D324/[1]Formato_Análises_Mecenato!$W$31</f>
        <v>0</v>
      </c>
      <c r="R324" s="32">
        <f>+E324/[1]Formato_Análises_Mecenato!$W$31</f>
        <v>0</v>
      </c>
      <c r="S324" s="32">
        <f>+F324/[1]Formato_Análises_Mecenato!$W$31</f>
        <v>0</v>
      </c>
      <c r="T324" s="32">
        <f>+G324/[1]Formato_Análises_Mecenato!$W$31</f>
        <v>2.1268129615366607E-5</v>
      </c>
      <c r="U324" s="32">
        <f>+H324/[1]Formato_Análises_Mecenato!$W$31</f>
        <v>0</v>
      </c>
      <c r="V324" s="32">
        <f>+I324/[1]Formato_Análises_Mecenato!$W$31</f>
        <v>0</v>
      </c>
      <c r="W324" s="32">
        <f>+J324/[1]Formato_Análises_Mecenato!$W$31</f>
        <v>0</v>
      </c>
      <c r="X324" s="32">
        <f>+K324/[1]Formato_Análises_Mecenato!$W$31</f>
        <v>0</v>
      </c>
    </row>
    <row r="325" spans="1:24" x14ac:dyDescent="0.25">
      <c r="A325" s="28" t="s">
        <v>264</v>
      </c>
      <c r="B325" s="31">
        <f>'[1]SCC X Ano = Privado'!B325+'[1]SCC X Ano = Publico'!B325</f>
        <v>0</v>
      </c>
      <c r="C325" s="31">
        <f>'[1]SCC X Ano = Privado'!C325+'[1]SCC X Ano = Publico'!C325</f>
        <v>0</v>
      </c>
      <c r="D325" s="31">
        <f>'[1]SCC X Ano = Privado'!D325+'[1]SCC X Ano = Publico'!D325</f>
        <v>0</v>
      </c>
      <c r="E325" s="31">
        <f>'[1]SCC X Ano = Privado'!E325+'[1]SCC X Ano = Publico'!E325</f>
        <v>0</v>
      </c>
      <c r="F325" s="31">
        <f>'[1]SCC X Ano = Privado'!F325+'[1]SCC X Ano = Publico'!F325</f>
        <v>0</v>
      </c>
      <c r="G325" s="31">
        <f>'[1]SCC X Ano = Privado'!G325+'[1]SCC X Ano = Publico'!G325</f>
        <v>0</v>
      </c>
      <c r="H325" s="31">
        <f>'[1]SCC X Ano = Privado'!H325+'[1]SCC X Ano = Publico'!H325</f>
        <v>0</v>
      </c>
      <c r="I325" s="31">
        <f>'[1]SCC X Ano = Privado'!I325+'[1]SCC X Ano = Publico'!I325</f>
        <v>0</v>
      </c>
      <c r="J325" s="31">
        <f>'[1]SCC X Ano = Privado'!J325+'[1]SCC X Ano = Publico'!J325</f>
        <v>544767.89887555758</v>
      </c>
      <c r="K325" s="31">
        <f>'[1]SCC X Ano = Privado'!K325+'[1]SCC X Ano = Publico'!K325</f>
        <v>0</v>
      </c>
      <c r="L325" s="31">
        <f t="shared" si="9"/>
        <v>544767.89887555758</v>
      </c>
      <c r="N325" s="28" t="s">
        <v>264</v>
      </c>
      <c r="O325" s="32">
        <f>+B325/[1]Formato_Análises_Mecenato!$W$31</f>
        <v>0</v>
      </c>
      <c r="P325" s="32">
        <f>+C325/[1]Formato_Análises_Mecenato!$W$31</f>
        <v>0</v>
      </c>
      <c r="Q325" s="32">
        <f>+D325/[1]Formato_Análises_Mecenato!$W$31</f>
        <v>0</v>
      </c>
      <c r="R325" s="32">
        <f>+E325/[1]Formato_Análises_Mecenato!$W$31</f>
        <v>0</v>
      </c>
      <c r="S325" s="32">
        <f>+F325/[1]Formato_Análises_Mecenato!$W$31</f>
        <v>0</v>
      </c>
      <c r="T325" s="32">
        <f>+G325/[1]Formato_Análises_Mecenato!$W$31</f>
        <v>0</v>
      </c>
      <c r="U325" s="32">
        <f>+H325/[1]Formato_Análises_Mecenato!$W$31</f>
        <v>0</v>
      </c>
      <c r="V325" s="32">
        <f>+I325/[1]Formato_Análises_Mecenato!$W$31</f>
        <v>0</v>
      </c>
      <c r="W325" s="32">
        <f>+J325/[1]Formato_Análises_Mecenato!$W$31</f>
        <v>4.6893655902888182E-4</v>
      </c>
      <c r="X325" s="32">
        <f>+K325/[1]Formato_Análises_Mecenato!$W$31</f>
        <v>0</v>
      </c>
    </row>
    <row r="326" spans="1:24" x14ac:dyDescent="0.25">
      <c r="A326" s="28" t="s">
        <v>265</v>
      </c>
      <c r="B326" s="31">
        <f>'[1]SCC X Ano = Privado'!B326+'[1]SCC X Ano = Publico'!B326</f>
        <v>7000424.6497895597</v>
      </c>
      <c r="C326" s="31">
        <f>'[1]SCC X Ano = Privado'!C326+'[1]SCC X Ano = Publico'!C326</f>
        <v>2142063.027011747</v>
      </c>
      <c r="D326" s="31">
        <f>'[1]SCC X Ano = Privado'!D326+'[1]SCC X Ano = Publico'!D326</f>
        <v>211042.21370689114</v>
      </c>
      <c r="E326" s="31">
        <f>'[1]SCC X Ano = Privado'!E326+'[1]SCC X Ano = Publico'!E326</f>
        <v>0</v>
      </c>
      <c r="F326" s="31">
        <f>'[1]SCC X Ano = Privado'!F326+'[1]SCC X Ano = Publico'!F326</f>
        <v>0</v>
      </c>
      <c r="G326" s="31">
        <f>'[1]SCC X Ano = Privado'!G326+'[1]SCC X Ano = Publico'!G326</f>
        <v>789540.8351780891</v>
      </c>
      <c r="H326" s="31">
        <f>'[1]SCC X Ano = Privado'!H326+'[1]SCC X Ano = Publico'!H326</f>
        <v>0</v>
      </c>
      <c r="I326" s="31">
        <f>'[1]SCC X Ano = Privado'!I326+'[1]SCC X Ano = Publico'!I326</f>
        <v>4483442.5564419879</v>
      </c>
      <c r="J326" s="31">
        <f>'[1]SCC X Ano = Privado'!J326+'[1]SCC X Ano = Publico'!J326</f>
        <v>2559890.5785539295</v>
      </c>
      <c r="K326" s="31">
        <f>'[1]SCC X Ano = Privado'!K326+'[1]SCC X Ano = Publico'!K326</f>
        <v>0</v>
      </c>
      <c r="L326" s="31">
        <f t="shared" si="9"/>
        <v>17186403.860682204</v>
      </c>
      <c r="N326" s="28" t="s">
        <v>265</v>
      </c>
      <c r="O326" s="32">
        <f>+B326/[1]Formato_Análises_Mecenato!$W$31</f>
        <v>6.0259700576872051E-3</v>
      </c>
      <c r="P326" s="32">
        <f>+C326/[1]Formato_Análises_Mecenato!$W$31</f>
        <v>1.84388923646791E-3</v>
      </c>
      <c r="Q326" s="32">
        <f>+D326/[1]Formato_Análises_Mecenato!$W$31</f>
        <v>1.816652737979231E-4</v>
      </c>
      <c r="R326" s="32">
        <f>+E326/[1]Formato_Análises_Mecenato!$W$31</f>
        <v>0</v>
      </c>
      <c r="S326" s="32">
        <f>+F326/[1]Formato_Análises_Mecenato!$W$31</f>
        <v>0</v>
      </c>
      <c r="T326" s="32">
        <f>+G326/[1]Formato_Análises_Mecenato!$W$31</f>
        <v>6.7963726061211682E-4</v>
      </c>
      <c r="U326" s="32">
        <f>+H326/[1]Formato_Análises_Mecenato!$W$31</f>
        <v>0</v>
      </c>
      <c r="V326" s="32">
        <f>+I326/[1]Formato_Análises_Mecenato!$W$31</f>
        <v>3.8593502468871168E-3</v>
      </c>
      <c r="W326" s="32">
        <f>+J326/[1]Formato_Análises_Mecenato!$W$31</f>
        <v>2.2035554625654419E-3</v>
      </c>
      <c r="X326" s="32">
        <f>+K326/[1]Formato_Análises_Mecenato!$W$31</f>
        <v>0</v>
      </c>
    </row>
    <row r="327" spans="1:24" x14ac:dyDescent="0.25">
      <c r="A327" s="28" t="s">
        <v>266</v>
      </c>
      <c r="B327" s="31">
        <f>'[1]SCC X Ano = Privado'!B327+'[1]SCC X Ano = Publico'!B327</f>
        <v>2058948.4264086941</v>
      </c>
      <c r="C327" s="31">
        <f>'[1]SCC X Ano = Privado'!C327+'[1]SCC X Ano = Publico'!C327</f>
        <v>33284103.553472314</v>
      </c>
      <c r="D327" s="31">
        <f>'[1]SCC X Ano = Privado'!D327+'[1]SCC X Ano = Publico'!D327</f>
        <v>8288126.7801892078</v>
      </c>
      <c r="E327" s="31">
        <f>'[1]SCC X Ano = Privado'!E327+'[1]SCC X Ano = Publico'!E327</f>
        <v>0</v>
      </c>
      <c r="F327" s="31">
        <f>'[1]SCC X Ano = Privado'!F327+'[1]SCC X Ano = Publico'!F327</f>
        <v>44740.949305860922</v>
      </c>
      <c r="G327" s="31">
        <f>'[1]SCC X Ano = Privado'!G327+'[1]SCC X Ano = Publico'!G327</f>
        <v>7213728.1859636903</v>
      </c>
      <c r="H327" s="31">
        <f>'[1]SCC X Ano = Privado'!H327+'[1]SCC X Ano = Publico'!H327</f>
        <v>0</v>
      </c>
      <c r="I327" s="31">
        <f>'[1]SCC X Ano = Privado'!I327+'[1]SCC X Ano = Publico'!I327</f>
        <v>31294029.196180858</v>
      </c>
      <c r="J327" s="31">
        <f>'[1]SCC X Ano = Privado'!J327+'[1]SCC X Ano = Publico'!J327</f>
        <v>29540268.389982142</v>
      </c>
      <c r="K327" s="31">
        <f>'[1]SCC X Ano = Privado'!K327+'[1]SCC X Ano = Publico'!K327</f>
        <v>0</v>
      </c>
      <c r="L327" s="31">
        <f t="shared" si="9"/>
        <v>111723945.48150277</v>
      </c>
      <c r="N327" s="28" t="s">
        <v>266</v>
      </c>
      <c r="O327" s="32">
        <f>+B327/[1]Formato_Análises_Mecenato!$W$31</f>
        <v>1.772344134613884E-3</v>
      </c>
      <c r="P327" s="32">
        <f>+C327/[1]Formato_Análises_Mecenato!$W$31</f>
        <v>2.8650977825497172E-2</v>
      </c>
      <c r="Q327" s="32">
        <f>+D327/[1]Formato_Análises_Mecenato!$W$31</f>
        <v>7.1344248828157878E-3</v>
      </c>
      <c r="R327" s="32">
        <f>+E327/[1]Formato_Análises_Mecenato!$W$31</f>
        <v>0</v>
      </c>
      <c r="S327" s="32">
        <f>+F327/[1]Formato_Análises_Mecenato!$W$31</f>
        <v>3.8513038045159696E-5</v>
      </c>
      <c r="T327" s="32">
        <f>+G327/[1]Formato_Análises_Mecenato!$W$31</f>
        <v>6.2095818793247324E-3</v>
      </c>
      <c r="U327" s="32">
        <f>+H327/[1]Formato_Análises_Mecenato!$W$31</f>
        <v>0</v>
      </c>
      <c r="V327" s="32">
        <f>+I327/[1]Formato_Análises_Mecenato!$W$31</f>
        <v>2.6937920534041298E-2</v>
      </c>
      <c r="W327" s="32">
        <f>+J327/[1]Formato_Análises_Mecenato!$W$31</f>
        <v>2.5428282099919087E-2</v>
      </c>
      <c r="X327" s="32">
        <f>+K327/[1]Formato_Análises_Mecenato!$W$31</f>
        <v>0</v>
      </c>
    </row>
    <row r="328" spans="1:24" x14ac:dyDescent="0.25">
      <c r="A328" s="28" t="s">
        <v>267</v>
      </c>
      <c r="B328" s="31">
        <f>'[1]SCC X Ano = Privado'!B328+'[1]SCC X Ano = Publico'!B328</f>
        <v>0</v>
      </c>
      <c r="C328" s="31">
        <f>'[1]SCC X Ano = Privado'!C328+'[1]SCC X Ano = Publico'!C328</f>
        <v>2065632.3186221486</v>
      </c>
      <c r="D328" s="31">
        <f>'[1]SCC X Ano = Privado'!D328+'[1]SCC X Ano = Publico'!D328</f>
        <v>294115.37797286263</v>
      </c>
      <c r="E328" s="31">
        <f>'[1]SCC X Ano = Privado'!E328+'[1]SCC X Ano = Publico'!E328</f>
        <v>0</v>
      </c>
      <c r="F328" s="31">
        <f>'[1]SCC X Ano = Privado'!F328+'[1]SCC X Ano = Publico'!F328</f>
        <v>0</v>
      </c>
      <c r="G328" s="31">
        <f>'[1]SCC X Ano = Privado'!G328+'[1]SCC X Ano = Publico'!G328</f>
        <v>551816.03965512919</v>
      </c>
      <c r="H328" s="31">
        <f>'[1]SCC X Ano = Privado'!H328+'[1]SCC X Ano = Publico'!H328</f>
        <v>0</v>
      </c>
      <c r="I328" s="31">
        <f>'[1]SCC X Ano = Privado'!I328+'[1]SCC X Ano = Publico'!I328</f>
        <v>1472838.3255737168</v>
      </c>
      <c r="J328" s="31">
        <f>'[1]SCC X Ano = Privado'!J328+'[1]SCC X Ano = Publico'!J328</f>
        <v>3693999.0065770466</v>
      </c>
      <c r="K328" s="31">
        <f>'[1]SCC X Ano = Privado'!K328+'[1]SCC X Ano = Publico'!K328</f>
        <v>0</v>
      </c>
      <c r="L328" s="31">
        <f t="shared" si="9"/>
        <v>8078401.0684009045</v>
      </c>
      <c r="N328" s="28" t="s">
        <v>267</v>
      </c>
      <c r="O328" s="32">
        <f>+B328/[1]Formato_Análises_Mecenato!$W$31</f>
        <v>0</v>
      </c>
      <c r="P328" s="32">
        <f>+C328/[1]Formato_Análises_Mecenato!$W$31</f>
        <v>1.7780976333460353E-3</v>
      </c>
      <c r="Q328" s="32">
        <f>+D328/[1]Formato_Análises_Mecenato!$W$31</f>
        <v>2.5317470722623997E-4</v>
      </c>
      <c r="R328" s="32">
        <f>+E328/[1]Formato_Análises_Mecenato!$W$31</f>
        <v>0</v>
      </c>
      <c r="S328" s="32">
        <f>+F328/[1]Formato_Análises_Mecenato!$W$31</f>
        <v>0</v>
      </c>
      <c r="T328" s="32">
        <f>+G328/[1]Formato_Análises_Mecenato!$W$31</f>
        <v>4.7500360316188875E-4</v>
      </c>
      <c r="U328" s="32">
        <f>+H328/[1]Formato_Análises_Mecenato!$W$31</f>
        <v>0</v>
      </c>
      <c r="V328" s="32">
        <f>+I328/[1]Formato_Análises_Mecenato!$W$31</f>
        <v>1.267820181449732E-3</v>
      </c>
      <c r="W328" s="32">
        <f>+J328/[1]Formato_Análises_Mecenato!$W$31</f>
        <v>3.1797967295353604E-3</v>
      </c>
      <c r="X328" s="32">
        <f>+K328/[1]Formato_Análises_Mecenato!$W$31</f>
        <v>0</v>
      </c>
    </row>
    <row r="329" spans="1:24" x14ac:dyDescent="0.25">
      <c r="A329" s="28" t="s">
        <v>268</v>
      </c>
      <c r="B329" s="31">
        <f>'[1]SCC X Ano = Privado'!B329+'[1]SCC X Ano = Publico'!B329</f>
        <v>824574.0073693071</v>
      </c>
      <c r="C329" s="31">
        <f>'[1]SCC X Ano = Privado'!C329+'[1]SCC X Ano = Publico'!C329</f>
        <v>102826815.55441958</v>
      </c>
      <c r="D329" s="31">
        <f>'[1]SCC X Ano = Privado'!D329+'[1]SCC X Ano = Publico'!D329</f>
        <v>28057375.127999142</v>
      </c>
      <c r="E329" s="31">
        <f>'[1]SCC X Ano = Privado'!E329+'[1]SCC X Ano = Publico'!E329</f>
        <v>0</v>
      </c>
      <c r="F329" s="31">
        <f>'[1]SCC X Ano = Privado'!F329+'[1]SCC X Ano = Publico'!F329</f>
        <v>172025.14102644636</v>
      </c>
      <c r="G329" s="31">
        <f>'[1]SCC X Ano = Privado'!G329+'[1]SCC X Ano = Publico'!G329</f>
        <v>18531807.454521138</v>
      </c>
      <c r="H329" s="31">
        <f>'[1]SCC X Ano = Privado'!H329+'[1]SCC X Ano = Publico'!H329</f>
        <v>0</v>
      </c>
      <c r="I329" s="31">
        <f>'[1]SCC X Ano = Privado'!I329+'[1]SCC X Ano = Publico'!I329</f>
        <v>55619924.158680037</v>
      </c>
      <c r="J329" s="31">
        <f>'[1]SCC X Ano = Privado'!J329+'[1]SCC X Ano = Publico'!J329</f>
        <v>76987376.444166824</v>
      </c>
      <c r="K329" s="31">
        <f>'[1]SCC X Ano = Privado'!K329+'[1]SCC X Ano = Publico'!K329</f>
        <v>0</v>
      </c>
      <c r="L329" s="31">
        <f t="shared" si="9"/>
        <v>283019897.88818252</v>
      </c>
      <c r="N329" s="28" t="s">
        <v>268</v>
      </c>
      <c r="O329" s="32">
        <f>+B329/[1]Formato_Análises_Mecenato!$W$31</f>
        <v>7.0979383785010279E-4</v>
      </c>
      <c r="P329" s="32">
        <f>+C329/[1]Formato_Análises_Mecenato!$W$31</f>
        <v>8.8513389209450899E-2</v>
      </c>
      <c r="Q329" s="32">
        <f>+D329/[1]Formato_Análises_Mecenato!$W$31</f>
        <v>2.4151806622717247E-2</v>
      </c>
      <c r="R329" s="32">
        <f>+E329/[1]Formato_Análises_Mecenato!$W$31</f>
        <v>0</v>
      </c>
      <c r="S329" s="32">
        <f>+F329/[1]Formato_Análises_Mecenato!$W$31</f>
        <v>1.4807935244698999E-4</v>
      </c>
      <c r="T329" s="32">
        <f>+G329/[1]Formato_Análises_Mecenato!$W$31</f>
        <v>1.5952191820124213E-2</v>
      </c>
      <c r="U329" s="32">
        <f>+H329/[1]Formato_Análises_Mecenato!$W$31</f>
        <v>0</v>
      </c>
      <c r="V329" s="32">
        <f>+I329/[1]Formato_Análises_Mecenato!$W$31</f>
        <v>4.7877666621426243E-2</v>
      </c>
      <c r="W329" s="32">
        <f>+J329/[1]Formato_Análises_Mecenato!$W$31</f>
        <v>6.6270783342606027E-2</v>
      </c>
      <c r="X329" s="32">
        <f>+K329/[1]Formato_Análises_Mecenato!$W$31</f>
        <v>0</v>
      </c>
    </row>
    <row r="330" spans="1:24" x14ac:dyDescent="0.25">
      <c r="A330" s="28" t="s">
        <v>269</v>
      </c>
      <c r="B330" s="31">
        <f>'[1]SCC X Ano = Privado'!B330+'[1]SCC X Ano = Publico'!B330</f>
        <v>1576330.9152584963</v>
      </c>
      <c r="C330" s="31">
        <f>'[1]SCC X Ano = Privado'!C330+'[1]SCC X Ano = Publico'!C330</f>
        <v>159616835.09028891</v>
      </c>
      <c r="D330" s="31">
        <f>'[1]SCC X Ano = Privado'!D330+'[1]SCC X Ano = Publico'!D330</f>
        <v>35216114.000338234</v>
      </c>
      <c r="E330" s="31">
        <f>'[1]SCC X Ano = Privado'!E330+'[1]SCC X Ano = Publico'!E330</f>
        <v>0</v>
      </c>
      <c r="F330" s="31">
        <f>'[1]SCC X Ano = Privado'!F330+'[1]SCC X Ano = Publico'!F330</f>
        <v>686659.30020729941</v>
      </c>
      <c r="G330" s="31">
        <f>'[1]SCC X Ano = Privado'!G330+'[1]SCC X Ano = Publico'!G330</f>
        <v>57222505.719258994</v>
      </c>
      <c r="H330" s="31">
        <f>'[1]SCC X Ano = Privado'!H330+'[1]SCC X Ano = Publico'!H330</f>
        <v>0</v>
      </c>
      <c r="I330" s="31">
        <f>'[1]SCC X Ano = Privado'!I330+'[1]SCC X Ano = Publico'!I330</f>
        <v>109941456.47675191</v>
      </c>
      <c r="J330" s="31">
        <f>'[1]SCC X Ano = Privado'!J330+'[1]SCC X Ano = Publico'!J330</f>
        <v>165739688.28697088</v>
      </c>
      <c r="K330" s="31">
        <f>'[1]SCC X Ano = Privado'!K330+'[1]SCC X Ano = Publico'!K330</f>
        <v>0</v>
      </c>
      <c r="L330" s="31">
        <f t="shared" si="9"/>
        <v>529999589.78907466</v>
      </c>
      <c r="N330" s="28" t="s">
        <v>269</v>
      </c>
      <c r="O330" s="32">
        <f>+B330/[1]Formato_Análises_Mecenato!$W$31</f>
        <v>1.3569066694603896E-3</v>
      </c>
      <c r="P330" s="32">
        <f>+C330/[1]Formato_Análises_Mecenato!$W$31</f>
        <v>0.13739827468692081</v>
      </c>
      <c r="Q330" s="32">
        <f>+D330/[1]Formato_Análises_Mecenato!$W$31</f>
        <v>3.0314053665375384E-2</v>
      </c>
      <c r="R330" s="32">
        <f>+E330/[1]Formato_Análises_Mecenato!$W$31</f>
        <v>0</v>
      </c>
      <c r="S330" s="32">
        <f>+F330/[1]Formato_Análises_Mecenato!$W$31</f>
        <v>5.9107676889373021E-4</v>
      </c>
      <c r="T330" s="32">
        <f>+G330/[1]Formato_Análises_Mecenato!$W$31</f>
        <v>4.9257169863324686E-2</v>
      </c>
      <c r="U330" s="32">
        <f>+H330/[1]Formato_Análises_Mecenato!$W$31</f>
        <v>0</v>
      </c>
      <c r="V330" s="32">
        <f>+I330/[1]Formato_Análises_Mecenato!$W$31</f>
        <v>9.4637676708275636E-2</v>
      </c>
      <c r="W330" s="32">
        <f>+J330/[1]Formato_Análises_Mecenato!$W$31</f>
        <v>0.14266883067125372</v>
      </c>
      <c r="X330" s="32">
        <f>+K330/[1]Formato_Análises_Mecenato!$W$31</f>
        <v>0</v>
      </c>
    </row>
    <row r="331" spans="1:24" x14ac:dyDescent="0.25">
      <c r="A331" s="28" t="s">
        <v>270</v>
      </c>
      <c r="B331" s="31">
        <f>'[1]SCC X Ano = Privado'!B331+'[1]SCC X Ano = Publico'!B331</f>
        <v>0</v>
      </c>
      <c r="C331" s="31">
        <f>'[1]SCC X Ano = Privado'!C331+'[1]SCC X Ano = Publico'!C331</f>
        <v>22927328.023153022</v>
      </c>
      <c r="D331" s="31">
        <f>'[1]SCC X Ano = Privado'!D331+'[1]SCC X Ano = Publico'!D331</f>
        <v>1948836.0601644577</v>
      </c>
      <c r="E331" s="31">
        <f>'[1]SCC X Ano = Privado'!E331+'[1]SCC X Ano = Publico'!E331</f>
        <v>0</v>
      </c>
      <c r="F331" s="31">
        <f>'[1]SCC X Ano = Privado'!F331+'[1]SCC X Ano = Publico'!F331</f>
        <v>0</v>
      </c>
      <c r="G331" s="31">
        <f>'[1]SCC X Ano = Privado'!G331+'[1]SCC X Ano = Publico'!G331</f>
        <v>2634567.9997057603</v>
      </c>
      <c r="H331" s="31">
        <f>'[1]SCC X Ano = Privado'!H331+'[1]SCC X Ano = Publico'!H331</f>
        <v>0</v>
      </c>
      <c r="I331" s="31">
        <f>'[1]SCC X Ano = Privado'!I331+'[1]SCC X Ano = Publico'!I331</f>
        <v>8660108.4992262144</v>
      </c>
      <c r="J331" s="31">
        <f>'[1]SCC X Ano = Privado'!J331+'[1]SCC X Ano = Publico'!J331</f>
        <v>5983619.1977266138</v>
      </c>
      <c r="K331" s="31">
        <f>'[1]SCC X Ano = Privado'!K331+'[1]SCC X Ano = Publico'!K331</f>
        <v>0</v>
      </c>
      <c r="L331" s="31">
        <f t="shared" si="9"/>
        <v>42154459.77997607</v>
      </c>
      <c r="N331" s="28" t="s">
        <v>270</v>
      </c>
      <c r="O331" s="32">
        <f>+B331/[1]Formato_Análises_Mecenato!$W$31</f>
        <v>0</v>
      </c>
      <c r="P331" s="32">
        <f>+C331/[1]Formato_Análises_Mecenato!$W$31</f>
        <v>1.9735858763146048E-2</v>
      </c>
      <c r="Q331" s="32">
        <f>+D331/[1]Formato_Análises_Mecenato!$W$31</f>
        <v>1.6775593386674263E-3</v>
      </c>
      <c r="R331" s="32">
        <f>+E331/[1]Formato_Análises_Mecenato!$W$31</f>
        <v>0</v>
      </c>
      <c r="S331" s="32">
        <f>+F331/[1]Formato_Análises_Mecenato!$W$31</f>
        <v>0</v>
      </c>
      <c r="T331" s="32">
        <f>+G331/[1]Formato_Análises_Mecenato!$W$31</f>
        <v>2.2678378349012054E-3</v>
      </c>
      <c r="U331" s="32">
        <f>+H331/[1]Formato_Análises_Mecenato!$W$31</f>
        <v>0</v>
      </c>
      <c r="V331" s="32">
        <f>+I331/[1]Formato_Análises_Mecenato!$W$31</f>
        <v>7.4546269866969288E-3</v>
      </c>
      <c r="W331" s="32">
        <f>+J331/[1]Formato_Análises_Mecenato!$W$31</f>
        <v>5.1507032681491439E-3</v>
      </c>
      <c r="X331" s="32">
        <f>+K331/[1]Formato_Análises_Mecenato!$W$31</f>
        <v>0</v>
      </c>
    </row>
    <row r="332" spans="1:24" x14ac:dyDescent="0.25">
      <c r="A332" s="28" t="s">
        <v>271</v>
      </c>
      <c r="B332" s="31">
        <f>'[1]SCC X Ano = Privado'!B332+'[1]SCC X Ano = Publico'!B332</f>
        <v>0</v>
      </c>
      <c r="C332" s="31">
        <f>'[1]SCC X Ano = Privado'!C332+'[1]SCC X Ano = Publico'!C332</f>
        <v>18177213.884376962</v>
      </c>
      <c r="D332" s="31">
        <f>'[1]SCC X Ano = Privado'!D332+'[1]SCC X Ano = Publico'!D332</f>
        <v>2964954.9352851305</v>
      </c>
      <c r="E332" s="31">
        <f>'[1]SCC X Ano = Privado'!E332+'[1]SCC X Ano = Publico'!E332</f>
        <v>0</v>
      </c>
      <c r="F332" s="31">
        <f>'[1]SCC X Ano = Privado'!F332+'[1]SCC X Ano = Publico'!F332</f>
        <v>0</v>
      </c>
      <c r="G332" s="31">
        <f>'[1]SCC X Ano = Privado'!G332+'[1]SCC X Ano = Publico'!G332</f>
        <v>2515041.2359081591</v>
      </c>
      <c r="H332" s="31">
        <f>'[1]SCC X Ano = Privado'!H332+'[1]SCC X Ano = Publico'!H332</f>
        <v>0</v>
      </c>
      <c r="I332" s="31">
        <f>'[1]SCC X Ano = Privado'!I332+'[1]SCC X Ano = Publico'!I332</f>
        <v>9945147.4210152701</v>
      </c>
      <c r="J332" s="31">
        <f>'[1]SCC X Ano = Privado'!J332+'[1]SCC X Ano = Publico'!J332</f>
        <v>2427649.6640968653</v>
      </c>
      <c r="K332" s="31">
        <f>'[1]SCC X Ano = Privado'!K332+'[1]SCC X Ano = Publico'!K332</f>
        <v>0</v>
      </c>
      <c r="L332" s="31">
        <f t="shared" si="9"/>
        <v>36030007.140682384</v>
      </c>
      <c r="N332" s="28" t="s">
        <v>271</v>
      </c>
      <c r="O332" s="32">
        <f>+B332/[1]Formato_Análises_Mecenato!$W$31</f>
        <v>0</v>
      </c>
      <c r="P332" s="32">
        <f>+C332/[1]Formato_Análises_Mecenato!$W$31</f>
        <v>1.5646957446035E-2</v>
      </c>
      <c r="Q332" s="32">
        <f>+D332/[1]Formato_Análises_Mecenato!$W$31</f>
        <v>2.5522351223303567E-3</v>
      </c>
      <c r="R332" s="32">
        <f>+E332/[1]Formato_Análises_Mecenato!$W$31</f>
        <v>0</v>
      </c>
      <c r="S332" s="32">
        <f>+F332/[1]Formato_Análises_Mecenato!$W$31</f>
        <v>0</v>
      </c>
      <c r="T332" s="32">
        <f>+G332/[1]Formato_Análises_Mecenato!$W$31</f>
        <v>2.1649491194633145E-3</v>
      </c>
      <c r="U332" s="32">
        <f>+H332/[1]Formato_Análises_Mecenato!$W$31</f>
        <v>0</v>
      </c>
      <c r="V332" s="32">
        <f>+I332/[1]Formato_Análises_Mecenato!$W$31</f>
        <v>8.560789320134269E-3</v>
      </c>
      <c r="W332" s="32">
        <f>+J332/[1]Formato_Análises_Mecenato!$W$31</f>
        <v>2.0897223980322214E-3</v>
      </c>
      <c r="X332" s="32">
        <f>+K332/[1]Formato_Análises_Mecenato!$W$31</f>
        <v>0</v>
      </c>
    </row>
    <row r="333" spans="1:24" x14ac:dyDescent="0.25">
      <c r="A333" s="28" t="s">
        <v>272</v>
      </c>
      <c r="B333" s="31">
        <f>'[1]SCC X Ano = Privado'!B333+'[1]SCC X Ano = Publico'!B333</f>
        <v>965544.44106991636</v>
      </c>
      <c r="C333" s="31">
        <f>'[1]SCC X Ano = Privado'!C333+'[1]SCC X Ano = Publico'!C333</f>
        <v>30571650.352734886</v>
      </c>
      <c r="D333" s="31">
        <f>'[1]SCC X Ano = Privado'!D333+'[1]SCC X Ano = Publico'!D333</f>
        <v>2935165.1738092843</v>
      </c>
      <c r="E333" s="31">
        <f>'[1]SCC X Ano = Privado'!E333+'[1]SCC X Ano = Publico'!E333</f>
        <v>0</v>
      </c>
      <c r="F333" s="31">
        <f>'[1]SCC X Ano = Privado'!F333+'[1]SCC X Ano = Publico'!F333</f>
        <v>0</v>
      </c>
      <c r="G333" s="31">
        <f>'[1]SCC X Ano = Privado'!G333+'[1]SCC X Ano = Publico'!G333</f>
        <v>5685702.2185582006</v>
      </c>
      <c r="H333" s="31">
        <f>'[1]SCC X Ano = Privado'!H333+'[1]SCC X Ano = Publico'!H333</f>
        <v>0</v>
      </c>
      <c r="I333" s="31">
        <f>'[1]SCC X Ano = Privado'!I333+'[1]SCC X Ano = Publico'!I333</f>
        <v>21520934.094311181</v>
      </c>
      <c r="J333" s="31">
        <f>'[1]SCC X Ano = Privado'!J333+'[1]SCC X Ano = Publico'!J333</f>
        <v>10579093.48243068</v>
      </c>
      <c r="K333" s="31">
        <f>'[1]SCC X Ano = Privado'!K333+'[1]SCC X Ano = Publico'!K333</f>
        <v>0</v>
      </c>
      <c r="L333" s="31">
        <f t="shared" si="9"/>
        <v>72258089.762914151</v>
      </c>
      <c r="N333" s="28" t="s">
        <v>272</v>
      </c>
      <c r="O333" s="32">
        <f>+B333/[1]Formato_Análises_Mecenato!$W$31</f>
        <v>8.3114127818353846E-4</v>
      </c>
      <c r="P333" s="32">
        <f>+C333/[1]Formato_Análises_Mecenato!$W$31</f>
        <v>2.6316096359268844E-2</v>
      </c>
      <c r="Q333" s="32">
        <f>+D333/[1]Formato_Análises_Mecenato!$W$31</f>
        <v>2.5265920764210646E-3</v>
      </c>
      <c r="R333" s="32">
        <f>+E333/[1]Formato_Análises_Mecenato!$W$31</f>
        <v>0</v>
      </c>
      <c r="S333" s="32">
        <f>+F333/[1]Formato_Análises_Mecenato!$W$31</f>
        <v>0</v>
      </c>
      <c r="T333" s="32">
        <f>+G333/[1]Formato_Análises_Mecenato!$W$31</f>
        <v>4.894256140159637E-3</v>
      </c>
      <c r="U333" s="32">
        <f>+H333/[1]Formato_Análises_Mecenato!$W$31</f>
        <v>0</v>
      </c>
      <c r="V333" s="32">
        <f>+I333/[1]Formato_Análises_Mecenato!$W$31</f>
        <v>1.8525233961296527E-2</v>
      </c>
      <c r="W333" s="32">
        <f>+J333/[1]Formato_Análises_Mecenato!$W$31</f>
        <v>9.1064904990467276E-3</v>
      </c>
      <c r="X333" s="32">
        <f>+K333/[1]Formato_Análises_Mecenato!$W$31</f>
        <v>0</v>
      </c>
    </row>
    <row r="334" spans="1:24" x14ac:dyDescent="0.25">
      <c r="A334" s="28" t="s">
        <v>273</v>
      </c>
      <c r="B334" s="31">
        <f>'[1]SCC X Ano = Privado'!B334+'[1]SCC X Ano = Publico'!B334</f>
        <v>0</v>
      </c>
      <c r="C334" s="31">
        <f>'[1]SCC X Ano = Privado'!C334+'[1]SCC X Ano = Publico'!C334</f>
        <v>477802.2896443244</v>
      </c>
      <c r="D334" s="31">
        <f>'[1]SCC X Ano = Privado'!D334+'[1]SCC X Ano = Publico'!D334</f>
        <v>182886.09397575224</v>
      </c>
      <c r="E334" s="31">
        <f>'[1]SCC X Ano = Privado'!E334+'[1]SCC X Ano = Publico'!E334</f>
        <v>0</v>
      </c>
      <c r="F334" s="31">
        <f>'[1]SCC X Ano = Privado'!F334+'[1]SCC X Ano = Publico'!F334</f>
        <v>0</v>
      </c>
      <c r="G334" s="31">
        <f>'[1]SCC X Ano = Privado'!G334+'[1]SCC X Ano = Publico'!G334</f>
        <v>0</v>
      </c>
      <c r="H334" s="31">
        <f>'[1]SCC X Ano = Privado'!H334+'[1]SCC X Ano = Publico'!H334</f>
        <v>0</v>
      </c>
      <c r="I334" s="31">
        <f>'[1]SCC X Ano = Privado'!I334+'[1]SCC X Ano = Publico'!I334</f>
        <v>1042111.0091714304</v>
      </c>
      <c r="J334" s="31">
        <f>'[1]SCC X Ano = Privado'!J334+'[1]SCC X Ano = Publico'!J334</f>
        <v>0</v>
      </c>
      <c r="K334" s="31">
        <f>'[1]SCC X Ano = Privado'!K334+'[1]SCC X Ano = Publico'!K334</f>
        <v>0</v>
      </c>
      <c r="L334" s="31">
        <f t="shared" si="9"/>
        <v>1702799.3927915068</v>
      </c>
      <c r="N334" s="28" t="s">
        <v>273</v>
      </c>
      <c r="O334" s="32">
        <f>+B334/[1]Formato_Análises_Mecenato!$W$31</f>
        <v>0</v>
      </c>
      <c r="P334" s="32">
        <f>+C334/[1]Formato_Análises_Mecenato!$W$31</f>
        <v>4.1129251937275558E-4</v>
      </c>
      <c r="Q334" s="32">
        <f>+D334/[1]Formato_Análises_Mecenato!$W$31</f>
        <v>1.5742846775707823E-4</v>
      </c>
      <c r="R334" s="32">
        <f>+E334/[1]Formato_Análises_Mecenato!$W$31</f>
        <v>0</v>
      </c>
      <c r="S334" s="32">
        <f>+F334/[1]Formato_Análises_Mecenato!$W$31</f>
        <v>0</v>
      </c>
      <c r="T334" s="32">
        <f>+G334/[1]Formato_Análises_Mecenato!$W$31</f>
        <v>0</v>
      </c>
      <c r="U334" s="32">
        <f>+H334/[1]Formato_Análises_Mecenato!$W$31</f>
        <v>0</v>
      </c>
      <c r="V334" s="32">
        <f>+I334/[1]Formato_Análises_Mecenato!$W$31</f>
        <v>8.9704982943313461E-4</v>
      </c>
      <c r="W334" s="32">
        <f>+J334/[1]Formato_Análises_Mecenato!$W$31</f>
        <v>0</v>
      </c>
      <c r="X334" s="32">
        <f>+K334/[1]Formato_Análises_Mecenato!$W$31</f>
        <v>0</v>
      </c>
    </row>
    <row r="335" spans="1:24" x14ac:dyDescent="0.25">
      <c r="A335" s="28" t="s">
        <v>274</v>
      </c>
      <c r="B335" s="31">
        <f>'[1]SCC X Ano = Privado'!B335+'[1]SCC X Ano = Publico'!B335</f>
        <v>0</v>
      </c>
      <c r="C335" s="31">
        <f>'[1]SCC X Ano = Privado'!C335+'[1]SCC X Ano = Publico'!C335</f>
        <v>227231.80754167977</v>
      </c>
      <c r="D335" s="31">
        <f>'[1]SCC X Ano = Privado'!D335+'[1]SCC X Ano = Publico'!D335</f>
        <v>0</v>
      </c>
      <c r="E335" s="31">
        <f>'[1]SCC X Ano = Privado'!E335+'[1]SCC X Ano = Publico'!E335</f>
        <v>0</v>
      </c>
      <c r="F335" s="31">
        <f>'[1]SCC X Ano = Privado'!F335+'[1]SCC X Ano = Publico'!F335</f>
        <v>0</v>
      </c>
      <c r="G335" s="31">
        <f>'[1]SCC X Ano = Privado'!G335+'[1]SCC X Ano = Publico'!G335</f>
        <v>93566.811110748182</v>
      </c>
      <c r="H335" s="31">
        <f>'[1]SCC X Ano = Privado'!H335+'[1]SCC X Ano = Publico'!H335</f>
        <v>0</v>
      </c>
      <c r="I335" s="31">
        <f>'[1]SCC X Ano = Privado'!I335+'[1]SCC X Ano = Publico'!I335</f>
        <v>302358.63536654308</v>
      </c>
      <c r="J335" s="31">
        <f>'[1]SCC X Ano = Privado'!J335+'[1]SCC X Ano = Publico'!J335</f>
        <v>620199.93492040958</v>
      </c>
      <c r="K335" s="31">
        <f>'[1]SCC X Ano = Privado'!K335+'[1]SCC X Ano = Publico'!K335</f>
        <v>0</v>
      </c>
      <c r="L335" s="31">
        <f t="shared" si="9"/>
        <v>1243357.1889393805</v>
      </c>
      <c r="N335" s="28" t="s">
        <v>274</v>
      </c>
      <c r="O335" s="32">
        <f>+B335/[1]Formato_Análises_Mecenato!$W$31</f>
        <v>0</v>
      </c>
      <c r="P335" s="32">
        <f>+C335/[1]Formato_Análises_Mecenato!$W$31</f>
        <v>1.9560128662215746E-4</v>
      </c>
      <c r="Q335" s="32">
        <f>+D335/[1]Formato_Análises_Mecenato!$W$31</f>
        <v>0</v>
      </c>
      <c r="R335" s="32">
        <f>+E335/[1]Formato_Análises_Mecenato!$W$31</f>
        <v>0</v>
      </c>
      <c r="S335" s="32">
        <f>+F335/[1]Formato_Análises_Mecenato!$W$31</f>
        <v>0</v>
      </c>
      <c r="T335" s="32">
        <f>+G335/[1]Formato_Análises_Mecenato!$W$31</f>
        <v>8.0542371406510665E-5</v>
      </c>
      <c r="U335" s="32">
        <f>+H335/[1]Formato_Análises_Mecenato!$W$31</f>
        <v>0</v>
      </c>
      <c r="V335" s="32">
        <f>+I335/[1]Formato_Análises_Mecenato!$W$31</f>
        <v>2.6027050851218342E-4</v>
      </c>
      <c r="W335" s="32">
        <f>+J335/[1]Formato_Análises_Mecenato!$W$31</f>
        <v>5.3386850435170228E-4</v>
      </c>
      <c r="X335" s="32">
        <f>+K335/[1]Formato_Análises_Mecenato!$W$31</f>
        <v>0</v>
      </c>
    </row>
    <row r="336" spans="1:24" x14ac:dyDescent="0.25">
      <c r="A336" s="28" t="s">
        <v>275</v>
      </c>
      <c r="B336" s="31">
        <f>'[1]SCC X Ano = Privado'!B336+'[1]SCC X Ano = Publico'!B336</f>
        <v>0</v>
      </c>
      <c r="C336" s="31">
        <f>'[1]SCC X Ano = Privado'!C336+'[1]SCC X Ano = Publico'!C336</f>
        <v>1527451.4796155537</v>
      </c>
      <c r="D336" s="31">
        <f>'[1]SCC X Ano = Privado'!D336+'[1]SCC X Ano = Publico'!D336</f>
        <v>0</v>
      </c>
      <c r="E336" s="31">
        <f>'[1]SCC X Ano = Privado'!E336+'[1]SCC X Ano = Publico'!E336</f>
        <v>0</v>
      </c>
      <c r="F336" s="31">
        <f>'[1]SCC X Ano = Privado'!F336+'[1]SCC X Ano = Publico'!F336</f>
        <v>0</v>
      </c>
      <c r="G336" s="31">
        <f>'[1]SCC X Ano = Privado'!G336+'[1]SCC X Ano = Publico'!G336</f>
        <v>207922.90684088197</v>
      </c>
      <c r="H336" s="31">
        <f>'[1]SCC X Ano = Privado'!H336+'[1]SCC X Ano = Publico'!H336</f>
        <v>0</v>
      </c>
      <c r="I336" s="31">
        <f>'[1]SCC X Ano = Privado'!I336+'[1]SCC X Ano = Publico'!I336</f>
        <v>2491301.8796886737</v>
      </c>
      <c r="J336" s="31">
        <f>'[1]SCC X Ano = Privado'!J336+'[1]SCC X Ano = Publico'!J336</f>
        <v>653057.26188830961</v>
      </c>
      <c r="K336" s="31">
        <f>'[1]SCC X Ano = Privado'!K336+'[1]SCC X Ano = Publico'!K336</f>
        <v>0</v>
      </c>
      <c r="L336" s="31">
        <f t="shared" si="9"/>
        <v>4879733.5280334186</v>
      </c>
      <c r="N336" s="28" t="s">
        <v>275</v>
      </c>
      <c r="O336" s="32">
        <f>+B336/[1]Formato_Análises_Mecenato!$W$31</f>
        <v>0</v>
      </c>
      <c r="P336" s="32">
        <f>+C336/[1]Formato_Análises_Mecenato!$W$31</f>
        <v>1.314831219704656E-3</v>
      </c>
      <c r="Q336" s="32">
        <f>+D336/[1]Formato_Análises_Mecenato!$W$31</f>
        <v>0</v>
      </c>
      <c r="R336" s="32">
        <f>+E336/[1]Formato_Análises_Mecenato!$W$31</f>
        <v>0</v>
      </c>
      <c r="S336" s="32">
        <f>+F336/[1]Formato_Análises_Mecenato!$W$31</f>
        <v>0</v>
      </c>
      <c r="T336" s="32">
        <f>+G336/[1]Formato_Análises_Mecenato!$W$31</f>
        <v>1.7898017243398308E-4</v>
      </c>
      <c r="U336" s="32">
        <f>+H336/[1]Formato_Análises_Mecenato!$W$31</f>
        <v>0</v>
      </c>
      <c r="V336" s="32">
        <f>+I336/[1]Formato_Análises_Mecenato!$W$31</f>
        <v>2.144514266304558E-3</v>
      </c>
      <c r="W336" s="32">
        <f>+J336/[1]Formato_Análises_Mecenato!$W$31</f>
        <v>5.6215211261683177E-4</v>
      </c>
      <c r="X336" s="32">
        <f>+K336/[1]Formato_Análises_Mecenato!$W$31</f>
        <v>0</v>
      </c>
    </row>
    <row r="337" spans="1:24" x14ac:dyDescent="0.25">
      <c r="A337" s="28" t="s">
        <v>276</v>
      </c>
      <c r="B337" s="31">
        <f>'[1]SCC X Ano = Privado'!B337+'[1]SCC X Ano = Publico'!B337</f>
        <v>0</v>
      </c>
      <c r="C337" s="31">
        <f>'[1]SCC X Ano = Privado'!C337+'[1]SCC X Ano = Publico'!C337</f>
        <v>5504166.9388766121</v>
      </c>
      <c r="D337" s="31">
        <f>'[1]SCC X Ano = Privado'!D337+'[1]SCC X Ano = Publico'!D337</f>
        <v>914148.39394434332</v>
      </c>
      <c r="E337" s="31">
        <f>'[1]SCC X Ano = Privado'!E337+'[1]SCC X Ano = Publico'!E337</f>
        <v>0</v>
      </c>
      <c r="F337" s="31">
        <f>'[1]SCC X Ano = Privado'!F337+'[1]SCC X Ano = Publico'!F337</f>
        <v>0</v>
      </c>
      <c r="G337" s="31">
        <f>'[1]SCC X Ano = Privado'!G337+'[1]SCC X Ano = Publico'!G337</f>
        <v>414575.44250266976</v>
      </c>
      <c r="H337" s="31">
        <f>'[1]SCC X Ano = Privado'!H337+'[1]SCC X Ano = Publico'!H337</f>
        <v>0</v>
      </c>
      <c r="I337" s="31">
        <f>'[1]SCC X Ano = Privado'!I337+'[1]SCC X Ano = Publico'!I337</f>
        <v>3991274.6130158943</v>
      </c>
      <c r="J337" s="31">
        <f>'[1]SCC X Ano = Privado'!J337+'[1]SCC X Ano = Publico'!J337</f>
        <v>1215662.7575086374</v>
      </c>
      <c r="K337" s="31">
        <f>'[1]SCC X Ano = Privado'!K337+'[1]SCC X Ano = Publico'!K337</f>
        <v>0</v>
      </c>
      <c r="L337" s="31">
        <f t="shared" si="9"/>
        <v>12039828.145848157</v>
      </c>
      <c r="N337" s="28" t="s">
        <v>276</v>
      </c>
      <c r="O337" s="32">
        <f>+B337/[1]Formato_Análises_Mecenato!$W$31</f>
        <v>0</v>
      </c>
      <c r="P337" s="32">
        <f>+C337/[1]Formato_Análises_Mecenato!$W$31</f>
        <v>4.7379904542189976E-3</v>
      </c>
      <c r="Q337" s="32">
        <f>+D337/[1]Formato_Análises_Mecenato!$W$31</f>
        <v>7.8689952763894911E-4</v>
      </c>
      <c r="R337" s="32">
        <f>+E337/[1]Formato_Análises_Mecenato!$W$31</f>
        <v>0</v>
      </c>
      <c r="S337" s="32">
        <f>+F337/[1]Formato_Análises_Mecenato!$W$31</f>
        <v>0</v>
      </c>
      <c r="T337" s="32">
        <f>+G337/[1]Formato_Análises_Mecenato!$W$31</f>
        <v>3.5686680853690936E-4</v>
      </c>
      <c r="U337" s="32">
        <f>+H337/[1]Formato_Análises_Mecenato!$W$31</f>
        <v>0</v>
      </c>
      <c r="V337" s="32">
        <f>+I337/[1]Formato_Análises_Mecenato!$W$31</f>
        <v>3.4356917634652171E-3</v>
      </c>
      <c r="W337" s="32">
        <f>+J337/[1]Formato_Análises_Mecenato!$W$31</f>
        <v>1.046443286438734E-3</v>
      </c>
      <c r="X337" s="32">
        <f>+K337/[1]Formato_Análises_Mecenato!$W$31</f>
        <v>0</v>
      </c>
    </row>
    <row r="338" spans="1:24" x14ac:dyDescent="0.25">
      <c r="A338" s="30" t="s">
        <v>6</v>
      </c>
      <c r="B338" s="31">
        <f>'[1]SCC X Ano = Privado'!B338+'[1]SCC X Ano = Publico'!B338</f>
        <v>12482443.521622214</v>
      </c>
      <c r="C338" s="31">
        <f>'[1]SCC X Ano = Privado'!C338+'[1]SCC X Ano = Publico'!C338</f>
        <v>392572753.48335832</v>
      </c>
      <c r="D338" s="31">
        <f>'[1]SCC X Ano = Privado'!D338+'[1]SCC X Ano = Publico'!D338</f>
        <v>84863407.661696002</v>
      </c>
      <c r="E338" s="31">
        <f>'[1]SCC X Ano = Privado'!E338+'[1]SCC X Ano = Publico'!E338</f>
        <v>0</v>
      </c>
      <c r="F338" s="31">
        <f>'[1]SCC X Ano = Privado'!F338+'[1]SCC X Ano = Publico'!F338</f>
        <v>903425.39053960668</v>
      </c>
      <c r="G338" s="31">
        <f>'[1]SCC X Ano = Privado'!G338+'[1]SCC X Ano = Publico'!G338</f>
        <v>99812287.441408753</v>
      </c>
      <c r="H338" s="31">
        <f>'[1]SCC X Ano = Privado'!H338+'[1]SCC X Ano = Publico'!H338</f>
        <v>0</v>
      </c>
      <c r="I338" s="31">
        <f>'[1]SCC X Ano = Privado'!I338+'[1]SCC X Ano = Publico'!I338</f>
        <v>264046654.39266211</v>
      </c>
      <c r="J338" s="31">
        <f>'[1]SCC X Ano = Privado'!J338+'[1]SCC X Ano = Publico'!J338</f>
        <v>307028194.06436908</v>
      </c>
      <c r="K338" s="31">
        <f>'[1]SCC X Ano = Privado'!K338+'[1]SCC X Ano = Publico'!K338</f>
        <v>0</v>
      </c>
      <c r="L338" s="31">
        <f t="shared" si="9"/>
        <v>1161709165.9556561</v>
      </c>
      <c r="N338" s="28" t="s">
        <v>6</v>
      </c>
      <c r="O338" s="32">
        <f>+B338/[1]Formato_Análises_Mecenato!$W$31</f>
        <v>1.0744895441497003E-2</v>
      </c>
      <c r="P338" s="32">
        <f>+C338/[1]Formato_Análises_Mecenato!$W$31</f>
        <v>0.33792687962517404</v>
      </c>
      <c r="Q338" s="32">
        <f>+D338/[1]Formato_Análises_Mecenato!$W$31</f>
        <v>7.3050476099054337E-2</v>
      </c>
      <c r="R338" s="32">
        <f>+E338/[1]Formato_Análises_Mecenato!$W$31</f>
        <v>0</v>
      </c>
      <c r="S338" s="32">
        <f>+F338/[1]Formato_Análises_Mecenato!$W$31</f>
        <v>7.7766915938587986E-4</v>
      </c>
      <c r="T338" s="32">
        <f>+G338/[1]Formato_Análises_Mecenato!$W$31</f>
        <v>8.5918481463732141E-2</v>
      </c>
      <c r="U338" s="32">
        <f>+H338/[1]Formato_Análises_Mecenato!$W$31</f>
        <v>0</v>
      </c>
      <c r="V338" s="32">
        <f>+I338/[1]Formato_Análises_Mecenato!$W$31</f>
        <v>0.22729153055743481</v>
      </c>
      <c r="W338" s="32">
        <f>+J338/[1]Formato_Análises_Mecenato!$W$31</f>
        <v>0.26429006765372182</v>
      </c>
      <c r="X338" s="32">
        <f>+K338/[1]Formato_Análises_Mecenato!$W$31</f>
        <v>0</v>
      </c>
    </row>
    <row r="343" spans="1:24" x14ac:dyDescent="0.25">
      <c r="A343" s="30">
        <f>'[1]SCC X Ano = Mecenato'!A343</f>
        <v>0</v>
      </c>
      <c r="B343" s="30">
        <f>'[1]SCC X Ano = Mecenato'!B343</f>
        <v>2017</v>
      </c>
      <c r="C343" s="30">
        <f>'[1]SCC X Ano = Mecenato'!C343</f>
        <v>2017</v>
      </c>
      <c r="D343" s="30">
        <f>'[1]SCC X Ano = Mecenato'!D343</f>
        <v>2017</v>
      </c>
      <c r="E343" s="30">
        <f>'[1]SCC X Ano = Mecenato'!E343</f>
        <v>2017</v>
      </c>
      <c r="F343" s="30">
        <f>'[1]SCC X Ano = Mecenato'!F343</f>
        <v>2017</v>
      </c>
      <c r="G343" s="30">
        <f>'[1]SCC X Ano = Mecenato'!G343</f>
        <v>2017</v>
      </c>
      <c r="H343" s="30">
        <f>'[1]SCC X Ano = Mecenato'!H343</f>
        <v>2017</v>
      </c>
      <c r="I343" s="30">
        <f>'[1]SCC X Ano = Mecenato'!I343</f>
        <v>2017</v>
      </c>
      <c r="J343" s="30">
        <f>'[1]SCC X Ano = Mecenato'!J343</f>
        <v>2017</v>
      </c>
      <c r="K343" s="30">
        <f>'[1]SCC X Ano = Mecenato'!K343</f>
        <v>2017</v>
      </c>
      <c r="L343" s="30">
        <f>'[1]SCC X Ano = Mecenato'!L343</f>
        <v>0</v>
      </c>
      <c r="M343" s="30">
        <f>'[1]SCC X Ano = Mecenato'!M343</f>
        <v>0</v>
      </c>
      <c r="N343" s="30">
        <f>'[1]SCC X Ano = Mecenato'!N343</f>
        <v>0</v>
      </c>
      <c r="O343" s="30">
        <f>'[1]SCC X Ano = Mecenato'!O343</f>
        <v>2017</v>
      </c>
      <c r="P343" s="30">
        <f>'[1]SCC X Ano = Mecenato'!P343</f>
        <v>2017</v>
      </c>
      <c r="Q343" s="30">
        <f>'[1]SCC X Ano = Mecenato'!Q343</f>
        <v>2017</v>
      </c>
      <c r="R343" s="30">
        <f>'[1]SCC X Ano = Mecenato'!R343</f>
        <v>2017</v>
      </c>
      <c r="S343" s="30">
        <f>'[1]SCC X Ano = Mecenato'!S343</f>
        <v>2017</v>
      </c>
      <c r="T343" s="30">
        <f>'[1]SCC X Ano = Mecenato'!T343</f>
        <v>2017</v>
      </c>
      <c r="U343" s="30">
        <f>'[1]SCC X Ano = Mecenato'!U343</f>
        <v>2017</v>
      </c>
      <c r="V343" s="30">
        <f>'[1]SCC X Ano = Mecenato'!V343</f>
        <v>2017</v>
      </c>
      <c r="W343" s="30">
        <f>'[1]SCC X Ano = Mecenato'!W343</f>
        <v>2017</v>
      </c>
      <c r="X343" s="30">
        <f>'[1]SCC X Ano = Mecenato'!X343</f>
        <v>2017</v>
      </c>
    </row>
    <row r="344" spans="1:24" x14ac:dyDescent="0.25">
      <c r="A344" s="30">
        <f>'[1]SCC X Ano = Mecenato'!A344</f>
        <v>0</v>
      </c>
      <c r="B344" s="30" t="str">
        <f>'[1]SCC X Ano = Mecenato'!B344</f>
        <v>Arquitetura e Design</v>
      </c>
      <c r="C344" s="30" t="str">
        <f>'[1]SCC X Ano = Mecenato'!C344</f>
        <v>Artes Cênicas e Espetáculos</v>
      </c>
      <c r="D344" s="30" t="str">
        <f>'[1]SCC X Ano = Mecenato'!D344</f>
        <v>Audiovisual</v>
      </c>
      <c r="E344" s="30" t="str">
        <f>'[1]SCC X Ano = Mecenato'!E344</f>
        <v>Cultura Digital</v>
      </c>
      <c r="F344" s="30" t="str">
        <f>'[1]SCC X Ano = Mecenato'!F344</f>
        <v>Editorial</v>
      </c>
      <c r="G344" s="30" t="str">
        <f>'[1]SCC X Ano = Mecenato'!G344</f>
        <v>Educação e Criação em Artes</v>
      </c>
      <c r="H344" s="30" t="str">
        <f>'[1]SCC X Ano = Mecenato'!H344</f>
        <v>Entretenimento</v>
      </c>
      <c r="I344" s="30" t="str">
        <f>'[1]SCC X Ano = Mecenato'!I344</f>
        <v>Música</v>
      </c>
      <c r="J344" s="30" t="str">
        <f>'[1]SCC X Ano = Mecenato'!J344</f>
        <v>Patrimônio</v>
      </c>
      <c r="K344" s="30" t="str">
        <f>'[1]SCC X Ano = Mecenato'!K344</f>
        <v>Publicidade</v>
      </c>
      <c r="L344" s="30" t="str">
        <f>'[1]SCC X Ano = Mecenato'!L344</f>
        <v>Cultura</v>
      </c>
      <c r="M344" s="30">
        <f>'[1]SCC X Ano = Mecenato'!M344</f>
        <v>0</v>
      </c>
      <c r="N344" s="30">
        <f>'[1]SCC X Ano = Mecenato'!N344</f>
        <v>0</v>
      </c>
      <c r="O344" s="30" t="str">
        <f>'[1]SCC X Ano = Mecenato'!O344</f>
        <v>Arquitetura e Design</v>
      </c>
      <c r="P344" s="30" t="str">
        <f>'[1]SCC X Ano = Mecenato'!P344</f>
        <v>Artes Cênicas e Espetáculos</v>
      </c>
      <c r="Q344" s="30" t="str">
        <f>'[1]SCC X Ano = Mecenato'!Q344</f>
        <v>Audiovisual</v>
      </c>
      <c r="R344" s="30" t="str">
        <f>'[1]SCC X Ano = Mecenato'!R344</f>
        <v>Cultura Digital</v>
      </c>
      <c r="S344" s="30" t="str">
        <f>'[1]SCC X Ano = Mecenato'!S344</f>
        <v>Editorial</v>
      </c>
      <c r="T344" s="30" t="str">
        <f>'[1]SCC X Ano = Mecenato'!T344</f>
        <v>Educação e Criação em Artes</v>
      </c>
      <c r="U344" s="30" t="str">
        <f>'[1]SCC X Ano = Mecenato'!U344</f>
        <v>Entretenimento</v>
      </c>
      <c r="V344" s="30" t="str">
        <f>'[1]SCC X Ano = Mecenato'!V344</f>
        <v>Música</v>
      </c>
      <c r="W344" s="30" t="str">
        <f>'[1]SCC X Ano = Mecenato'!W344</f>
        <v>Patrimônio</v>
      </c>
      <c r="X344" s="30" t="str">
        <f>'[1]SCC X Ano = Mecenato'!X344</f>
        <v>Publicidade</v>
      </c>
    </row>
    <row r="345" spans="1:24" x14ac:dyDescent="0.25">
      <c r="A345" s="30" t="str">
        <f>'[1]SCC X Ano = Mecenato'!A345</f>
        <v>11 - Rondônia</v>
      </c>
      <c r="B345" s="37">
        <f>'[1]SCC X Ano = Mecenato'!B345</f>
        <v>0</v>
      </c>
      <c r="C345" s="37">
        <f>'[1]SCC X Ano = Mecenato'!C345</f>
        <v>0</v>
      </c>
      <c r="D345" s="37">
        <f>'[1]SCC X Ano = Mecenato'!D345</f>
        <v>1250000</v>
      </c>
      <c r="E345" s="37">
        <f>'[1]SCC X Ano = Mecenato'!E345</f>
        <v>0</v>
      </c>
      <c r="F345" s="37">
        <f>'[1]SCC X Ano = Mecenato'!F345</f>
        <v>0</v>
      </c>
      <c r="G345" s="37">
        <f>'[1]SCC X Ano = Mecenato'!G345</f>
        <v>0</v>
      </c>
      <c r="H345" s="37">
        <f>'[1]SCC X Ano = Mecenato'!H345</f>
        <v>0</v>
      </c>
      <c r="I345" s="37">
        <f>'[1]SCC X Ano = Mecenato'!I345</f>
        <v>14000</v>
      </c>
      <c r="J345" s="37">
        <f>'[1]SCC X Ano = Mecenato'!J345</f>
        <v>0</v>
      </c>
      <c r="K345" s="37">
        <f>'[1]SCC X Ano = Mecenato'!K345</f>
        <v>0</v>
      </c>
      <c r="L345" s="37">
        <f>'[1]SCC X Ano = Mecenato'!L345</f>
        <v>1264000</v>
      </c>
      <c r="M345" s="30">
        <f>'[1]SCC X Ano = Mecenato'!M345</f>
        <v>0</v>
      </c>
      <c r="N345" s="30" t="str">
        <f>'[1]SCC X Ano = Mecenato'!N345</f>
        <v>11 - Rondônia</v>
      </c>
      <c r="O345" s="37">
        <f>'[1]SCC X Ano = Mecenato'!O345</f>
        <v>0</v>
      </c>
      <c r="P345" s="37">
        <f>'[1]SCC X Ano = Mecenato'!P345</f>
        <v>0</v>
      </c>
      <c r="Q345" s="37">
        <f>'[1]SCC X Ano = Mecenato'!Q345</f>
        <v>1.0543374689600637E-3</v>
      </c>
      <c r="R345" s="37">
        <f>'[1]SCC X Ano = Mecenato'!R345</f>
        <v>0</v>
      </c>
      <c r="S345" s="37">
        <f>'[1]SCC X Ano = Mecenato'!S345</f>
        <v>0</v>
      </c>
      <c r="T345" s="37">
        <f>'[1]SCC X Ano = Mecenato'!T345</f>
        <v>0</v>
      </c>
      <c r="U345" s="37">
        <f>'[1]SCC X Ano = Mecenato'!U345</f>
        <v>0</v>
      </c>
      <c r="V345" s="37">
        <f>'[1]SCC X Ano = Mecenato'!V345</f>
        <v>1.1808579652352714E-5</v>
      </c>
      <c r="W345" s="37">
        <f>'[1]SCC X Ano = Mecenato'!W345</f>
        <v>0</v>
      </c>
      <c r="X345" s="37">
        <f>'[1]SCC X Ano = Mecenato'!X345</f>
        <v>0</v>
      </c>
    </row>
    <row r="346" spans="1:24" x14ac:dyDescent="0.25">
      <c r="A346" s="30" t="str">
        <f>'[1]SCC X Ano = Mecenato'!A346</f>
        <v>12 - Acre</v>
      </c>
      <c r="B346" s="37">
        <f>'[1]SCC X Ano = Mecenato'!B346</f>
        <v>0</v>
      </c>
      <c r="C346" s="37">
        <f>'[1]SCC X Ano = Mecenato'!C346</f>
        <v>0</v>
      </c>
      <c r="D346" s="37">
        <f>'[1]SCC X Ano = Mecenato'!D346</f>
        <v>0</v>
      </c>
      <c r="E346" s="37">
        <f>'[1]SCC X Ano = Mecenato'!E346</f>
        <v>0</v>
      </c>
      <c r="F346" s="37">
        <f>'[1]SCC X Ano = Mecenato'!F346</f>
        <v>0</v>
      </c>
      <c r="G346" s="37">
        <f>'[1]SCC X Ano = Mecenato'!G346</f>
        <v>0</v>
      </c>
      <c r="H346" s="37">
        <f>'[1]SCC X Ano = Mecenato'!H346</f>
        <v>0</v>
      </c>
      <c r="I346" s="37">
        <f>'[1]SCC X Ano = Mecenato'!I346</f>
        <v>0</v>
      </c>
      <c r="J346" s="37">
        <f>'[1]SCC X Ano = Mecenato'!J346</f>
        <v>0</v>
      </c>
      <c r="K346" s="37">
        <f>'[1]SCC X Ano = Mecenato'!K346</f>
        <v>0</v>
      </c>
      <c r="L346" s="37">
        <f>'[1]SCC X Ano = Mecenato'!L346</f>
        <v>0</v>
      </c>
      <c r="M346" s="30">
        <f>'[1]SCC X Ano = Mecenato'!M346</f>
        <v>0</v>
      </c>
      <c r="N346" s="30" t="str">
        <f>'[1]SCC X Ano = Mecenato'!N346</f>
        <v>12 - Acre</v>
      </c>
      <c r="O346" s="37">
        <f>'[1]SCC X Ano = Mecenato'!O346</f>
        <v>0</v>
      </c>
      <c r="P346" s="37">
        <f>'[1]SCC X Ano = Mecenato'!P346</f>
        <v>0</v>
      </c>
      <c r="Q346" s="37">
        <f>'[1]SCC X Ano = Mecenato'!Q346</f>
        <v>0</v>
      </c>
      <c r="R346" s="37">
        <f>'[1]SCC X Ano = Mecenato'!R346</f>
        <v>0</v>
      </c>
      <c r="S346" s="37">
        <f>'[1]SCC X Ano = Mecenato'!S346</f>
        <v>0</v>
      </c>
      <c r="T346" s="37">
        <f>'[1]SCC X Ano = Mecenato'!T346</f>
        <v>0</v>
      </c>
      <c r="U346" s="37">
        <f>'[1]SCC X Ano = Mecenato'!U346</f>
        <v>0</v>
      </c>
      <c r="V346" s="37">
        <f>'[1]SCC X Ano = Mecenato'!V346</f>
        <v>0</v>
      </c>
      <c r="W346" s="37">
        <f>'[1]SCC X Ano = Mecenato'!W346</f>
        <v>0</v>
      </c>
      <c r="X346" s="37">
        <f>'[1]SCC X Ano = Mecenato'!X346</f>
        <v>0</v>
      </c>
    </row>
    <row r="347" spans="1:24" x14ac:dyDescent="0.25">
      <c r="A347" s="30" t="str">
        <f>'[1]SCC X Ano = Mecenato'!A347</f>
        <v>13 - Amazonas</v>
      </c>
      <c r="B347" s="37">
        <f>'[1]SCC X Ano = Mecenato'!B347</f>
        <v>0</v>
      </c>
      <c r="C347" s="37">
        <f>'[1]SCC X Ano = Mecenato'!C347</f>
        <v>100000</v>
      </c>
      <c r="D347" s="37">
        <f>'[1]SCC X Ano = Mecenato'!D347</f>
        <v>1223010</v>
      </c>
      <c r="E347" s="37">
        <f>'[1]SCC X Ano = Mecenato'!E347</f>
        <v>0</v>
      </c>
      <c r="F347" s="37">
        <f>'[1]SCC X Ano = Mecenato'!F347</f>
        <v>0</v>
      </c>
      <c r="G347" s="37">
        <f>'[1]SCC X Ano = Mecenato'!G347</f>
        <v>162000</v>
      </c>
      <c r="H347" s="37">
        <f>'[1]SCC X Ano = Mecenato'!H347</f>
        <v>0</v>
      </c>
      <c r="I347" s="37">
        <f>'[1]SCC X Ano = Mecenato'!I347</f>
        <v>1000000</v>
      </c>
      <c r="J347" s="37">
        <f>'[1]SCC X Ano = Mecenato'!J347</f>
        <v>0</v>
      </c>
      <c r="K347" s="37">
        <f>'[1]SCC X Ano = Mecenato'!K347</f>
        <v>0</v>
      </c>
      <c r="L347" s="37">
        <f>'[1]SCC X Ano = Mecenato'!L347</f>
        <v>2485010</v>
      </c>
      <c r="M347" s="30">
        <f>'[1]SCC X Ano = Mecenato'!M347</f>
        <v>0</v>
      </c>
      <c r="N347" s="30" t="str">
        <f>'[1]SCC X Ano = Mecenato'!N347</f>
        <v>13 - Amazonas</v>
      </c>
      <c r="O347" s="37">
        <f>'[1]SCC X Ano = Mecenato'!O347</f>
        <v>0</v>
      </c>
      <c r="P347" s="37">
        <f>'[1]SCC X Ano = Mecenato'!P347</f>
        <v>8.43469975168051E-5</v>
      </c>
      <c r="Q347" s="37">
        <f>'[1]SCC X Ano = Mecenato'!Q347</f>
        <v>1.031572214330278E-3</v>
      </c>
      <c r="R347" s="37">
        <f>'[1]SCC X Ano = Mecenato'!R347</f>
        <v>0</v>
      </c>
      <c r="S347" s="37">
        <f>'[1]SCC X Ano = Mecenato'!S347</f>
        <v>0</v>
      </c>
      <c r="T347" s="37">
        <f>'[1]SCC X Ano = Mecenato'!T347</f>
        <v>1.3664213597722427E-4</v>
      </c>
      <c r="U347" s="37">
        <f>'[1]SCC X Ano = Mecenato'!U347</f>
        <v>0</v>
      </c>
      <c r="V347" s="37">
        <f>'[1]SCC X Ano = Mecenato'!V347</f>
        <v>8.4346997516805103E-4</v>
      </c>
      <c r="W347" s="37">
        <f>'[1]SCC X Ano = Mecenato'!W347</f>
        <v>0</v>
      </c>
      <c r="X347" s="37">
        <f>'[1]SCC X Ano = Mecenato'!X347</f>
        <v>0</v>
      </c>
    </row>
    <row r="348" spans="1:24" x14ac:dyDescent="0.25">
      <c r="A348" s="30" t="str">
        <f>'[1]SCC X Ano = Mecenato'!A348</f>
        <v>14 - Roraima</v>
      </c>
      <c r="B348" s="37">
        <f>'[1]SCC X Ano = Mecenato'!B348</f>
        <v>0</v>
      </c>
      <c r="C348" s="37">
        <f>'[1]SCC X Ano = Mecenato'!C348</f>
        <v>0</v>
      </c>
      <c r="D348" s="37">
        <f>'[1]SCC X Ano = Mecenato'!D348</f>
        <v>0</v>
      </c>
      <c r="E348" s="37">
        <f>'[1]SCC X Ano = Mecenato'!E348</f>
        <v>0</v>
      </c>
      <c r="F348" s="37">
        <f>'[1]SCC X Ano = Mecenato'!F348</f>
        <v>0</v>
      </c>
      <c r="G348" s="37">
        <f>'[1]SCC X Ano = Mecenato'!G348</f>
        <v>0</v>
      </c>
      <c r="H348" s="37">
        <f>'[1]SCC X Ano = Mecenato'!H348</f>
        <v>0</v>
      </c>
      <c r="I348" s="37">
        <f>'[1]SCC X Ano = Mecenato'!I348</f>
        <v>0</v>
      </c>
      <c r="J348" s="37">
        <f>'[1]SCC X Ano = Mecenato'!J348</f>
        <v>0</v>
      </c>
      <c r="K348" s="37">
        <f>'[1]SCC X Ano = Mecenato'!K348</f>
        <v>0</v>
      </c>
      <c r="L348" s="37">
        <f>'[1]SCC X Ano = Mecenato'!L348</f>
        <v>0</v>
      </c>
      <c r="M348" s="30">
        <f>'[1]SCC X Ano = Mecenato'!M348</f>
        <v>0</v>
      </c>
      <c r="N348" s="30" t="str">
        <f>'[1]SCC X Ano = Mecenato'!N348</f>
        <v>14 - Roraima</v>
      </c>
      <c r="O348" s="37">
        <f>'[1]SCC X Ano = Mecenato'!O348</f>
        <v>0</v>
      </c>
      <c r="P348" s="37">
        <f>'[1]SCC X Ano = Mecenato'!P348</f>
        <v>0</v>
      </c>
      <c r="Q348" s="37">
        <f>'[1]SCC X Ano = Mecenato'!Q348</f>
        <v>0</v>
      </c>
      <c r="R348" s="37">
        <f>'[1]SCC X Ano = Mecenato'!R348</f>
        <v>0</v>
      </c>
      <c r="S348" s="37">
        <f>'[1]SCC X Ano = Mecenato'!S348</f>
        <v>0</v>
      </c>
      <c r="T348" s="37">
        <f>'[1]SCC X Ano = Mecenato'!T348</f>
        <v>0</v>
      </c>
      <c r="U348" s="37">
        <f>'[1]SCC X Ano = Mecenato'!U348</f>
        <v>0</v>
      </c>
      <c r="V348" s="37">
        <f>'[1]SCC X Ano = Mecenato'!V348</f>
        <v>0</v>
      </c>
      <c r="W348" s="37">
        <f>'[1]SCC X Ano = Mecenato'!W348</f>
        <v>0</v>
      </c>
      <c r="X348" s="37">
        <f>'[1]SCC X Ano = Mecenato'!X348</f>
        <v>0</v>
      </c>
    </row>
    <row r="349" spans="1:24" x14ac:dyDescent="0.25">
      <c r="A349" s="30" t="str">
        <f>'[1]SCC X Ano = Mecenato'!A349</f>
        <v>15 - Pará</v>
      </c>
      <c r="B349" s="37">
        <f>'[1]SCC X Ano = Mecenato'!B349</f>
        <v>0</v>
      </c>
      <c r="C349" s="37">
        <f>'[1]SCC X Ano = Mecenato'!C349</f>
        <v>2373408</v>
      </c>
      <c r="D349" s="37">
        <f>'[1]SCC X Ano = Mecenato'!D349</f>
        <v>30000</v>
      </c>
      <c r="E349" s="37">
        <f>'[1]SCC X Ano = Mecenato'!E349</f>
        <v>0</v>
      </c>
      <c r="F349" s="37">
        <f>'[1]SCC X Ano = Mecenato'!F349</f>
        <v>0</v>
      </c>
      <c r="G349" s="37">
        <f>'[1]SCC X Ano = Mecenato'!G349</f>
        <v>274850</v>
      </c>
      <c r="H349" s="37">
        <f>'[1]SCC X Ano = Mecenato'!H349</f>
        <v>0</v>
      </c>
      <c r="I349" s="37">
        <f>'[1]SCC X Ano = Mecenato'!I349</f>
        <v>2980240</v>
      </c>
      <c r="J349" s="37">
        <f>'[1]SCC X Ano = Mecenato'!J349</f>
        <v>301000</v>
      </c>
      <c r="K349" s="37">
        <f>'[1]SCC X Ano = Mecenato'!K349</f>
        <v>0</v>
      </c>
      <c r="L349" s="37">
        <f>'[1]SCC X Ano = Mecenato'!L349</f>
        <v>5959498</v>
      </c>
      <c r="M349" s="30">
        <f>'[1]SCC X Ano = Mecenato'!M349</f>
        <v>0</v>
      </c>
      <c r="N349" s="30" t="str">
        <f>'[1]SCC X Ano = Mecenato'!N349</f>
        <v>15 - Pará</v>
      </c>
      <c r="O349" s="37">
        <f>'[1]SCC X Ano = Mecenato'!O349</f>
        <v>0</v>
      </c>
      <c r="P349" s="37">
        <f>'[1]SCC X Ano = Mecenato'!P349</f>
        <v>2.0018983868236536E-3</v>
      </c>
      <c r="Q349" s="37">
        <f>'[1]SCC X Ano = Mecenato'!Q349</f>
        <v>2.5304099255041533E-5</v>
      </c>
      <c r="R349" s="37">
        <f>'[1]SCC X Ano = Mecenato'!R349</f>
        <v>0</v>
      </c>
      <c r="S349" s="37">
        <f>'[1]SCC X Ano = Mecenato'!S349</f>
        <v>0</v>
      </c>
      <c r="T349" s="37">
        <f>'[1]SCC X Ano = Mecenato'!T349</f>
        <v>2.3182772267493884E-4</v>
      </c>
      <c r="U349" s="37">
        <f>'[1]SCC X Ano = Mecenato'!U349</f>
        <v>0</v>
      </c>
      <c r="V349" s="37">
        <f>'[1]SCC X Ano = Mecenato'!V349</f>
        <v>2.5137429587948324E-3</v>
      </c>
      <c r="W349" s="37">
        <f>'[1]SCC X Ano = Mecenato'!W349</f>
        <v>2.5388446252558338E-4</v>
      </c>
      <c r="X349" s="37">
        <f>'[1]SCC X Ano = Mecenato'!X349</f>
        <v>0</v>
      </c>
    </row>
    <row r="350" spans="1:24" x14ac:dyDescent="0.25">
      <c r="A350" s="30" t="str">
        <f>'[1]SCC X Ano = Mecenato'!A350</f>
        <v>16 - Amapá</v>
      </c>
      <c r="B350" s="37">
        <f>'[1]SCC X Ano = Mecenato'!B350</f>
        <v>0</v>
      </c>
      <c r="C350" s="37">
        <f>'[1]SCC X Ano = Mecenato'!C350</f>
        <v>0</v>
      </c>
      <c r="D350" s="37">
        <f>'[1]SCC X Ano = Mecenato'!D350</f>
        <v>0</v>
      </c>
      <c r="E350" s="37">
        <f>'[1]SCC X Ano = Mecenato'!E350</f>
        <v>0</v>
      </c>
      <c r="F350" s="37">
        <f>'[1]SCC X Ano = Mecenato'!F350</f>
        <v>0</v>
      </c>
      <c r="G350" s="37">
        <f>'[1]SCC X Ano = Mecenato'!G350</f>
        <v>0</v>
      </c>
      <c r="H350" s="37">
        <f>'[1]SCC X Ano = Mecenato'!H350</f>
        <v>0</v>
      </c>
      <c r="I350" s="37">
        <f>'[1]SCC X Ano = Mecenato'!I350</f>
        <v>0</v>
      </c>
      <c r="J350" s="37">
        <f>'[1]SCC X Ano = Mecenato'!J350</f>
        <v>0</v>
      </c>
      <c r="K350" s="37">
        <f>'[1]SCC X Ano = Mecenato'!K350</f>
        <v>0</v>
      </c>
      <c r="L350" s="37">
        <f>'[1]SCC X Ano = Mecenato'!L350</f>
        <v>0</v>
      </c>
      <c r="M350" s="30">
        <f>'[1]SCC X Ano = Mecenato'!M350</f>
        <v>0</v>
      </c>
      <c r="N350" s="30" t="str">
        <f>'[1]SCC X Ano = Mecenato'!N350</f>
        <v>16 - Amapá</v>
      </c>
      <c r="O350" s="37">
        <f>'[1]SCC X Ano = Mecenato'!O350</f>
        <v>0</v>
      </c>
      <c r="P350" s="37">
        <f>'[1]SCC X Ano = Mecenato'!P350</f>
        <v>0</v>
      </c>
      <c r="Q350" s="37">
        <f>'[1]SCC X Ano = Mecenato'!Q350</f>
        <v>0</v>
      </c>
      <c r="R350" s="37">
        <f>'[1]SCC X Ano = Mecenato'!R350</f>
        <v>0</v>
      </c>
      <c r="S350" s="37">
        <f>'[1]SCC X Ano = Mecenato'!S350</f>
        <v>0</v>
      </c>
      <c r="T350" s="37">
        <f>'[1]SCC X Ano = Mecenato'!T350</f>
        <v>0</v>
      </c>
      <c r="U350" s="37">
        <f>'[1]SCC X Ano = Mecenato'!U350</f>
        <v>0</v>
      </c>
      <c r="V350" s="37">
        <f>'[1]SCC X Ano = Mecenato'!V350</f>
        <v>0</v>
      </c>
      <c r="W350" s="37">
        <f>'[1]SCC X Ano = Mecenato'!W350</f>
        <v>0</v>
      </c>
      <c r="X350" s="37">
        <f>'[1]SCC X Ano = Mecenato'!X350</f>
        <v>0</v>
      </c>
    </row>
    <row r="351" spans="1:24" x14ac:dyDescent="0.25">
      <c r="A351" s="30" t="str">
        <f>'[1]SCC X Ano = Mecenato'!A351</f>
        <v>17 - Tocantins</v>
      </c>
      <c r="B351" s="37">
        <f>'[1]SCC X Ano = Mecenato'!B351</f>
        <v>0</v>
      </c>
      <c r="C351" s="37">
        <f>'[1]SCC X Ano = Mecenato'!C351</f>
        <v>1178469.77</v>
      </c>
      <c r="D351" s="37">
        <f>'[1]SCC X Ano = Mecenato'!D351</f>
        <v>0</v>
      </c>
      <c r="E351" s="37">
        <f>'[1]SCC X Ano = Mecenato'!E351</f>
        <v>0</v>
      </c>
      <c r="F351" s="37">
        <f>'[1]SCC X Ano = Mecenato'!F351</f>
        <v>0</v>
      </c>
      <c r="G351" s="37">
        <f>'[1]SCC X Ano = Mecenato'!G351</f>
        <v>0</v>
      </c>
      <c r="H351" s="37">
        <f>'[1]SCC X Ano = Mecenato'!H351</f>
        <v>0</v>
      </c>
      <c r="I351" s="37">
        <f>'[1]SCC X Ano = Mecenato'!I351</f>
        <v>0</v>
      </c>
      <c r="J351" s="37">
        <f>'[1]SCC X Ano = Mecenato'!J351</f>
        <v>0</v>
      </c>
      <c r="K351" s="37">
        <f>'[1]SCC X Ano = Mecenato'!K351</f>
        <v>0</v>
      </c>
      <c r="L351" s="37">
        <f>'[1]SCC X Ano = Mecenato'!L351</f>
        <v>1178469.77</v>
      </c>
      <c r="M351" s="30">
        <f>'[1]SCC X Ano = Mecenato'!M351</f>
        <v>0</v>
      </c>
      <c r="N351" s="30" t="str">
        <f>'[1]SCC X Ano = Mecenato'!N351</f>
        <v>17 - Tocantins</v>
      </c>
      <c r="O351" s="37">
        <f>'[1]SCC X Ano = Mecenato'!O351</f>
        <v>0</v>
      </c>
      <c r="P351" s="37">
        <f>'[1]SCC X Ano = Mecenato'!P351</f>
        <v>9.9400386763819895E-4</v>
      </c>
      <c r="Q351" s="37">
        <f>'[1]SCC X Ano = Mecenato'!Q351</f>
        <v>0</v>
      </c>
      <c r="R351" s="37">
        <f>'[1]SCC X Ano = Mecenato'!R351</f>
        <v>0</v>
      </c>
      <c r="S351" s="37">
        <f>'[1]SCC X Ano = Mecenato'!S351</f>
        <v>0</v>
      </c>
      <c r="T351" s="37">
        <f>'[1]SCC X Ano = Mecenato'!T351</f>
        <v>0</v>
      </c>
      <c r="U351" s="37">
        <f>'[1]SCC X Ano = Mecenato'!U351</f>
        <v>0</v>
      </c>
      <c r="V351" s="37">
        <f>'[1]SCC X Ano = Mecenato'!V351</f>
        <v>0</v>
      </c>
      <c r="W351" s="37">
        <f>'[1]SCC X Ano = Mecenato'!W351</f>
        <v>0</v>
      </c>
      <c r="X351" s="37">
        <f>'[1]SCC X Ano = Mecenato'!X351</f>
        <v>0</v>
      </c>
    </row>
    <row r="352" spans="1:24" x14ac:dyDescent="0.25">
      <c r="A352" s="30" t="str">
        <f>'[1]SCC X Ano = Mecenato'!A352</f>
        <v>21 - Maranhão</v>
      </c>
      <c r="B352" s="37">
        <f>'[1]SCC X Ano = Mecenato'!B352</f>
        <v>0</v>
      </c>
      <c r="C352" s="37">
        <f>'[1]SCC X Ano = Mecenato'!C352</f>
        <v>146261.5</v>
      </c>
      <c r="D352" s="37">
        <f>'[1]SCC X Ano = Mecenato'!D352</f>
        <v>0</v>
      </c>
      <c r="E352" s="37">
        <f>'[1]SCC X Ano = Mecenato'!E352</f>
        <v>0</v>
      </c>
      <c r="F352" s="37">
        <f>'[1]SCC X Ano = Mecenato'!F352</f>
        <v>0</v>
      </c>
      <c r="G352" s="37">
        <f>'[1]SCC X Ano = Mecenato'!G352</f>
        <v>0</v>
      </c>
      <c r="H352" s="37">
        <f>'[1]SCC X Ano = Mecenato'!H352</f>
        <v>0</v>
      </c>
      <c r="I352" s="37">
        <f>'[1]SCC X Ano = Mecenato'!I352</f>
        <v>668600</v>
      </c>
      <c r="J352" s="37">
        <f>'[1]SCC X Ano = Mecenato'!J352</f>
        <v>4125000</v>
      </c>
      <c r="K352" s="37">
        <f>'[1]SCC X Ano = Mecenato'!K352</f>
        <v>0</v>
      </c>
      <c r="L352" s="37">
        <f>'[1]SCC X Ano = Mecenato'!L352</f>
        <v>4939861.5</v>
      </c>
      <c r="M352" s="30">
        <f>'[1]SCC X Ano = Mecenato'!M352</f>
        <v>0</v>
      </c>
      <c r="N352" s="30" t="str">
        <f>'[1]SCC X Ano = Mecenato'!N352</f>
        <v>21 - Maranhão</v>
      </c>
      <c r="O352" s="37">
        <f>'[1]SCC X Ano = Mecenato'!O352</f>
        <v>0</v>
      </c>
      <c r="P352" s="37">
        <f>'[1]SCC X Ano = Mecenato'!P352</f>
        <v>1.2336718377304191E-4</v>
      </c>
      <c r="Q352" s="37">
        <f>'[1]SCC X Ano = Mecenato'!Q352</f>
        <v>0</v>
      </c>
      <c r="R352" s="37">
        <f>'[1]SCC X Ano = Mecenato'!R352</f>
        <v>0</v>
      </c>
      <c r="S352" s="37">
        <f>'[1]SCC X Ano = Mecenato'!S352</f>
        <v>0</v>
      </c>
      <c r="T352" s="37">
        <f>'[1]SCC X Ano = Mecenato'!T352</f>
        <v>0</v>
      </c>
      <c r="U352" s="37">
        <f>'[1]SCC X Ano = Mecenato'!U352</f>
        <v>0</v>
      </c>
      <c r="V352" s="37">
        <f>'[1]SCC X Ano = Mecenato'!V352</f>
        <v>5.6394402539735895E-4</v>
      </c>
      <c r="W352" s="37">
        <f>'[1]SCC X Ano = Mecenato'!W352</f>
        <v>3.4793136475682108E-3</v>
      </c>
      <c r="X352" s="37">
        <f>'[1]SCC X Ano = Mecenato'!X352</f>
        <v>0</v>
      </c>
    </row>
    <row r="353" spans="1:24" x14ac:dyDescent="0.25">
      <c r="A353" s="30" t="str">
        <f>'[1]SCC X Ano = Mecenato'!A353</f>
        <v>22 - Piauí</v>
      </c>
      <c r="B353" s="37">
        <f>'[1]SCC X Ano = Mecenato'!B353</f>
        <v>0</v>
      </c>
      <c r="C353" s="37">
        <f>'[1]SCC X Ano = Mecenato'!C353</f>
        <v>474884.01</v>
      </c>
      <c r="D353" s="37">
        <f>'[1]SCC X Ano = Mecenato'!D353</f>
        <v>9000</v>
      </c>
      <c r="E353" s="37">
        <f>'[1]SCC X Ano = Mecenato'!E353</f>
        <v>0</v>
      </c>
      <c r="F353" s="37">
        <f>'[1]SCC X Ano = Mecenato'!F353</f>
        <v>28950</v>
      </c>
      <c r="G353" s="37">
        <f>'[1]SCC X Ano = Mecenato'!G353</f>
        <v>0</v>
      </c>
      <c r="H353" s="37">
        <f>'[1]SCC X Ano = Mecenato'!H353</f>
        <v>0</v>
      </c>
      <c r="I353" s="37">
        <f>'[1]SCC X Ano = Mecenato'!I353</f>
        <v>640000</v>
      </c>
      <c r="J353" s="37">
        <f>'[1]SCC X Ano = Mecenato'!J353</f>
        <v>0</v>
      </c>
      <c r="K353" s="37">
        <f>'[1]SCC X Ano = Mecenato'!K353</f>
        <v>0</v>
      </c>
      <c r="L353" s="37">
        <f>'[1]SCC X Ano = Mecenato'!L353</f>
        <v>1152834.01</v>
      </c>
      <c r="M353" s="30">
        <f>'[1]SCC X Ano = Mecenato'!M353</f>
        <v>0</v>
      </c>
      <c r="N353" s="30" t="str">
        <f>'[1]SCC X Ano = Mecenato'!N353</f>
        <v>22 - Piauí</v>
      </c>
      <c r="O353" s="37">
        <f>'[1]SCC X Ano = Mecenato'!O353</f>
        <v>0</v>
      </c>
      <c r="P353" s="37">
        <f>'[1]SCC X Ano = Mecenato'!P353</f>
        <v>4.0055040412240455E-4</v>
      </c>
      <c r="Q353" s="37">
        <f>'[1]SCC X Ano = Mecenato'!Q353</f>
        <v>7.5912297765124599E-6</v>
      </c>
      <c r="R353" s="37">
        <f>'[1]SCC X Ano = Mecenato'!R353</f>
        <v>0</v>
      </c>
      <c r="S353" s="37">
        <f>'[1]SCC X Ano = Mecenato'!S353</f>
        <v>2.4418455781115078E-5</v>
      </c>
      <c r="T353" s="37">
        <f>'[1]SCC X Ano = Mecenato'!T353</f>
        <v>0</v>
      </c>
      <c r="U353" s="37">
        <f>'[1]SCC X Ano = Mecenato'!U353</f>
        <v>0</v>
      </c>
      <c r="V353" s="37">
        <f>'[1]SCC X Ano = Mecenato'!V353</f>
        <v>5.3982078410755264E-4</v>
      </c>
      <c r="W353" s="37">
        <f>'[1]SCC X Ano = Mecenato'!W353</f>
        <v>0</v>
      </c>
      <c r="X353" s="37">
        <f>'[1]SCC X Ano = Mecenato'!X353</f>
        <v>0</v>
      </c>
    </row>
    <row r="354" spans="1:24" x14ac:dyDescent="0.25">
      <c r="A354" s="30" t="str">
        <f>'[1]SCC X Ano = Mecenato'!A354</f>
        <v>23 - Ceará</v>
      </c>
      <c r="B354" s="37">
        <f>'[1]SCC X Ano = Mecenato'!B354</f>
        <v>176000</v>
      </c>
      <c r="C354" s="37">
        <f>'[1]SCC X Ano = Mecenato'!C354</f>
        <v>4771789.4799999995</v>
      </c>
      <c r="D354" s="37">
        <f>'[1]SCC X Ano = Mecenato'!D354</f>
        <v>1513103.67</v>
      </c>
      <c r="E354" s="37">
        <f>'[1]SCC X Ano = Mecenato'!E354</f>
        <v>0</v>
      </c>
      <c r="F354" s="37">
        <f>'[1]SCC X Ano = Mecenato'!F354</f>
        <v>1467613.76</v>
      </c>
      <c r="G354" s="37">
        <f>'[1]SCC X Ano = Mecenato'!G354</f>
        <v>2919848.67</v>
      </c>
      <c r="H354" s="37">
        <f>'[1]SCC X Ano = Mecenato'!H354</f>
        <v>0</v>
      </c>
      <c r="I354" s="37">
        <f>'[1]SCC X Ano = Mecenato'!I354</f>
        <v>5433037.5499999998</v>
      </c>
      <c r="J354" s="37">
        <f>'[1]SCC X Ano = Mecenato'!J354</f>
        <v>83900</v>
      </c>
      <c r="K354" s="37">
        <f>'[1]SCC X Ano = Mecenato'!K354</f>
        <v>0</v>
      </c>
      <c r="L354" s="37">
        <f>'[1]SCC X Ano = Mecenato'!L354</f>
        <v>16365293.129999999</v>
      </c>
      <c r="M354" s="30">
        <f>'[1]SCC X Ano = Mecenato'!M354</f>
        <v>0</v>
      </c>
      <c r="N354" s="30" t="str">
        <f>'[1]SCC X Ano = Mecenato'!N354</f>
        <v>23 - Ceará</v>
      </c>
      <c r="O354" s="37">
        <f>'[1]SCC X Ano = Mecenato'!O354</f>
        <v>1.4845071562957698E-4</v>
      </c>
      <c r="P354" s="37">
        <f>'[1]SCC X Ano = Mecenato'!P354</f>
        <v>4.0248611542027671E-3</v>
      </c>
      <c r="Q354" s="37">
        <f>'[1]SCC X Ano = Mecenato'!Q354</f>
        <v>1.2762575149615869E-3</v>
      </c>
      <c r="R354" s="37">
        <f>'[1]SCC X Ano = Mecenato'!R354</f>
        <v>0</v>
      </c>
      <c r="S354" s="37">
        <f>'[1]SCC X Ano = Mecenato'!S354</f>
        <v>1.23788814170349E-3</v>
      </c>
      <c r="T354" s="37">
        <f>'[1]SCC X Ano = Mecenato'!T354</f>
        <v>2.4628046851793667E-3</v>
      </c>
      <c r="U354" s="37">
        <f>'[1]SCC X Ano = Mecenato'!U354</f>
        <v>0</v>
      </c>
      <c r="V354" s="37">
        <f>'[1]SCC X Ano = Mecenato'!V354</f>
        <v>4.582604047385589E-3</v>
      </c>
      <c r="W354" s="37">
        <f>'[1]SCC X Ano = Mecenato'!W354</f>
        <v>7.0767130916599483E-5</v>
      </c>
      <c r="X354" s="37">
        <f>'[1]SCC X Ano = Mecenato'!X354</f>
        <v>0</v>
      </c>
    </row>
    <row r="355" spans="1:24" x14ac:dyDescent="0.25">
      <c r="A355" s="30" t="str">
        <f>'[1]SCC X Ano = Mecenato'!A355</f>
        <v>24 - Rio Grande do Norte</v>
      </c>
      <c r="B355" s="37">
        <f>'[1]SCC X Ano = Mecenato'!B355</f>
        <v>0</v>
      </c>
      <c r="C355" s="37">
        <f>'[1]SCC X Ano = Mecenato'!C355</f>
        <v>2130417.06</v>
      </c>
      <c r="D355" s="37">
        <f>'[1]SCC X Ano = Mecenato'!D355</f>
        <v>25000</v>
      </c>
      <c r="E355" s="37">
        <f>'[1]SCC X Ano = Mecenato'!E355</f>
        <v>0</v>
      </c>
      <c r="F355" s="37">
        <f>'[1]SCC X Ano = Mecenato'!F355</f>
        <v>0</v>
      </c>
      <c r="G355" s="37">
        <f>'[1]SCC X Ano = Mecenato'!G355</f>
        <v>331559.46000000002</v>
      </c>
      <c r="H355" s="37">
        <f>'[1]SCC X Ano = Mecenato'!H355</f>
        <v>0</v>
      </c>
      <c r="I355" s="37">
        <f>'[1]SCC X Ano = Mecenato'!I355</f>
        <v>0</v>
      </c>
      <c r="J355" s="37">
        <f>'[1]SCC X Ano = Mecenato'!J355</f>
        <v>0</v>
      </c>
      <c r="K355" s="37">
        <f>'[1]SCC X Ano = Mecenato'!K355</f>
        <v>0</v>
      </c>
      <c r="L355" s="37">
        <f>'[1]SCC X Ano = Mecenato'!L355</f>
        <v>2486976.52</v>
      </c>
      <c r="M355" s="30">
        <f>'[1]SCC X Ano = Mecenato'!M355</f>
        <v>0</v>
      </c>
      <c r="N355" s="30" t="str">
        <f>'[1]SCC X Ano = Mecenato'!N355</f>
        <v>24 - Rio Grande do Norte</v>
      </c>
      <c r="O355" s="37">
        <f>'[1]SCC X Ano = Mecenato'!O355</f>
        <v>0</v>
      </c>
      <c r="P355" s="37">
        <f>'[1]SCC X Ano = Mecenato'!P355</f>
        <v>1.7969428246957925E-3</v>
      </c>
      <c r="Q355" s="37">
        <f>'[1]SCC X Ano = Mecenato'!Q355</f>
        <v>2.1086749379201275E-5</v>
      </c>
      <c r="R355" s="37">
        <f>'[1]SCC X Ano = Mecenato'!R355</f>
        <v>0</v>
      </c>
      <c r="S355" s="37">
        <f>'[1]SCC X Ano = Mecenato'!S355</f>
        <v>0</v>
      </c>
      <c r="T355" s="37">
        <f>'[1]SCC X Ano = Mecenato'!T355</f>
        <v>2.7966044949293245E-4</v>
      </c>
      <c r="U355" s="37">
        <f>'[1]SCC X Ano = Mecenato'!U355</f>
        <v>0</v>
      </c>
      <c r="V355" s="37">
        <f>'[1]SCC X Ano = Mecenato'!V355</f>
        <v>0</v>
      </c>
      <c r="W355" s="37">
        <f>'[1]SCC X Ano = Mecenato'!W355</f>
        <v>0</v>
      </c>
      <c r="X355" s="37">
        <f>'[1]SCC X Ano = Mecenato'!X355</f>
        <v>0</v>
      </c>
    </row>
    <row r="356" spans="1:24" x14ac:dyDescent="0.25">
      <c r="A356" s="30" t="str">
        <f>'[1]SCC X Ano = Mecenato'!A356</f>
        <v>25 - Paraíba</v>
      </c>
      <c r="B356" s="37">
        <f>'[1]SCC X Ano = Mecenato'!B356</f>
        <v>0</v>
      </c>
      <c r="C356" s="37">
        <f>'[1]SCC X Ano = Mecenato'!C356</f>
        <v>188400</v>
      </c>
      <c r="D356" s="37">
        <f>'[1]SCC X Ano = Mecenato'!D356</f>
        <v>212000</v>
      </c>
      <c r="E356" s="37">
        <f>'[1]SCC X Ano = Mecenato'!E356</f>
        <v>0</v>
      </c>
      <c r="F356" s="37">
        <f>'[1]SCC X Ano = Mecenato'!F356</f>
        <v>0</v>
      </c>
      <c r="G356" s="37">
        <f>'[1]SCC X Ano = Mecenato'!G356</f>
        <v>48080</v>
      </c>
      <c r="H356" s="37">
        <f>'[1]SCC X Ano = Mecenato'!H356</f>
        <v>0</v>
      </c>
      <c r="I356" s="37">
        <f>'[1]SCC X Ano = Mecenato'!I356</f>
        <v>700000</v>
      </c>
      <c r="J356" s="37">
        <f>'[1]SCC X Ano = Mecenato'!J356</f>
        <v>0</v>
      </c>
      <c r="K356" s="37">
        <f>'[1]SCC X Ano = Mecenato'!K356</f>
        <v>0</v>
      </c>
      <c r="L356" s="37">
        <f>'[1]SCC X Ano = Mecenato'!L356</f>
        <v>1148480</v>
      </c>
      <c r="M356" s="30">
        <f>'[1]SCC X Ano = Mecenato'!M356</f>
        <v>0</v>
      </c>
      <c r="N356" s="30" t="str">
        <f>'[1]SCC X Ano = Mecenato'!N356</f>
        <v>25 - Paraíba</v>
      </c>
      <c r="O356" s="37">
        <f>'[1]SCC X Ano = Mecenato'!O356</f>
        <v>0</v>
      </c>
      <c r="P356" s="37">
        <f>'[1]SCC X Ano = Mecenato'!P356</f>
        <v>1.5890974332166081E-4</v>
      </c>
      <c r="Q356" s="37">
        <f>'[1]SCC X Ano = Mecenato'!Q356</f>
        <v>1.7881563473562683E-4</v>
      </c>
      <c r="R356" s="37">
        <f>'[1]SCC X Ano = Mecenato'!R356</f>
        <v>0</v>
      </c>
      <c r="S356" s="37">
        <f>'[1]SCC X Ano = Mecenato'!S356</f>
        <v>0</v>
      </c>
      <c r="T356" s="37">
        <f>'[1]SCC X Ano = Mecenato'!T356</f>
        <v>4.0554036406079897E-5</v>
      </c>
      <c r="U356" s="37">
        <f>'[1]SCC X Ano = Mecenato'!U356</f>
        <v>0</v>
      </c>
      <c r="V356" s="37">
        <f>'[1]SCC X Ano = Mecenato'!V356</f>
        <v>5.9042898261763574E-4</v>
      </c>
      <c r="W356" s="37">
        <f>'[1]SCC X Ano = Mecenato'!W356</f>
        <v>0</v>
      </c>
      <c r="X356" s="37">
        <f>'[1]SCC X Ano = Mecenato'!X356</f>
        <v>0</v>
      </c>
    </row>
    <row r="357" spans="1:24" x14ac:dyDescent="0.25">
      <c r="A357" s="30" t="str">
        <f>'[1]SCC X Ano = Mecenato'!A357</f>
        <v>26 - Pernambuco</v>
      </c>
      <c r="B357" s="37">
        <f>'[1]SCC X Ano = Mecenato'!B357</f>
        <v>0</v>
      </c>
      <c r="C357" s="37">
        <f>'[1]SCC X Ano = Mecenato'!C357</f>
        <v>8707809.1999999993</v>
      </c>
      <c r="D357" s="37">
        <f>'[1]SCC X Ano = Mecenato'!D357</f>
        <v>1188856.75</v>
      </c>
      <c r="E357" s="37">
        <f>'[1]SCC X Ano = Mecenato'!E357</f>
        <v>0</v>
      </c>
      <c r="F357" s="37">
        <f>'[1]SCC X Ano = Mecenato'!F357</f>
        <v>275519.89</v>
      </c>
      <c r="G357" s="37">
        <f>'[1]SCC X Ano = Mecenato'!G357</f>
        <v>449976</v>
      </c>
      <c r="H357" s="37">
        <f>'[1]SCC X Ano = Mecenato'!H357</f>
        <v>0</v>
      </c>
      <c r="I357" s="37">
        <f>'[1]SCC X Ano = Mecenato'!I357</f>
        <v>4404281.1399999997</v>
      </c>
      <c r="J357" s="37">
        <f>'[1]SCC X Ano = Mecenato'!J357</f>
        <v>3951000</v>
      </c>
      <c r="K357" s="37">
        <f>'[1]SCC X Ano = Mecenato'!K357</f>
        <v>0</v>
      </c>
      <c r="L357" s="37">
        <f>'[1]SCC X Ano = Mecenato'!L357</f>
        <v>18977442.98</v>
      </c>
      <c r="M357" s="30">
        <f>'[1]SCC X Ano = Mecenato'!M357</f>
        <v>0</v>
      </c>
      <c r="N357" s="30" t="str">
        <f>'[1]SCC X Ano = Mecenato'!N357</f>
        <v>26 - Pernambuco</v>
      </c>
      <c r="O357" s="37">
        <f>'[1]SCC X Ano = Mecenato'!O357</f>
        <v>0</v>
      </c>
      <c r="P357" s="37">
        <f>'[1]SCC X Ano = Mecenato'!P357</f>
        <v>7.3447756096921262E-3</v>
      </c>
      <c r="Q357" s="37">
        <f>'[1]SCC X Ano = Mecenato'!Q357</f>
        <v>1.0027649734008698E-3</v>
      </c>
      <c r="R357" s="37">
        <f>'[1]SCC X Ano = Mecenato'!R357</f>
        <v>0</v>
      </c>
      <c r="S357" s="37">
        <f>'[1]SCC X Ano = Mecenato'!S357</f>
        <v>2.3239275477660417E-4</v>
      </c>
      <c r="T357" s="37">
        <f>'[1]SCC X Ano = Mecenato'!T357</f>
        <v>3.7954124554621894E-4</v>
      </c>
      <c r="U357" s="37">
        <f>'[1]SCC X Ano = Mecenato'!U357</f>
        <v>0</v>
      </c>
      <c r="V357" s="37">
        <f>'[1]SCC X Ano = Mecenato'!V357</f>
        <v>3.7148789037889153E-3</v>
      </c>
      <c r="W357" s="37">
        <f>'[1]SCC X Ano = Mecenato'!W357</f>
        <v>3.3325498718889696E-3</v>
      </c>
      <c r="X357" s="37">
        <f>'[1]SCC X Ano = Mecenato'!X357</f>
        <v>0</v>
      </c>
    </row>
    <row r="358" spans="1:24" x14ac:dyDescent="0.25">
      <c r="A358" s="30" t="str">
        <f>'[1]SCC X Ano = Mecenato'!A358</f>
        <v>27 - Alagoas</v>
      </c>
      <c r="B358" s="37">
        <f>'[1]SCC X Ano = Mecenato'!B358</f>
        <v>0</v>
      </c>
      <c r="C358" s="37">
        <f>'[1]SCC X Ano = Mecenato'!C358</f>
        <v>0</v>
      </c>
      <c r="D358" s="37">
        <f>'[1]SCC X Ano = Mecenato'!D358</f>
        <v>0</v>
      </c>
      <c r="E358" s="37">
        <f>'[1]SCC X Ano = Mecenato'!E358</f>
        <v>0</v>
      </c>
      <c r="F358" s="37">
        <f>'[1]SCC X Ano = Mecenato'!F358</f>
        <v>0</v>
      </c>
      <c r="G358" s="37">
        <f>'[1]SCC X Ano = Mecenato'!G358</f>
        <v>38000</v>
      </c>
      <c r="H358" s="37">
        <f>'[1]SCC X Ano = Mecenato'!H358</f>
        <v>0</v>
      </c>
      <c r="I358" s="37">
        <f>'[1]SCC X Ano = Mecenato'!I358</f>
        <v>0</v>
      </c>
      <c r="J358" s="37">
        <f>'[1]SCC X Ano = Mecenato'!J358</f>
        <v>0</v>
      </c>
      <c r="K358" s="37">
        <f>'[1]SCC X Ano = Mecenato'!K358</f>
        <v>0</v>
      </c>
      <c r="L358" s="37">
        <f>'[1]SCC X Ano = Mecenato'!L358</f>
        <v>38000</v>
      </c>
      <c r="M358" s="30">
        <f>'[1]SCC X Ano = Mecenato'!M358</f>
        <v>0</v>
      </c>
      <c r="N358" s="30" t="str">
        <f>'[1]SCC X Ano = Mecenato'!N358</f>
        <v>27 - Alagoas</v>
      </c>
      <c r="O358" s="37">
        <f>'[1]SCC X Ano = Mecenato'!O358</f>
        <v>0</v>
      </c>
      <c r="P358" s="37">
        <f>'[1]SCC X Ano = Mecenato'!P358</f>
        <v>0</v>
      </c>
      <c r="Q358" s="37">
        <f>'[1]SCC X Ano = Mecenato'!Q358</f>
        <v>0</v>
      </c>
      <c r="R358" s="37">
        <f>'[1]SCC X Ano = Mecenato'!R358</f>
        <v>0</v>
      </c>
      <c r="S358" s="37">
        <f>'[1]SCC X Ano = Mecenato'!S358</f>
        <v>0</v>
      </c>
      <c r="T358" s="37">
        <f>'[1]SCC X Ano = Mecenato'!T358</f>
        <v>3.2051859056385938E-5</v>
      </c>
      <c r="U358" s="37">
        <f>'[1]SCC X Ano = Mecenato'!U358</f>
        <v>0</v>
      </c>
      <c r="V358" s="37">
        <f>'[1]SCC X Ano = Mecenato'!V358</f>
        <v>0</v>
      </c>
      <c r="W358" s="37">
        <f>'[1]SCC X Ano = Mecenato'!W358</f>
        <v>0</v>
      </c>
      <c r="X358" s="37">
        <f>'[1]SCC X Ano = Mecenato'!X358</f>
        <v>0</v>
      </c>
    </row>
    <row r="359" spans="1:24" x14ac:dyDescent="0.25">
      <c r="A359" s="30" t="str">
        <f>'[1]SCC X Ano = Mecenato'!A359</f>
        <v>28 - Sergipe</v>
      </c>
      <c r="B359" s="37">
        <f>'[1]SCC X Ano = Mecenato'!B359</f>
        <v>0</v>
      </c>
      <c r="C359" s="37">
        <f>'[1]SCC X Ano = Mecenato'!C359</f>
        <v>0</v>
      </c>
      <c r="D359" s="37">
        <f>'[1]SCC X Ano = Mecenato'!D359</f>
        <v>0</v>
      </c>
      <c r="E359" s="37">
        <f>'[1]SCC X Ano = Mecenato'!E359</f>
        <v>0</v>
      </c>
      <c r="F359" s="37">
        <f>'[1]SCC X Ano = Mecenato'!F359</f>
        <v>0</v>
      </c>
      <c r="G359" s="37">
        <f>'[1]SCC X Ano = Mecenato'!G359</f>
        <v>0</v>
      </c>
      <c r="H359" s="37">
        <f>'[1]SCC X Ano = Mecenato'!H359</f>
        <v>0</v>
      </c>
      <c r="I359" s="37">
        <f>'[1]SCC X Ano = Mecenato'!I359</f>
        <v>432000</v>
      </c>
      <c r="J359" s="37">
        <f>'[1]SCC X Ano = Mecenato'!J359</f>
        <v>910400</v>
      </c>
      <c r="K359" s="37">
        <f>'[1]SCC X Ano = Mecenato'!K359</f>
        <v>0</v>
      </c>
      <c r="L359" s="37">
        <f>'[1]SCC X Ano = Mecenato'!L359</f>
        <v>1342400</v>
      </c>
      <c r="M359" s="30">
        <f>'[1]SCC X Ano = Mecenato'!M359</f>
        <v>0</v>
      </c>
      <c r="N359" s="30" t="str">
        <f>'[1]SCC X Ano = Mecenato'!N359</f>
        <v>28 - Sergipe</v>
      </c>
      <c r="O359" s="37">
        <f>'[1]SCC X Ano = Mecenato'!O359</f>
        <v>0</v>
      </c>
      <c r="P359" s="37">
        <f>'[1]SCC X Ano = Mecenato'!P359</f>
        <v>0</v>
      </c>
      <c r="Q359" s="37">
        <f>'[1]SCC X Ano = Mecenato'!Q359</f>
        <v>0</v>
      </c>
      <c r="R359" s="37">
        <f>'[1]SCC X Ano = Mecenato'!R359</f>
        <v>0</v>
      </c>
      <c r="S359" s="37">
        <f>'[1]SCC X Ano = Mecenato'!S359</f>
        <v>0</v>
      </c>
      <c r="T359" s="37">
        <f>'[1]SCC X Ano = Mecenato'!T359</f>
        <v>0</v>
      </c>
      <c r="U359" s="37">
        <f>'[1]SCC X Ano = Mecenato'!U359</f>
        <v>0</v>
      </c>
      <c r="V359" s="37">
        <f>'[1]SCC X Ano = Mecenato'!V359</f>
        <v>3.6437902927259803E-4</v>
      </c>
      <c r="W359" s="37">
        <f>'[1]SCC X Ano = Mecenato'!W359</f>
        <v>7.6789506539299364E-4</v>
      </c>
      <c r="X359" s="37">
        <f>'[1]SCC X Ano = Mecenato'!X359</f>
        <v>0</v>
      </c>
    </row>
    <row r="360" spans="1:24" x14ac:dyDescent="0.25">
      <c r="A360" s="30" t="str">
        <f>'[1]SCC X Ano = Mecenato'!A360</f>
        <v>29 - Bahia</v>
      </c>
      <c r="B360" s="37">
        <f>'[1]SCC X Ano = Mecenato'!B360</f>
        <v>332255</v>
      </c>
      <c r="C360" s="37">
        <f>'[1]SCC X Ano = Mecenato'!C360</f>
        <v>2519593.42</v>
      </c>
      <c r="D360" s="37">
        <f>'[1]SCC X Ano = Mecenato'!D360</f>
        <v>113800</v>
      </c>
      <c r="E360" s="37">
        <f>'[1]SCC X Ano = Mecenato'!E360</f>
        <v>0</v>
      </c>
      <c r="F360" s="37">
        <f>'[1]SCC X Ano = Mecenato'!F360</f>
        <v>540850</v>
      </c>
      <c r="G360" s="37">
        <f>'[1]SCC X Ano = Mecenato'!G360</f>
        <v>85945.8</v>
      </c>
      <c r="H360" s="37">
        <f>'[1]SCC X Ano = Mecenato'!H360</f>
        <v>0</v>
      </c>
      <c r="I360" s="37">
        <f>'[1]SCC X Ano = Mecenato'!I360</f>
        <v>3896567.4699999997</v>
      </c>
      <c r="J360" s="37">
        <f>'[1]SCC X Ano = Mecenato'!J360</f>
        <v>3561205</v>
      </c>
      <c r="K360" s="37">
        <f>'[1]SCC X Ano = Mecenato'!K360</f>
        <v>0</v>
      </c>
      <c r="L360" s="37">
        <f>'[1]SCC X Ano = Mecenato'!L360</f>
        <v>11050216.689999999</v>
      </c>
      <c r="M360" s="30">
        <f>'[1]SCC X Ano = Mecenato'!M360</f>
        <v>0</v>
      </c>
      <c r="N360" s="30" t="str">
        <f>'[1]SCC X Ano = Mecenato'!N360</f>
        <v>29 - Bahia</v>
      </c>
      <c r="O360" s="37">
        <f>'[1]SCC X Ano = Mecenato'!O360</f>
        <v>2.8024711659946079E-4</v>
      </c>
      <c r="P360" s="37">
        <f>'[1]SCC X Ano = Mecenato'!P360</f>
        <v>2.1252013994009847E-3</v>
      </c>
      <c r="Q360" s="37">
        <f>'[1]SCC X Ano = Mecenato'!Q360</f>
        <v>9.5986883174124205E-5</v>
      </c>
      <c r="R360" s="37">
        <f>'[1]SCC X Ano = Mecenato'!R360</f>
        <v>0</v>
      </c>
      <c r="S360" s="37">
        <f>'[1]SCC X Ano = Mecenato'!S360</f>
        <v>4.5619073606964044E-4</v>
      </c>
      <c r="T360" s="37">
        <f>'[1]SCC X Ano = Mecenato'!T360</f>
        <v>7.2492701791798282E-5</v>
      </c>
      <c r="U360" s="37">
        <f>'[1]SCC X Ano = Mecenato'!U360</f>
        <v>0</v>
      </c>
      <c r="V360" s="37">
        <f>'[1]SCC X Ano = Mecenato'!V360</f>
        <v>3.2866376671615355E-3</v>
      </c>
      <c r="W360" s="37">
        <f>'[1]SCC X Ano = Mecenato'!W360</f>
        <v>3.0037694929183393E-3</v>
      </c>
      <c r="X360" s="37">
        <f>'[1]SCC X Ano = Mecenato'!X360</f>
        <v>0</v>
      </c>
    </row>
    <row r="361" spans="1:24" x14ac:dyDescent="0.25">
      <c r="A361" s="30" t="str">
        <f>'[1]SCC X Ano = Mecenato'!A361</f>
        <v>31 - Minas Gerais</v>
      </c>
      <c r="B361" s="37">
        <f>'[1]SCC X Ano = Mecenato'!B361</f>
        <v>2428514.42</v>
      </c>
      <c r="C361" s="37">
        <f>'[1]SCC X Ano = Mecenato'!C361</f>
        <v>38833891.450000003</v>
      </c>
      <c r="D361" s="37">
        <f>'[1]SCC X Ano = Mecenato'!D361</f>
        <v>6187000.3399999999</v>
      </c>
      <c r="E361" s="37">
        <f>'[1]SCC X Ano = Mecenato'!E361</f>
        <v>0</v>
      </c>
      <c r="F361" s="37">
        <f>'[1]SCC X Ano = Mecenato'!F361</f>
        <v>2721858.31</v>
      </c>
      <c r="G361" s="37">
        <f>'[1]SCC X Ano = Mecenato'!G361</f>
        <v>7790109.2700000005</v>
      </c>
      <c r="H361" s="37">
        <f>'[1]SCC X Ano = Mecenato'!H361</f>
        <v>0</v>
      </c>
      <c r="I361" s="37">
        <f>'[1]SCC X Ano = Mecenato'!I361</f>
        <v>32544023.610000003</v>
      </c>
      <c r="J361" s="37">
        <f>'[1]SCC X Ano = Mecenato'!J361</f>
        <v>31757508.940000001</v>
      </c>
      <c r="K361" s="37">
        <f>'[1]SCC X Ano = Mecenato'!K361</f>
        <v>0</v>
      </c>
      <c r="L361" s="37">
        <f>'[1]SCC X Ano = Mecenato'!L361</f>
        <v>122262906.34000002</v>
      </c>
      <c r="M361" s="30">
        <f>'[1]SCC X Ano = Mecenato'!M361</f>
        <v>0</v>
      </c>
      <c r="N361" s="30" t="str">
        <f>'[1]SCC X Ano = Mecenato'!N361</f>
        <v>31 - Minas Gerais</v>
      </c>
      <c r="O361" s="37">
        <f>'[1]SCC X Ano = Mecenato'!O361</f>
        <v>2.0483789975326537E-3</v>
      </c>
      <c r="P361" s="37">
        <f>'[1]SCC X Ano = Mecenato'!P361</f>
        <v>3.2755221457010292E-2</v>
      </c>
      <c r="Q361" s="37">
        <f>'[1]SCC X Ano = Mecenato'!Q361</f>
        <v>5.218549023144523E-3</v>
      </c>
      <c r="R361" s="37">
        <f>'[1]SCC X Ano = Mecenato'!R361</f>
        <v>0</v>
      </c>
      <c r="S361" s="37">
        <f>'[1]SCC X Ano = Mecenato'!S361</f>
        <v>2.2958057611466537E-3</v>
      </c>
      <c r="T361" s="37">
        <f>'[1]SCC X Ano = Mecenato'!T361</f>
        <v>6.5707232725233048E-3</v>
      </c>
      <c r="U361" s="37">
        <f>'[1]SCC X Ano = Mecenato'!U361</f>
        <v>0</v>
      </c>
      <c r="V361" s="37">
        <f>'[1]SCC X Ano = Mecenato'!V361</f>
        <v>2.7449906786195171E-2</v>
      </c>
      <c r="W361" s="37">
        <f>'[1]SCC X Ano = Mecenato'!W361</f>
        <v>2.678650527702096E-2</v>
      </c>
      <c r="X361" s="37">
        <f>'[1]SCC X Ano = Mecenato'!X361</f>
        <v>0</v>
      </c>
    </row>
    <row r="362" spans="1:24" x14ac:dyDescent="0.25">
      <c r="A362" s="30" t="str">
        <f>'[1]SCC X Ano = Mecenato'!A362</f>
        <v>32 - Espírito Santo</v>
      </c>
      <c r="B362" s="37">
        <f>'[1]SCC X Ano = Mecenato'!B362</f>
        <v>0</v>
      </c>
      <c r="C362" s="37">
        <f>'[1]SCC X Ano = Mecenato'!C362</f>
        <v>2179061.77</v>
      </c>
      <c r="D362" s="37">
        <f>'[1]SCC X Ano = Mecenato'!D362</f>
        <v>222700</v>
      </c>
      <c r="E362" s="37">
        <f>'[1]SCC X Ano = Mecenato'!E362</f>
        <v>0</v>
      </c>
      <c r="F362" s="37">
        <f>'[1]SCC X Ano = Mecenato'!F362</f>
        <v>174520</v>
      </c>
      <c r="G362" s="37">
        <f>'[1]SCC X Ano = Mecenato'!G362</f>
        <v>150000</v>
      </c>
      <c r="H362" s="37">
        <f>'[1]SCC X Ano = Mecenato'!H362</f>
        <v>0</v>
      </c>
      <c r="I362" s="37">
        <f>'[1]SCC X Ano = Mecenato'!I362</f>
        <v>701096.72</v>
      </c>
      <c r="J362" s="37">
        <f>'[1]SCC X Ano = Mecenato'!J362</f>
        <v>4372500</v>
      </c>
      <c r="K362" s="37">
        <f>'[1]SCC X Ano = Mecenato'!K362</f>
        <v>0</v>
      </c>
      <c r="L362" s="37">
        <f>'[1]SCC X Ano = Mecenato'!L362</f>
        <v>7799878.4900000002</v>
      </c>
      <c r="M362" s="30">
        <f>'[1]SCC X Ano = Mecenato'!M362</f>
        <v>0</v>
      </c>
      <c r="N362" s="30" t="str">
        <f>'[1]SCC X Ano = Mecenato'!N362</f>
        <v>32 - Espírito Santo</v>
      </c>
      <c r="O362" s="37">
        <f>'[1]SCC X Ano = Mecenato'!O362</f>
        <v>0</v>
      </c>
      <c r="P362" s="37">
        <f>'[1]SCC X Ano = Mecenato'!P362</f>
        <v>1.8379731770315495E-3</v>
      </c>
      <c r="Q362" s="37">
        <f>'[1]SCC X Ano = Mecenato'!Q362</f>
        <v>1.8784076346992497E-4</v>
      </c>
      <c r="R362" s="37">
        <f>'[1]SCC X Ano = Mecenato'!R362</f>
        <v>0</v>
      </c>
      <c r="S362" s="37">
        <f>'[1]SCC X Ano = Mecenato'!S362</f>
        <v>1.4720238006632827E-4</v>
      </c>
      <c r="T362" s="37">
        <f>'[1]SCC X Ano = Mecenato'!T362</f>
        <v>1.2652049627520767E-4</v>
      </c>
      <c r="U362" s="37">
        <f>'[1]SCC X Ano = Mecenato'!U362</f>
        <v>0</v>
      </c>
      <c r="V362" s="37">
        <f>'[1]SCC X Ano = Mecenato'!V362</f>
        <v>5.9135403300880206E-4</v>
      </c>
      <c r="W362" s="37">
        <f>'[1]SCC X Ano = Mecenato'!W362</f>
        <v>3.6880724664223033E-3</v>
      </c>
      <c r="X362" s="37">
        <f>'[1]SCC X Ano = Mecenato'!X362</f>
        <v>0</v>
      </c>
    </row>
    <row r="363" spans="1:24" x14ac:dyDescent="0.25">
      <c r="A363" s="30" t="str">
        <f>'[1]SCC X Ano = Mecenato'!A363</f>
        <v>33 - Rio de Janeiro</v>
      </c>
      <c r="B363" s="37">
        <f>'[1]SCC X Ano = Mecenato'!B363</f>
        <v>0</v>
      </c>
      <c r="C363" s="37">
        <f>'[1]SCC X Ano = Mecenato'!C363</f>
        <v>110080869.08999999</v>
      </c>
      <c r="D363" s="37">
        <f>'[1]SCC X Ano = Mecenato'!D363</f>
        <v>25061617.75</v>
      </c>
      <c r="E363" s="37">
        <f>'[1]SCC X Ano = Mecenato'!E363</f>
        <v>0</v>
      </c>
      <c r="F363" s="37">
        <f>'[1]SCC X Ano = Mecenato'!F363</f>
        <v>4635505.46</v>
      </c>
      <c r="G363" s="37">
        <f>'[1]SCC X Ano = Mecenato'!G363</f>
        <v>24771497.669999998</v>
      </c>
      <c r="H363" s="37">
        <f>'[1]SCC X Ano = Mecenato'!H363</f>
        <v>0</v>
      </c>
      <c r="I363" s="37">
        <f>'[1]SCC X Ano = Mecenato'!I363</f>
        <v>52118669.200000003</v>
      </c>
      <c r="J363" s="37">
        <f>'[1]SCC X Ano = Mecenato'!J363</f>
        <v>47791331.190000005</v>
      </c>
      <c r="K363" s="37">
        <f>'[1]SCC X Ano = Mecenato'!K363</f>
        <v>0</v>
      </c>
      <c r="L363" s="37">
        <f>'[1]SCC X Ano = Mecenato'!L363</f>
        <v>264459490.35999995</v>
      </c>
      <c r="M363" s="30">
        <f>'[1]SCC X Ano = Mecenato'!M363</f>
        <v>0</v>
      </c>
      <c r="N363" s="30" t="str">
        <f>'[1]SCC X Ano = Mecenato'!N363</f>
        <v>33 - Rio de Janeiro</v>
      </c>
      <c r="O363" s="37">
        <f>'[1]SCC X Ano = Mecenato'!O363</f>
        <v>0</v>
      </c>
      <c r="P363" s="37">
        <f>'[1]SCC X Ano = Mecenato'!P363</f>
        <v>9.2849907917819774E-2</v>
      </c>
      <c r="Q363" s="37">
        <f>'[1]SCC X Ano = Mecenato'!Q363</f>
        <v>2.1138722101263687E-2</v>
      </c>
      <c r="R363" s="37">
        <f>'[1]SCC X Ano = Mecenato'!R363</f>
        <v>0</v>
      </c>
      <c r="S363" s="37">
        <f>'[1]SCC X Ano = Mecenato'!S363</f>
        <v>3.9099096752375651E-3</v>
      </c>
      <c r="T363" s="37">
        <f>'[1]SCC X Ano = Mecenato'!T363</f>
        <v>2.0894014524590332E-2</v>
      </c>
      <c r="U363" s="37">
        <f>'[1]SCC X Ano = Mecenato'!U363</f>
        <v>0</v>
      </c>
      <c r="V363" s="37">
        <f>'[1]SCC X Ano = Mecenato'!V363</f>
        <v>4.396053261591587E-2</v>
      </c>
      <c r="W363" s="37">
        <f>'[1]SCC X Ano = Mecenato'!W363</f>
        <v>4.0310552932077408E-2</v>
      </c>
      <c r="X363" s="37">
        <f>'[1]SCC X Ano = Mecenato'!X363</f>
        <v>0</v>
      </c>
    </row>
    <row r="364" spans="1:24" x14ac:dyDescent="0.25">
      <c r="A364" s="30" t="str">
        <f>'[1]SCC X Ano = Mecenato'!A364</f>
        <v>35 - São Paulo</v>
      </c>
      <c r="B364" s="37">
        <f>'[1]SCC X Ano = Mecenato'!B364</f>
        <v>171943.5</v>
      </c>
      <c r="C364" s="37">
        <f>'[1]SCC X Ano = Mecenato'!C364</f>
        <v>186787059.96000001</v>
      </c>
      <c r="D364" s="37">
        <f>'[1]SCC X Ano = Mecenato'!D364</f>
        <v>33300500.080000002</v>
      </c>
      <c r="E364" s="37">
        <f>'[1]SCC X Ano = Mecenato'!E364</f>
        <v>0</v>
      </c>
      <c r="F364" s="37">
        <f>'[1]SCC X Ano = Mecenato'!F364</f>
        <v>21605189.449999999</v>
      </c>
      <c r="G364" s="37">
        <f>'[1]SCC X Ano = Mecenato'!G364</f>
        <v>142638323</v>
      </c>
      <c r="H364" s="37">
        <f>'[1]SCC X Ano = Mecenato'!H364</f>
        <v>0</v>
      </c>
      <c r="I364" s="37">
        <f>'[1]SCC X Ano = Mecenato'!I364</f>
        <v>104083297.09000003</v>
      </c>
      <c r="J364" s="37">
        <f>'[1]SCC X Ano = Mecenato'!J364</f>
        <v>51516887.499999985</v>
      </c>
      <c r="K364" s="37">
        <f>'[1]SCC X Ano = Mecenato'!K364</f>
        <v>0</v>
      </c>
      <c r="L364" s="37">
        <f>'[1]SCC X Ano = Mecenato'!L364</f>
        <v>540103200.58000004</v>
      </c>
      <c r="M364" s="30">
        <f>'[1]SCC X Ano = Mecenato'!M364</f>
        <v>0</v>
      </c>
      <c r="N364" s="30" t="str">
        <f>'[1]SCC X Ano = Mecenato'!N364</f>
        <v>35 - São Paulo</v>
      </c>
      <c r="O364" s="37">
        <f>'[1]SCC X Ano = Mecenato'!O364</f>
        <v>1.4502917967530778E-4</v>
      </c>
      <c r="P364" s="37">
        <f>'[1]SCC X Ano = Mecenato'!P364</f>
        <v>0.15754927682617448</v>
      </c>
      <c r="Q364" s="37">
        <f>'[1]SCC X Ano = Mecenato'!Q364</f>
        <v>2.8087971975561284E-2</v>
      </c>
      <c r="R364" s="37">
        <f>'[1]SCC X Ano = Mecenato'!R364</f>
        <v>0</v>
      </c>
      <c r="S364" s="37">
        <f>'[1]SCC X Ano = Mecenato'!S364</f>
        <v>1.8223328608892538E-2</v>
      </c>
      <c r="T364" s="37">
        <f>'[1]SCC X Ano = Mecenato'!T364</f>
        <v>0.12031114275882245</v>
      </c>
      <c r="U364" s="37">
        <f>'[1]SCC X Ano = Mecenato'!U364</f>
        <v>0</v>
      </c>
      <c r="V364" s="37">
        <f>'[1]SCC X Ano = Mecenato'!V364</f>
        <v>8.7791136011911214E-2</v>
      </c>
      <c r="W364" s="37">
        <f>'[1]SCC X Ano = Mecenato'!W364</f>
        <v>4.3452947820360265E-2</v>
      </c>
      <c r="X364" s="37">
        <f>'[1]SCC X Ano = Mecenato'!X364</f>
        <v>0</v>
      </c>
    </row>
    <row r="365" spans="1:24" x14ac:dyDescent="0.25">
      <c r="A365" s="30" t="str">
        <f>'[1]SCC X Ano = Mecenato'!A365</f>
        <v>41 - Paraná</v>
      </c>
      <c r="B365" s="37">
        <f>'[1]SCC X Ano = Mecenato'!B365</f>
        <v>0</v>
      </c>
      <c r="C365" s="37">
        <f>'[1]SCC X Ano = Mecenato'!C365</f>
        <v>26636383.210000005</v>
      </c>
      <c r="D365" s="37">
        <f>'[1]SCC X Ano = Mecenato'!D365</f>
        <v>1290891.48</v>
      </c>
      <c r="E365" s="37">
        <f>'[1]SCC X Ano = Mecenato'!E365</f>
        <v>0</v>
      </c>
      <c r="F365" s="37">
        <f>'[1]SCC X Ano = Mecenato'!F365</f>
        <v>2736123.82</v>
      </c>
      <c r="G365" s="37">
        <f>'[1]SCC X Ano = Mecenato'!G365</f>
        <v>4398017.45</v>
      </c>
      <c r="H365" s="37">
        <f>'[1]SCC X Ano = Mecenato'!H365</f>
        <v>0</v>
      </c>
      <c r="I365" s="37">
        <f>'[1]SCC X Ano = Mecenato'!I365</f>
        <v>14527930.780000003</v>
      </c>
      <c r="J365" s="37">
        <f>'[1]SCC X Ano = Mecenato'!J365</f>
        <v>5860379.8700000001</v>
      </c>
      <c r="K365" s="37">
        <f>'[1]SCC X Ano = Mecenato'!K365</f>
        <v>0</v>
      </c>
      <c r="L365" s="37">
        <f>'[1]SCC X Ano = Mecenato'!L365</f>
        <v>55449726.610000007</v>
      </c>
      <c r="M365" s="30">
        <f>'[1]SCC X Ano = Mecenato'!M365</f>
        <v>0</v>
      </c>
      <c r="N365" s="30" t="str">
        <f>'[1]SCC X Ano = Mecenato'!N365</f>
        <v>41 - Paraná</v>
      </c>
      <c r="O365" s="37">
        <f>'[1]SCC X Ano = Mecenato'!O365</f>
        <v>0</v>
      </c>
      <c r="P365" s="37">
        <f>'[1]SCC X Ano = Mecenato'!P365</f>
        <v>2.2466989484705397E-2</v>
      </c>
      <c r="Q365" s="37">
        <f>'[1]SCC X Ano = Mecenato'!Q365</f>
        <v>1.0888282045802486E-3</v>
      </c>
      <c r="R365" s="37">
        <f>'[1]SCC X Ano = Mecenato'!R365</f>
        <v>0</v>
      </c>
      <c r="S365" s="37">
        <f>'[1]SCC X Ano = Mecenato'!S365</f>
        <v>2.3078382905121131E-3</v>
      </c>
      <c r="T365" s="37">
        <f>'[1]SCC X Ano = Mecenato'!T365</f>
        <v>3.7095956693401553E-3</v>
      </c>
      <c r="U365" s="37">
        <f>'[1]SCC X Ano = Mecenato'!U365</f>
        <v>0</v>
      </c>
      <c r="V365" s="37">
        <f>'[1]SCC X Ano = Mecenato'!V365</f>
        <v>1.2253873414249767E-2</v>
      </c>
      <c r="W365" s="37">
        <f>'[1]SCC X Ano = Mecenato'!W365</f>
        <v>4.9430544634242466E-3</v>
      </c>
      <c r="X365" s="37">
        <f>'[1]SCC X Ano = Mecenato'!X365</f>
        <v>0</v>
      </c>
    </row>
    <row r="366" spans="1:24" x14ac:dyDescent="0.25">
      <c r="A366" s="30" t="str">
        <f>'[1]SCC X Ano = Mecenato'!A366</f>
        <v>42 - Santa Catarina</v>
      </c>
      <c r="B366" s="37">
        <f>'[1]SCC X Ano = Mecenato'!B366</f>
        <v>0</v>
      </c>
      <c r="C366" s="37">
        <f>'[1]SCC X Ano = Mecenato'!C366</f>
        <v>17431087.800000001</v>
      </c>
      <c r="D366" s="37">
        <f>'[1]SCC X Ano = Mecenato'!D366</f>
        <v>2228474.9300000002</v>
      </c>
      <c r="E366" s="37">
        <f>'[1]SCC X Ano = Mecenato'!E366</f>
        <v>0</v>
      </c>
      <c r="F366" s="37">
        <f>'[1]SCC X Ano = Mecenato'!F366</f>
        <v>1327789.6599999999</v>
      </c>
      <c r="G366" s="37">
        <f>'[1]SCC X Ano = Mecenato'!G366</f>
        <v>1913598.9300000002</v>
      </c>
      <c r="H366" s="37">
        <f>'[1]SCC X Ano = Mecenato'!H366</f>
        <v>0</v>
      </c>
      <c r="I366" s="37">
        <f>'[1]SCC X Ano = Mecenato'!I366</f>
        <v>9280974.8499999996</v>
      </c>
      <c r="J366" s="37">
        <f>'[1]SCC X Ano = Mecenato'!J366</f>
        <v>1713667.63</v>
      </c>
      <c r="K366" s="37">
        <f>'[1]SCC X Ano = Mecenato'!K366</f>
        <v>0</v>
      </c>
      <c r="L366" s="37">
        <f>'[1]SCC X Ano = Mecenato'!L366</f>
        <v>33895593.800000004</v>
      </c>
      <c r="M366" s="30">
        <f>'[1]SCC X Ano = Mecenato'!M366</f>
        <v>0</v>
      </c>
      <c r="N366" s="30" t="str">
        <f>'[1]SCC X Ano = Mecenato'!N366</f>
        <v>42 - Santa Catarina</v>
      </c>
      <c r="O366" s="37">
        <f>'[1]SCC X Ano = Mecenato'!O366</f>
        <v>0</v>
      </c>
      <c r="P366" s="37">
        <f>'[1]SCC X Ano = Mecenato'!P366</f>
        <v>1.4702599193818118E-2</v>
      </c>
      <c r="Q366" s="37">
        <f>'[1]SCC X Ano = Mecenato'!Q366</f>
        <v>1.8796516938697245E-3</v>
      </c>
      <c r="R366" s="37">
        <f>'[1]SCC X Ano = Mecenato'!R366</f>
        <v>0</v>
      </c>
      <c r="S366" s="37">
        <f>'[1]SCC X Ano = Mecenato'!S366</f>
        <v>1.119950711548595E-3</v>
      </c>
      <c r="T366" s="37">
        <f>'[1]SCC X Ano = Mecenato'!T366</f>
        <v>1.6140632419687092E-3</v>
      </c>
      <c r="U366" s="37">
        <f>'[1]SCC X Ano = Mecenato'!U366</f>
        <v>0</v>
      </c>
      <c r="V366" s="37">
        <f>'[1]SCC X Ano = Mecenato'!V366</f>
        <v>7.8282236262648061E-3</v>
      </c>
      <c r="W366" s="37">
        <f>'[1]SCC X Ano = Mecenato'!W366</f>
        <v>1.4454271933223928E-3</v>
      </c>
      <c r="X366" s="37">
        <f>'[1]SCC X Ano = Mecenato'!X366</f>
        <v>0</v>
      </c>
    </row>
    <row r="367" spans="1:24" x14ac:dyDescent="0.25">
      <c r="A367" s="30" t="str">
        <f>'[1]SCC X Ano = Mecenato'!A367</f>
        <v>43 - Rio Grande do Sul</v>
      </c>
      <c r="B367" s="37">
        <f>'[1]SCC X Ano = Mecenato'!B367</f>
        <v>81581.2</v>
      </c>
      <c r="C367" s="37">
        <f>'[1]SCC X Ano = Mecenato'!C367</f>
        <v>28635150.279999994</v>
      </c>
      <c r="D367" s="37">
        <f>'[1]SCC X Ano = Mecenato'!D367</f>
        <v>2822086</v>
      </c>
      <c r="E367" s="37">
        <f>'[1]SCC X Ano = Mecenato'!E367</f>
        <v>0</v>
      </c>
      <c r="F367" s="37">
        <f>'[1]SCC X Ano = Mecenato'!F367</f>
        <v>2689872.16</v>
      </c>
      <c r="G367" s="37">
        <f>'[1]SCC X Ano = Mecenato'!G367</f>
        <v>9778934.2599999998</v>
      </c>
      <c r="H367" s="37">
        <f>'[1]SCC X Ano = Mecenato'!H367</f>
        <v>0</v>
      </c>
      <c r="I367" s="37">
        <f>'[1]SCC X Ano = Mecenato'!I367</f>
        <v>20314170.649999999</v>
      </c>
      <c r="J367" s="37">
        <f>'[1]SCC X Ano = Mecenato'!J367</f>
        <v>8842506.5500000007</v>
      </c>
      <c r="K367" s="37">
        <f>'[1]SCC X Ano = Mecenato'!K367</f>
        <v>0</v>
      </c>
      <c r="L367" s="37">
        <f>'[1]SCC X Ano = Mecenato'!L367</f>
        <v>73164301.099999994</v>
      </c>
      <c r="M367" s="30">
        <f>'[1]SCC X Ano = Mecenato'!M367</f>
        <v>0</v>
      </c>
      <c r="N367" s="30" t="str">
        <f>'[1]SCC X Ano = Mecenato'!N367</f>
        <v>43 - Rio Grande do Sul</v>
      </c>
      <c r="O367" s="37">
        <f>'[1]SCC X Ano = Mecenato'!O367</f>
        <v>6.8811292738179809E-5</v>
      </c>
      <c r="P367" s="37">
        <f>'[1]SCC X Ano = Mecenato'!P367</f>
        <v>2.4152889495605005E-2</v>
      </c>
      <c r="Q367" s="37">
        <f>'[1]SCC X Ano = Mecenato'!Q367</f>
        <v>2.3803448083421046E-3</v>
      </c>
      <c r="R367" s="37">
        <f>'[1]SCC X Ano = Mecenato'!R367</f>
        <v>0</v>
      </c>
      <c r="S367" s="37">
        <f>'[1]SCC X Ano = Mecenato'!S367</f>
        <v>2.2688264040004319E-3</v>
      </c>
      <c r="T367" s="37">
        <f>'[1]SCC X Ano = Mecenato'!T367</f>
        <v>8.2482374374522032E-3</v>
      </c>
      <c r="U367" s="37">
        <f>'[1]SCC X Ano = Mecenato'!U367</f>
        <v>0</v>
      </c>
      <c r="V367" s="37">
        <f>'[1]SCC X Ano = Mecenato'!V367</f>
        <v>1.7134393013715051E-2</v>
      </c>
      <c r="W367" s="37">
        <f>'[1]SCC X Ano = Mecenato'!W367</f>
        <v>7.4583887801518292E-3</v>
      </c>
      <c r="X367" s="37">
        <f>'[1]SCC X Ano = Mecenato'!X367</f>
        <v>0</v>
      </c>
    </row>
    <row r="368" spans="1:24" x14ac:dyDescent="0.25">
      <c r="A368" s="30" t="str">
        <f>'[1]SCC X Ano = Mecenato'!A368</f>
        <v>50 - Mato Grosso do Sul</v>
      </c>
      <c r="B368" s="37">
        <f>'[1]SCC X Ano = Mecenato'!B368</f>
        <v>0</v>
      </c>
      <c r="C368" s="37">
        <f>'[1]SCC X Ano = Mecenato'!C368</f>
        <v>220000</v>
      </c>
      <c r="D368" s="37">
        <f>'[1]SCC X Ano = Mecenato'!D368</f>
        <v>0</v>
      </c>
      <c r="E368" s="37">
        <f>'[1]SCC X Ano = Mecenato'!E368</f>
        <v>0</v>
      </c>
      <c r="F368" s="37">
        <f>'[1]SCC X Ano = Mecenato'!F368</f>
        <v>0</v>
      </c>
      <c r="G368" s="37">
        <f>'[1]SCC X Ano = Mecenato'!G368</f>
        <v>0</v>
      </c>
      <c r="H368" s="37">
        <f>'[1]SCC X Ano = Mecenato'!H368</f>
        <v>0</v>
      </c>
      <c r="I368" s="37">
        <f>'[1]SCC X Ano = Mecenato'!I368</f>
        <v>1781590</v>
      </c>
      <c r="J368" s="37">
        <f>'[1]SCC X Ano = Mecenato'!J368</f>
        <v>147368</v>
      </c>
      <c r="K368" s="37">
        <f>'[1]SCC X Ano = Mecenato'!K368</f>
        <v>0</v>
      </c>
      <c r="L368" s="37">
        <f>'[1]SCC X Ano = Mecenato'!L368</f>
        <v>2148958</v>
      </c>
      <c r="M368" s="30">
        <f>'[1]SCC X Ano = Mecenato'!M368</f>
        <v>0</v>
      </c>
      <c r="N368" s="30" t="str">
        <f>'[1]SCC X Ano = Mecenato'!N368</f>
        <v>50 - Mato Grosso do Sul</v>
      </c>
      <c r="O368" s="37">
        <f>'[1]SCC X Ano = Mecenato'!O368</f>
        <v>0</v>
      </c>
      <c r="P368" s="37">
        <f>'[1]SCC X Ano = Mecenato'!P368</f>
        <v>1.8556339453697123E-4</v>
      </c>
      <c r="Q368" s="37">
        <f>'[1]SCC X Ano = Mecenato'!Q368</f>
        <v>0</v>
      </c>
      <c r="R368" s="37">
        <f>'[1]SCC X Ano = Mecenato'!R368</f>
        <v>0</v>
      </c>
      <c r="S368" s="37">
        <f>'[1]SCC X Ano = Mecenato'!S368</f>
        <v>0</v>
      </c>
      <c r="T368" s="37">
        <f>'[1]SCC X Ano = Mecenato'!T368</f>
        <v>0</v>
      </c>
      <c r="U368" s="37">
        <f>'[1]SCC X Ano = Mecenato'!U368</f>
        <v>0</v>
      </c>
      <c r="V368" s="37">
        <f>'[1]SCC X Ano = Mecenato'!V368</f>
        <v>1.5027176730596481E-3</v>
      </c>
      <c r="W368" s="37">
        <f>'[1]SCC X Ano = Mecenato'!W368</f>
        <v>1.2430048330056535E-4</v>
      </c>
      <c r="X368" s="37">
        <f>'[1]SCC X Ano = Mecenato'!X368</f>
        <v>0</v>
      </c>
    </row>
    <row r="369" spans="1:24" x14ac:dyDescent="0.25">
      <c r="A369" s="30" t="str">
        <f>'[1]SCC X Ano = Mecenato'!A369</f>
        <v>51 - Mato Grosso</v>
      </c>
      <c r="B369" s="37">
        <f>'[1]SCC X Ano = Mecenato'!B369</f>
        <v>0</v>
      </c>
      <c r="C369" s="37">
        <f>'[1]SCC X Ano = Mecenato'!C369</f>
        <v>291623.94</v>
      </c>
      <c r="D369" s="37">
        <f>'[1]SCC X Ano = Mecenato'!D369</f>
        <v>0</v>
      </c>
      <c r="E369" s="37">
        <f>'[1]SCC X Ano = Mecenato'!E369</f>
        <v>0</v>
      </c>
      <c r="F369" s="37">
        <f>'[1]SCC X Ano = Mecenato'!F369</f>
        <v>73921.08</v>
      </c>
      <c r="G369" s="37">
        <f>'[1]SCC X Ano = Mecenato'!G369</f>
        <v>376219.3</v>
      </c>
      <c r="H369" s="37">
        <f>'[1]SCC X Ano = Mecenato'!H369</f>
        <v>0</v>
      </c>
      <c r="I369" s="37">
        <f>'[1]SCC X Ano = Mecenato'!I369</f>
        <v>1447076</v>
      </c>
      <c r="J369" s="37">
        <f>'[1]SCC X Ano = Mecenato'!J369</f>
        <v>0</v>
      </c>
      <c r="K369" s="37">
        <f>'[1]SCC X Ano = Mecenato'!K369</f>
        <v>0</v>
      </c>
      <c r="L369" s="37">
        <f>'[1]SCC X Ano = Mecenato'!L369</f>
        <v>2188840.3200000003</v>
      </c>
      <c r="M369" s="30">
        <f>'[1]SCC X Ano = Mecenato'!M369</f>
        <v>0</v>
      </c>
      <c r="N369" s="30" t="str">
        <f>'[1]SCC X Ano = Mecenato'!N369</f>
        <v>51 - Mato Grosso</v>
      </c>
      <c r="O369" s="37">
        <f>'[1]SCC X Ano = Mecenato'!O369</f>
        <v>0</v>
      </c>
      <c r="P369" s="37">
        <f>'[1]SCC X Ano = Mecenato'!P369</f>
        <v>2.4597603743020923E-4</v>
      </c>
      <c r="Q369" s="37">
        <f>'[1]SCC X Ano = Mecenato'!Q369</f>
        <v>0</v>
      </c>
      <c r="R369" s="37">
        <f>'[1]SCC X Ano = Mecenato'!R369</f>
        <v>0</v>
      </c>
      <c r="S369" s="37">
        <f>'[1]SCC X Ano = Mecenato'!S369</f>
        <v>6.2350211511995511E-5</v>
      </c>
      <c r="T369" s="37">
        <f>'[1]SCC X Ano = Mecenato'!T369</f>
        <v>3.1732968362874154E-4</v>
      </c>
      <c r="U369" s="37">
        <f>'[1]SCC X Ano = Mecenato'!U369</f>
        <v>0</v>
      </c>
      <c r="V369" s="37">
        <f>'[1]SCC X Ano = Mecenato'!V369</f>
        <v>1.2205651577862826E-3</v>
      </c>
      <c r="W369" s="37">
        <f>'[1]SCC X Ano = Mecenato'!W369</f>
        <v>0</v>
      </c>
      <c r="X369" s="37">
        <f>'[1]SCC X Ano = Mecenato'!X369</f>
        <v>0</v>
      </c>
    </row>
    <row r="370" spans="1:24" x14ac:dyDescent="0.25">
      <c r="A370" s="30" t="str">
        <f>'[1]SCC X Ano = Mecenato'!A370</f>
        <v>52 - Goiás</v>
      </c>
      <c r="B370" s="37">
        <f>'[1]SCC X Ano = Mecenato'!B370</f>
        <v>0</v>
      </c>
      <c r="C370" s="37">
        <f>'[1]SCC X Ano = Mecenato'!C370</f>
        <v>1245000</v>
      </c>
      <c r="D370" s="37">
        <f>'[1]SCC X Ano = Mecenato'!D370</f>
        <v>0</v>
      </c>
      <c r="E370" s="37">
        <f>'[1]SCC X Ano = Mecenato'!E370</f>
        <v>0</v>
      </c>
      <c r="F370" s="37">
        <f>'[1]SCC X Ano = Mecenato'!F370</f>
        <v>16400</v>
      </c>
      <c r="G370" s="37">
        <f>'[1]SCC X Ano = Mecenato'!G370</f>
        <v>307640</v>
      </c>
      <c r="H370" s="37">
        <f>'[1]SCC X Ano = Mecenato'!H370</f>
        <v>0</v>
      </c>
      <c r="I370" s="37">
        <f>'[1]SCC X Ano = Mecenato'!I370</f>
        <v>1261595</v>
      </c>
      <c r="J370" s="37">
        <f>'[1]SCC X Ano = Mecenato'!J370</f>
        <v>0</v>
      </c>
      <c r="K370" s="37">
        <f>'[1]SCC X Ano = Mecenato'!K370</f>
        <v>0</v>
      </c>
      <c r="L370" s="37">
        <f>'[1]SCC X Ano = Mecenato'!L370</f>
        <v>2830635</v>
      </c>
      <c r="M370" s="30">
        <f>'[1]SCC X Ano = Mecenato'!M370</f>
        <v>0</v>
      </c>
      <c r="N370" s="30" t="str">
        <f>'[1]SCC X Ano = Mecenato'!N370</f>
        <v>52 - Goiás</v>
      </c>
      <c r="O370" s="37">
        <f>'[1]SCC X Ano = Mecenato'!O370</f>
        <v>0</v>
      </c>
      <c r="P370" s="37">
        <f>'[1]SCC X Ano = Mecenato'!P370</f>
        <v>1.0501201190842235E-3</v>
      </c>
      <c r="Q370" s="37">
        <f>'[1]SCC X Ano = Mecenato'!Q370</f>
        <v>0</v>
      </c>
      <c r="R370" s="37">
        <f>'[1]SCC X Ano = Mecenato'!R370</f>
        <v>0</v>
      </c>
      <c r="S370" s="37">
        <f>'[1]SCC X Ano = Mecenato'!S370</f>
        <v>1.3832907592756037E-5</v>
      </c>
      <c r="T370" s="37">
        <f>'[1]SCC X Ano = Mecenato'!T370</f>
        <v>2.5948510316069922E-4</v>
      </c>
      <c r="U370" s="37">
        <f>'[1]SCC X Ano = Mecenato'!U370</f>
        <v>0</v>
      </c>
      <c r="V370" s="37">
        <f>'[1]SCC X Ano = Mecenato'!V370</f>
        <v>1.0641175033221373E-3</v>
      </c>
      <c r="W370" s="37">
        <f>'[1]SCC X Ano = Mecenato'!W370</f>
        <v>0</v>
      </c>
      <c r="X370" s="37">
        <f>'[1]SCC X Ano = Mecenato'!X370</f>
        <v>0</v>
      </c>
    </row>
    <row r="371" spans="1:24" x14ac:dyDescent="0.25">
      <c r="A371" s="30" t="str">
        <f>'[1]SCC X Ano = Mecenato'!A371</f>
        <v>53 - Distrito Federal</v>
      </c>
      <c r="B371" s="37">
        <f>'[1]SCC X Ano = Mecenato'!B371</f>
        <v>0</v>
      </c>
      <c r="C371" s="37">
        <f>'[1]SCC X Ano = Mecenato'!C371</f>
        <v>6489502.3300000001</v>
      </c>
      <c r="D371" s="37">
        <f>'[1]SCC X Ano = Mecenato'!D371</f>
        <v>1691367.7</v>
      </c>
      <c r="E371" s="37">
        <f>'[1]SCC X Ano = Mecenato'!E371</f>
        <v>0</v>
      </c>
      <c r="F371" s="37">
        <f>'[1]SCC X Ano = Mecenato'!F371</f>
        <v>478354</v>
      </c>
      <c r="G371" s="37">
        <f>'[1]SCC X Ano = Mecenato'!G371</f>
        <v>1241233.32</v>
      </c>
      <c r="H371" s="37">
        <f>'[1]SCC X Ano = Mecenato'!H371</f>
        <v>0</v>
      </c>
      <c r="I371" s="37">
        <f>'[1]SCC X Ano = Mecenato'!I371</f>
        <v>2884946</v>
      </c>
      <c r="J371" s="37">
        <f>'[1]SCC X Ano = Mecenato'!J371</f>
        <v>101240</v>
      </c>
      <c r="K371" s="37">
        <f>'[1]SCC X Ano = Mecenato'!K371</f>
        <v>0</v>
      </c>
      <c r="L371" s="37">
        <f>'[1]SCC X Ano = Mecenato'!L371</f>
        <v>12886643.350000001</v>
      </c>
      <c r="M371" s="30">
        <f>'[1]SCC X Ano = Mecenato'!M371</f>
        <v>0</v>
      </c>
      <c r="N371" s="30" t="str">
        <f>'[1]SCC X Ano = Mecenato'!N371</f>
        <v>53 - Distrito Federal</v>
      </c>
      <c r="O371" s="37">
        <f>'[1]SCC X Ano = Mecenato'!O371</f>
        <v>0</v>
      </c>
      <c r="P371" s="37">
        <f>'[1]SCC X Ano = Mecenato'!P371</f>
        <v>5.4737003691381096E-3</v>
      </c>
      <c r="Q371" s="37">
        <f>'[1]SCC X Ano = Mecenato'!Q371</f>
        <v>1.4266178719190435E-3</v>
      </c>
      <c r="R371" s="37">
        <f>'[1]SCC X Ano = Mecenato'!R371</f>
        <v>0</v>
      </c>
      <c r="S371" s="37">
        <f>'[1]SCC X Ano = Mecenato'!S371</f>
        <v>4.0347723650153788E-4</v>
      </c>
      <c r="T371" s="37">
        <f>'[1]SCC X Ano = Mecenato'!T371</f>
        <v>1.0469430375981577E-3</v>
      </c>
      <c r="U371" s="37">
        <f>'[1]SCC X Ano = Mecenato'!U371</f>
        <v>0</v>
      </c>
      <c r="V371" s="37">
        <f>'[1]SCC X Ano = Mecenato'!V371</f>
        <v>2.4333653309811681E-3</v>
      </c>
      <c r="W371" s="37">
        <f>'[1]SCC X Ano = Mecenato'!W371</f>
        <v>8.5392900286013489E-5</v>
      </c>
      <c r="X371" s="37">
        <f>'[1]SCC X Ano = Mecenato'!X371</f>
        <v>0</v>
      </c>
    </row>
    <row r="372" spans="1:24" x14ac:dyDescent="0.25">
      <c r="A372" s="30" t="str">
        <f>'[1]SCC X Ano = Mecenato'!A372</f>
        <v>Total</v>
      </c>
      <c r="B372" s="37">
        <f>'[1]SCC X Ano = Mecenato'!B372</f>
        <v>3190294.12</v>
      </c>
      <c r="C372" s="37">
        <f>'[1]SCC X Ano = Mecenato'!C372</f>
        <v>441420662.26999998</v>
      </c>
      <c r="D372" s="37">
        <f>'[1]SCC X Ano = Mecenato'!D372</f>
        <v>78369408.700000018</v>
      </c>
      <c r="E372" s="37">
        <f>'[1]SCC X Ano = Mecenato'!E372</f>
        <v>0</v>
      </c>
      <c r="F372" s="37">
        <f>'[1]SCC X Ano = Mecenato'!F372</f>
        <v>38772467.589999989</v>
      </c>
      <c r="G372" s="37">
        <f>'[1]SCC X Ano = Mecenato'!G372</f>
        <v>197675833.13</v>
      </c>
      <c r="H372" s="37">
        <f>'[1]SCC X Ano = Mecenato'!H372</f>
        <v>0</v>
      </c>
      <c r="I372" s="37">
        <f>'[1]SCC X Ano = Mecenato'!I372</f>
        <v>261114096.06000003</v>
      </c>
      <c r="J372" s="37">
        <f>'[1]SCC X Ano = Mecenato'!J372</f>
        <v>165035894.68000001</v>
      </c>
      <c r="K372" s="37">
        <f>'[1]SCC X Ano = Mecenato'!K372</f>
        <v>0</v>
      </c>
      <c r="L372" s="37">
        <f>'[1]SCC X Ano = Mecenato'!L372</f>
        <v>1185578656.5500002</v>
      </c>
      <c r="M372" s="30">
        <f>'[1]SCC X Ano = Mecenato'!M372</f>
        <v>0</v>
      </c>
      <c r="N372" s="30" t="str">
        <f>'[1]SCC X Ano = Mecenato'!N372</f>
        <v>Total</v>
      </c>
      <c r="O372" s="37">
        <f>'[1]SCC X Ano = Mecenato'!O372</f>
        <v>2.6909173021751795E-3</v>
      </c>
      <c r="P372" s="37">
        <f>'[1]SCC X Ano = Mecenato'!P372</f>
        <v>0.37232507504354156</v>
      </c>
      <c r="Q372" s="37">
        <f>'[1]SCC X Ano = Mecenato'!Q372</f>
        <v>6.6102243210123854E-2</v>
      </c>
      <c r="R372" s="37">
        <f>'[1]SCC X Ano = Mecenato'!R372</f>
        <v>0</v>
      </c>
      <c r="S372" s="37">
        <f>'[1]SCC X Ano = Mecenato'!S372</f>
        <v>3.2703412275341355E-2</v>
      </c>
      <c r="T372" s="37">
        <f>'[1]SCC X Ano = Mecenato'!T372</f>
        <v>0.16673363006148489</v>
      </c>
      <c r="U372" s="37">
        <f>'[1]SCC X Ano = Mecenato'!U372</f>
        <v>0</v>
      </c>
      <c r="V372" s="37">
        <f>'[1]SCC X Ano = Mecenato'!V372</f>
        <v>0.22024190011975633</v>
      </c>
      <c r="W372" s="37">
        <f>'[1]SCC X Ano = Mecenato'!W372</f>
        <v>0.13920282198757669</v>
      </c>
      <c r="X372" s="37">
        <f>'[1]SCC X Ano = Mecenato'!X372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 tint="-0.249977111117893"/>
  </sheetPr>
  <dimension ref="A1:X372"/>
  <sheetViews>
    <sheetView topLeftCell="A340" workbookViewId="0">
      <selection activeCell="K338" sqref="K338"/>
    </sheetView>
  </sheetViews>
  <sheetFormatPr defaultRowHeight="15" x14ac:dyDescent="0.25"/>
  <cols>
    <col min="1" max="1" width="37.5703125" style="30" bestFit="1" customWidth="1"/>
    <col min="2" max="2" width="20.28515625" style="30" bestFit="1" customWidth="1"/>
    <col min="3" max="3" width="26" style="30" bestFit="1" customWidth="1"/>
    <col min="4" max="4" width="15.42578125" style="30" bestFit="1" customWidth="1"/>
    <col min="5" max="5" width="13.85546875" style="30" bestFit="1" customWidth="1"/>
    <col min="6" max="6" width="14.28515625" style="30" bestFit="1" customWidth="1"/>
    <col min="7" max="7" width="26.7109375" style="30" bestFit="1" customWidth="1"/>
    <col min="8" max="10" width="15.42578125" style="30" bestFit="1" customWidth="1"/>
    <col min="11" max="11" width="11.5703125" style="30" bestFit="1" customWidth="1"/>
    <col min="12" max="12" width="16.85546875" style="30" bestFit="1" customWidth="1"/>
    <col min="13" max="13" width="9.140625" style="30"/>
    <col min="14" max="14" width="23.140625" style="30" bestFit="1" customWidth="1"/>
    <col min="15" max="15" width="19.5703125" style="30" bestFit="1" customWidth="1"/>
    <col min="16" max="16" width="25.85546875" style="30" bestFit="1" customWidth="1"/>
    <col min="17" max="17" width="11.42578125" style="30" bestFit="1" customWidth="1"/>
    <col min="18" max="18" width="13.7109375" style="30" bestFit="1" customWidth="1"/>
    <col min="19" max="19" width="10" style="30" bestFit="1" customWidth="1"/>
    <col min="20" max="20" width="26.5703125" style="30" bestFit="1" customWidth="1"/>
    <col min="21" max="21" width="15.28515625" style="30" bestFit="1" customWidth="1"/>
    <col min="22" max="22" width="10" style="30" bestFit="1" customWidth="1"/>
    <col min="23" max="23" width="10.85546875" style="30" bestFit="1" customWidth="1"/>
    <col min="24" max="24" width="11.42578125" style="30" bestFit="1" customWidth="1"/>
    <col min="25" max="16384" width="9.140625" style="30"/>
  </cols>
  <sheetData>
    <row r="1" spans="1:24" s="23" customFormat="1" x14ac:dyDescent="0.25">
      <c r="B1" s="23" t="s">
        <v>281</v>
      </c>
      <c r="N1" s="23" t="s">
        <v>282</v>
      </c>
    </row>
    <row r="3" spans="1:24" x14ac:dyDescent="0.25">
      <c r="A3" s="28"/>
      <c r="B3" s="29">
        <v>2007</v>
      </c>
      <c r="C3" s="28">
        <v>2007</v>
      </c>
      <c r="D3" s="28">
        <v>2007</v>
      </c>
      <c r="E3" s="28">
        <v>2007</v>
      </c>
      <c r="F3" s="28">
        <v>2007</v>
      </c>
      <c r="G3" s="28">
        <v>2007</v>
      </c>
      <c r="H3" s="28">
        <v>2007</v>
      </c>
      <c r="I3" s="28">
        <v>2007</v>
      </c>
      <c r="J3" s="28">
        <v>2007</v>
      </c>
      <c r="K3" s="28">
        <v>2007</v>
      </c>
      <c r="L3" s="28"/>
      <c r="N3" s="28"/>
      <c r="O3" s="29">
        <v>2007</v>
      </c>
      <c r="P3" s="28">
        <v>2007</v>
      </c>
      <c r="Q3" s="28">
        <v>2007</v>
      </c>
      <c r="R3" s="28">
        <v>2007</v>
      </c>
      <c r="S3" s="28">
        <v>2007</v>
      </c>
      <c r="T3" s="28">
        <v>2007</v>
      </c>
      <c r="U3" s="28">
        <v>2007</v>
      </c>
      <c r="V3" s="28">
        <v>2007</v>
      </c>
      <c r="W3" s="28">
        <v>2007</v>
      </c>
      <c r="X3" s="28">
        <v>2007</v>
      </c>
    </row>
    <row r="4" spans="1:24" x14ac:dyDescent="0.25">
      <c r="A4" s="28"/>
      <c r="B4" s="28" t="s">
        <v>283</v>
      </c>
      <c r="C4" s="28" t="s">
        <v>284</v>
      </c>
      <c r="D4" s="28" t="s">
        <v>285</v>
      </c>
      <c r="E4" s="28" t="s">
        <v>286</v>
      </c>
      <c r="F4" s="28" t="s">
        <v>287</v>
      </c>
      <c r="G4" s="28" t="s">
        <v>288</v>
      </c>
      <c r="H4" s="28" t="s">
        <v>289</v>
      </c>
      <c r="I4" s="28" t="s">
        <v>290</v>
      </c>
      <c r="J4" s="28" t="s">
        <v>291</v>
      </c>
      <c r="K4" s="28" t="s">
        <v>292</v>
      </c>
      <c r="L4" s="28" t="s">
        <v>293</v>
      </c>
      <c r="N4" s="28"/>
      <c r="O4" s="28" t="s">
        <v>283</v>
      </c>
      <c r="P4" s="28" t="s">
        <v>284</v>
      </c>
      <c r="Q4" s="28" t="s">
        <v>285</v>
      </c>
      <c r="R4" s="28" t="s">
        <v>286</v>
      </c>
      <c r="S4" s="28" t="s">
        <v>287</v>
      </c>
      <c r="T4" s="28" t="s">
        <v>288</v>
      </c>
      <c r="U4" s="28" t="s">
        <v>289</v>
      </c>
      <c r="V4" s="28" t="s">
        <v>290</v>
      </c>
      <c r="W4" s="28" t="s">
        <v>291</v>
      </c>
      <c r="X4" s="28" t="s">
        <v>292</v>
      </c>
    </row>
    <row r="5" spans="1:24" x14ac:dyDescent="0.25">
      <c r="A5" s="28" t="s">
        <v>250</v>
      </c>
      <c r="B5" s="31">
        <f>+[2]TabDin!B6</f>
        <v>0</v>
      </c>
      <c r="C5" s="31">
        <f>+[2]TabDin!C6</f>
        <v>0</v>
      </c>
      <c r="D5" s="31">
        <f>+[2]TabDin!D6</f>
        <v>422960.7705317724</v>
      </c>
      <c r="E5" s="31">
        <f>+[2]TabDin!E6</f>
        <v>0</v>
      </c>
      <c r="F5" s="31">
        <f>+[2]TabDin!F6</f>
        <v>0</v>
      </c>
      <c r="G5" s="31">
        <f>+[2]TabDin!G6</f>
        <v>0</v>
      </c>
      <c r="H5" s="31">
        <f>+[2]TabDin!H6</f>
        <v>0</v>
      </c>
      <c r="I5" s="31">
        <f>+[2]TabDin!I6</f>
        <v>0</v>
      </c>
      <c r="J5" s="31">
        <f>+[2]TabDin!J6</f>
        <v>0</v>
      </c>
      <c r="K5" s="31">
        <f>+[2]TabDin!K6</f>
        <v>0</v>
      </c>
      <c r="L5" s="31">
        <f>SUM(B5:K5)</f>
        <v>422960.7705317724</v>
      </c>
      <c r="N5" s="28" t="s">
        <v>250</v>
      </c>
      <c r="O5" s="32">
        <f>+B5/[1]Formato_Análises_Mecenato!$N$31</f>
        <v>0</v>
      </c>
      <c r="P5" s="32">
        <f>+C5/[1]Formato_Análises_Mecenato!$N$31</f>
        <v>0</v>
      </c>
      <c r="Q5" s="32">
        <f>+D5/[1]Formato_Análises_Mecenato!$N$31</f>
        <v>2.3720537960819572E-4</v>
      </c>
      <c r="R5" s="32">
        <f>+E5/[1]Formato_Análises_Mecenato!$N$31</f>
        <v>0</v>
      </c>
      <c r="S5" s="32">
        <f>+F5/[1]Formato_Análises_Mecenato!$N$31</f>
        <v>0</v>
      </c>
      <c r="T5" s="32">
        <f>+G5/[1]Formato_Análises_Mecenato!$N$31</f>
        <v>0</v>
      </c>
      <c r="U5" s="32">
        <f>+H5/[1]Formato_Análises_Mecenato!$N$31</f>
        <v>0</v>
      </c>
      <c r="V5" s="32">
        <f>+I5/[1]Formato_Análises_Mecenato!$N$31</f>
        <v>0</v>
      </c>
      <c r="W5" s="32">
        <f>+J5/[1]Formato_Análises_Mecenato!$N$31</f>
        <v>0</v>
      </c>
      <c r="X5" s="32">
        <f>+K5/[1]Formato_Análises_Mecenato!$N$31</f>
        <v>0</v>
      </c>
    </row>
    <row r="6" spans="1:24" x14ac:dyDescent="0.25">
      <c r="A6" s="28" t="s">
        <v>251</v>
      </c>
      <c r="B6" s="31">
        <f>+[2]TabDin!B7</f>
        <v>0</v>
      </c>
      <c r="C6" s="31">
        <f>+[2]TabDin!C7</f>
        <v>0</v>
      </c>
      <c r="D6" s="31">
        <f>+[2]TabDin!D7</f>
        <v>0</v>
      </c>
      <c r="E6" s="31">
        <f>+[2]TabDin!E7</f>
        <v>0</v>
      </c>
      <c r="F6" s="31">
        <f>+[2]TabDin!F7</f>
        <v>0</v>
      </c>
      <c r="G6" s="31">
        <f>+[2]TabDin!G7</f>
        <v>0</v>
      </c>
      <c r="H6" s="31">
        <f>+[2]TabDin!H7</f>
        <v>0</v>
      </c>
      <c r="I6" s="31">
        <f>+[2]TabDin!I7</f>
        <v>31436.856242229889</v>
      </c>
      <c r="J6" s="31">
        <f>+[2]TabDin!J7</f>
        <v>0</v>
      </c>
      <c r="K6" s="31">
        <f>+[2]TabDin!K7</f>
        <v>0</v>
      </c>
      <c r="L6" s="31">
        <f t="shared" ref="L6:L32" si="0">SUM(B6:K6)</f>
        <v>31436.856242229889</v>
      </c>
      <c r="N6" s="28" t="s">
        <v>251</v>
      </c>
      <c r="O6" s="32">
        <f>+B6/[1]Formato_Análises_Mecenato!$N$31</f>
        <v>0</v>
      </c>
      <c r="P6" s="32">
        <f>+C6/[1]Formato_Análises_Mecenato!$N$31</f>
        <v>0</v>
      </c>
      <c r="Q6" s="32">
        <f>+D6/[1]Formato_Análises_Mecenato!$N$31</f>
        <v>0</v>
      </c>
      <c r="R6" s="32">
        <f>+E6/[1]Formato_Análises_Mecenato!$N$31</f>
        <v>0</v>
      </c>
      <c r="S6" s="32">
        <f>+F6/[1]Formato_Análises_Mecenato!$N$31</f>
        <v>0</v>
      </c>
      <c r="T6" s="32">
        <f>+G6/[1]Formato_Análises_Mecenato!$N$31</f>
        <v>0</v>
      </c>
      <c r="U6" s="32">
        <f>+H6/[1]Formato_Análises_Mecenato!$N$31</f>
        <v>0</v>
      </c>
      <c r="V6" s="32">
        <f>+I6/[1]Formato_Análises_Mecenato!$N$31</f>
        <v>1.7630456387837169E-5</v>
      </c>
      <c r="W6" s="32">
        <f>+J6/[1]Formato_Análises_Mecenato!$N$31</f>
        <v>0</v>
      </c>
      <c r="X6" s="32">
        <f>+K6/[1]Formato_Análises_Mecenato!$N$31</f>
        <v>0</v>
      </c>
    </row>
    <row r="7" spans="1:24" x14ac:dyDescent="0.25">
      <c r="A7" s="28" t="s">
        <v>252</v>
      </c>
      <c r="B7" s="31">
        <f>+[2]TabDin!B8</f>
        <v>0</v>
      </c>
      <c r="C7" s="31">
        <f>+[2]TabDin!C8</f>
        <v>67495.323831572474</v>
      </c>
      <c r="D7" s="31">
        <f>+[2]TabDin!D8</f>
        <v>1079899.8396555891</v>
      </c>
      <c r="E7" s="31">
        <f>+[2]TabDin!E8</f>
        <v>0</v>
      </c>
      <c r="F7" s="31">
        <f>+[2]TabDin!F8</f>
        <v>0</v>
      </c>
      <c r="G7" s="31">
        <f>+[2]TabDin!G8</f>
        <v>35996.661321852967</v>
      </c>
      <c r="H7" s="31">
        <f>+[2]TabDin!H8</f>
        <v>0</v>
      </c>
      <c r="I7" s="31">
        <f>+[2]TabDin!I8</f>
        <v>863919.87172447122</v>
      </c>
      <c r="J7" s="31">
        <f>+[2]TabDin!J8</f>
        <v>0</v>
      </c>
      <c r="K7" s="31">
        <f>+[2]TabDin!K8</f>
        <v>0</v>
      </c>
      <c r="L7" s="31">
        <f t="shared" si="0"/>
        <v>2047311.6965334858</v>
      </c>
      <c r="N7" s="28" t="s">
        <v>252</v>
      </c>
      <c r="O7" s="32">
        <f>+B7/[1]Formato_Análises_Mecenato!$N$31</f>
        <v>0</v>
      </c>
      <c r="P7" s="32">
        <f>+C7/[1]Formato_Análises_Mecenato!$N$31</f>
        <v>3.7852810536346356E-5</v>
      </c>
      <c r="Q7" s="32">
        <f>+D7/[1]Formato_Análises_Mecenato!$N$31</f>
        <v>6.0563075644645714E-4</v>
      </c>
      <c r="R7" s="32">
        <f>+E7/[1]Formato_Análises_Mecenato!$N$31</f>
        <v>0</v>
      </c>
      <c r="S7" s="32">
        <f>+F7/[1]Formato_Análises_Mecenato!$N$31</f>
        <v>0</v>
      </c>
      <c r="T7" s="32">
        <f>+G7/[1]Formato_Análises_Mecenato!$N$31</f>
        <v>2.0187691881548569E-5</v>
      </c>
      <c r="U7" s="32">
        <f>+H7/[1]Formato_Análises_Mecenato!$N$31</f>
        <v>0</v>
      </c>
      <c r="V7" s="32">
        <f>+I7/[1]Formato_Análises_Mecenato!$N$31</f>
        <v>4.8450460515716567E-4</v>
      </c>
      <c r="W7" s="32">
        <f>+J7/[1]Formato_Análises_Mecenato!$N$31</f>
        <v>0</v>
      </c>
      <c r="X7" s="32">
        <f>+K7/[1]Formato_Análises_Mecenato!$N$31</f>
        <v>0</v>
      </c>
    </row>
    <row r="8" spans="1:24" x14ac:dyDescent="0.25">
      <c r="A8" s="28" t="s">
        <v>253</v>
      </c>
      <c r="B8" s="31">
        <f>+[2]TabDin!B9</f>
        <v>0</v>
      </c>
      <c r="C8" s="31">
        <f>+[2]TabDin!C9</f>
        <v>170984.1412788016</v>
      </c>
      <c r="D8" s="31">
        <f>+[2]TabDin!D9</f>
        <v>0</v>
      </c>
      <c r="E8" s="31">
        <f>+[2]TabDin!E9</f>
        <v>0</v>
      </c>
      <c r="F8" s="31">
        <f>+[2]TabDin!F9</f>
        <v>0</v>
      </c>
      <c r="G8" s="31">
        <f>+[2]TabDin!G9</f>
        <v>0</v>
      </c>
      <c r="H8" s="31">
        <f>+[2]TabDin!H9</f>
        <v>0</v>
      </c>
      <c r="I8" s="31">
        <f>+[2]TabDin!I9</f>
        <v>0</v>
      </c>
      <c r="J8" s="31">
        <f>+[2]TabDin!J9</f>
        <v>0</v>
      </c>
      <c r="K8" s="31">
        <f>+[2]TabDin!K9</f>
        <v>0</v>
      </c>
      <c r="L8" s="31">
        <f t="shared" si="0"/>
        <v>170984.1412788016</v>
      </c>
      <c r="N8" s="28" t="s">
        <v>253</v>
      </c>
      <c r="O8" s="32">
        <f>+B8/[1]Formato_Análises_Mecenato!$N$31</f>
        <v>0</v>
      </c>
      <c r="P8" s="32">
        <f>+C8/[1]Formato_Análises_Mecenato!$N$31</f>
        <v>9.5891536437355711E-5</v>
      </c>
      <c r="Q8" s="32">
        <f>+D8/[1]Formato_Análises_Mecenato!$N$31</f>
        <v>0</v>
      </c>
      <c r="R8" s="32">
        <f>+E8/[1]Formato_Análises_Mecenato!$N$31</f>
        <v>0</v>
      </c>
      <c r="S8" s="32">
        <f>+F8/[1]Formato_Análises_Mecenato!$N$31</f>
        <v>0</v>
      </c>
      <c r="T8" s="32">
        <f>+G8/[1]Formato_Análises_Mecenato!$N$31</f>
        <v>0</v>
      </c>
      <c r="U8" s="32">
        <f>+H8/[1]Formato_Análises_Mecenato!$N$31</f>
        <v>0</v>
      </c>
      <c r="V8" s="32">
        <f>+I8/[1]Formato_Análises_Mecenato!$N$31</f>
        <v>0</v>
      </c>
      <c r="W8" s="32">
        <f>+J8/[1]Formato_Análises_Mecenato!$N$31</f>
        <v>0</v>
      </c>
      <c r="X8" s="32">
        <f>+K8/[1]Formato_Análises_Mecenato!$N$31</f>
        <v>0</v>
      </c>
    </row>
    <row r="9" spans="1:24" x14ac:dyDescent="0.25">
      <c r="A9" s="28" t="s">
        <v>254</v>
      </c>
      <c r="B9" s="31">
        <f>+[2]TabDin!B10</f>
        <v>8999.1653304632418</v>
      </c>
      <c r="C9" s="31">
        <f>+[2]TabDin!C10</f>
        <v>0</v>
      </c>
      <c r="D9" s="31">
        <f>+[2]TabDin!D10</f>
        <v>179983.30660926487</v>
      </c>
      <c r="E9" s="31">
        <f>+[2]TabDin!E10</f>
        <v>0</v>
      </c>
      <c r="F9" s="31">
        <f>+[2]TabDin!F10</f>
        <v>836922.37573308148</v>
      </c>
      <c r="G9" s="31">
        <f>+[2]TabDin!G10</f>
        <v>0</v>
      </c>
      <c r="H9" s="31">
        <f>+[2]TabDin!H10</f>
        <v>0</v>
      </c>
      <c r="I9" s="31">
        <f>+[2]TabDin!I10</f>
        <v>4110775.5269620228</v>
      </c>
      <c r="J9" s="31">
        <f>+[2]TabDin!J10</f>
        <v>0</v>
      </c>
      <c r="K9" s="31">
        <f>+[2]TabDin!K10</f>
        <v>0</v>
      </c>
      <c r="L9" s="31">
        <f t="shared" si="0"/>
        <v>5136680.3746348321</v>
      </c>
      <c r="N9" s="28" t="s">
        <v>254</v>
      </c>
      <c r="O9" s="32">
        <f>+B9/[1]Formato_Análises_Mecenato!$N$31</f>
        <v>5.0469229703871423E-6</v>
      </c>
      <c r="P9" s="32">
        <f>+C9/[1]Formato_Análises_Mecenato!$N$31</f>
        <v>0</v>
      </c>
      <c r="Q9" s="32">
        <f>+D9/[1]Formato_Análises_Mecenato!$N$31</f>
        <v>1.0093845940774286E-4</v>
      </c>
      <c r="R9" s="32">
        <f>+E9/[1]Formato_Análises_Mecenato!$N$31</f>
        <v>0</v>
      </c>
      <c r="S9" s="32">
        <f>+F9/[1]Formato_Análises_Mecenato!$N$31</f>
        <v>4.6936383624600423E-4</v>
      </c>
      <c r="T9" s="32">
        <f>+G9/[1]Formato_Análises_Mecenato!$N$31</f>
        <v>0</v>
      </c>
      <c r="U9" s="32">
        <f>+H9/[1]Formato_Análises_Mecenato!$N$31</f>
        <v>0</v>
      </c>
      <c r="V9" s="32">
        <f>+I9/[1]Formato_Análises_Mecenato!$N$31</f>
        <v>2.3054101876425889E-3</v>
      </c>
      <c r="W9" s="32">
        <f>+J9/[1]Formato_Análises_Mecenato!$N$31</f>
        <v>0</v>
      </c>
      <c r="X9" s="32">
        <f>+K9/[1]Formato_Análises_Mecenato!$N$31</f>
        <v>0</v>
      </c>
    </row>
    <row r="10" spans="1:24" x14ac:dyDescent="0.25">
      <c r="A10" s="28" t="s">
        <v>255</v>
      </c>
      <c r="B10" s="31">
        <f>+[2]TabDin!B11</f>
        <v>0</v>
      </c>
      <c r="C10" s="31">
        <f>+[2]TabDin!C11</f>
        <v>0</v>
      </c>
      <c r="D10" s="31">
        <f>+[2]TabDin!D11</f>
        <v>0</v>
      </c>
      <c r="E10" s="31">
        <f>+[2]TabDin!E11</f>
        <v>0</v>
      </c>
      <c r="F10" s="31">
        <f>+[2]TabDin!F11</f>
        <v>0</v>
      </c>
      <c r="G10" s="31">
        <f>+[2]TabDin!G11</f>
        <v>0</v>
      </c>
      <c r="H10" s="31">
        <f>+[2]TabDin!H11</f>
        <v>0</v>
      </c>
      <c r="I10" s="31">
        <f>+[2]TabDin!I11</f>
        <v>0</v>
      </c>
      <c r="J10" s="31">
        <f>+[2]TabDin!J11</f>
        <v>0</v>
      </c>
      <c r="K10" s="31">
        <f>+[2]TabDin!K11</f>
        <v>0</v>
      </c>
      <c r="L10" s="31">
        <f t="shared" si="0"/>
        <v>0</v>
      </c>
      <c r="N10" s="28" t="s">
        <v>255</v>
      </c>
      <c r="O10" s="32">
        <f>+B10/[1]Formato_Análises_Mecenato!$N$31</f>
        <v>0</v>
      </c>
      <c r="P10" s="32">
        <f>+C10/[1]Formato_Análises_Mecenato!$N$31</f>
        <v>0</v>
      </c>
      <c r="Q10" s="32">
        <f>+D10/[1]Formato_Análises_Mecenato!$N$31</f>
        <v>0</v>
      </c>
      <c r="R10" s="32">
        <f>+E10/[1]Formato_Análises_Mecenato!$N$31</f>
        <v>0</v>
      </c>
      <c r="S10" s="32">
        <f>+F10/[1]Formato_Análises_Mecenato!$N$31</f>
        <v>0</v>
      </c>
      <c r="T10" s="32">
        <f>+G10/[1]Formato_Análises_Mecenato!$N$31</f>
        <v>0</v>
      </c>
      <c r="U10" s="32">
        <f>+H10/[1]Formato_Análises_Mecenato!$N$31</f>
        <v>0</v>
      </c>
      <c r="V10" s="32">
        <f>+I10/[1]Formato_Análises_Mecenato!$N$31</f>
        <v>0</v>
      </c>
      <c r="W10" s="32">
        <f>+J10/[1]Formato_Análises_Mecenato!$N$31</f>
        <v>0</v>
      </c>
      <c r="X10" s="32">
        <f>+K10/[1]Formato_Análises_Mecenato!$N$31</f>
        <v>0</v>
      </c>
    </row>
    <row r="11" spans="1:24" x14ac:dyDescent="0.25">
      <c r="A11" s="28" t="s">
        <v>256</v>
      </c>
      <c r="B11" s="31">
        <f>+[2]TabDin!B12</f>
        <v>0</v>
      </c>
      <c r="C11" s="31">
        <f>+[2]TabDin!C12</f>
        <v>909634.19173677173</v>
      </c>
      <c r="D11" s="31">
        <f>+[2]TabDin!D12</f>
        <v>1363013.5809519629</v>
      </c>
      <c r="E11" s="31">
        <f>+[2]TabDin!E12</f>
        <v>0</v>
      </c>
      <c r="F11" s="31">
        <f>+[2]TabDin!F12</f>
        <v>0</v>
      </c>
      <c r="G11" s="31">
        <f>+[2]TabDin!G12</f>
        <v>0</v>
      </c>
      <c r="H11" s="31">
        <f>+[2]TabDin!H12</f>
        <v>0</v>
      </c>
      <c r="I11" s="31">
        <f>+[2]TabDin!I12</f>
        <v>5944.020694093615</v>
      </c>
      <c r="J11" s="31">
        <f>+[2]TabDin!J12</f>
        <v>0</v>
      </c>
      <c r="K11" s="31">
        <f>+[2]TabDin!K12</f>
        <v>0</v>
      </c>
      <c r="L11" s="31">
        <f t="shared" si="0"/>
        <v>2278591.7933828281</v>
      </c>
      <c r="N11" s="28" t="s">
        <v>256</v>
      </c>
      <c r="O11" s="32">
        <f>+B11/[1]Formato_Análises_Mecenato!$N$31</f>
        <v>0</v>
      </c>
      <c r="P11" s="32">
        <f>+C11/[1]Formato_Análises_Mecenato!$N$31</f>
        <v>5.1014216633905711E-4</v>
      </c>
      <c r="Q11" s="32">
        <f>+D11/[1]Formato_Análises_Mecenato!$N$31</f>
        <v>7.644069530948367E-4</v>
      </c>
      <c r="R11" s="32">
        <f>+E11/[1]Formato_Análises_Mecenato!$N$31</f>
        <v>0</v>
      </c>
      <c r="S11" s="32">
        <f>+F11/[1]Formato_Análises_Mecenato!$N$31</f>
        <v>0</v>
      </c>
      <c r="T11" s="32">
        <f>+G11/[1]Formato_Análises_Mecenato!$N$31</f>
        <v>0</v>
      </c>
      <c r="U11" s="32">
        <f>+H11/[1]Formato_Análises_Mecenato!$N$31</f>
        <v>0</v>
      </c>
      <c r="V11" s="32">
        <f>+I11/[1]Formato_Análises_Mecenato!$N$31</f>
        <v>3.3335329973244709E-6</v>
      </c>
      <c r="W11" s="32">
        <f>+J11/[1]Formato_Análises_Mecenato!$N$31</f>
        <v>0</v>
      </c>
      <c r="X11" s="32">
        <f>+K11/[1]Formato_Análises_Mecenato!$N$31</f>
        <v>0</v>
      </c>
    </row>
    <row r="12" spans="1:24" x14ac:dyDescent="0.25">
      <c r="A12" s="28" t="s">
        <v>257</v>
      </c>
      <c r="B12" s="31">
        <f>+[2]TabDin!B13</f>
        <v>1979495.2104896</v>
      </c>
      <c r="C12" s="31">
        <f>+[2]TabDin!C13</f>
        <v>0</v>
      </c>
      <c r="D12" s="31">
        <f>+[2]TabDin!D13</f>
        <v>284373.62444263848</v>
      </c>
      <c r="E12" s="31">
        <f>+[2]TabDin!E13</f>
        <v>0</v>
      </c>
      <c r="F12" s="31">
        <f>+[2]TabDin!F13</f>
        <v>354854.76334087469</v>
      </c>
      <c r="G12" s="31">
        <f>+[2]TabDin!G13</f>
        <v>0</v>
      </c>
      <c r="H12" s="31">
        <f>+[2]TabDin!H13</f>
        <v>0</v>
      </c>
      <c r="I12" s="31">
        <f>+[2]TabDin!I13</f>
        <v>0</v>
      </c>
      <c r="J12" s="31">
        <f>+[2]TabDin!J13</f>
        <v>0</v>
      </c>
      <c r="K12" s="31">
        <f>+[2]TabDin!K13</f>
        <v>0</v>
      </c>
      <c r="L12" s="31">
        <f t="shared" si="0"/>
        <v>2618723.5982731129</v>
      </c>
      <c r="N12" s="28" t="s">
        <v>257</v>
      </c>
      <c r="O12" s="32">
        <f>+B12/[1]Formato_Análises_Mecenato!$N$31</f>
        <v>1.1101429388982044E-3</v>
      </c>
      <c r="P12" s="32">
        <f>+C12/[1]Formato_Análises_Mecenato!$N$31</f>
        <v>0</v>
      </c>
      <c r="Q12" s="32">
        <f>+D12/[1]Formato_Análises_Mecenato!$N$31</f>
        <v>1.5948276586423373E-4</v>
      </c>
      <c r="R12" s="32">
        <f>+E12/[1]Formato_Análises_Mecenato!$N$31</f>
        <v>0</v>
      </c>
      <c r="S12" s="32">
        <f>+F12/[1]Formato_Análises_Mecenato!$N$31</f>
        <v>1.990100848790789E-4</v>
      </c>
      <c r="T12" s="32">
        <f>+G12/[1]Formato_Análises_Mecenato!$N$31</f>
        <v>0</v>
      </c>
      <c r="U12" s="32">
        <f>+H12/[1]Formato_Análises_Mecenato!$N$31</f>
        <v>0</v>
      </c>
      <c r="V12" s="32">
        <f>+I12/[1]Formato_Análises_Mecenato!$N$31</f>
        <v>0</v>
      </c>
      <c r="W12" s="32">
        <f>+J12/[1]Formato_Análises_Mecenato!$N$31</f>
        <v>0</v>
      </c>
      <c r="X12" s="32">
        <f>+K12/[1]Formato_Análises_Mecenato!$N$31</f>
        <v>0</v>
      </c>
    </row>
    <row r="13" spans="1:24" x14ac:dyDescent="0.25">
      <c r="A13" s="28" t="s">
        <v>258</v>
      </c>
      <c r="B13" s="31">
        <f>+[2]TabDin!B14</f>
        <v>0</v>
      </c>
      <c r="C13" s="31">
        <f>+[2]TabDin!C14</f>
        <v>126843.2353328794</v>
      </c>
      <c r="D13" s="31">
        <f>+[2]TabDin!D14</f>
        <v>0</v>
      </c>
      <c r="E13" s="31">
        <f>+[2]TabDin!E14</f>
        <v>0</v>
      </c>
      <c r="F13" s="31">
        <f>+[2]TabDin!F14</f>
        <v>71993.322643705935</v>
      </c>
      <c r="G13" s="31">
        <f>+[2]TabDin!G14</f>
        <v>0</v>
      </c>
      <c r="H13" s="31">
        <f>+[2]TabDin!H14</f>
        <v>0</v>
      </c>
      <c r="I13" s="31">
        <f>+[2]TabDin!I14</f>
        <v>665758.25114767055</v>
      </c>
      <c r="J13" s="31">
        <f>+[2]TabDin!J14</f>
        <v>0</v>
      </c>
      <c r="K13" s="31">
        <f>+[2]TabDin!K14</f>
        <v>0</v>
      </c>
      <c r="L13" s="31">
        <f t="shared" si="0"/>
        <v>864594.8091242559</v>
      </c>
      <c r="N13" s="28" t="s">
        <v>258</v>
      </c>
      <c r="O13" s="32">
        <f>+B13/[1]Formato_Análises_Mecenato!$N$31</f>
        <v>0</v>
      </c>
      <c r="P13" s="32">
        <f>+C13/[1]Formato_Análises_Mecenato!$N$31</f>
        <v>7.1136379267606773E-5</v>
      </c>
      <c r="Q13" s="32">
        <f>+D13/[1]Formato_Análises_Mecenato!$N$31</f>
        <v>0</v>
      </c>
      <c r="R13" s="32">
        <f>+E13/[1]Formato_Análises_Mecenato!$N$31</f>
        <v>0</v>
      </c>
      <c r="S13" s="32">
        <f>+F13/[1]Formato_Análises_Mecenato!$N$31</f>
        <v>4.0375383763097139E-5</v>
      </c>
      <c r="T13" s="32">
        <f>+G13/[1]Formato_Análises_Mecenato!$N$31</f>
        <v>0</v>
      </c>
      <c r="U13" s="32">
        <f>+H13/[1]Formato_Análises_Mecenato!$N$31</f>
        <v>0</v>
      </c>
      <c r="V13" s="32">
        <f>+I13/[1]Formato_Análises_Mecenato!$N$31</f>
        <v>3.7337136134924073E-4</v>
      </c>
      <c r="W13" s="32">
        <f>+J13/[1]Formato_Análises_Mecenato!$N$31</f>
        <v>0</v>
      </c>
      <c r="X13" s="32">
        <f>+K13/[1]Formato_Análises_Mecenato!$N$31</f>
        <v>0</v>
      </c>
    </row>
    <row r="14" spans="1:24" x14ac:dyDescent="0.25">
      <c r="A14" s="28" t="s">
        <v>259</v>
      </c>
      <c r="B14" s="31">
        <f>+[2]TabDin!B15</f>
        <v>0</v>
      </c>
      <c r="C14" s="31">
        <f>+[2]TabDin!C15</f>
        <v>3858759.5533582279</v>
      </c>
      <c r="D14" s="31">
        <f>+[2]TabDin!D15</f>
        <v>4942866.7907790989</v>
      </c>
      <c r="E14" s="31">
        <f>+[2]TabDin!E15</f>
        <v>0</v>
      </c>
      <c r="F14" s="31">
        <f>+[2]TabDin!F15</f>
        <v>601144.24407494452</v>
      </c>
      <c r="G14" s="31">
        <f>+[2]TabDin!G15</f>
        <v>71993.322643705935</v>
      </c>
      <c r="H14" s="31">
        <f>+[2]TabDin!H15</f>
        <v>0</v>
      </c>
      <c r="I14" s="31">
        <f>+[2]TabDin!I15</f>
        <v>2266565.9747734312</v>
      </c>
      <c r="J14" s="31">
        <f>+[2]TabDin!J15</f>
        <v>362958.925682562</v>
      </c>
      <c r="K14" s="31">
        <f>+[2]TabDin!K15</f>
        <v>0</v>
      </c>
      <c r="L14" s="31">
        <f t="shared" si="0"/>
        <v>12104288.81131197</v>
      </c>
      <c r="N14" s="28" t="s">
        <v>259</v>
      </c>
      <c r="O14" s="32">
        <f>+B14/[1]Formato_Análises_Mecenato!$N$31</f>
        <v>0</v>
      </c>
      <c r="P14" s="32">
        <f>+C14/[1]Formato_Análises_Mecenato!$N$31</f>
        <v>2.1640742793245229E-3</v>
      </c>
      <c r="Q14" s="32">
        <f>+D14/[1]Formato_Análises_Mecenato!$N$31</f>
        <v>2.7720646337611706E-3</v>
      </c>
      <c r="R14" s="32">
        <f>+E14/[1]Formato_Análises_Mecenato!$N$31</f>
        <v>0</v>
      </c>
      <c r="S14" s="32">
        <f>+F14/[1]Formato_Análises_Mecenato!$N$31</f>
        <v>3.3713445442186109E-4</v>
      </c>
      <c r="T14" s="32">
        <f>+G14/[1]Formato_Análises_Mecenato!$N$31</f>
        <v>4.0375383763097139E-5</v>
      </c>
      <c r="U14" s="32">
        <f>+H14/[1]Formato_Análises_Mecenato!$N$31</f>
        <v>0</v>
      </c>
      <c r="V14" s="32">
        <f>+I14/[1]Formato_Análises_Mecenato!$N$31</f>
        <v>1.2711383180458926E-3</v>
      </c>
      <c r="W14" s="32">
        <f>+J14/[1]Formato_Análises_Mecenato!$N$31</f>
        <v>2.0355507117236912E-4</v>
      </c>
      <c r="X14" s="32">
        <f>+K14/[1]Formato_Análises_Mecenato!$N$31</f>
        <v>0</v>
      </c>
    </row>
    <row r="15" spans="1:24" x14ac:dyDescent="0.25">
      <c r="A15" s="28" t="s">
        <v>260</v>
      </c>
      <c r="B15" s="31">
        <f>+[2]TabDin!B16</f>
        <v>0</v>
      </c>
      <c r="C15" s="31">
        <f>+[2]TabDin!C16</f>
        <v>781305.01422452612</v>
      </c>
      <c r="D15" s="31">
        <f>+[2]TabDin!D16</f>
        <v>0</v>
      </c>
      <c r="E15" s="31">
        <f>+[2]TabDin!E16</f>
        <v>0</v>
      </c>
      <c r="F15" s="31">
        <f>+[2]TabDin!F16</f>
        <v>37017.61662859402</v>
      </c>
      <c r="G15" s="31">
        <f>+[2]TabDin!G16</f>
        <v>0</v>
      </c>
      <c r="H15" s="31">
        <f>+[2]TabDin!H16</f>
        <v>0</v>
      </c>
      <c r="I15" s="31">
        <f>+[2]TabDin!I16</f>
        <v>56103.946377973516</v>
      </c>
      <c r="J15" s="31">
        <f>+[2]TabDin!J16</f>
        <v>0</v>
      </c>
      <c r="K15" s="31">
        <f>+[2]TabDin!K16</f>
        <v>0</v>
      </c>
      <c r="L15" s="31">
        <f t="shared" si="0"/>
        <v>874426.57723109366</v>
      </c>
      <c r="N15" s="28" t="s">
        <v>260</v>
      </c>
      <c r="O15" s="32">
        <f>+B15/[1]Formato_Análises_Mecenato!$N$31</f>
        <v>0</v>
      </c>
      <c r="P15" s="32">
        <f>+C15/[1]Formato_Análises_Mecenato!$N$31</f>
        <v>4.3817243915058001E-4</v>
      </c>
      <c r="Q15" s="32">
        <f>+D15/[1]Formato_Análises_Mecenato!$N$31</f>
        <v>0</v>
      </c>
      <c r="R15" s="32">
        <f>+E15/[1]Formato_Análises_Mecenato!$N$31</f>
        <v>0</v>
      </c>
      <c r="S15" s="32">
        <f>+F15/[1]Formato_Análises_Mecenato!$N$31</f>
        <v>2.0760265292538989E-5</v>
      </c>
      <c r="T15" s="32">
        <f>+G15/[1]Formato_Análises_Mecenato!$N$31</f>
        <v>0</v>
      </c>
      <c r="U15" s="32">
        <f>+H15/[1]Formato_Análises_Mecenato!$N$31</f>
        <v>0</v>
      </c>
      <c r="V15" s="32">
        <f>+I15/[1]Formato_Análises_Mecenato!$N$31</f>
        <v>3.1464284220433087E-5</v>
      </c>
      <c r="W15" s="32">
        <f>+J15/[1]Formato_Análises_Mecenato!$N$31</f>
        <v>0</v>
      </c>
      <c r="X15" s="32">
        <f>+K15/[1]Formato_Análises_Mecenato!$N$31</f>
        <v>0</v>
      </c>
    </row>
    <row r="16" spans="1:24" x14ac:dyDescent="0.25">
      <c r="A16" s="28" t="s">
        <v>261</v>
      </c>
      <c r="B16" s="31">
        <f>+[2]TabDin!B17</f>
        <v>0</v>
      </c>
      <c r="C16" s="31">
        <f>+[2]TabDin!C17</f>
        <v>143986.64528741187</v>
      </c>
      <c r="D16" s="31">
        <f>+[2]TabDin!D17</f>
        <v>0</v>
      </c>
      <c r="E16" s="31">
        <f>+[2]TabDin!E17</f>
        <v>0</v>
      </c>
      <c r="F16" s="31">
        <f>+[2]TabDin!F17</f>
        <v>0</v>
      </c>
      <c r="G16" s="31">
        <f>+[2]TabDin!G17</f>
        <v>0</v>
      </c>
      <c r="H16" s="31">
        <f>+[2]TabDin!H17</f>
        <v>0</v>
      </c>
      <c r="I16" s="31">
        <f>+[2]TabDin!I17</f>
        <v>0</v>
      </c>
      <c r="J16" s="31">
        <f>+[2]TabDin!J17</f>
        <v>0</v>
      </c>
      <c r="K16" s="31">
        <f>+[2]TabDin!K17</f>
        <v>0</v>
      </c>
      <c r="L16" s="31">
        <f t="shared" si="0"/>
        <v>143986.64528741187</v>
      </c>
      <c r="N16" s="28" t="s">
        <v>261</v>
      </c>
      <c r="O16" s="32">
        <f>+B16/[1]Formato_Análises_Mecenato!$N$31</f>
        <v>0</v>
      </c>
      <c r="P16" s="32">
        <f>+C16/[1]Formato_Análises_Mecenato!$N$31</f>
        <v>8.0750767526194278E-5</v>
      </c>
      <c r="Q16" s="32">
        <f>+D16/[1]Formato_Análises_Mecenato!$N$31</f>
        <v>0</v>
      </c>
      <c r="R16" s="32">
        <f>+E16/[1]Formato_Análises_Mecenato!$N$31</f>
        <v>0</v>
      </c>
      <c r="S16" s="32">
        <f>+F16/[1]Formato_Análises_Mecenato!$N$31</f>
        <v>0</v>
      </c>
      <c r="T16" s="32">
        <f>+G16/[1]Formato_Análises_Mecenato!$N$31</f>
        <v>0</v>
      </c>
      <c r="U16" s="32">
        <f>+H16/[1]Formato_Análises_Mecenato!$N$31</f>
        <v>0</v>
      </c>
      <c r="V16" s="32">
        <f>+I16/[1]Formato_Análises_Mecenato!$N$31</f>
        <v>0</v>
      </c>
      <c r="W16" s="32">
        <f>+J16/[1]Formato_Análises_Mecenato!$N$31</f>
        <v>0</v>
      </c>
      <c r="X16" s="32">
        <f>+K16/[1]Formato_Análises_Mecenato!$N$31</f>
        <v>0</v>
      </c>
    </row>
    <row r="17" spans="1:24" x14ac:dyDescent="0.25">
      <c r="A17" s="28" t="s">
        <v>262</v>
      </c>
      <c r="B17" s="31">
        <f>+[2]TabDin!B18</f>
        <v>6175829.1139411787</v>
      </c>
      <c r="C17" s="31">
        <f>+[2]TabDin!C18</f>
        <v>14455122.916244866</v>
      </c>
      <c r="D17" s="31">
        <f>+[2]TabDin!D18</f>
        <v>1288268.0435752412</v>
      </c>
      <c r="E17" s="31">
        <f>+[2]TabDin!E18</f>
        <v>0</v>
      </c>
      <c r="F17" s="31">
        <f>+[2]TabDin!F18</f>
        <v>3364958.9911931381</v>
      </c>
      <c r="G17" s="31">
        <f>+[2]TabDin!G18</f>
        <v>33116.928416104733</v>
      </c>
      <c r="H17" s="31">
        <f>+[2]TabDin!H18</f>
        <v>0</v>
      </c>
      <c r="I17" s="31">
        <f>+[2]TabDin!I18</f>
        <v>1152155.1999953876</v>
      </c>
      <c r="J17" s="31">
        <f>+[2]TabDin!J18</f>
        <v>912071.11171326903</v>
      </c>
      <c r="K17" s="31">
        <f>+[2]TabDin!K18</f>
        <v>0</v>
      </c>
      <c r="L17" s="31">
        <f t="shared" si="0"/>
        <v>27381522.305079184</v>
      </c>
      <c r="N17" s="28" t="s">
        <v>262</v>
      </c>
      <c r="O17" s="32">
        <f>+B17/[1]Formato_Análises_Mecenato!$N$31</f>
        <v>3.4635360804879168E-3</v>
      </c>
      <c r="P17" s="32">
        <f>+C17/[1]Formato_Análises_Mecenato!$N$31</f>
        <v>8.1067398149479719E-3</v>
      </c>
      <c r="Q17" s="32">
        <f>+D17/[1]Formato_Análises_Mecenato!$N$31</f>
        <v>7.2248806887970606E-4</v>
      </c>
      <c r="R17" s="32">
        <f>+E17/[1]Formato_Análises_Mecenato!$N$31</f>
        <v>0</v>
      </c>
      <c r="S17" s="32">
        <f>+F17/[1]Formato_Análises_Mecenato!$N$31</f>
        <v>1.8871404406334196E-3</v>
      </c>
      <c r="T17" s="32">
        <f>+G17/[1]Formato_Análises_Mecenato!$N$31</f>
        <v>1.8572676531024684E-5</v>
      </c>
      <c r="U17" s="32">
        <f>+H17/[1]Formato_Análises_Mecenato!$N$31</f>
        <v>0</v>
      </c>
      <c r="V17" s="32">
        <f>+I17/[1]Formato_Análises_Mecenato!$N$31</f>
        <v>6.4615309651260607E-4</v>
      </c>
      <c r="W17" s="32">
        <f>+J17/[1]Formato_Análises_Mecenato!$N$31</f>
        <v>5.1150884279790008E-4</v>
      </c>
      <c r="X17" s="32">
        <f>+K17/[1]Formato_Análises_Mecenato!$N$31</f>
        <v>0</v>
      </c>
    </row>
    <row r="18" spans="1:24" x14ac:dyDescent="0.25">
      <c r="A18" s="28" t="s">
        <v>263</v>
      </c>
      <c r="B18" s="31">
        <f>+[2]TabDin!B19</f>
        <v>1009507.4685241726</v>
      </c>
      <c r="C18" s="31">
        <f>+[2]TabDin!C19</f>
        <v>0</v>
      </c>
      <c r="D18" s="31">
        <f>+[2]TabDin!D19</f>
        <v>0</v>
      </c>
      <c r="E18" s="31">
        <f>+[2]TabDin!E19</f>
        <v>0</v>
      </c>
      <c r="F18" s="31">
        <f>+[2]TabDin!F19</f>
        <v>0</v>
      </c>
      <c r="G18" s="31">
        <f>+[2]TabDin!G19</f>
        <v>0</v>
      </c>
      <c r="H18" s="31">
        <f>+[2]TabDin!H19</f>
        <v>0</v>
      </c>
      <c r="I18" s="31">
        <f>+[2]TabDin!I19</f>
        <v>26997.495991389726</v>
      </c>
      <c r="J18" s="31">
        <f>+[2]TabDin!J19</f>
        <v>1854836.5045423596</v>
      </c>
      <c r="K18" s="31">
        <f>+[2]TabDin!K19</f>
        <v>0</v>
      </c>
      <c r="L18" s="31">
        <f t="shared" si="0"/>
        <v>2891341.4690579218</v>
      </c>
      <c r="N18" s="28" t="s">
        <v>263</v>
      </c>
      <c r="O18" s="32">
        <f>+B18/[1]Formato_Análises_Mecenato!$N$31</f>
        <v>5.6615322027979182E-4</v>
      </c>
      <c r="P18" s="32">
        <f>+C18/[1]Formato_Análises_Mecenato!$N$31</f>
        <v>0</v>
      </c>
      <c r="Q18" s="32">
        <f>+D18/[1]Formato_Análises_Mecenato!$N$31</f>
        <v>0</v>
      </c>
      <c r="R18" s="32">
        <f>+E18/[1]Formato_Análises_Mecenato!$N$31</f>
        <v>0</v>
      </c>
      <c r="S18" s="32">
        <f>+F18/[1]Formato_Análises_Mecenato!$N$31</f>
        <v>0</v>
      </c>
      <c r="T18" s="32">
        <f>+G18/[1]Formato_Análises_Mecenato!$N$31</f>
        <v>0</v>
      </c>
      <c r="U18" s="32">
        <f>+H18/[1]Formato_Análises_Mecenato!$N$31</f>
        <v>0</v>
      </c>
      <c r="V18" s="32">
        <f>+I18/[1]Formato_Análises_Mecenato!$N$31</f>
        <v>1.5140768911161427E-5</v>
      </c>
      <c r="W18" s="32">
        <f>+J18/[1]Formato_Análises_Mecenato!$N$31</f>
        <v>1.040231690087813E-3</v>
      </c>
      <c r="X18" s="32">
        <f>+K18/[1]Formato_Análises_Mecenato!$N$31</f>
        <v>0</v>
      </c>
    </row>
    <row r="19" spans="1:24" x14ac:dyDescent="0.25">
      <c r="A19" s="28" t="s">
        <v>264</v>
      </c>
      <c r="B19" s="31">
        <f>+[2]TabDin!B20</f>
        <v>0</v>
      </c>
      <c r="C19" s="31">
        <f>+[2]TabDin!C20</f>
        <v>863919.87172447133</v>
      </c>
      <c r="D19" s="31">
        <f>+[2]TabDin!D20</f>
        <v>0</v>
      </c>
      <c r="E19" s="31">
        <f>+[2]TabDin!E20</f>
        <v>0</v>
      </c>
      <c r="F19" s="31">
        <f>+[2]TabDin!F20</f>
        <v>0</v>
      </c>
      <c r="G19" s="31">
        <f>+[2]TabDin!G20</f>
        <v>0</v>
      </c>
      <c r="H19" s="31">
        <f>+[2]TabDin!H20</f>
        <v>0</v>
      </c>
      <c r="I19" s="31">
        <f>+[2]TabDin!I20</f>
        <v>0</v>
      </c>
      <c r="J19" s="31">
        <f>+[2]TabDin!J20</f>
        <v>0</v>
      </c>
      <c r="K19" s="31">
        <f>+[2]TabDin!K20</f>
        <v>0</v>
      </c>
      <c r="L19" s="31">
        <f t="shared" si="0"/>
        <v>863919.87172447133</v>
      </c>
      <c r="N19" s="28" t="s">
        <v>264</v>
      </c>
      <c r="O19" s="32">
        <f>+B19/[1]Formato_Análises_Mecenato!$N$31</f>
        <v>0</v>
      </c>
      <c r="P19" s="32">
        <f>+C19/[1]Formato_Análises_Mecenato!$N$31</f>
        <v>4.8450460515716572E-4</v>
      </c>
      <c r="Q19" s="32">
        <f>+D19/[1]Formato_Análises_Mecenato!$N$31</f>
        <v>0</v>
      </c>
      <c r="R19" s="32">
        <f>+E19/[1]Formato_Análises_Mecenato!$N$31</f>
        <v>0</v>
      </c>
      <c r="S19" s="32">
        <f>+F19/[1]Formato_Análises_Mecenato!$N$31</f>
        <v>0</v>
      </c>
      <c r="T19" s="32">
        <f>+G19/[1]Formato_Análises_Mecenato!$N$31</f>
        <v>0</v>
      </c>
      <c r="U19" s="32">
        <f>+H19/[1]Formato_Análises_Mecenato!$N$31</f>
        <v>0</v>
      </c>
      <c r="V19" s="32">
        <f>+I19/[1]Formato_Análises_Mecenato!$N$31</f>
        <v>0</v>
      </c>
      <c r="W19" s="32">
        <f>+J19/[1]Formato_Análises_Mecenato!$N$31</f>
        <v>0</v>
      </c>
      <c r="X19" s="32">
        <f>+K19/[1]Formato_Análises_Mecenato!$N$31</f>
        <v>0</v>
      </c>
    </row>
    <row r="20" spans="1:24" x14ac:dyDescent="0.25">
      <c r="A20" s="28" t="s">
        <v>265</v>
      </c>
      <c r="B20" s="31">
        <f>+[2]TabDin!B21</f>
        <v>2306890.7846609708</v>
      </c>
      <c r="C20" s="31">
        <f>+[2]TabDin!C21</f>
        <v>6369046.7550703976</v>
      </c>
      <c r="D20" s="31">
        <f>+[2]TabDin!D21</f>
        <v>877163.25940474891</v>
      </c>
      <c r="E20" s="31">
        <f>+[2]TabDin!E21</f>
        <v>0</v>
      </c>
      <c r="F20" s="31">
        <f>+[2]TabDin!F21</f>
        <v>630810.62252839003</v>
      </c>
      <c r="G20" s="31">
        <f>+[2]TabDin!G21</f>
        <v>530950.75449733133</v>
      </c>
      <c r="H20" s="31">
        <f>+[2]TabDin!H21</f>
        <v>0</v>
      </c>
      <c r="I20" s="31">
        <f>+[2]TabDin!I21</f>
        <v>6085012.5611456931</v>
      </c>
      <c r="J20" s="31">
        <f>+[2]TabDin!J21</f>
        <v>2064428.3249719949</v>
      </c>
      <c r="K20" s="31">
        <f>+[2]TabDin!K21</f>
        <v>0</v>
      </c>
      <c r="L20" s="31">
        <f t="shared" si="0"/>
        <v>18864303.062279526</v>
      </c>
      <c r="N20" s="28" t="s">
        <v>265</v>
      </c>
      <c r="O20" s="32">
        <f>+B20/[1]Formato_Análises_Mecenato!$N$31</f>
        <v>1.293753327530049E-3</v>
      </c>
      <c r="P20" s="32">
        <f>+C20/[1]Formato_Análises_Mecenato!$N$31</f>
        <v>3.571896635660524E-3</v>
      </c>
      <c r="Q20" s="32">
        <f>+D20/[1]Formato_Análises_Mecenato!$N$31</f>
        <v>4.9193177812653871E-4</v>
      </c>
      <c r="R20" s="32">
        <f>+E20/[1]Formato_Análises_Mecenato!$N$31</f>
        <v>0</v>
      </c>
      <c r="S20" s="32">
        <f>+F20/[1]Formato_Análises_Mecenato!$N$31</f>
        <v>3.5377198927835039E-4</v>
      </c>
      <c r="T20" s="32">
        <f>+G20/[1]Formato_Análises_Mecenato!$N$31</f>
        <v>2.9776845525284146E-4</v>
      </c>
      <c r="U20" s="32">
        <f>+H20/[1]Formato_Análises_Mecenato!$N$31</f>
        <v>0</v>
      </c>
      <c r="V20" s="32">
        <f>+I20/[1]Formato_Análises_Mecenato!$N$31</f>
        <v>3.4126042296368873E-3</v>
      </c>
      <c r="W20" s="32">
        <f>+J20/[1]Formato_Análises_Mecenato!$N$31</f>
        <v>1.1577752326373454E-3</v>
      </c>
      <c r="X20" s="32">
        <f>+K20/[1]Formato_Análises_Mecenato!$N$31</f>
        <v>0</v>
      </c>
    </row>
    <row r="21" spans="1:24" x14ac:dyDescent="0.25">
      <c r="A21" s="28" t="s">
        <v>266</v>
      </c>
      <c r="B21" s="31">
        <f>+[2]TabDin!B22</f>
        <v>10527777.448206998</v>
      </c>
      <c r="C21" s="31">
        <f>+[2]TabDin!C22</f>
        <v>72595118.085382476</v>
      </c>
      <c r="D21" s="31">
        <f>+[2]TabDin!D22</f>
        <v>16474570.60515561</v>
      </c>
      <c r="E21" s="31">
        <f>+[2]TabDin!E22</f>
        <v>0</v>
      </c>
      <c r="F21" s="31">
        <f>+[2]TabDin!F22</f>
        <v>9505669.0424154922</v>
      </c>
      <c r="G21" s="31">
        <f>+[2]TabDin!G22</f>
        <v>5680360.1965154754</v>
      </c>
      <c r="H21" s="31">
        <f>+[2]TabDin!H22</f>
        <v>0</v>
      </c>
      <c r="I21" s="31">
        <f>+[2]TabDin!I22</f>
        <v>34940197.432520658</v>
      </c>
      <c r="J21" s="31">
        <f>+[2]TabDin!J22</f>
        <v>26384193.748965006</v>
      </c>
      <c r="K21" s="31">
        <f>+[2]TabDin!K22</f>
        <v>0</v>
      </c>
      <c r="L21" s="31">
        <f t="shared" si="0"/>
        <v>176107886.55916172</v>
      </c>
      <c r="N21" s="28" t="s">
        <v>266</v>
      </c>
      <c r="O21" s="32">
        <f>+B21/[1]Formato_Análises_Mecenato!$N$31</f>
        <v>5.9042010985861692E-3</v>
      </c>
      <c r="P21" s="32">
        <f>+C21/[1]Formato_Análises_Mecenato!$N$31</f>
        <v>4.0712883422958958E-2</v>
      </c>
      <c r="Q21" s="32">
        <f>+D21/[1]Formato_Análises_Mecenato!$N$31</f>
        <v>9.2392889519393485E-3</v>
      </c>
      <c r="R21" s="32">
        <f>+E21/[1]Formato_Análises_Mecenato!$N$31</f>
        <v>0</v>
      </c>
      <c r="S21" s="32">
        <f>+F21/[1]Formato_Análises_Mecenato!$N$31</f>
        <v>5.3309810051678612E-3</v>
      </c>
      <c r="T21" s="32">
        <f>+G21/[1]Formato_Análises_Mecenato!$N$31</f>
        <v>3.1856665927473345E-3</v>
      </c>
      <c r="U21" s="32">
        <f>+H21/[1]Formato_Análises_Mecenato!$N$31</f>
        <v>0</v>
      </c>
      <c r="V21" s="32">
        <f>+I21/[1]Formato_Análises_Mecenato!$N$31</f>
        <v>1.9595204503590674E-2</v>
      </c>
      <c r="W21" s="32">
        <f>+J21/[1]Formato_Análises_Mecenato!$N$31</f>
        <v>1.4796815993149649E-2</v>
      </c>
      <c r="X21" s="32">
        <f>+K21/[1]Formato_Análises_Mecenato!$N$31</f>
        <v>0</v>
      </c>
    </row>
    <row r="22" spans="1:24" x14ac:dyDescent="0.25">
      <c r="A22" s="28" t="s">
        <v>267</v>
      </c>
      <c r="B22" s="31">
        <f>+[2]TabDin!B23</f>
        <v>7276832.3922599787</v>
      </c>
      <c r="C22" s="31">
        <f>+[2]TabDin!C23</f>
        <v>932518.74520218768</v>
      </c>
      <c r="D22" s="31">
        <f>+[2]TabDin!D23</f>
        <v>188982.47193972807</v>
      </c>
      <c r="E22" s="31">
        <f>+[2]TabDin!E23</f>
        <v>0</v>
      </c>
      <c r="F22" s="31">
        <f>+[2]TabDin!F23</f>
        <v>296972.455905287</v>
      </c>
      <c r="G22" s="31">
        <f>+[2]TabDin!G23</f>
        <v>0</v>
      </c>
      <c r="H22" s="31">
        <f>+[2]TabDin!H23</f>
        <v>0</v>
      </c>
      <c r="I22" s="31">
        <f>+[2]TabDin!I23</f>
        <v>547239.24374546972</v>
      </c>
      <c r="J22" s="31">
        <f>+[2]TabDin!J23</f>
        <v>0</v>
      </c>
      <c r="K22" s="31">
        <f>+[2]TabDin!K23</f>
        <v>0</v>
      </c>
      <c r="L22" s="31">
        <f t="shared" si="0"/>
        <v>9242545.3090526517</v>
      </c>
      <c r="N22" s="28" t="s">
        <v>267</v>
      </c>
      <c r="O22" s="32">
        <f>+B22/[1]Formato_Análises_Mecenato!$N$31</f>
        <v>4.0810020933645429E-3</v>
      </c>
      <c r="P22" s="32">
        <f>+C22/[1]Formato_Análises_Mecenato!$N$31</f>
        <v>5.2297630976352459E-4</v>
      </c>
      <c r="Q22" s="32">
        <f>+D22/[1]Formato_Análises_Mecenato!$N$31</f>
        <v>1.0598538237812998E-4</v>
      </c>
      <c r="R22" s="32">
        <f>+E22/[1]Formato_Análises_Mecenato!$N$31</f>
        <v>0</v>
      </c>
      <c r="S22" s="32">
        <f>+F22/[1]Formato_Análises_Mecenato!$N$31</f>
        <v>1.6654845802277572E-4</v>
      </c>
      <c r="T22" s="32">
        <f>+G22/[1]Formato_Análises_Mecenato!$N$31</f>
        <v>0</v>
      </c>
      <c r="U22" s="32">
        <f>+H22/[1]Formato_Análises_Mecenato!$N$31</f>
        <v>0</v>
      </c>
      <c r="V22" s="32">
        <f>+I22/[1]Formato_Análises_Mecenato!$N$31</f>
        <v>3.0690338582924212E-4</v>
      </c>
      <c r="W22" s="32">
        <f>+J22/[1]Formato_Análises_Mecenato!$N$31</f>
        <v>0</v>
      </c>
      <c r="X22" s="32">
        <f>+K22/[1]Formato_Análises_Mecenato!$N$31</f>
        <v>0</v>
      </c>
    </row>
    <row r="23" spans="1:24" x14ac:dyDescent="0.25">
      <c r="A23" s="28" t="s">
        <v>268</v>
      </c>
      <c r="B23" s="31">
        <f>+[2]TabDin!B24</f>
        <v>31091296.806750506</v>
      </c>
      <c r="C23" s="31">
        <f>+[2]TabDin!C24</f>
        <v>61054957.935328268</v>
      </c>
      <c r="D23" s="31">
        <f>+[2]TabDin!D24</f>
        <v>22853103.398399185</v>
      </c>
      <c r="E23" s="31">
        <f>+[2]TabDin!E24</f>
        <v>0</v>
      </c>
      <c r="F23" s="31">
        <f>+[2]TabDin!F24</f>
        <v>22960770.114347763</v>
      </c>
      <c r="G23" s="31">
        <f>+[2]TabDin!G24</f>
        <v>9773757.8492694441</v>
      </c>
      <c r="H23" s="31">
        <f>+[2]TabDin!H24</f>
        <v>0</v>
      </c>
      <c r="I23" s="31">
        <f>+[2]TabDin!I24</f>
        <v>75049287.90136297</v>
      </c>
      <c r="J23" s="31">
        <f>+[2]TabDin!J24</f>
        <v>13896930.068442466</v>
      </c>
      <c r="K23" s="31">
        <f>+[2]TabDin!K24</f>
        <v>0</v>
      </c>
      <c r="L23" s="31">
        <f t="shared" si="0"/>
        <v>236680104.07390064</v>
      </c>
      <c r="N23" s="28" t="s">
        <v>268</v>
      </c>
      <c r="O23" s="32">
        <f>+B23/[1]Formato_Análises_Mecenato!$N$31</f>
        <v>1.7436659320163434E-2</v>
      </c>
      <c r="P23" s="32">
        <f>+C23/[1]Formato_Análises_Mecenato!$N$31</f>
        <v>3.4240916612203985E-2</v>
      </c>
      <c r="Q23" s="32">
        <f>+D23/[1]Formato_Análises_Mecenato!$N$31</f>
        <v>1.2816505559196808E-2</v>
      </c>
      <c r="R23" s="32">
        <f>+E23/[1]Formato_Análises_Mecenato!$N$31</f>
        <v>0</v>
      </c>
      <c r="S23" s="32">
        <f>+F23/[1]Formato_Análises_Mecenato!$N$31</f>
        <v>1.2876887339274522E-2</v>
      </c>
      <c r="T23" s="32">
        <f>+G23/[1]Formato_Análises_Mecenato!$N$31</f>
        <v>5.4813308996002645E-3</v>
      </c>
      <c r="U23" s="32">
        <f>+H23/[1]Formato_Análises_Mecenato!$N$31</f>
        <v>0</v>
      </c>
      <c r="V23" s="32">
        <f>+I23/[1]Formato_Análises_Mecenato!$N$31</f>
        <v>4.2089233957999649E-2</v>
      </c>
      <c r="W23" s="32">
        <f>+J23/[1]Formato_Análises_Mecenato!$N$31</f>
        <v>7.793693415417636E-3</v>
      </c>
      <c r="X23" s="32">
        <f>+K23/[1]Formato_Análises_Mecenato!$N$31</f>
        <v>0</v>
      </c>
    </row>
    <row r="24" spans="1:24" x14ac:dyDescent="0.25">
      <c r="A24" s="28" t="s">
        <v>269</v>
      </c>
      <c r="B24" s="31">
        <f>+[2]TabDin!B25</f>
        <v>29211106.575757693</v>
      </c>
      <c r="C24" s="31">
        <f>+[2]TabDin!C25</f>
        <v>213498943.85526079</v>
      </c>
      <c r="D24" s="31">
        <f>+[2]TabDin!D25</f>
        <v>79273085.218192473</v>
      </c>
      <c r="E24" s="31">
        <f>+[2]TabDin!E25</f>
        <v>0</v>
      </c>
      <c r="F24" s="31">
        <f>+[2]TabDin!F25</f>
        <v>99299434.535075277</v>
      </c>
      <c r="G24" s="31">
        <f>+[2]TabDin!G25</f>
        <v>51568284.079115652</v>
      </c>
      <c r="H24" s="31">
        <f>+[2]TabDin!H25</f>
        <v>0</v>
      </c>
      <c r="I24" s="31">
        <f>+[2]TabDin!I25</f>
        <v>133729583.53841522</v>
      </c>
      <c r="J24" s="31">
        <f>+[2]TabDin!J25</f>
        <v>89175356.097921908</v>
      </c>
      <c r="K24" s="31">
        <f>+[2]TabDin!K25</f>
        <v>0</v>
      </c>
      <c r="L24" s="31">
        <f t="shared" si="0"/>
        <v>695755793.89973903</v>
      </c>
      <c r="N24" s="28" t="s">
        <v>269</v>
      </c>
      <c r="O24" s="32">
        <f>+B24/[1]Formato_Análises_Mecenato!$N$31</f>
        <v>1.6382208722020387E-2</v>
      </c>
      <c r="P24" s="32">
        <f>+C24/[1]Formato_Análises_Mecenato!$N$31</f>
        <v>0.1197347403151937</v>
      </c>
      <c r="Q24" s="32">
        <f>+D24/[1]Formato_Análises_Mecenato!$N$31</f>
        <v>4.4458029164862363E-2</v>
      </c>
      <c r="R24" s="32">
        <f>+E24/[1]Formato_Análises_Mecenato!$N$31</f>
        <v>0</v>
      </c>
      <c r="S24" s="32">
        <f>+F24/[1]Formato_Análises_Mecenato!$N$31</f>
        <v>5.5689231022909555E-2</v>
      </c>
      <c r="T24" s="32">
        <f>+G24/[1]Formato_Análises_Mecenato!$N$31</f>
        <v>2.8920588510728151E-2</v>
      </c>
      <c r="U24" s="32">
        <f>+H24/[1]Formato_Análises_Mecenato!$N$31</f>
        <v>0</v>
      </c>
      <c r="V24" s="32">
        <f>+I24/[1]Formato_Análises_Mecenato!$N$31</f>
        <v>7.4998389539043142E-2</v>
      </c>
      <c r="W24" s="32">
        <f>+J24/[1]Formato_Análises_Mecenato!$N$31</f>
        <v>5.0011432900287409E-2</v>
      </c>
      <c r="X24" s="32">
        <f>+K24/[1]Formato_Análises_Mecenato!$N$31</f>
        <v>0</v>
      </c>
    </row>
    <row r="25" spans="1:24" x14ac:dyDescent="0.25">
      <c r="A25" s="28" t="s">
        <v>270</v>
      </c>
      <c r="B25" s="31">
        <f>+[2]TabDin!B26</f>
        <v>2153615.3089094386</v>
      </c>
      <c r="C25" s="31">
        <f>+[2]TabDin!C26</f>
        <v>10772537.754771458</v>
      </c>
      <c r="D25" s="31">
        <f>+[2]TabDin!D26</f>
        <v>1876236.4477048786</v>
      </c>
      <c r="E25" s="31">
        <f>+[2]TabDin!E26</f>
        <v>0</v>
      </c>
      <c r="F25" s="31">
        <f>+[2]TabDin!F26</f>
        <v>3707274.9835007819</v>
      </c>
      <c r="G25" s="31">
        <f>+[2]TabDin!G26</f>
        <v>7077614.9536099462</v>
      </c>
      <c r="H25" s="31">
        <f>+[2]TabDin!H26</f>
        <v>0</v>
      </c>
      <c r="I25" s="31">
        <f>+[2]TabDin!I26</f>
        <v>3880740.5726261334</v>
      </c>
      <c r="J25" s="31">
        <f>+[2]TabDin!J26</f>
        <v>2730706.7278757654</v>
      </c>
      <c r="K25" s="31">
        <f>+[2]TabDin!K26</f>
        <v>0</v>
      </c>
      <c r="L25" s="31">
        <f t="shared" si="0"/>
        <v>32198726.748998404</v>
      </c>
      <c r="N25" s="28" t="s">
        <v>270</v>
      </c>
      <c r="O25" s="32">
        <f>+B25/[1]Formato_Análises_Mecenato!$N$31</f>
        <v>1.2077931866768968E-3</v>
      </c>
      <c r="P25" s="32">
        <f>+C25/[1]Formato_Análises_Mecenato!$N$31</f>
        <v>6.0414678747901327E-3</v>
      </c>
      <c r="Q25" s="32">
        <f>+D25/[1]Formato_Análises_Mecenato!$N$31</f>
        <v>1.0522332325360098E-3</v>
      </c>
      <c r="R25" s="32">
        <f>+E25/[1]Formato_Análises_Mecenato!$N$31</f>
        <v>0</v>
      </c>
      <c r="S25" s="32">
        <f>+F25/[1]Formato_Análises_Mecenato!$N$31</f>
        <v>2.0791185165178619E-3</v>
      </c>
      <c r="T25" s="32">
        <f>+G25/[1]Formato_Análises_Mecenato!$N$31</f>
        <v>3.9692767243660401E-3</v>
      </c>
      <c r="U25" s="32">
        <f>+H25/[1]Formato_Análises_Mecenato!$N$31</f>
        <v>0</v>
      </c>
      <c r="V25" s="32">
        <f>+I25/[1]Formato_Análises_Mecenato!$N$31</f>
        <v>2.1764017015889169E-3</v>
      </c>
      <c r="W25" s="32">
        <f>+J25/[1]Formato_Análises_Mecenato!$N$31</f>
        <v>1.5314383061342742E-3</v>
      </c>
      <c r="X25" s="32">
        <f>+K25/[1]Formato_Análises_Mecenato!$N$31</f>
        <v>0</v>
      </c>
    </row>
    <row r="26" spans="1:24" x14ac:dyDescent="0.25">
      <c r="A26" s="28" t="s">
        <v>271</v>
      </c>
      <c r="B26" s="31">
        <f>+[2]TabDin!B27</f>
        <v>2252325.4795745383</v>
      </c>
      <c r="C26" s="31">
        <f>+[2]TabDin!C27</f>
        <v>14935523.541249579</v>
      </c>
      <c r="D26" s="31">
        <f>+[2]TabDin!D27</f>
        <v>2014601.3504070118</v>
      </c>
      <c r="E26" s="31">
        <f>+[2]TabDin!E27</f>
        <v>0</v>
      </c>
      <c r="F26" s="31">
        <f>+[2]TabDin!F27</f>
        <v>3634108.6736512403</v>
      </c>
      <c r="G26" s="31">
        <f>+[2]TabDin!G27</f>
        <v>778085.83280251292</v>
      </c>
      <c r="H26" s="31">
        <f>+[2]TabDin!H27</f>
        <v>0</v>
      </c>
      <c r="I26" s="31">
        <f>+[2]TabDin!I27</f>
        <v>4010947.2100046123</v>
      </c>
      <c r="J26" s="31">
        <f>+[2]TabDin!J27</f>
        <v>3751692.415798977</v>
      </c>
      <c r="K26" s="31">
        <f>+[2]TabDin!K27</f>
        <v>0</v>
      </c>
      <c r="L26" s="31">
        <f t="shared" si="0"/>
        <v>31377284.50348847</v>
      </c>
      <c r="N26" s="28" t="s">
        <v>271</v>
      </c>
      <c r="O26" s="32">
        <f>+B26/[1]Formato_Análises_Mecenato!$N$31</f>
        <v>1.2631519460114006E-3</v>
      </c>
      <c r="P26" s="32">
        <f>+C26/[1]Formato_Análises_Mecenato!$N$31</f>
        <v>8.3761586843977033E-3</v>
      </c>
      <c r="Q26" s="32">
        <f>+D26/[1]Formato_Análises_Mecenato!$N$31</f>
        <v>1.1298312074702955E-3</v>
      </c>
      <c r="R26" s="32">
        <f>+E26/[1]Formato_Análises_Mecenato!$N$31</f>
        <v>0</v>
      </c>
      <c r="S26" s="32">
        <f>+F26/[1]Formato_Análises_Mecenato!$N$31</f>
        <v>2.0380852966271116E-3</v>
      </c>
      <c r="T26" s="32">
        <f>+G26/[1]Formato_Análises_Mecenato!$N$31</f>
        <v>4.3636705386561315E-4</v>
      </c>
      <c r="U26" s="32">
        <f>+H26/[1]Formato_Análises_Mecenato!$N$31</f>
        <v>0</v>
      </c>
      <c r="V26" s="32">
        <f>+I26/[1]Formato_Análises_Mecenato!$N$31</f>
        <v>2.2494243481290138E-3</v>
      </c>
      <c r="W26" s="32">
        <f>+J26/[1]Formato_Análises_Mecenato!$N$31</f>
        <v>2.1040287555366441E-3</v>
      </c>
      <c r="X26" s="32">
        <f>+K26/[1]Formato_Análises_Mecenato!$N$31</f>
        <v>0</v>
      </c>
    </row>
    <row r="27" spans="1:24" x14ac:dyDescent="0.25">
      <c r="A27" s="28" t="s">
        <v>272</v>
      </c>
      <c r="B27" s="31">
        <f>+[2]TabDin!B28</f>
        <v>12048044.315969847</v>
      </c>
      <c r="C27" s="31">
        <f>+[2]TabDin!C28</f>
        <v>19128139.78151314</v>
      </c>
      <c r="D27" s="31">
        <f>+[2]TabDin!D28</f>
        <v>5585313.9640213503</v>
      </c>
      <c r="E27" s="31">
        <f>+[2]TabDin!E28</f>
        <v>0</v>
      </c>
      <c r="F27" s="31">
        <f>+[2]TabDin!F28</f>
        <v>9653381.3601480406</v>
      </c>
      <c r="G27" s="31">
        <f>+[2]TabDin!G28</f>
        <v>13372366.597526731</v>
      </c>
      <c r="H27" s="31">
        <f>+[2]TabDin!H28</f>
        <v>0</v>
      </c>
      <c r="I27" s="31">
        <f>+[2]TabDin!I28</f>
        <v>15937913.425927226</v>
      </c>
      <c r="J27" s="31">
        <f>+[2]TabDin!J28</f>
        <v>8196110.4135348313</v>
      </c>
      <c r="K27" s="31">
        <f>+[2]TabDin!K28</f>
        <v>0</v>
      </c>
      <c r="L27" s="31">
        <f t="shared" si="0"/>
        <v>83921269.858641163</v>
      </c>
      <c r="N27" s="28" t="s">
        <v>272</v>
      </c>
      <c r="O27" s="32">
        <f>+B27/[1]Formato_Análises_Mecenato!$N$31</f>
        <v>6.7567990334255184E-3</v>
      </c>
      <c r="P27" s="32">
        <f>+C27/[1]Formato_Análises_Mecenato!$N$31</f>
        <v>1.0727466881545264E-2</v>
      </c>
      <c r="Q27" s="32">
        <f>+D27/[1]Formato_Análises_Mecenato!$N$31</f>
        <v>3.1323626477248391E-3</v>
      </c>
      <c r="R27" s="32">
        <f>+E27/[1]Formato_Análises_Mecenato!$N$31</f>
        <v>0</v>
      </c>
      <c r="S27" s="32">
        <f>+F27/[1]Formato_Análises_Mecenato!$N$31</f>
        <v>5.413821208897638E-3</v>
      </c>
      <c r="T27" s="32">
        <f>+G27/[1]Formato_Análises_Mecenato!$N$31</f>
        <v>7.4995070843999409E-3</v>
      </c>
      <c r="U27" s="32">
        <f>+H27/[1]Formato_Análises_Mecenato!$N$31</f>
        <v>0</v>
      </c>
      <c r="V27" s="32">
        <f>+I27/[1]Formato_Análises_Mecenato!$N$31</f>
        <v>8.9383202125494395E-3</v>
      </c>
      <c r="W27" s="32">
        <f>+J27/[1]Formato_Análises_Mecenato!$N$31</f>
        <v>4.5965527240478966E-3</v>
      </c>
      <c r="X27" s="32">
        <f>+K27/[1]Formato_Análises_Mecenato!$N$31</f>
        <v>0</v>
      </c>
    </row>
    <row r="28" spans="1:24" x14ac:dyDescent="0.25">
      <c r="A28" s="28" t="s">
        <v>273</v>
      </c>
      <c r="B28" s="31">
        <f>+[2]TabDin!B29</f>
        <v>2927079.3143848707</v>
      </c>
      <c r="C28" s="31">
        <f>+[2]TabDin!C29</f>
        <v>725332.72563533729</v>
      </c>
      <c r="D28" s="31">
        <f>+[2]TabDin!D29</f>
        <v>16468.472554747736</v>
      </c>
      <c r="E28" s="31">
        <f>+[2]TabDin!E29</f>
        <v>0</v>
      </c>
      <c r="F28" s="31">
        <f>+[2]TabDin!F29</f>
        <v>0</v>
      </c>
      <c r="G28" s="31">
        <f>+[2]TabDin!G29</f>
        <v>0</v>
      </c>
      <c r="H28" s="31">
        <f>+[2]TabDin!H29</f>
        <v>0</v>
      </c>
      <c r="I28" s="31">
        <f>+[2]TabDin!I29</f>
        <v>0</v>
      </c>
      <c r="J28" s="31">
        <f>+[2]TabDin!J29</f>
        <v>90171.636611241673</v>
      </c>
      <c r="K28" s="31">
        <f>+[2]TabDin!K29</f>
        <v>0</v>
      </c>
      <c r="L28" s="31">
        <f t="shared" si="0"/>
        <v>3759052.1491861977</v>
      </c>
      <c r="N28" s="28" t="s">
        <v>273</v>
      </c>
      <c r="O28" s="32">
        <f>+B28/[1]Formato_Análises_Mecenato!$N$31</f>
        <v>1.6415682216556864E-3</v>
      </c>
      <c r="P28" s="32">
        <f>+C28/[1]Formato_Análises_Mecenato!$N$31</f>
        <v>4.067819914132037E-4</v>
      </c>
      <c r="Q28" s="32">
        <f>+D28/[1]Formato_Análises_Mecenato!$N$31</f>
        <v>9.235869035808473E-6</v>
      </c>
      <c r="R28" s="32">
        <f>+E28/[1]Formato_Análises_Mecenato!$N$31</f>
        <v>0</v>
      </c>
      <c r="S28" s="32">
        <f>+F28/[1]Formato_Análises_Mecenato!$N$31</f>
        <v>0</v>
      </c>
      <c r="T28" s="32">
        <f>+G28/[1]Formato_Análises_Mecenato!$N$31</f>
        <v>0</v>
      </c>
      <c r="U28" s="32">
        <f>+H28/[1]Formato_Análises_Mecenato!$N$31</f>
        <v>0</v>
      </c>
      <c r="V28" s="32">
        <f>+I28/[1]Formato_Análises_Mecenato!$N$31</f>
        <v>0</v>
      </c>
      <c r="W28" s="32">
        <f>+J28/[1]Formato_Análises_Mecenato!$N$31</f>
        <v>5.0570168163279158E-5</v>
      </c>
      <c r="X28" s="32">
        <f>+K28/[1]Formato_Análises_Mecenato!$N$31</f>
        <v>0</v>
      </c>
    </row>
    <row r="29" spans="1:24" x14ac:dyDescent="0.25">
      <c r="A29" s="28" t="s">
        <v>274</v>
      </c>
      <c r="B29" s="31">
        <f>+[2]TabDin!B30</f>
        <v>359966.61321852967</v>
      </c>
      <c r="C29" s="31">
        <f>+[2]TabDin!C30</f>
        <v>125988.31462648539</v>
      </c>
      <c r="D29" s="31">
        <f>+[2]TabDin!D30</f>
        <v>251976.6292529708</v>
      </c>
      <c r="E29" s="31">
        <f>+[2]TabDin!E30</f>
        <v>0</v>
      </c>
      <c r="F29" s="31">
        <f>+[2]TabDin!F30</f>
        <v>0</v>
      </c>
      <c r="G29" s="31">
        <f>+[2]TabDin!G30</f>
        <v>0</v>
      </c>
      <c r="H29" s="31">
        <f>+[2]TabDin!H30</f>
        <v>0</v>
      </c>
      <c r="I29" s="31">
        <f>+[2]TabDin!I30</f>
        <v>1857704.8984997915</v>
      </c>
      <c r="J29" s="31">
        <f>+[2]TabDin!J30</f>
        <v>0</v>
      </c>
      <c r="K29" s="31">
        <f>+[2]TabDin!K30</f>
        <v>0</v>
      </c>
      <c r="L29" s="31">
        <f t="shared" si="0"/>
        <v>2595636.4555977774</v>
      </c>
      <c r="N29" s="28" t="s">
        <v>274</v>
      </c>
      <c r="O29" s="32">
        <f>+B29/[1]Formato_Análises_Mecenato!$N$31</f>
        <v>2.0187691881548569E-4</v>
      </c>
      <c r="P29" s="32">
        <f>+C29/[1]Formato_Análises_Mecenato!$N$31</f>
        <v>7.0656921585419993E-5</v>
      </c>
      <c r="Q29" s="32">
        <f>+D29/[1]Formato_Análises_Mecenato!$N$31</f>
        <v>1.4131384317084001E-4</v>
      </c>
      <c r="R29" s="32">
        <f>+E29/[1]Formato_Análises_Mecenato!$N$31</f>
        <v>0</v>
      </c>
      <c r="S29" s="32">
        <f>+F29/[1]Formato_Análises_Mecenato!$N$31</f>
        <v>0</v>
      </c>
      <c r="T29" s="32">
        <f>+G29/[1]Formato_Análises_Mecenato!$N$31</f>
        <v>0</v>
      </c>
      <c r="U29" s="32">
        <f>+H29/[1]Formato_Análises_Mecenato!$N$31</f>
        <v>0</v>
      </c>
      <c r="V29" s="32">
        <f>+I29/[1]Formato_Análises_Mecenato!$N$31</f>
        <v>1.0418403463153942E-3</v>
      </c>
      <c r="W29" s="32">
        <f>+J29/[1]Formato_Análises_Mecenato!$N$31</f>
        <v>0</v>
      </c>
      <c r="X29" s="32">
        <f>+K29/[1]Formato_Análises_Mecenato!$N$31</f>
        <v>0</v>
      </c>
    </row>
    <row r="30" spans="1:24" x14ac:dyDescent="0.25">
      <c r="A30" s="28" t="s">
        <v>275</v>
      </c>
      <c r="B30" s="31">
        <f>+[2]TabDin!B31</f>
        <v>179983.30660926484</v>
      </c>
      <c r="C30" s="31">
        <f>+[2]TabDin!C31</f>
        <v>469184.78527005954</v>
      </c>
      <c r="D30" s="31">
        <f>+[2]TabDin!D31</f>
        <v>269974.95991389727</v>
      </c>
      <c r="E30" s="31">
        <f>+[2]TabDin!E31</f>
        <v>0</v>
      </c>
      <c r="F30" s="31">
        <f>+[2]TabDin!F31</f>
        <v>68393.656511520647</v>
      </c>
      <c r="G30" s="31">
        <f>+[2]TabDin!G31</f>
        <v>1187889.823621148</v>
      </c>
      <c r="H30" s="31">
        <f>+[2]TabDin!H31</f>
        <v>0</v>
      </c>
      <c r="I30" s="31">
        <f>+[2]TabDin!I31</f>
        <v>3165085.6933738226</v>
      </c>
      <c r="J30" s="31">
        <f>+[2]TabDin!J31</f>
        <v>115189.31622992951</v>
      </c>
      <c r="K30" s="31">
        <f>+[2]TabDin!K31</f>
        <v>0</v>
      </c>
      <c r="L30" s="31">
        <f t="shared" si="0"/>
        <v>5455701.5415296415</v>
      </c>
      <c r="N30" s="28" t="s">
        <v>275</v>
      </c>
      <c r="O30" s="32">
        <f>+B30/[1]Formato_Análises_Mecenato!$N$31</f>
        <v>1.0093845940774285E-4</v>
      </c>
      <c r="P30" s="32">
        <f>+C30/[1]Formato_Análises_Mecenato!$N$31</f>
        <v>2.6312878841328388E-4</v>
      </c>
      <c r="Q30" s="32">
        <f>+D30/[1]Formato_Análises_Mecenato!$N$31</f>
        <v>1.5140768911161428E-4</v>
      </c>
      <c r="R30" s="32">
        <f>+E30/[1]Formato_Análises_Mecenato!$N$31</f>
        <v>0</v>
      </c>
      <c r="S30" s="32">
        <f>+F30/[1]Formato_Análises_Mecenato!$N$31</f>
        <v>3.8356614574942285E-5</v>
      </c>
      <c r="T30" s="32">
        <f>+G30/[1]Formato_Análises_Mecenato!$N$31</f>
        <v>6.6619383209110287E-4</v>
      </c>
      <c r="U30" s="32">
        <f>+H30/[1]Formato_Análises_Mecenato!$N$31</f>
        <v>0</v>
      </c>
      <c r="V30" s="32">
        <f>+I30/[1]Formato_Análises_Mecenato!$N$31</f>
        <v>1.7750472518888354E-3</v>
      </c>
      <c r="W30" s="32">
        <f>+J30/[1]Formato_Análises_Mecenato!$N$31</f>
        <v>6.460061402095543E-5</v>
      </c>
      <c r="X30" s="32">
        <f>+K30/[1]Formato_Análises_Mecenato!$N$31</f>
        <v>0</v>
      </c>
    </row>
    <row r="31" spans="1:24" x14ac:dyDescent="0.25">
      <c r="A31" s="28" t="s">
        <v>276</v>
      </c>
      <c r="B31" s="31">
        <f>+[2]TabDin!B32</f>
        <v>343048.18239725882</v>
      </c>
      <c r="C31" s="31">
        <f>+[2]TabDin!C32</f>
        <v>3591576.1165315099</v>
      </c>
      <c r="D31" s="31">
        <f>+[2]TabDin!D32</f>
        <v>2235452.5485331784</v>
      </c>
      <c r="E31" s="31">
        <f>+[2]TabDin!E32</f>
        <v>0</v>
      </c>
      <c r="F31" s="31">
        <f>+[2]TabDin!F32</f>
        <v>506203.04983855743</v>
      </c>
      <c r="G31" s="31">
        <f>+[2]TabDin!G32</f>
        <v>714893.69385200017</v>
      </c>
      <c r="H31" s="31">
        <f>+[2]TabDin!H32</f>
        <v>0</v>
      </c>
      <c r="I31" s="31">
        <f>+[2]TabDin!I32</f>
        <v>9182424.8732026946</v>
      </c>
      <c r="J31" s="31">
        <f>+[2]TabDin!J32</f>
        <v>4411236.0593493972</v>
      </c>
      <c r="K31" s="31">
        <f>+[2]TabDin!K32</f>
        <v>0</v>
      </c>
      <c r="L31" s="31">
        <f t="shared" si="0"/>
        <v>20984834.523704596</v>
      </c>
      <c r="N31" s="28" t="s">
        <v>276</v>
      </c>
      <c r="O31" s="32">
        <f>+B31/[1]Formato_Análises_Mecenato!$N$31</f>
        <v>1.9238870363115788E-4</v>
      </c>
      <c r="P31" s="32">
        <f>+C31/[1]Formato_Análises_Mecenato!$N$31</f>
        <v>2.0142321356244768E-3</v>
      </c>
      <c r="Q31" s="32">
        <f>+D31/[1]Formato_Análises_Mecenato!$N$31</f>
        <v>1.2536892480696112E-3</v>
      </c>
      <c r="R31" s="32">
        <f>+E31/[1]Formato_Análises_Mecenato!$N$31</f>
        <v>0</v>
      </c>
      <c r="S31" s="32">
        <f>+F31/[1]Formato_Análises_Mecenato!$N$31</f>
        <v>2.8388941708427679E-4</v>
      </c>
      <c r="T31" s="32">
        <f>+G31/[1]Formato_Análises_Mecenato!$N$31</f>
        <v>4.0092756076755471E-4</v>
      </c>
      <c r="U31" s="32">
        <f>+H31/[1]Formato_Análises_Mecenato!$N$31</f>
        <v>0</v>
      </c>
      <c r="V31" s="32">
        <f>+I31/[1]Formato_Análises_Mecenato!$N$31</f>
        <v>5.1496988125714731E-3</v>
      </c>
      <c r="W31" s="32">
        <f>+J31/[1]Formato_Análises_Mecenato!$N$31</f>
        <v>2.4739148330086866E-3</v>
      </c>
      <c r="X31" s="32">
        <f>+K31/[1]Formato_Análises_Mecenato!$N$31</f>
        <v>0</v>
      </c>
    </row>
    <row r="32" spans="1:24" x14ac:dyDescent="0.25">
      <c r="A32" s="28" t="s">
        <v>6</v>
      </c>
      <c r="B32" s="31">
        <f>+[2]TabDin!B33</f>
        <v>109851797.48698531</v>
      </c>
      <c r="C32" s="31">
        <f>+[2]TabDin!C33</f>
        <v>425576919.28886122</v>
      </c>
      <c r="D32" s="31">
        <f>+[2]TabDin!D33</f>
        <v>141478295.28202537</v>
      </c>
      <c r="E32" s="31">
        <f>+[2]TabDin!E33</f>
        <v>0</v>
      </c>
      <c r="F32" s="31">
        <f>+[2]TabDin!F33</f>
        <v>155529909.80753669</v>
      </c>
      <c r="G32" s="31">
        <f>+[2]TabDin!G33</f>
        <v>90825310.693191916</v>
      </c>
      <c r="H32" s="31">
        <f>+[2]TabDin!H33</f>
        <v>0</v>
      </c>
      <c r="I32" s="31">
        <f>+[2]TabDin!I33</f>
        <v>297565794.49473292</v>
      </c>
      <c r="J32" s="31">
        <f>+[2]TabDin!J33</f>
        <v>153945881.35163969</v>
      </c>
      <c r="K32" s="31">
        <f>+[2]TabDin!K33</f>
        <v>0</v>
      </c>
      <c r="L32" s="31">
        <f t="shared" si="0"/>
        <v>1374773908.4049733</v>
      </c>
      <c r="N32" s="28" t="s">
        <v>6</v>
      </c>
      <c r="O32" s="32">
        <f>+B32/[1]Formato_Análises_Mecenato!$N$31</f>
        <v>6.1607220193924769E-2</v>
      </c>
      <c r="P32" s="32">
        <f>+C32/[1]Formato_Análises_Mecenato!$N$31</f>
        <v>0.23867257137223696</v>
      </c>
      <c r="Q32" s="32">
        <f>+D32/[1]Formato_Análises_Mecenato!$N$31</f>
        <v>7.9344031590684552E-2</v>
      </c>
      <c r="R32" s="32">
        <f>+E32/[1]Formato_Análises_Mecenato!$N$31</f>
        <v>0</v>
      </c>
      <c r="S32" s="32">
        <f>+F32/[1]Formato_Análises_Mecenato!$N$31</f>
        <v>8.7224475333590901E-2</v>
      </c>
      <c r="T32" s="32">
        <f>+G32/[1]Formato_Análises_Mecenato!$N$31</f>
        <v>5.0936762465994517E-2</v>
      </c>
      <c r="U32" s="32">
        <f>+H32/[1]Formato_Análises_Mecenato!$N$31</f>
        <v>0</v>
      </c>
      <c r="V32" s="32">
        <f>+I32/[1]Formato_Análises_Mecenato!$N$31</f>
        <v>0.16688121490036689</v>
      </c>
      <c r="W32" s="32">
        <f>+J32/[1]Formato_Análises_Mecenato!$N$31</f>
        <v>8.6336118546461851E-2</v>
      </c>
      <c r="X32" s="32">
        <f>+K32/[1]Formato_Análises_Mecenato!$N$31</f>
        <v>0</v>
      </c>
    </row>
    <row r="36" spans="1:24" x14ac:dyDescent="0.25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</row>
    <row r="37" spans="1:24" x14ac:dyDescent="0.25">
      <c r="A37" s="28"/>
      <c r="B37" s="30">
        <v>2008</v>
      </c>
      <c r="C37" s="30">
        <v>2008</v>
      </c>
      <c r="D37" s="30">
        <v>2008</v>
      </c>
      <c r="E37" s="30">
        <v>2008</v>
      </c>
      <c r="F37" s="30">
        <v>2008</v>
      </c>
      <c r="G37" s="30">
        <v>2008</v>
      </c>
      <c r="H37" s="30">
        <v>2008</v>
      </c>
      <c r="I37" s="30">
        <v>2008</v>
      </c>
      <c r="J37" s="30">
        <v>2008</v>
      </c>
      <c r="K37" s="30">
        <v>2008</v>
      </c>
      <c r="N37" s="28"/>
      <c r="O37" s="30">
        <v>2008</v>
      </c>
      <c r="P37" s="30">
        <v>2008</v>
      </c>
      <c r="Q37" s="30">
        <v>2008</v>
      </c>
      <c r="R37" s="30">
        <v>2008</v>
      </c>
      <c r="S37" s="30">
        <v>2008</v>
      </c>
      <c r="T37" s="30">
        <v>2008</v>
      </c>
      <c r="U37" s="30">
        <v>2008</v>
      </c>
      <c r="V37" s="30">
        <v>2008</v>
      </c>
      <c r="W37" s="30">
        <v>2008</v>
      </c>
      <c r="X37" s="30">
        <v>2008</v>
      </c>
    </row>
    <row r="38" spans="1:24" x14ac:dyDescent="0.25">
      <c r="A38" s="28"/>
      <c r="B38" s="28" t="s">
        <v>283</v>
      </c>
      <c r="C38" s="28" t="s">
        <v>284</v>
      </c>
      <c r="D38" s="28" t="s">
        <v>285</v>
      </c>
      <c r="E38" s="28" t="s">
        <v>286</v>
      </c>
      <c r="F38" s="28" t="s">
        <v>287</v>
      </c>
      <c r="G38" s="28" t="s">
        <v>288</v>
      </c>
      <c r="H38" s="28" t="s">
        <v>289</v>
      </c>
      <c r="I38" s="28" t="s">
        <v>290</v>
      </c>
      <c r="J38" s="28" t="s">
        <v>291</v>
      </c>
      <c r="K38" s="28" t="s">
        <v>292</v>
      </c>
      <c r="L38" s="28" t="s">
        <v>293</v>
      </c>
      <c r="N38" s="28"/>
      <c r="O38" s="28" t="s">
        <v>283</v>
      </c>
      <c r="P38" s="28" t="s">
        <v>284</v>
      </c>
      <c r="Q38" s="28" t="s">
        <v>285</v>
      </c>
      <c r="R38" s="28" t="s">
        <v>286</v>
      </c>
      <c r="S38" s="28" t="s">
        <v>287</v>
      </c>
      <c r="T38" s="28" t="s">
        <v>288</v>
      </c>
      <c r="U38" s="28" t="s">
        <v>289</v>
      </c>
      <c r="V38" s="28" t="s">
        <v>290</v>
      </c>
      <c r="W38" s="28" t="s">
        <v>291</v>
      </c>
      <c r="X38" s="28" t="s">
        <v>292</v>
      </c>
    </row>
    <row r="39" spans="1:24" x14ac:dyDescent="0.25">
      <c r="A39" s="28" t="s">
        <v>250</v>
      </c>
      <c r="B39" s="31">
        <f>+[2]TabDin!B40</f>
        <v>0</v>
      </c>
      <c r="C39" s="31">
        <f>+[2]TabDin!C40</f>
        <v>67980.61434013398</v>
      </c>
      <c r="D39" s="31">
        <f>+[2]TabDin!D40</f>
        <v>788850.44783363165</v>
      </c>
      <c r="E39" s="31">
        <f>+[2]TabDin!E40</f>
        <v>0</v>
      </c>
      <c r="F39" s="31">
        <f>+[2]TabDin!F40</f>
        <v>4248.7883962583737</v>
      </c>
      <c r="G39" s="31">
        <f>+[2]TabDin!G40</f>
        <v>0</v>
      </c>
      <c r="H39" s="31">
        <f>+[2]TabDin!H40</f>
        <v>0</v>
      </c>
      <c r="I39" s="31">
        <f>+[2]TabDin!I40</f>
        <v>0</v>
      </c>
      <c r="J39" s="31">
        <f>+[2]TabDin!J40</f>
        <v>0</v>
      </c>
      <c r="K39" s="31">
        <f>+[2]TabDin!K40</f>
        <v>0</v>
      </c>
      <c r="L39" s="31">
        <f>SUM(B39:K39)</f>
        <v>861079.85057002399</v>
      </c>
      <c r="N39" s="28" t="s">
        <v>250</v>
      </c>
      <c r="O39" s="32">
        <f>+B39/[1]Formato_Análises_Mecenato!$O$31</f>
        <v>0</v>
      </c>
      <c r="P39" s="32">
        <f>+C39/[1]Formato_Análises_Mecenato!$O$31</f>
        <v>4.1504445739242819E-5</v>
      </c>
      <c r="Q39" s="32">
        <f>+D39/[1]Formato_Análises_Mecenato!$O$31</f>
        <v>4.8161966358046057E-4</v>
      </c>
      <c r="R39" s="32">
        <f>+E39/[1]Formato_Análises_Mecenato!$O$31</f>
        <v>0</v>
      </c>
      <c r="S39" s="32">
        <f>+F39/[1]Formato_Análises_Mecenato!$O$31</f>
        <v>2.5940278587026762E-6</v>
      </c>
      <c r="T39" s="32">
        <f>+G39/[1]Formato_Análises_Mecenato!$O$31</f>
        <v>0</v>
      </c>
      <c r="U39" s="32">
        <f>+H39/[1]Formato_Análises_Mecenato!$O$31</f>
        <v>0</v>
      </c>
      <c r="V39" s="32">
        <f>+I39/[1]Formato_Análises_Mecenato!$O$31</f>
        <v>0</v>
      </c>
      <c r="W39" s="32">
        <f>+J39/[1]Formato_Análises_Mecenato!$O$31</f>
        <v>0</v>
      </c>
      <c r="X39" s="32">
        <f>+K39/[1]Formato_Análises_Mecenato!$O$31</f>
        <v>0</v>
      </c>
    </row>
    <row r="40" spans="1:24" x14ac:dyDescent="0.25">
      <c r="A40" s="28" t="s">
        <v>251</v>
      </c>
      <c r="B40" s="31">
        <f>+[2]TabDin!B41</f>
        <v>0</v>
      </c>
      <c r="C40" s="31">
        <f>+[2]TabDin!C41</f>
        <v>774816.69976079022</v>
      </c>
      <c r="D40" s="31">
        <f>+[2]TabDin!D41</f>
        <v>339903.07170066988</v>
      </c>
      <c r="E40" s="31">
        <f>+[2]TabDin!E41</f>
        <v>0</v>
      </c>
      <c r="F40" s="31">
        <f>+[2]TabDin!F41</f>
        <v>0</v>
      </c>
      <c r="G40" s="31">
        <f>+[2]TabDin!G41</f>
        <v>0</v>
      </c>
      <c r="H40" s="31">
        <f>+[2]TabDin!H41</f>
        <v>0</v>
      </c>
      <c r="I40" s="31">
        <f>+[2]TabDin!I41</f>
        <v>0</v>
      </c>
      <c r="J40" s="31">
        <f>+[2]TabDin!J41</f>
        <v>0</v>
      </c>
      <c r="K40" s="31">
        <f>+[2]TabDin!K41</f>
        <v>0</v>
      </c>
      <c r="L40" s="31">
        <f t="shared" ref="L40:L66" si="1">SUM(B40:K40)</f>
        <v>1114719.77146146</v>
      </c>
      <c r="N40" s="28" t="s">
        <v>251</v>
      </c>
      <c r="O40" s="32">
        <f>+B40/[1]Formato_Análises_Mecenato!$O$31</f>
        <v>0</v>
      </c>
      <c r="P40" s="32">
        <f>+C40/[1]Formato_Análises_Mecenato!$O$31</f>
        <v>4.7305158956316564E-4</v>
      </c>
      <c r="Q40" s="32">
        <f>+D40/[1]Formato_Análises_Mecenato!$O$31</f>
        <v>2.0752222869621409E-4</v>
      </c>
      <c r="R40" s="32">
        <f>+E40/[1]Formato_Análises_Mecenato!$O$31</f>
        <v>0</v>
      </c>
      <c r="S40" s="32">
        <f>+F40/[1]Formato_Análises_Mecenato!$O$31</f>
        <v>0</v>
      </c>
      <c r="T40" s="32">
        <f>+G40/[1]Formato_Análises_Mecenato!$O$31</f>
        <v>0</v>
      </c>
      <c r="U40" s="32">
        <f>+H40/[1]Formato_Análises_Mecenato!$O$31</f>
        <v>0</v>
      </c>
      <c r="V40" s="32">
        <f>+I40/[1]Formato_Análises_Mecenato!$O$31</f>
        <v>0</v>
      </c>
      <c r="W40" s="32">
        <f>+J40/[1]Formato_Análises_Mecenato!$O$31</f>
        <v>0</v>
      </c>
      <c r="X40" s="32">
        <f>+K40/[1]Formato_Análises_Mecenato!$O$31</f>
        <v>0</v>
      </c>
    </row>
    <row r="41" spans="1:24" x14ac:dyDescent="0.25">
      <c r="A41" s="28" t="s">
        <v>252</v>
      </c>
      <c r="B41" s="31">
        <f>+[2]TabDin!B42</f>
        <v>0</v>
      </c>
      <c r="C41" s="31">
        <f>+[2]TabDin!C42</f>
        <v>118966.07509523447</v>
      </c>
      <c r="D41" s="31">
        <f>+[2]TabDin!D42</f>
        <v>201508.74885255421</v>
      </c>
      <c r="E41" s="31">
        <f>+[2]TabDin!E42</f>
        <v>0</v>
      </c>
      <c r="F41" s="31">
        <f>+[2]TabDin!F42</f>
        <v>0</v>
      </c>
      <c r="G41" s="31">
        <f>+[2]TabDin!G42</f>
        <v>0</v>
      </c>
      <c r="H41" s="31">
        <f>+[2]TabDin!H42</f>
        <v>0</v>
      </c>
      <c r="I41" s="31">
        <f>+[2]TabDin!I42</f>
        <v>93828.543427611425</v>
      </c>
      <c r="J41" s="31">
        <f>+[2]TabDin!J42</f>
        <v>0</v>
      </c>
      <c r="K41" s="31">
        <f>+[2]TabDin!K42</f>
        <v>0</v>
      </c>
      <c r="L41" s="31">
        <f t="shared" si="1"/>
        <v>414303.36737540009</v>
      </c>
      <c r="N41" s="28" t="s">
        <v>252</v>
      </c>
      <c r="O41" s="32">
        <f>+B41/[1]Formato_Análises_Mecenato!$O$31</f>
        <v>0</v>
      </c>
      <c r="P41" s="32">
        <f>+C41/[1]Formato_Análises_Mecenato!$O$31</f>
        <v>7.2632780043674935E-5</v>
      </c>
      <c r="Q41" s="32">
        <f>+D41/[1]Formato_Análises_Mecenato!$O$31</f>
        <v>1.2302785160027522E-4</v>
      </c>
      <c r="R41" s="32">
        <f>+E41/[1]Formato_Análises_Mecenato!$O$31</f>
        <v>0</v>
      </c>
      <c r="S41" s="32">
        <f>+F41/[1]Formato_Análises_Mecenato!$O$31</f>
        <v>0</v>
      </c>
      <c r="T41" s="32">
        <f>+G41/[1]Formato_Análises_Mecenato!$O$31</f>
        <v>0</v>
      </c>
      <c r="U41" s="32">
        <f>+H41/[1]Formato_Análises_Mecenato!$O$31</f>
        <v>0</v>
      </c>
      <c r="V41" s="32">
        <f>+I41/[1]Formato_Análises_Mecenato!$O$31</f>
        <v>5.7285473620446421E-5</v>
      </c>
      <c r="W41" s="32">
        <f>+J41/[1]Formato_Análises_Mecenato!$O$31</f>
        <v>0</v>
      </c>
      <c r="X41" s="32">
        <f>+K41/[1]Formato_Análises_Mecenato!$O$31</f>
        <v>0</v>
      </c>
    </row>
    <row r="42" spans="1:24" x14ac:dyDescent="0.25">
      <c r="A42" s="28" t="s">
        <v>253</v>
      </c>
      <c r="B42" s="31">
        <f>+[2]TabDin!B43</f>
        <v>0</v>
      </c>
      <c r="C42" s="31">
        <f>+[2]TabDin!C43</f>
        <v>8497.5767925167474</v>
      </c>
      <c r="D42" s="31">
        <f>+[2]TabDin!D43</f>
        <v>148707.59386904308</v>
      </c>
      <c r="E42" s="31">
        <f>+[2]TabDin!E43</f>
        <v>0</v>
      </c>
      <c r="F42" s="31">
        <f>+[2]TabDin!F43</f>
        <v>0</v>
      </c>
      <c r="G42" s="31">
        <f>+[2]TabDin!G43</f>
        <v>0</v>
      </c>
      <c r="H42" s="31">
        <f>+[2]TabDin!H43</f>
        <v>0</v>
      </c>
      <c r="I42" s="31">
        <f>+[2]TabDin!I43</f>
        <v>0</v>
      </c>
      <c r="J42" s="31">
        <f>+[2]TabDin!J43</f>
        <v>0</v>
      </c>
      <c r="K42" s="31">
        <f>+[2]TabDin!K43</f>
        <v>0</v>
      </c>
      <c r="L42" s="31">
        <f t="shared" si="1"/>
        <v>157205.17066155982</v>
      </c>
      <c r="N42" s="28" t="s">
        <v>253</v>
      </c>
      <c r="O42" s="32">
        <f>+B42/[1]Formato_Análises_Mecenato!$O$31</f>
        <v>0</v>
      </c>
      <c r="P42" s="32">
        <f>+C42/[1]Formato_Análises_Mecenato!$O$31</f>
        <v>5.1880557174053524E-6</v>
      </c>
      <c r="Q42" s="32">
        <f>+D42/[1]Formato_Análises_Mecenato!$O$31</f>
        <v>9.0790975054593656E-5</v>
      </c>
      <c r="R42" s="32">
        <f>+E42/[1]Formato_Análises_Mecenato!$O$31</f>
        <v>0</v>
      </c>
      <c r="S42" s="32">
        <f>+F42/[1]Formato_Análises_Mecenato!$O$31</f>
        <v>0</v>
      </c>
      <c r="T42" s="32">
        <f>+G42/[1]Formato_Análises_Mecenato!$O$31</f>
        <v>0</v>
      </c>
      <c r="U42" s="32">
        <f>+H42/[1]Formato_Análises_Mecenato!$O$31</f>
        <v>0</v>
      </c>
      <c r="V42" s="32">
        <f>+I42/[1]Formato_Análises_Mecenato!$O$31</f>
        <v>0</v>
      </c>
      <c r="W42" s="32">
        <f>+J42/[1]Formato_Análises_Mecenato!$O$31</f>
        <v>0</v>
      </c>
      <c r="X42" s="32">
        <f>+K42/[1]Formato_Análises_Mecenato!$O$31</f>
        <v>0</v>
      </c>
    </row>
    <row r="43" spans="1:24" x14ac:dyDescent="0.25">
      <c r="A43" s="28" t="s">
        <v>254</v>
      </c>
      <c r="B43" s="31">
        <f>+[2]TabDin!B44</f>
        <v>630710.9346134275</v>
      </c>
      <c r="C43" s="31">
        <f>+[2]TabDin!C44</f>
        <v>148607.50940958082</v>
      </c>
      <c r="D43" s="31">
        <f>+[2]TabDin!D44</f>
        <v>0</v>
      </c>
      <c r="E43" s="31">
        <f>+[2]TabDin!E44</f>
        <v>0</v>
      </c>
      <c r="F43" s="31">
        <f>+[2]TabDin!F44</f>
        <v>67980.61434013398</v>
      </c>
      <c r="G43" s="31">
        <f>+[2]TabDin!G44</f>
        <v>0</v>
      </c>
      <c r="H43" s="31">
        <f>+[2]TabDin!H44</f>
        <v>0</v>
      </c>
      <c r="I43" s="31">
        <f>+[2]TabDin!I44</f>
        <v>0</v>
      </c>
      <c r="J43" s="31">
        <f>+[2]TabDin!J44</f>
        <v>0</v>
      </c>
      <c r="K43" s="31">
        <f>+[2]TabDin!K44</f>
        <v>0</v>
      </c>
      <c r="L43" s="31">
        <f t="shared" si="1"/>
        <v>847299.05836314231</v>
      </c>
      <c r="N43" s="28" t="s">
        <v>254</v>
      </c>
      <c r="O43" s="32">
        <f>+B43/[1]Formato_Análises_Mecenato!$O$31</f>
        <v>3.8507018533011003E-4</v>
      </c>
      <c r="P43" s="32">
        <f>+C43/[1]Formato_Análises_Mecenato!$O$31</f>
        <v>9.072987013435406E-5</v>
      </c>
      <c r="Q43" s="32">
        <f>+D43/[1]Formato_Análises_Mecenato!$O$31</f>
        <v>0</v>
      </c>
      <c r="R43" s="32">
        <f>+E43/[1]Formato_Análises_Mecenato!$O$31</f>
        <v>0</v>
      </c>
      <c r="S43" s="32">
        <f>+F43/[1]Formato_Análises_Mecenato!$O$31</f>
        <v>4.1504445739242819E-5</v>
      </c>
      <c r="T43" s="32">
        <f>+G43/[1]Formato_Análises_Mecenato!$O$31</f>
        <v>0</v>
      </c>
      <c r="U43" s="32">
        <f>+H43/[1]Formato_Análises_Mecenato!$O$31</f>
        <v>0</v>
      </c>
      <c r="V43" s="32">
        <f>+I43/[1]Formato_Análises_Mecenato!$O$31</f>
        <v>0</v>
      </c>
      <c r="W43" s="32">
        <f>+J43/[1]Formato_Análises_Mecenato!$O$31</f>
        <v>0</v>
      </c>
      <c r="X43" s="32">
        <f>+K43/[1]Formato_Análises_Mecenato!$O$31</f>
        <v>0</v>
      </c>
    </row>
    <row r="44" spans="1:24" x14ac:dyDescent="0.25">
      <c r="A44" s="28" t="s">
        <v>255</v>
      </c>
      <c r="B44" s="31">
        <f>+[2]TabDin!B45</f>
        <v>0</v>
      </c>
      <c r="C44" s="31">
        <f>+[2]TabDin!C45</f>
        <v>849757.6792516748</v>
      </c>
      <c r="D44" s="31">
        <f>+[2]TabDin!D45</f>
        <v>0</v>
      </c>
      <c r="E44" s="31">
        <f>+[2]TabDin!E45</f>
        <v>0</v>
      </c>
      <c r="F44" s="31">
        <f>+[2]TabDin!F45</f>
        <v>0</v>
      </c>
      <c r="G44" s="31">
        <f>+[2]TabDin!G45</f>
        <v>0</v>
      </c>
      <c r="H44" s="31">
        <f>+[2]TabDin!H45</f>
        <v>0</v>
      </c>
      <c r="I44" s="31">
        <f>+[2]TabDin!I45</f>
        <v>0</v>
      </c>
      <c r="J44" s="31">
        <f>+[2]TabDin!J45</f>
        <v>0</v>
      </c>
      <c r="K44" s="31">
        <f>+[2]TabDin!K45</f>
        <v>0</v>
      </c>
      <c r="L44" s="31">
        <f t="shared" si="1"/>
        <v>849757.6792516748</v>
      </c>
      <c r="N44" s="28" t="s">
        <v>255</v>
      </c>
      <c r="O44" s="32">
        <f>+B44/[1]Formato_Análises_Mecenato!$O$31</f>
        <v>0</v>
      </c>
      <c r="P44" s="32">
        <f>+C44/[1]Formato_Análises_Mecenato!$O$31</f>
        <v>5.1880557174053524E-4</v>
      </c>
      <c r="Q44" s="32">
        <f>+D44/[1]Formato_Análises_Mecenato!$O$31</f>
        <v>0</v>
      </c>
      <c r="R44" s="32">
        <f>+E44/[1]Formato_Análises_Mecenato!$O$31</f>
        <v>0</v>
      </c>
      <c r="S44" s="32">
        <f>+F44/[1]Formato_Análises_Mecenato!$O$31</f>
        <v>0</v>
      </c>
      <c r="T44" s="32">
        <f>+G44/[1]Formato_Análises_Mecenato!$O$31</f>
        <v>0</v>
      </c>
      <c r="U44" s="32">
        <f>+H44/[1]Formato_Análises_Mecenato!$O$31</f>
        <v>0</v>
      </c>
      <c r="V44" s="32">
        <f>+I44/[1]Formato_Análises_Mecenato!$O$31</f>
        <v>0</v>
      </c>
      <c r="W44" s="32">
        <f>+J44/[1]Formato_Análises_Mecenato!$O$31</f>
        <v>0</v>
      </c>
      <c r="X44" s="32">
        <f>+K44/[1]Formato_Análises_Mecenato!$O$31</f>
        <v>0</v>
      </c>
    </row>
    <row r="45" spans="1:24" x14ac:dyDescent="0.25">
      <c r="A45" s="28" t="s">
        <v>256</v>
      </c>
      <c r="B45" s="31">
        <f>+[2]TabDin!B46</f>
        <v>0</v>
      </c>
      <c r="C45" s="31">
        <f>+[2]TabDin!C46</f>
        <v>0</v>
      </c>
      <c r="D45" s="31">
        <f>+[2]TabDin!D46</f>
        <v>553802.18825985363</v>
      </c>
      <c r="E45" s="31">
        <f>+[2]TabDin!E46</f>
        <v>0</v>
      </c>
      <c r="F45" s="31">
        <f>+[2]TabDin!F46</f>
        <v>0</v>
      </c>
      <c r="G45" s="31">
        <f>+[2]TabDin!G46</f>
        <v>0</v>
      </c>
      <c r="H45" s="31">
        <f>+[2]TabDin!H46</f>
        <v>0</v>
      </c>
      <c r="I45" s="31">
        <f>+[2]TabDin!I46</f>
        <v>50985.460755100488</v>
      </c>
      <c r="J45" s="31">
        <f>+[2]TabDin!J46</f>
        <v>0</v>
      </c>
      <c r="K45" s="31">
        <f>+[2]TabDin!K46</f>
        <v>0</v>
      </c>
      <c r="L45" s="31">
        <f t="shared" si="1"/>
        <v>604787.64901495411</v>
      </c>
      <c r="N45" s="28" t="s">
        <v>256</v>
      </c>
      <c r="O45" s="32">
        <f>+B45/[1]Formato_Análises_Mecenato!$O$31</f>
        <v>0</v>
      </c>
      <c r="P45" s="32">
        <f>+C45/[1]Formato_Análises_Mecenato!$O$31</f>
        <v>0</v>
      </c>
      <c r="Q45" s="32">
        <f>+D45/[1]Formato_Análises_Mecenato!$O$31</f>
        <v>3.3811481546637242E-4</v>
      </c>
      <c r="R45" s="32">
        <f>+E45/[1]Formato_Análises_Mecenato!$O$31</f>
        <v>0</v>
      </c>
      <c r="S45" s="32">
        <f>+F45/[1]Formato_Análises_Mecenato!$O$31</f>
        <v>0</v>
      </c>
      <c r="T45" s="32">
        <f>+G45/[1]Formato_Análises_Mecenato!$O$31</f>
        <v>0</v>
      </c>
      <c r="U45" s="32">
        <f>+H45/[1]Formato_Análises_Mecenato!$O$31</f>
        <v>0</v>
      </c>
      <c r="V45" s="32">
        <f>+I45/[1]Formato_Análises_Mecenato!$O$31</f>
        <v>3.1128334304432116E-5</v>
      </c>
      <c r="W45" s="32">
        <f>+J45/[1]Formato_Análises_Mecenato!$O$31</f>
        <v>0</v>
      </c>
      <c r="X45" s="32">
        <f>+K45/[1]Formato_Análises_Mecenato!$O$31</f>
        <v>0</v>
      </c>
    </row>
    <row r="46" spans="1:24" x14ac:dyDescent="0.25">
      <c r="A46" s="28" t="s">
        <v>257</v>
      </c>
      <c r="B46" s="31">
        <f>+[2]TabDin!B47</f>
        <v>0</v>
      </c>
      <c r="C46" s="31">
        <f>+[2]TabDin!C47</f>
        <v>0</v>
      </c>
      <c r="D46" s="31">
        <f>+[2]TabDin!D47</f>
        <v>0</v>
      </c>
      <c r="E46" s="31">
        <f>+[2]TabDin!E47</f>
        <v>0</v>
      </c>
      <c r="F46" s="31">
        <f>+[2]TabDin!F47</f>
        <v>355113.7341592749</v>
      </c>
      <c r="G46" s="31">
        <f>+[2]TabDin!G47</f>
        <v>0</v>
      </c>
      <c r="H46" s="31">
        <f>+[2]TabDin!H47</f>
        <v>0</v>
      </c>
      <c r="I46" s="31">
        <f>+[2]TabDin!I47</f>
        <v>0</v>
      </c>
      <c r="J46" s="31">
        <f>+[2]TabDin!J47</f>
        <v>0</v>
      </c>
      <c r="K46" s="31">
        <f>+[2]TabDin!K47</f>
        <v>0</v>
      </c>
      <c r="L46" s="31">
        <f t="shared" si="1"/>
        <v>355113.7341592749</v>
      </c>
      <c r="N46" s="28" t="s">
        <v>257</v>
      </c>
      <c r="O46" s="32">
        <f>+B46/[1]Formato_Análises_Mecenato!$O$31</f>
        <v>0</v>
      </c>
      <c r="P46" s="32">
        <f>+C46/[1]Formato_Análises_Mecenato!$O$31</f>
        <v>0</v>
      </c>
      <c r="Q46" s="32">
        <f>+D46/[1]Formato_Análises_Mecenato!$O$31</f>
        <v>0</v>
      </c>
      <c r="R46" s="32">
        <f>+E46/[1]Formato_Análises_Mecenato!$O$31</f>
        <v>0</v>
      </c>
      <c r="S46" s="32">
        <f>+F46/[1]Formato_Análises_Mecenato!$O$31</f>
        <v>2.1680884843036969E-4</v>
      </c>
      <c r="T46" s="32">
        <f>+G46/[1]Formato_Análises_Mecenato!$O$31</f>
        <v>0</v>
      </c>
      <c r="U46" s="32">
        <f>+H46/[1]Formato_Análises_Mecenato!$O$31</f>
        <v>0</v>
      </c>
      <c r="V46" s="32">
        <f>+I46/[1]Formato_Análises_Mecenato!$O$31</f>
        <v>0</v>
      </c>
      <c r="W46" s="32">
        <f>+J46/[1]Formato_Análises_Mecenato!$O$31</f>
        <v>0</v>
      </c>
      <c r="X46" s="32">
        <f>+K46/[1]Formato_Análises_Mecenato!$O$31</f>
        <v>0</v>
      </c>
    </row>
    <row r="47" spans="1:24" x14ac:dyDescent="0.25">
      <c r="A47" s="28" t="s">
        <v>258</v>
      </c>
      <c r="B47" s="31">
        <f>+[2]TabDin!B48</f>
        <v>0</v>
      </c>
      <c r="C47" s="31">
        <f>+[2]TabDin!C48</f>
        <v>232597.9136255263</v>
      </c>
      <c r="D47" s="31">
        <f>+[2]TabDin!D48</f>
        <v>0</v>
      </c>
      <c r="E47" s="31">
        <f>+[2]TabDin!E48</f>
        <v>0</v>
      </c>
      <c r="F47" s="31">
        <f>+[2]TabDin!F48</f>
        <v>16995.153585033495</v>
      </c>
      <c r="G47" s="31">
        <f>+[2]TabDin!G48</f>
        <v>0</v>
      </c>
      <c r="H47" s="31">
        <f>+[2]TabDin!H48</f>
        <v>0</v>
      </c>
      <c r="I47" s="31">
        <f>+[2]TabDin!I48</f>
        <v>815427.4690099071</v>
      </c>
      <c r="J47" s="31">
        <f>+[2]TabDin!J48</f>
        <v>999148.97115429014</v>
      </c>
      <c r="K47" s="31">
        <f>+[2]TabDin!K48</f>
        <v>0</v>
      </c>
      <c r="L47" s="31">
        <f t="shared" si="1"/>
        <v>2064169.507374757</v>
      </c>
      <c r="N47" s="28" t="s">
        <v>258</v>
      </c>
      <c r="O47" s="32">
        <f>+B47/[1]Formato_Análises_Mecenato!$O$31</f>
        <v>0</v>
      </c>
      <c r="P47" s="32">
        <f>+C47/[1]Formato_Análises_Mecenato!$O$31</f>
        <v>1.4200882970591758E-4</v>
      </c>
      <c r="Q47" s="32">
        <f>+D47/[1]Formato_Análises_Mecenato!$O$31</f>
        <v>0</v>
      </c>
      <c r="R47" s="32">
        <f>+E47/[1]Formato_Análises_Mecenato!$O$31</f>
        <v>0</v>
      </c>
      <c r="S47" s="32">
        <f>+F47/[1]Formato_Análises_Mecenato!$O$31</f>
        <v>1.0376111434810705E-5</v>
      </c>
      <c r="T47" s="32">
        <f>+G47/[1]Formato_Análises_Mecenato!$O$31</f>
        <v>0</v>
      </c>
      <c r="U47" s="32">
        <f>+H47/[1]Formato_Análises_Mecenato!$O$31</f>
        <v>0</v>
      </c>
      <c r="V47" s="32">
        <f>+I47/[1]Formato_Análises_Mecenato!$O$31</f>
        <v>4.9784582664221758E-4</v>
      </c>
      <c r="W47" s="32">
        <f>+J47/[1]Formato_Análises_Mecenato!$O$31</f>
        <v>6.1001396738203989E-4</v>
      </c>
      <c r="X47" s="32">
        <f>+K47/[1]Formato_Análises_Mecenato!$O$31</f>
        <v>0</v>
      </c>
    </row>
    <row r="48" spans="1:24" x14ac:dyDescent="0.25">
      <c r="A48" s="28" t="s">
        <v>259</v>
      </c>
      <c r="B48" s="31">
        <f>+[2]TabDin!B49</f>
        <v>0</v>
      </c>
      <c r="C48" s="31">
        <f>+[2]TabDin!C49</f>
        <v>4343781.6005660156</v>
      </c>
      <c r="D48" s="31">
        <f>+[2]TabDin!D49</f>
        <v>4612559.4786490174</v>
      </c>
      <c r="E48" s="31">
        <f>+[2]TabDin!E49</f>
        <v>0</v>
      </c>
      <c r="F48" s="31">
        <f>+[2]TabDin!F49</f>
        <v>1173951.7566003194</v>
      </c>
      <c r="G48" s="31">
        <f>+[2]TabDin!G49</f>
        <v>578884.84257655055</v>
      </c>
      <c r="H48" s="31">
        <f>+[2]TabDin!H49</f>
        <v>0</v>
      </c>
      <c r="I48" s="31">
        <f>+[2]TabDin!I49</f>
        <v>3334570.2748383251</v>
      </c>
      <c r="J48" s="31">
        <f>+[2]TabDin!J49</f>
        <v>0</v>
      </c>
      <c r="K48" s="31">
        <f>+[2]TabDin!K49</f>
        <v>0</v>
      </c>
      <c r="L48" s="31">
        <f t="shared" si="1"/>
        <v>14043747.953230226</v>
      </c>
      <c r="N48" s="28" t="s">
        <v>259</v>
      </c>
      <c r="O48" s="32">
        <f>+B48/[1]Formato_Análises_Mecenato!$O$31</f>
        <v>0</v>
      </c>
      <c r="P48" s="32">
        <f>+C48/[1]Formato_Análises_Mecenato!$O$31</f>
        <v>2.6520243968636398E-3</v>
      </c>
      <c r="Q48" s="32">
        <f>+D48/[1]Formato_Análises_Mecenato!$O$31</f>
        <v>2.8161223086740493E-3</v>
      </c>
      <c r="R48" s="32">
        <f>+E48/[1]Formato_Análises_Mecenato!$O$31</f>
        <v>0</v>
      </c>
      <c r="S48" s="32">
        <f>+F48/[1]Formato_Análises_Mecenato!$O$31</f>
        <v>7.1673693236310224E-4</v>
      </c>
      <c r="T48" s="32">
        <f>+G48/[1]Formato_Análises_Mecenato!$O$31</f>
        <v>3.5342861742577791E-4</v>
      </c>
      <c r="U48" s="32">
        <f>+H48/[1]Formato_Análises_Mecenato!$O$31</f>
        <v>0</v>
      </c>
      <c r="V48" s="32">
        <f>+I48/[1]Formato_Análises_Mecenato!$O$31</f>
        <v>2.035867024432167E-3</v>
      </c>
      <c r="W48" s="32">
        <f>+J48/[1]Formato_Análises_Mecenato!$O$31</f>
        <v>0</v>
      </c>
      <c r="X48" s="32">
        <f>+K48/[1]Formato_Análises_Mecenato!$O$31</f>
        <v>0</v>
      </c>
    </row>
    <row r="49" spans="1:24" x14ac:dyDescent="0.25">
      <c r="A49" s="28" t="s">
        <v>260</v>
      </c>
      <c r="B49" s="31">
        <f>+[2]TabDin!B50</f>
        <v>0</v>
      </c>
      <c r="C49" s="31">
        <f>+[2]TabDin!C50</f>
        <v>1580549.2834081149</v>
      </c>
      <c r="D49" s="31">
        <f>+[2]TabDin!D50</f>
        <v>0</v>
      </c>
      <c r="E49" s="31">
        <f>+[2]TabDin!E50</f>
        <v>0</v>
      </c>
      <c r="F49" s="31">
        <f>+[2]TabDin!F50</f>
        <v>0</v>
      </c>
      <c r="G49" s="31">
        <f>+[2]TabDin!G50</f>
        <v>0</v>
      </c>
      <c r="H49" s="31">
        <f>+[2]TabDin!H50</f>
        <v>0</v>
      </c>
      <c r="I49" s="31">
        <f>+[2]TabDin!I50</f>
        <v>0</v>
      </c>
      <c r="J49" s="31">
        <f>+[2]TabDin!J50</f>
        <v>0</v>
      </c>
      <c r="K49" s="31">
        <f>+[2]TabDin!K50</f>
        <v>0</v>
      </c>
      <c r="L49" s="31">
        <f t="shared" si="1"/>
        <v>1580549.2834081149</v>
      </c>
      <c r="N49" s="28" t="s">
        <v>260</v>
      </c>
      <c r="O49" s="32">
        <f>+B49/[1]Formato_Análises_Mecenato!$O$31</f>
        <v>0</v>
      </c>
      <c r="P49" s="32">
        <f>+C49/[1]Formato_Análises_Mecenato!$O$31</f>
        <v>9.6497836343739543E-4</v>
      </c>
      <c r="Q49" s="32">
        <f>+D49/[1]Formato_Análises_Mecenato!$O$31</f>
        <v>0</v>
      </c>
      <c r="R49" s="32">
        <f>+E49/[1]Formato_Análises_Mecenato!$O$31</f>
        <v>0</v>
      </c>
      <c r="S49" s="32">
        <f>+F49/[1]Formato_Análises_Mecenato!$O$31</f>
        <v>0</v>
      </c>
      <c r="T49" s="32">
        <f>+G49/[1]Formato_Análises_Mecenato!$O$31</f>
        <v>0</v>
      </c>
      <c r="U49" s="32">
        <f>+H49/[1]Formato_Análises_Mecenato!$O$31</f>
        <v>0</v>
      </c>
      <c r="V49" s="32">
        <f>+I49/[1]Formato_Análises_Mecenato!$O$31</f>
        <v>0</v>
      </c>
      <c r="W49" s="32">
        <f>+J49/[1]Formato_Análises_Mecenato!$O$31</f>
        <v>0</v>
      </c>
      <c r="X49" s="32">
        <f>+K49/[1]Formato_Análises_Mecenato!$O$31</f>
        <v>0</v>
      </c>
    </row>
    <row r="50" spans="1:24" x14ac:dyDescent="0.25">
      <c r="A50" s="28" t="s">
        <v>261</v>
      </c>
      <c r="B50" s="31">
        <f>+[2]TabDin!B51</f>
        <v>275470.1956714117</v>
      </c>
      <c r="C50" s="31">
        <f>+[2]TabDin!C51</f>
        <v>528230.36243751855</v>
      </c>
      <c r="D50" s="31">
        <f>+[2]TabDin!D51</f>
        <v>0</v>
      </c>
      <c r="E50" s="31">
        <f>+[2]TabDin!E51</f>
        <v>0</v>
      </c>
      <c r="F50" s="31">
        <f>+[2]TabDin!F51</f>
        <v>0</v>
      </c>
      <c r="G50" s="31">
        <f>+[2]TabDin!G51</f>
        <v>0</v>
      </c>
      <c r="H50" s="31">
        <f>+[2]TabDin!H51</f>
        <v>0</v>
      </c>
      <c r="I50" s="31">
        <f>+[2]TabDin!I51</f>
        <v>0</v>
      </c>
      <c r="J50" s="31">
        <f>+[2]TabDin!J51</f>
        <v>64432.876029258237</v>
      </c>
      <c r="K50" s="31">
        <f>+[2]TabDin!K51</f>
        <v>0</v>
      </c>
      <c r="L50" s="31">
        <f t="shared" si="1"/>
        <v>868133.43413818849</v>
      </c>
      <c r="N50" s="28" t="s">
        <v>261</v>
      </c>
      <c r="O50" s="32">
        <f>+B50/[1]Formato_Análises_Mecenato!$O$31</f>
        <v>1.6818379621898804E-4</v>
      </c>
      <c r="P50" s="32">
        <f>+C50/[1]Formato_Análises_Mecenato!$O$31</f>
        <v>3.2250235789153868E-4</v>
      </c>
      <c r="Q50" s="32">
        <f>+D50/[1]Formato_Análises_Mecenato!$O$31</f>
        <v>0</v>
      </c>
      <c r="R50" s="32">
        <f>+E50/[1]Formato_Análises_Mecenato!$O$31</f>
        <v>0</v>
      </c>
      <c r="S50" s="32">
        <f>+F50/[1]Formato_Análises_Mecenato!$O$31</f>
        <v>0</v>
      </c>
      <c r="T50" s="32">
        <f>+G50/[1]Formato_Análises_Mecenato!$O$31</f>
        <v>0</v>
      </c>
      <c r="U50" s="32">
        <f>+H50/[1]Formato_Análises_Mecenato!$O$31</f>
        <v>0</v>
      </c>
      <c r="V50" s="32">
        <f>+I50/[1]Formato_Análises_Mecenato!$O$31</f>
        <v>0</v>
      </c>
      <c r="W50" s="32">
        <f>+J50/[1]Formato_Análises_Mecenato!$O$31</f>
        <v>3.9338432477226084E-5</v>
      </c>
      <c r="X50" s="32">
        <f>+K50/[1]Formato_Análises_Mecenato!$O$31</f>
        <v>0</v>
      </c>
    </row>
    <row r="51" spans="1:24" x14ac:dyDescent="0.25">
      <c r="A51" s="28" t="s">
        <v>262</v>
      </c>
      <c r="B51" s="31">
        <f>+[2]TabDin!B52</f>
        <v>6650182.0479688607</v>
      </c>
      <c r="C51" s="31">
        <f>+[2]TabDin!C52</f>
        <v>11165407.545816664</v>
      </c>
      <c r="D51" s="31">
        <f>+[2]TabDin!D52</f>
        <v>308462.03756835795</v>
      </c>
      <c r="E51" s="31">
        <f>+[2]TabDin!E52</f>
        <v>0</v>
      </c>
      <c r="F51" s="31">
        <f>+[2]TabDin!F52</f>
        <v>1656444.6937291813</v>
      </c>
      <c r="G51" s="31">
        <f>+[2]TabDin!G52</f>
        <v>362051.15585268557</v>
      </c>
      <c r="H51" s="31">
        <f>+[2]TabDin!H52</f>
        <v>0</v>
      </c>
      <c r="I51" s="31">
        <f>+[2]TabDin!I52</f>
        <v>1481184.2797825679</v>
      </c>
      <c r="J51" s="31">
        <f>+[2]TabDin!J52</f>
        <v>907314.46909681067</v>
      </c>
      <c r="K51" s="31">
        <f>+[2]TabDin!K52</f>
        <v>0</v>
      </c>
      <c r="L51" s="31">
        <f t="shared" si="1"/>
        <v>22531046.229815125</v>
      </c>
      <c r="N51" s="28" t="s">
        <v>262</v>
      </c>
      <c r="O51" s="32">
        <f>+B51/[1]Formato_Análises_Mecenato!$O$31</f>
        <v>4.0601592475321292E-3</v>
      </c>
      <c r="P51" s="32">
        <f>+C51/[1]Formato_Análises_Mecenato!$O$31</f>
        <v>6.8168558954650764E-3</v>
      </c>
      <c r="Q51" s="32">
        <f>+D51/[1]Formato_Análises_Mecenato!$O$31</f>
        <v>1.8832642254181428E-4</v>
      </c>
      <c r="R51" s="32">
        <f>+E51/[1]Formato_Análises_Mecenato!$O$31</f>
        <v>0</v>
      </c>
      <c r="S51" s="32">
        <f>+F51/[1]Formato_Análises_Mecenato!$O$31</f>
        <v>1.0113150576568325E-3</v>
      </c>
      <c r="T51" s="32">
        <f>+G51/[1]Formato_Análises_Mecenato!$O$31</f>
        <v>2.210443771180594E-4</v>
      </c>
      <c r="U51" s="32">
        <f>+H51/[1]Formato_Análises_Mecenato!$O$31</f>
        <v>0</v>
      </c>
      <c r="V51" s="32">
        <f>+I51/[1]Formato_Análises_Mecenato!$O$31</f>
        <v>9.0431269512316508E-4</v>
      </c>
      <c r="W51" s="32">
        <f>+J51/[1]Formato_Análises_Mecenato!$O$31</f>
        <v>5.5394592291623977E-4</v>
      </c>
      <c r="X51" s="32">
        <f>+K51/[1]Formato_Análises_Mecenato!$O$31</f>
        <v>0</v>
      </c>
    </row>
    <row r="52" spans="1:24" x14ac:dyDescent="0.25">
      <c r="A52" s="28" t="s">
        <v>263</v>
      </c>
      <c r="B52" s="31">
        <f>+[2]TabDin!B53</f>
        <v>0</v>
      </c>
      <c r="C52" s="31">
        <f>+[2]TabDin!C53</f>
        <v>0</v>
      </c>
      <c r="D52" s="31">
        <f>+[2]TabDin!D53</f>
        <v>0</v>
      </c>
      <c r="E52" s="31">
        <f>+[2]TabDin!E53</f>
        <v>0</v>
      </c>
      <c r="F52" s="31">
        <f>+[2]TabDin!F53</f>
        <v>0</v>
      </c>
      <c r="G52" s="31">
        <f>+[2]TabDin!G53</f>
        <v>0</v>
      </c>
      <c r="H52" s="31">
        <f>+[2]TabDin!H53</f>
        <v>0</v>
      </c>
      <c r="I52" s="31">
        <f>+[2]TabDin!I53</f>
        <v>0</v>
      </c>
      <c r="J52" s="31">
        <f>+[2]TabDin!J53</f>
        <v>2209369.9660543543</v>
      </c>
      <c r="K52" s="31">
        <f>+[2]TabDin!K53</f>
        <v>0</v>
      </c>
      <c r="L52" s="31">
        <f t="shared" si="1"/>
        <v>2209369.9660543543</v>
      </c>
      <c r="N52" s="28" t="s">
        <v>263</v>
      </c>
      <c r="O52" s="32">
        <f>+B52/[1]Formato_Análises_Mecenato!$O$31</f>
        <v>0</v>
      </c>
      <c r="P52" s="32">
        <f>+C52/[1]Formato_Análises_Mecenato!$O$31</f>
        <v>0</v>
      </c>
      <c r="Q52" s="32">
        <f>+D52/[1]Formato_Análises_Mecenato!$O$31</f>
        <v>0</v>
      </c>
      <c r="R52" s="32">
        <f>+E52/[1]Formato_Análises_Mecenato!$O$31</f>
        <v>0</v>
      </c>
      <c r="S52" s="32">
        <f>+F52/[1]Formato_Análises_Mecenato!$O$31</f>
        <v>0</v>
      </c>
      <c r="T52" s="32">
        <f>+G52/[1]Formato_Análises_Mecenato!$O$31</f>
        <v>0</v>
      </c>
      <c r="U52" s="32">
        <f>+H52/[1]Formato_Análises_Mecenato!$O$31</f>
        <v>0</v>
      </c>
      <c r="V52" s="32">
        <f>+I52/[1]Formato_Análises_Mecenato!$O$31</f>
        <v>0</v>
      </c>
      <c r="W52" s="32">
        <f>+J52/[1]Formato_Análises_Mecenato!$O$31</f>
        <v>1.3488944865253916E-3</v>
      </c>
      <c r="X52" s="32">
        <f>+K52/[1]Formato_Análises_Mecenato!$O$31</f>
        <v>0</v>
      </c>
    </row>
    <row r="53" spans="1:24" x14ac:dyDescent="0.25">
      <c r="A53" s="28" t="s">
        <v>264</v>
      </c>
      <c r="B53" s="31">
        <f>+[2]TabDin!B54</f>
        <v>0</v>
      </c>
      <c r="C53" s="31">
        <f>+[2]TabDin!C54</f>
        <v>588032.31404215889</v>
      </c>
      <c r="D53" s="31">
        <f>+[2]TabDin!D54</f>
        <v>195444.26622788521</v>
      </c>
      <c r="E53" s="31">
        <f>+[2]TabDin!E54</f>
        <v>0</v>
      </c>
      <c r="F53" s="31">
        <f>+[2]TabDin!F54</f>
        <v>50985.460755100488</v>
      </c>
      <c r="G53" s="31">
        <f>+[2]TabDin!G54</f>
        <v>0</v>
      </c>
      <c r="H53" s="31">
        <f>+[2]TabDin!H54</f>
        <v>0</v>
      </c>
      <c r="I53" s="31">
        <f>+[2]TabDin!I54</f>
        <v>1419095.3243502968</v>
      </c>
      <c r="J53" s="31">
        <f>+[2]TabDin!J54</f>
        <v>740053.96286028356</v>
      </c>
      <c r="K53" s="31">
        <f>+[2]TabDin!K54</f>
        <v>0</v>
      </c>
      <c r="L53" s="31">
        <f t="shared" si="1"/>
        <v>2993611.3282357249</v>
      </c>
      <c r="N53" s="28" t="s">
        <v>264</v>
      </c>
      <c r="O53" s="32">
        <f>+B53/[1]Formato_Análises_Mecenato!$O$31</f>
        <v>0</v>
      </c>
      <c r="P53" s="32">
        <f>+C53/[1]Formato_Análises_Mecenato!$O$31</f>
        <v>3.5901345564445032E-4</v>
      </c>
      <c r="Q53" s="32">
        <f>+D53/[1]Formato_Análises_Mecenato!$O$31</f>
        <v>1.1932528150032311E-4</v>
      </c>
      <c r="R53" s="32">
        <f>+E53/[1]Formato_Análises_Mecenato!$O$31</f>
        <v>0</v>
      </c>
      <c r="S53" s="32">
        <f>+F53/[1]Formato_Análises_Mecenato!$O$31</f>
        <v>3.1128334304432116E-5</v>
      </c>
      <c r="T53" s="32">
        <f>+G53/[1]Formato_Análises_Mecenato!$O$31</f>
        <v>0</v>
      </c>
      <c r="U53" s="32">
        <f>+H53/[1]Formato_Análises_Mecenato!$O$31</f>
        <v>0</v>
      </c>
      <c r="V53" s="32">
        <f>+I53/[1]Formato_Análises_Mecenato!$O$31</f>
        <v>8.6640530480669377E-4</v>
      </c>
      <c r="W53" s="32">
        <f>+J53/[1]Formato_Análises_Mecenato!$O$31</f>
        <v>4.5182777242883213E-4</v>
      </c>
      <c r="X53" s="32">
        <f>+K53/[1]Formato_Análises_Mecenato!$O$31</f>
        <v>0</v>
      </c>
    </row>
    <row r="54" spans="1:24" x14ac:dyDescent="0.25">
      <c r="A54" s="28" t="s">
        <v>265</v>
      </c>
      <c r="B54" s="31">
        <f>+[2]TabDin!B55</f>
        <v>254927.30377550243</v>
      </c>
      <c r="C54" s="31">
        <f>+[2]TabDin!C55</f>
        <v>4586191.6848085281</v>
      </c>
      <c r="D54" s="31">
        <f>+[2]TabDin!D55</f>
        <v>1633234.2595217188</v>
      </c>
      <c r="E54" s="31">
        <f>+[2]TabDin!E55</f>
        <v>0</v>
      </c>
      <c r="F54" s="31">
        <f>+[2]TabDin!F55</f>
        <v>1415745.6985447621</v>
      </c>
      <c r="G54" s="31">
        <f>+[2]TabDin!G55</f>
        <v>0</v>
      </c>
      <c r="H54" s="31">
        <f>+[2]TabDin!H55</f>
        <v>0</v>
      </c>
      <c r="I54" s="31">
        <f>+[2]TabDin!I55</f>
        <v>4892947.1370344916</v>
      </c>
      <c r="J54" s="31">
        <f>+[2]TabDin!J55</f>
        <v>3314287.7826856468</v>
      </c>
      <c r="K54" s="31">
        <f>+[2]TabDin!K55</f>
        <v>0</v>
      </c>
      <c r="L54" s="31">
        <f t="shared" si="1"/>
        <v>16097333.86637065</v>
      </c>
      <c r="N54" s="28" t="s">
        <v>265</v>
      </c>
      <c r="O54" s="32">
        <f>+B54/[1]Formato_Análises_Mecenato!$O$31</f>
        <v>1.5564167152216056E-4</v>
      </c>
      <c r="P54" s="32">
        <f>+C54/[1]Formato_Análises_Mecenato!$O$31</f>
        <v>2.8000238859201667E-3</v>
      </c>
      <c r="Q54" s="32">
        <f>+D54/[1]Formato_Análises_Mecenato!$O$31</f>
        <v>9.9714430888530876E-4</v>
      </c>
      <c r="R54" s="32">
        <f>+E54/[1]Formato_Análises_Mecenato!$O$31</f>
        <v>0</v>
      </c>
      <c r="S54" s="32">
        <f>+F54/[1]Formato_Análises_Mecenato!$O$31</f>
        <v>8.6436024587567279E-4</v>
      </c>
      <c r="T54" s="32">
        <f>+G54/[1]Formato_Análises_Mecenato!$O$31</f>
        <v>0</v>
      </c>
      <c r="U54" s="32">
        <f>+H54/[1]Formato_Análises_Mecenato!$O$31</f>
        <v>0</v>
      </c>
      <c r="V54" s="32">
        <f>+I54/[1]Formato_Análises_Mecenato!$O$31</f>
        <v>2.9873083808561432E-3</v>
      </c>
      <c r="W54" s="32">
        <f>+J54/[1]Formato_Análises_Mecenato!$O$31</f>
        <v>2.0234838825147444E-3</v>
      </c>
      <c r="X54" s="32">
        <f>+K54/[1]Formato_Análises_Mecenato!$O$31</f>
        <v>0</v>
      </c>
    </row>
    <row r="55" spans="1:24" x14ac:dyDescent="0.25">
      <c r="A55" s="28" t="s">
        <v>266</v>
      </c>
      <c r="B55" s="31">
        <f>+[2]TabDin!B56</f>
        <v>5711259.5843509194</v>
      </c>
      <c r="C55" s="31">
        <f>+[2]TabDin!C56</f>
        <v>64544575.758457765</v>
      </c>
      <c r="D55" s="31">
        <f>+[2]TabDin!D56</f>
        <v>12868842.955460474</v>
      </c>
      <c r="E55" s="31">
        <f>+[2]TabDin!E56</f>
        <v>0</v>
      </c>
      <c r="F55" s="31">
        <f>+[2]TabDin!F56</f>
        <v>12720495.522886209</v>
      </c>
      <c r="G55" s="31">
        <f>+[2]TabDin!G56</f>
        <v>2950358.6623618146</v>
      </c>
      <c r="H55" s="31">
        <f>+[2]TabDin!H56</f>
        <v>0</v>
      </c>
      <c r="I55" s="31">
        <f>+[2]TabDin!I56</f>
        <v>30608490.470233463</v>
      </c>
      <c r="J55" s="31">
        <f>+[2]TabDin!J56</f>
        <v>29690342.355507836</v>
      </c>
      <c r="K55" s="31">
        <f>+[2]TabDin!K56</f>
        <v>0</v>
      </c>
      <c r="L55" s="31">
        <f t="shared" si="1"/>
        <v>159094365.30925846</v>
      </c>
      <c r="N55" s="28" t="s">
        <v>266</v>
      </c>
      <c r="O55" s="32">
        <f>+B55/[1]Formato_Análises_Mecenato!$O$31</f>
        <v>3.4869155835427546E-3</v>
      </c>
      <c r="P55" s="32">
        <f>+C55/[1]Formato_Análises_Mecenato!$O$31</f>
        <v>3.9406628909321471E-2</v>
      </c>
      <c r="Q55" s="32">
        <f>+D55/[1]Formato_Análises_Mecenato!$O$31</f>
        <v>7.8568603616813639E-3</v>
      </c>
      <c r="R55" s="32">
        <f>+E55/[1]Formato_Análises_Mecenato!$O$31</f>
        <v>0</v>
      </c>
      <c r="S55" s="32">
        <f>+F55/[1]Formato_Análises_Mecenato!$O$31</f>
        <v>7.7662892771802996E-3</v>
      </c>
      <c r="T55" s="32">
        <f>+G55/[1]Formato_Análises_Mecenato!$O$31</f>
        <v>1.8012929450831382E-3</v>
      </c>
      <c r="U55" s="32">
        <f>+H55/[1]Formato_Análises_Mecenato!$O$31</f>
        <v>0</v>
      </c>
      <c r="V55" s="32">
        <f>+I55/[1]Formato_Análises_Mecenato!$O$31</f>
        <v>1.8687510317657301E-2</v>
      </c>
      <c r="W55" s="32">
        <f>+J55/[1]Formato_Análises_Mecenato!$O$31</f>
        <v>1.8126950090626221E-2</v>
      </c>
      <c r="X55" s="32">
        <f>+K55/[1]Formato_Análises_Mecenato!$O$31</f>
        <v>0</v>
      </c>
    </row>
    <row r="56" spans="1:24" x14ac:dyDescent="0.25">
      <c r="A56" s="28" t="s">
        <v>267</v>
      </c>
      <c r="B56" s="31">
        <f>+[2]TabDin!B57</f>
        <v>22107.550710715346</v>
      </c>
      <c r="C56" s="31">
        <f>+[2]TabDin!C57</f>
        <v>1746522.2538041936</v>
      </c>
      <c r="D56" s="31">
        <f>+[2]TabDin!D57</f>
        <v>1859118.9532194436</v>
      </c>
      <c r="E56" s="31">
        <f>+[2]TabDin!E57</f>
        <v>0</v>
      </c>
      <c r="F56" s="31">
        <f>+[2]TabDin!F57</f>
        <v>84975.767925167485</v>
      </c>
      <c r="G56" s="31">
        <f>+[2]TabDin!G57</f>
        <v>0</v>
      </c>
      <c r="H56" s="31">
        <f>+[2]TabDin!H57</f>
        <v>0</v>
      </c>
      <c r="I56" s="31">
        <f>+[2]TabDin!I57</f>
        <v>734617.74007819244</v>
      </c>
      <c r="J56" s="31">
        <f>+[2]TabDin!J57</f>
        <v>0</v>
      </c>
      <c r="K56" s="31">
        <f>+[2]TabDin!K57</f>
        <v>0</v>
      </c>
      <c r="L56" s="31">
        <f t="shared" si="1"/>
        <v>4447342.2657377124</v>
      </c>
      <c r="N56" s="28" t="s">
        <v>267</v>
      </c>
      <c r="O56" s="32">
        <f>+B56/[1]Formato_Análises_Mecenato!$O$31</f>
        <v>1.3497401396073287E-5</v>
      </c>
      <c r="P56" s="32">
        <f>+C56/[1]Formato_Análises_Mecenato!$O$31</f>
        <v>1.0663104300986134E-3</v>
      </c>
      <c r="Q56" s="32">
        <f>+D56/[1]Formato_Análises_Mecenato!$O$31</f>
        <v>1.1350544926031956E-3</v>
      </c>
      <c r="R56" s="32">
        <f>+E56/[1]Formato_Análises_Mecenato!$O$31</f>
        <v>0</v>
      </c>
      <c r="S56" s="32">
        <f>+F56/[1]Formato_Análises_Mecenato!$O$31</f>
        <v>5.1880557174053529E-5</v>
      </c>
      <c r="T56" s="32">
        <f>+G56/[1]Formato_Análises_Mecenato!$O$31</f>
        <v>0</v>
      </c>
      <c r="U56" s="32">
        <f>+H56/[1]Formato_Análises_Mecenato!$O$31</f>
        <v>0</v>
      </c>
      <c r="V56" s="32">
        <f>+I56/[1]Formato_Análises_Mecenato!$O$31</f>
        <v>4.4850877604029065E-4</v>
      </c>
      <c r="W56" s="32">
        <f>+J56/[1]Formato_Análises_Mecenato!$O$31</f>
        <v>0</v>
      </c>
      <c r="X56" s="32">
        <f>+K56/[1]Formato_Análises_Mecenato!$O$31</f>
        <v>0</v>
      </c>
    </row>
    <row r="57" spans="1:24" x14ac:dyDescent="0.25">
      <c r="A57" s="28" t="s">
        <v>268</v>
      </c>
      <c r="B57" s="31">
        <f>+[2]TabDin!B58</f>
        <v>32295742.839706026</v>
      </c>
      <c r="C57" s="31">
        <f>+[2]TabDin!C58</f>
        <v>57811813.49443727</v>
      </c>
      <c r="D57" s="31">
        <f>+[2]TabDin!D58</f>
        <v>26725836.451437555</v>
      </c>
      <c r="E57" s="31">
        <f>+[2]TabDin!E58</f>
        <v>0</v>
      </c>
      <c r="F57" s="31">
        <f>+[2]TabDin!F58</f>
        <v>25116197.311424684</v>
      </c>
      <c r="G57" s="31">
        <f>+[2]TabDin!G58</f>
        <v>11784601.374700123</v>
      </c>
      <c r="H57" s="31">
        <f>+[2]TabDin!H58</f>
        <v>0</v>
      </c>
      <c r="I57" s="31">
        <f>+[2]TabDin!I58</f>
        <v>60017498.537300937</v>
      </c>
      <c r="J57" s="31">
        <f>+[2]TabDin!J58</f>
        <v>14867365.539709145</v>
      </c>
      <c r="K57" s="31">
        <f>+[2]TabDin!K58</f>
        <v>0</v>
      </c>
      <c r="L57" s="31">
        <f t="shared" si="1"/>
        <v>228619055.54871574</v>
      </c>
      <c r="N57" s="28" t="s">
        <v>268</v>
      </c>
      <c r="O57" s="32">
        <f>+B57/[1]Formato_Análises_Mecenato!$O$31</f>
        <v>1.9717634494923524E-2</v>
      </c>
      <c r="P57" s="32">
        <f>+C57/[1]Formato_Análises_Mecenato!$O$31</f>
        <v>3.5296051669402556E-2</v>
      </c>
      <c r="Q57" s="32">
        <f>+D57/[1]Formato_Análises_Mecenato!$O$31</f>
        <v>1.6317019779853635E-2</v>
      </c>
      <c r="R57" s="32">
        <f>+E57/[1]Formato_Análises_Mecenato!$O$31</f>
        <v>0</v>
      </c>
      <c r="S57" s="32">
        <f>+F57/[1]Formato_Análises_Mecenato!$O$31</f>
        <v>1.5334281083022169E-2</v>
      </c>
      <c r="T57" s="32">
        <f>+G57/[1]Formato_Análises_Mecenato!$O$31</f>
        <v>7.1948945013591593E-3</v>
      </c>
      <c r="U57" s="32">
        <f>+H57/[1]Formato_Análises_Mecenato!$O$31</f>
        <v>0</v>
      </c>
      <c r="V57" s="32">
        <f>+I57/[1]Formato_Análises_Mecenato!$O$31</f>
        <v>3.6642696386694387E-2</v>
      </c>
      <c r="W57" s="32">
        <f>+J57/[1]Formato_Análises_Mecenato!$O$31</f>
        <v>9.0770254478863919E-3</v>
      </c>
      <c r="X57" s="32">
        <f>+K57/[1]Formato_Análises_Mecenato!$O$31</f>
        <v>0</v>
      </c>
    </row>
    <row r="58" spans="1:24" x14ac:dyDescent="0.25">
      <c r="A58" s="28" t="s">
        <v>269</v>
      </c>
      <c r="B58" s="31">
        <f>+[2]TabDin!B59</f>
        <v>19980682.562069096</v>
      </c>
      <c r="C58" s="31">
        <f>+[2]TabDin!C59</f>
        <v>235345290.46710351</v>
      </c>
      <c r="D58" s="31">
        <f>+[2]TabDin!D59</f>
        <v>70787624.847305059</v>
      </c>
      <c r="E58" s="31">
        <f>+[2]TabDin!E59</f>
        <v>0</v>
      </c>
      <c r="F58" s="31">
        <f>+[2]TabDin!F59</f>
        <v>72955631.787627116</v>
      </c>
      <c r="G58" s="31">
        <f>+[2]TabDin!G59</f>
        <v>32961476.9619487</v>
      </c>
      <c r="H58" s="31">
        <f>+[2]TabDin!H59</f>
        <v>0</v>
      </c>
      <c r="I58" s="31">
        <f>+[2]TabDin!I59</f>
        <v>152146818.60014284</v>
      </c>
      <c r="J58" s="31">
        <f>+[2]TabDin!J59</f>
        <v>47983422.362964548</v>
      </c>
      <c r="K58" s="31">
        <f>+[2]TabDin!K59</f>
        <v>0</v>
      </c>
      <c r="L58" s="31">
        <f t="shared" si="1"/>
        <v>632160947.5891608</v>
      </c>
      <c r="N58" s="28" t="s">
        <v>269</v>
      </c>
      <c r="O58" s="32">
        <f>+B58/[1]Formato_Análises_Mecenato!$O$31</f>
        <v>1.2198877036932608E-2</v>
      </c>
      <c r="P58" s="32">
        <f>+C58/[1]Formato_Análises_Mecenato!$O$31</f>
        <v>0.14368619543956576</v>
      </c>
      <c r="Q58" s="32">
        <f>+D58/[1]Formato_Análises_Mecenato!$O$31</f>
        <v>4.3218219826388508E-2</v>
      </c>
      <c r="R58" s="32">
        <f>+E58/[1]Formato_Análises_Mecenato!$O$31</f>
        <v>0</v>
      </c>
      <c r="S58" s="32">
        <f>+F58/[1]Formato_Análises_Mecenato!$O$31</f>
        <v>4.4541860798014379E-2</v>
      </c>
      <c r="T58" s="32">
        <f>+G58/[1]Formato_Análises_Mecenato!$O$31</f>
        <v>2.0124087511295737E-2</v>
      </c>
      <c r="U58" s="32">
        <f>+H58/[1]Formato_Análises_Mecenato!$O$31</f>
        <v>0</v>
      </c>
      <c r="V58" s="32">
        <f>+I58/[1]Formato_Análises_Mecenato!$O$31</f>
        <v>9.2890737135630341E-2</v>
      </c>
      <c r="W58" s="32">
        <f>+J58/[1]Formato_Análises_Mecenato!$O$31</f>
        <v>2.9295489150516368E-2</v>
      </c>
      <c r="X58" s="32">
        <f>+K58/[1]Formato_Análises_Mecenato!$O$31</f>
        <v>0</v>
      </c>
    </row>
    <row r="59" spans="1:24" x14ac:dyDescent="0.25">
      <c r="A59" s="28" t="s">
        <v>270</v>
      </c>
      <c r="B59" s="31">
        <f>+[2]TabDin!B60</f>
        <v>2845016.3612494897</v>
      </c>
      <c r="C59" s="31">
        <f>+[2]TabDin!C60</f>
        <v>25615400.954253051</v>
      </c>
      <c r="D59" s="31">
        <f>+[2]TabDin!D60</f>
        <v>1187301.5517122848</v>
      </c>
      <c r="E59" s="31">
        <f>+[2]TabDin!E60</f>
        <v>0</v>
      </c>
      <c r="F59" s="31">
        <f>+[2]TabDin!F60</f>
        <v>5324012.0935992049</v>
      </c>
      <c r="G59" s="31">
        <f>+[2]TabDin!G60</f>
        <v>8863601.4152776133</v>
      </c>
      <c r="H59" s="31">
        <f>+[2]TabDin!H60</f>
        <v>0</v>
      </c>
      <c r="I59" s="31">
        <f>+[2]TabDin!I60</f>
        <v>4015760.6734991665</v>
      </c>
      <c r="J59" s="31">
        <f>+[2]TabDin!J60</f>
        <v>1125940.8216159784</v>
      </c>
      <c r="K59" s="31">
        <f>+[2]TabDin!K60</f>
        <v>0</v>
      </c>
      <c r="L59" s="31">
        <f t="shared" si="1"/>
        <v>48977033.87120679</v>
      </c>
      <c r="N59" s="28" t="s">
        <v>270</v>
      </c>
      <c r="O59" s="32">
        <f>+B59/[1]Formato_Análises_Mecenato!$O$31</f>
        <v>1.7369779361206161E-3</v>
      </c>
      <c r="P59" s="32">
        <f>+C59/[1]Formato_Análises_Mecenato!$O$31</f>
        <v>1.5639061654773641E-2</v>
      </c>
      <c r="Q59" s="32">
        <f>+D59/[1]Formato_Análises_Mecenato!$O$31</f>
        <v>7.2488743015181468E-4</v>
      </c>
      <c r="R59" s="32">
        <f>+E59/[1]Formato_Análises_Mecenato!$O$31</f>
        <v>0</v>
      </c>
      <c r="S59" s="32">
        <f>+F59/[1]Formato_Análises_Mecenato!$O$31</f>
        <v>3.2504879986559013E-3</v>
      </c>
      <c r="T59" s="32">
        <f>+G59/[1]Formato_Análises_Mecenato!$O$31</f>
        <v>5.4115260293768697E-3</v>
      </c>
      <c r="U59" s="32">
        <f>+H59/[1]Formato_Análises_Mecenato!$O$31</f>
        <v>0</v>
      </c>
      <c r="V59" s="32">
        <f>+I59/[1]Formato_Análises_Mecenato!$O$31</f>
        <v>2.4517566161009609E-3</v>
      </c>
      <c r="W59" s="32">
        <f>+J59/[1]Formato_Análises_Mecenato!$O$31</f>
        <v>6.8742464583421343E-4</v>
      </c>
      <c r="X59" s="32">
        <f>+K59/[1]Formato_Análises_Mecenato!$O$31</f>
        <v>0</v>
      </c>
    </row>
    <row r="60" spans="1:24" x14ac:dyDescent="0.25">
      <c r="A60" s="28" t="s">
        <v>271</v>
      </c>
      <c r="B60" s="31">
        <f>+[2]TabDin!B61</f>
        <v>2028643.5028311079</v>
      </c>
      <c r="C60" s="31">
        <f>+[2]TabDin!C61</f>
        <v>12248342.539169403</v>
      </c>
      <c r="D60" s="31">
        <f>+[2]TabDin!D61</f>
        <v>1492785.4945276298</v>
      </c>
      <c r="E60" s="31">
        <f>+[2]TabDin!E61</f>
        <v>0</v>
      </c>
      <c r="F60" s="31">
        <f>+[2]TabDin!F61</f>
        <v>3761167.1715352274</v>
      </c>
      <c r="G60" s="31">
        <f>+[2]TabDin!G61</f>
        <v>178449.11264285169</v>
      </c>
      <c r="H60" s="31">
        <f>+[2]TabDin!H61</f>
        <v>0</v>
      </c>
      <c r="I60" s="31">
        <f>+[2]TabDin!I61</f>
        <v>4395756.5361579908</v>
      </c>
      <c r="J60" s="31">
        <f>+[2]TabDin!J61</f>
        <v>2123553.7707892531</v>
      </c>
      <c r="K60" s="31">
        <f>+[2]TabDin!K61</f>
        <v>0</v>
      </c>
      <c r="L60" s="31">
        <f t="shared" si="1"/>
        <v>26228698.127653465</v>
      </c>
      <c r="N60" s="28" t="s">
        <v>271</v>
      </c>
      <c r="O60" s="32">
        <f>+B60/[1]Formato_Análises_Mecenato!$O$31</f>
        <v>1.2385549175276144E-3</v>
      </c>
      <c r="P60" s="32">
        <f>+C60/[1]Formato_Análises_Mecenato!$O$31</f>
        <v>7.4780240403401772E-3</v>
      </c>
      <c r="Q60" s="32">
        <f>+D60/[1]Formato_Análises_Mecenato!$O$31</f>
        <v>9.1139562593468403E-4</v>
      </c>
      <c r="R60" s="32">
        <f>+E60/[1]Formato_Análises_Mecenato!$O$31</f>
        <v>0</v>
      </c>
      <c r="S60" s="32">
        <f>+F60/[1]Formato_Análises_Mecenato!$O$31</f>
        <v>2.2963187417834913E-3</v>
      </c>
      <c r="T60" s="32">
        <f>+G60/[1]Formato_Análises_Mecenato!$O$31</f>
        <v>1.0894917006551239E-4</v>
      </c>
      <c r="U60" s="32">
        <f>+H60/[1]Formato_Análises_Mecenato!$O$31</f>
        <v>0</v>
      </c>
      <c r="V60" s="32">
        <f>+I60/[1]Formato_Análises_Mecenato!$O$31</f>
        <v>2.683756838751918E-3</v>
      </c>
      <c r="W60" s="32">
        <f>+J60/[1]Formato_Análises_Mecenato!$O$31</f>
        <v>1.2965008202647751E-3</v>
      </c>
      <c r="X60" s="32">
        <f>+K60/[1]Formato_Análises_Mecenato!$O$31</f>
        <v>0</v>
      </c>
    </row>
    <row r="61" spans="1:24" x14ac:dyDescent="0.25">
      <c r="A61" s="28" t="s">
        <v>272</v>
      </c>
      <c r="B61" s="31">
        <f>+[2]TabDin!B62</f>
        <v>12098502.507231532</v>
      </c>
      <c r="C61" s="31">
        <f>+[2]TabDin!C62</f>
        <v>21637419.028595075</v>
      </c>
      <c r="D61" s="31">
        <f>+[2]TabDin!D62</f>
        <v>3605141.1756148571</v>
      </c>
      <c r="E61" s="31">
        <f>+[2]TabDin!E62</f>
        <v>0</v>
      </c>
      <c r="F61" s="31">
        <f>+[2]TabDin!F62</f>
        <v>7612446.4372975547</v>
      </c>
      <c r="G61" s="31">
        <f>+[2]TabDin!G62</f>
        <v>15364537.241974859</v>
      </c>
      <c r="H61" s="31">
        <f>+[2]TabDin!H62</f>
        <v>0</v>
      </c>
      <c r="I61" s="31">
        <f>+[2]TabDin!I62</f>
        <v>19759592.048241381</v>
      </c>
      <c r="J61" s="31">
        <f>+[2]TabDin!J62</f>
        <v>8426871.0052992497</v>
      </c>
      <c r="K61" s="31">
        <f>+[2]TabDin!K62</f>
        <v>0</v>
      </c>
      <c r="L61" s="31">
        <f t="shared" si="1"/>
        <v>88504509.444254518</v>
      </c>
      <c r="N61" s="28" t="s">
        <v>272</v>
      </c>
      <c r="O61" s="32">
        <f>+B61/[1]Formato_Análises_Mecenato!$O$31</f>
        <v>7.3865416738523497E-3</v>
      </c>
      <c r="P61" s="32">
        <f>+C61/[1]Formato_Análises_Mecenato!$O$31</f>
        <v>1.3210370231670583E-2</v>
      </c>
      <c r="Q61" s="32">
        <f>+D61/[1]Formato_Análises_Mecenato!$O$31</f>
        <v>2.2010596367511731E-3</v>
      </c>
      <c r="R61" s="32">
        <f>+E61/[1]Formato_Análises_Mecenato!$O$31</f>
        <v>0</v>
      </c>
      <c r="S61" s="32">
        <f>+F61/[1]Formato_Análises_Mecenato!$O$31</f>
        <v>4.6476539402672008E-3</v>
      </c>
      <c r="T61" s="32">
        <f>+G61/[1]Formato_Análises_Mecenato!$O$31</f>
        <v>9.3805654517547018E-3</v>
      </c>
      <c r="U61" s="32">
        <f>+H61/[1]Formato_Análises_Mecenato!$O$31</f>
        <v>0</v>
      </c>
      <c r="V61" s="32">
        <f>+I61/[1]Formato_Análises_Mecenato!$O$31</f>
        <v>1.206389386086551E-2</v>
      </c>
      <c r="W61" s="32">
        <f>+J61/[1]Formato_Análises_Mecenato!$O$31</f>
        <v>5.1448874621975354E-3</v>
      </c>
      <c r="X61" s="32">
        <f>+K61/[1]Formato_Análises_Mecenato!$O$31</f>
        <v>0</v>
      </c>
    </row>
    <row r="62" spans="1:24" x14ac:dyDescent="0.25">
      <c r="A62" s="28" t="s">
        <v>273</v>
      </c>
      <c r="B62" s="31">
        <f>+[2]TabDin!B63</f>
        <v>0</v>
      </c>
      <c r="C62" s="31">
        <f>+[2]TabDin!C63</f>
        <v>424878.8396258374</v>
      </c>
      <c r="D62" s="31">
        <f>+[2]TabDin!D63</f>
        <v>203941.84302040195</v>
      </c>
      <c r="E62" s="31">
        <f>+[2]TabDin!E63</f>
        <v>0</v>
      </c>
      <c r="F62" s="31">
        <f>+[2]TabDin!F63</f>
        <v>0</v>
      </c>
      <c r="G62" s="31">
        <f>+[2]TabDin!G63</f>
        <v>0</v>
      </c>
      <c r="H62" s="31">
        <f>+[2]TabDin!H63</f>
        <v>0</v>
      </c>
      <c r="I62" s="31">
        <f>+[2]TabDin!I63</f>
        <v>476948.59117966302</v>
      </c>
      <c r="J62" s="31">
        <f>+[2]TabDin!J63</f>
        <v>0</v>
      </c>
      <c r="K62" s="31">
        <f>+[2]TabDin!K63</f>
        <v>0</v>
      </c>
      <c r="L62" s="31">
        <f t="shared" si="1"/>
        <v>1105769.2738259025</v>
      </c>
      <c r="N62" s="28" t="s">
        <v>273</v>
      </c>
      <c r="O62" s="32">
        <f>+B62/[1]Formato_Análises_Mecenato!$O$31</f>
        <v>0</v>
      </c>
      <c r="P62" s="32">
        <f>+C62/[1]Formato_Análises_Mecenato!$O$31</f>
        <v>2.5940278587026762E-4</v>
      </c>
      <c r="Q62" s="32">
        <f>+D62/[1]Formato_Análises_Mecenato!$O$31</f>
        <v>1.2451333721772846E-4</v>
      </c>
      <c r="R62" s="32">
        <f>+E62/[1]Formato_Análises_Mecenato!$O$31</f>
        <v>0</v>
      </c>
      <c r="S62" s="32">
        <f>+F62/[1]Formato_Análises_Mecenato!$O$31</f>
        <v>0</v>
      </c>
      <c r="T62" s="32">
        <f>+G62/[1]Formato_Análises_Mecenato!$O$31</f>
        <v>0</v>
      </c>
      <c r="U62" s="32">
        <f>+H62/[1]Formato_Análises_Mecenato!$O$31</f>
        <v>0</v>
      </c>
      <c r="V62" s="32">
        <f>+I62/[1]Formato_Análises_Mecenato!$O$31</f>
        <v>2.9119311608424066E-4</v>
      </c>
      <c r="W62" s="32">
        <f>+J62/[1]Formato_Análises_Mecenato!$O$31</f>
        <v>0</v>
      </c>
      <c r="X62" s="32">
        <f>+K62/[1]Formato_Análises_Mecenato!$O$31</f>
        <v>0</v>
      </c>
    </row>
    <row r="63" spans="1:24" x14ac:dyDescent="0.25">
      <c r="A63" s="28" t="s">
        <v>274</v>
      </c>
      <c r="B63" s="31">
        <f>+[2]TabDin!B64</f>
        <v>0</v>
      </c>
      <c r="C63" s="31">
        <f>+[2]TabDin!C64</f>
        <v>169951.53585033494</v>
      </c>
      <c r="D63" s="31">
        <f>+[2]TabDin!D64</f>
        <v>33990.30717006699</v>
      </c>
      <c r="E63" s="31">
        <f>+[2]TabDin!E64</f>
        <v>0</v>
      </c>
      <c r="F63" s="31">
        <f>+[2]TabDin!F64</f>
        <v>0</v>
      </c>
      <c r="G63" s="31">
        <f>+[2]TabDin!G64</f>
        <v>0</v>
      </c>
      <c r="H63" s="31">
        <f>+[2]TabDin!H64</f>
        <v>0</v>
      </c>
      <c r="I63" s="31">
        <f>+[2]TabDin!I64</f>
        <v>1359612.2868026795</v>
      </c>
      <c r="J63" s="31">
        <f>+[2]TabDin!J64</f>
        <v>0</v>
      </c>
      <c r="K63" s="31">
        <f>+[2]TabDin!K64</f>
        <v>0</v>
      </c>
      <c r="L63" s="31">
        <f t="shared" si="1"/>
        <v>1563554.1298230814</v>
      </c>
      <c r="N63" s="28" t="s">
        <v>274</v>
      </c>
      <c r="O63" s="32">
        <f>+B63/[1]Formato_Análises_Mecenato!$O$31</f>
        <v>0</v>
      </c>
      <c r="P63" s="32">
        <f>+C63/[1]Formato_Análises_Mecenato!$O$31</f>
        <v>1.0376111434810704E-4</v>
      </c>
      <c r="Q63" s="32">
        <f>+D63/[1]Formato_Análises_Mecenato!$O$31</f>
        <v>2.075222286962141E-5</v>
      </c>
      <c r="R63" s="32">
        <f>+E63/[1]Formato_Análises_Mecenato!$O$31</f>
        <v>0</v>
      </c>
      <c r="S63" s="32">
        <f>+F63/[1]Formato_Análises_Mecenato!$O$31</f>
        <v>0</v>
      </c>
      <c r="T63" s="32">
        <f>+G63/[1]Formato_Análises_Mecenato!$O$31</f>
        <v>0</v>
      </c>
      <c r="U63" s="32">
        <f>+H63/[1]Formato_Análises_Mecenato!$O$31</f>
        <v>0</v>
      </c>
      <c r="V63" s="32">
        <f>+I63/[1]Formato_Análises_Mecenato!$O$31</f>
        <v>8.3008891478485636E-4</v>
      </c>
      <c r="W63" s="32">
        <f>+J63/[1]Formato_Análises_Mecenato!$O$31</f>
        <v>0</v>
      </c>
      <c r="X63" s="32">
        <f>+K63/[1]Formato_Análises_Mecenato!$O$31</f>
        <v>0</v>
      </c>
    </row>
    <row r="64" spans="1:24" x14ac:dyDescent="0.25">
      <c r="A64" s="28" t="s">
        <v>275</v>
      </c>
      <c r="B64" s="31">
        <f>+[2]TabDin!B65</f>
        <v>0</v>
      </c>
      <c r="C64" s="31">
        <f>+[2]TabDin!C65</f>
        <v>476805.62794770568</v>
      </c>
      <c r="D64" s="31">
        <f>+[2]TabDin!D65</f>
        <v>0</v>
      </c>
      <c r="E64" s="31">
        <f>+[2]TabDin!E65</f>
        <v>0</v>
      </c>
      <c r="F64" s="31">
        <f>+[2]TabDin!F65</f>
        <v>105309.02460160533</v>
      </c>
      <c r="G64" s="31">
        <f>+[2]TabDin!G65</f>
        <v>702741.59602379636</v>
      </c>
      <c r="H64" s="31">
        <f>+[2]TabDin!H65</f>
        <v>0</v>
      </c>
      <c r="I64" s="31">
        <f>+[2]TabDin!I65</f>
        <v>2081311.330834744</v>
      </c>
      <c r="J64" s="31">
        <f>+[2]TabDin!J65</f>
        <v>0</v>
      </c>
      <c r="K64" s="31">
        <f>+[2]TabDin!K65</f>
        <v>0</v>
      </c>
      <c r="L64" s="31">
        <f t="shared" si="1"/>
        <v>3366167.5794078512</v>
      </c>
      <c r="N64" s="28" t="s">
        <v>275</v>
      </c>
      <c r="O64" s="32">
        <f>+B64/[1]Formato_Análises_Mecenato!$O$31</f>
        <v>0</v>
      </c>
      <c r="P64" s="32">
        <f>+C64/[1]Formato_Análises_Mecenato!$O$31</f>
        <v>2.9110583223485102E-4</v>
      </c>
      <c r="Q64" s="32">
        <f>+D64/[1]Formato_Análises_Mecenato!$O$31</f>
        <v>0</v>
      </c>
      <c r="R64" s="32">
        <f>+E64/[1]Formato_Análises_Mecenato!$O$31</f>
        <v>0</v>
      </c>
      <c r="S64" s="32">
        <f>+F64/[1]Formato_Análises_Mecenato!$O$31</f>
        <v>6.4294692536332579E-5</v>
      </c>
      <c r="T64" s="32">
        <f>+G64/[1]Formato_Análises_Mecenato!$O$31</f>
        <v>4.2904732068093678E-4</v>
      </c>
      <c r="U64" s="32">
        <f>+H64/[1]Formato_Análises_Mecenato!$O$31</f>
        <v>0</v>
      </c>
      <c r="V64" s="32">
        <f>+I64/[1]Formato_Análises_Mecenato!$O$31</f>
        <v>1.2707103934790896E-3</v>
      </c>
      <c r="W64" s="32">
        <f>+J64/[1]Formato_Análises_Mecenato!$O$31</f>
        <v>0</v>
      </c>
      <c r="X64" s="32">
        <f>+K64/[1]Formato_Análises_Mecenato!$O$31</f>
        <v>0</v>
      </c>
    </row>
    <row r="65" spans="1:24" x14ac:dyDescent="0.25">
      <c r="A65" s="28" t="s">
        <v>276</v>
      </c>
      <c r="B65" s="31">
        <f>+[2]TabDin!B66</f>
        <v>142504.36281050585</v>
      </c>
      <c r="C65" s="31">
        <f>+[2]TabDin!C66</f>
        <v>6738003.960274606</v>
      </c>
      <c r="D65" s="31">
        <f>+[2]TabDin!D66</f>
        <v>2449527.1727376366</v>
      </c>
      <c r="E65" s="31">
        <f>+[2]TabDin!E66</f>
        <v>0</v>
      </c>
      <c r="F65" s="31">
        <f>+[2]TabDin!F66</f>
        <v>506285.62529814779</v>
      </c>
      <c r="G65" s="31">
        <f>+[2]TabDin!G66</f>
        <v>1308626.8260475791</v>
      </c>
      <c r="H65" s="31">
        <f>+[2]TabDin!H66</f>
        <v>0</v>
      </c>
      <c r="I65" s="31">
        <f>+[2]TabDin!I66</f>
        <v>9808931.2387438137</v>
      </c>
      <c r="J65" s="31">
        <f>+[2]TabDin!J66</f>
        <v>0</v>
      </c>
      <c r="K65" s="31">
        <f>+[2]TabDin!K66</f>
        <v>0</v>
      </c>
      <c r="L65" s="31">
        <f t="shared" si="1"/>
        <v>20953879.185912289</v>
      </c>
      <c r="N65" s="28" t="s">
        <v>276</v>
      </c>
      <c r="O65" s="32">
        <f>+B65/[1]Formato_Análises_Mecenato!$O$31</f>
        <v>8.7003694380887744E-5</v>
      </c>
      <c r="P65" s="32">
        <f>+C65/[1]Formato_Análises_Mecenato!$O$31</f>
        <v>4.1137774713359476E-3</v>
      </c>
      <c r="Q65" s="32">
        <f>+D65/[1]Formato_Análises_Mecenato!$O$31</f>
        <v>1.4955185182501211E-3</v>
      </c>
      <c r="R65" s="32">
        <f>+E65/[1]Formato_Análises_Mecenato!$O$31</f>
        <v>0</v>
      </c>
      <c r="S65" s="32">
        <f>+F65/[1]Formato_Análises_Mecenato!$O$31</f>
        <v>3.0910435964301089E-4</v>
      </c>
      <c r="T65" s="32">
        <f>+G65/[1]Formato_Análises_Mecenato!$O$31</f>
        <v>7.9896058048042418E-4</v>
      </c>
      <c r="U65" s="32">
        <f>+H65/[1]Formato_Análises_Mecenato!$O$31</f>
        <v>0</v>
      </c>
      <c r="V65" s="32">
        <f>+I65/[1]Formato_Análises_Mecenato!$O$31</f>
        <v>5.9886816015144017E-3</v>
      </c>
      <c r="W65" s="32">
        <f>+J65/[1]Formato_Análises_Mecenato!$O$31</f>
        <v>0</v>
      </c>
      <c r="X65" s="32">
        <f>+K65/[1]Formato_Análises_Mecenato!$O$31</f>
        <v>0</v>
      </c>
    </row>
    <row r="66" spans="1:24" x14ac:dyDescent="0.25">
      <c r="A66" s="28" t="s">
        <v>6</v>
      </c>
      <c r="B66" s="31">
        <f>+[2]TabDin!B67</f>
        <v>82935749.752988592</v>
      </c>
      <c r="C66" s="31">
        <f>+[2]TabDin!C67</f>
        <v>451752421.31887323</v>
      </c>
      <c r="D66" s="31">
        <f>+[2]TabDin!D67</f>
        <v>129996582.84468816</v>
      </c>
      <c r="E66" s="31">
        <f>+[2]TabDin!E67</f>
        <v>0</v>
      </c>
      <c r="F66" s="31">
        <f>+[2]TabDin!F67</f>
        <v>132927986.64230497</v>
      </c>
      <c r="G66" s="31">
        <f>+[2]TabDin!G67</f>
        <v>75055329.189406589</v>
      </c>
      <c r="H66" s="31">
        <f>+[2]TabDin!H67</f>
        <v>0</v>
      </c>
      <c r="I66" s="31">
        <f>+[2]TabDin!I67</f>
        <v>297493376.54241323</v>
      </c>
      <c r="J66" s="31">
        <f>+[2]TabDin!J67</f>
        <v>112452103.88376667</v>
      </c>
      <c r="K66" s="31">
        <f>+[2]TabDin!K67</f>
        <v>0</v>
      </c>
      <c r="L66" s="31">
        <f t="shared" si="1"/>
        <v>1282613550.1744413</v>
      </c>
      <c r="N66" s="28" t="s">
        <v>6</v>
      </c>
      <c r="O66" s="32">
        <f>+B66/[1]Formato_Análises_Mecenato!$O$31</f>
        <v>5.0635057639279814E-2</v>
      </c>
      <c r="P66" s="32">
        <f>+C66/[1]Formato_Análises_Mecenato!$O$31</f>
        <v>0.27581000907682857</v>
      </c>
      <c r="Q66" s="32">
        <f>+D66/[1]Formato_Análises_Mecenato!$O$31</f>
        <v>7.9367275087701278E-2</v>
      </c>
      <c r="R66" s="32">
        <f>+E66/[1]Formato_Análises_Mecenato!$O$31</f>
        <v>0</v>
      </c>
      <c r="S66" s="32">
        <f>+F66/[1]Formato_Análises_Mecenato!$O$31</f>
        <v>8.1156995451940009E-2</v>
      </c>
      <c r="T66" s="32">
        <f>+G66/[1]Formato_Análises_Mecenato!$O$31</f>
        <v>4.5823796504640323E-2</v>
      </c>
      <c r="U66" s="32">
        <f>+H66/[1]Formato_Análises_Mecenato!$O$31</f>
        <v>0</v>
      </c>
      <c r="V66" s="32">
        <f>+I66/[1]Formato_Análises_Mecenato!$O$31</f>
        <v>0.1816296869973886</v>
      </c>
      <c r="W66" s="32">
        <f>+J66/[1]Formato_Análises_Mecenato!$O$31</f>
        <v>6.8655782081569985E-2</v>
      </c>
      <c r="X66" s="32">
        <f>+K66/[1]Formato_Análises_Mecenato!$O$31</f>
        <v>0</v>
      </c>
    </row>
    <row r="67" spans="1:24" x14ac:dyDescent="0.25">
      <c r="A67" s="28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</row>
    <row r="68" spans="1:24" x14ac:dyDescent="0.25">
      <c r="A68" s="28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</row>
    <row r="69" spans="1:24" x14ac:dyDescent="0.25">
      <c r="A69" s="28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</row>
    <row r="70" spans="1:24" x14ac:dyDescent="0.25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</row>
    <row r="71" spans="1:24" x14ac:dyDescent="0.25">
      <c r="A71" s="28"/>
      <c r="B71" s="30">
        <v>2009</v>
      </c>
      <c r="C71" s="30">
        <v>2009</v>
      </c>
      <c r="D71" s="30">
        <v>2009</v>
      </c>
      <c r="E71" s="30">
        <v>2009</v>
      </c>
      <c r="F71" s="30">
        <v>2009</v>
      </c>
      <c r="G71" s="30">
        <v>2009</v>
      </c>
      <c r="H71" s="30">
        <v>2009</v>
      </c>
      <c r="I71" s="30">
        <v>2009</v>
      </c>
      <c r="J71" s="30">
        <v>2009</v>
      </c>
      <c r="K71" s="30">
        <v>2009</v>
      </c>
      <c r="O71" s="30">
        <v>2009</v>
      </c>
      <c r="P71" s="30">
        <v>2009</v>
      </c>
      <c r="Q71" s="30">
        <v>2009</v>
      </c>
      <c r="R71" s="30">
        <v>2009</v>
      </c>
      <c r="S71" s="30">
        <v>2009</v>
      </c>
      <c r="T71" s="30">
        <v>2009</v>
      </c>
      <c r="U71" s="30">
        <v>2009</v>
      </c>
      <c r="V71" s="30">
        <v>2009</v>
      </c>
      <c r="W71" s="30">
        <v>2009</v>
      </c>
      <c r="X71" s="30">
        <v>2009</v>
      </c>
    </row>
    <row r="72" spans="1:24" x14ac:dyDescent="0.25">
      <c r="A72" s="28"/>
      <c r="B72" s="28" t="s">
        <v>283</v>
      </c>
      <c r="C72" s="28" t="s">
        <v>284</v>
      </c>
      <c r="D72" s="28" t="s">
        <v>285</v>
      </c>
      <c r="E72" s="28" t="s">
        <v>286</v>
      </c>
      <c r="F72" s="28" t="s">
        <v>287</v>
      </c>
      <c r="G72" s="28" t="s">
        <v>288</v>
      </c>
      <c r="H72" s="28" t="s">
        <v>289</v>
      </c>
      <c r="I72" s="28" t="s">
        <v>290</v>
      </c>
      <c r="J72" s="28" t="s">
        <v>291</v>
      </c>
      <c r="K72" s="28" t="s">
        <v>292</v>
      </c>
      <c r="L72" s="28" t="s">
        <v>293</v>
      </c>
      <c r="O72" s="28" t="s">
        <v>283</v>
      </c>
      <c r="P72" s="28" t="s">
        <v>284</v>
      </c>
      <c r="Q72" s="28" t="s">
        <v>285</v>
      </c>
      <c r="R72" s="28" t="s">
        <v>286</v>
      </c>
      <c r="S72" s="28" t="s">
        <v>287</v>
      </c>
      <c r="T72" s="28" t="s">
        <v>288</v>
      </c>
      <c r="U72" s="28" t="s">
        <v>289</v>
      </c>
      <c r="V72" s="28" t="s">
        <v>290</v>
      </c>
      <c r="W72" s="28" t="s">
        <v>291</v>
      </c>
      <c r="X72" s="28" t="s">
        <v>292</v>
      </c>
    </row>
    <row r="73" spans="1:24" x14ac:dyDescent="0.25">
      <c r="A73" s="28" t="s">
        <v>250</v>
      </c>
      <c r="B73" s="31">
        <f>+[2]TabDin!B74</f>
        <v>0</v>
      </c>
      <c r="C73" s="31">
        <f>+[2]TabDin!C74</f>
        <v>0</v>
      </c>
      <c r="D73" s="31">
        <f>+[2]TabDin!D74</f>
        <v>0</v>
      </c>
      <c r="E73" s="31">
        <f>+[2]TabDin!E74</f>
        <v>0</v>
      </c>
      <c r="F73" s="31">
        <f>+[2]TabDin!F74</f>
        <v>19551.204769368931</v>
      </c>
      <c r="G73" s="31">
        <f>+[2]TabDin!G74</f>
        <v>0</v>
      </c>
      <c r="H73" s="31">
        <f>+[2]TabDin!H74</f>
        <v>0</v>
      </c>
      <c r="I73" s="31">
        <f>+[2]TabDin!I74</f>
        <v>0</v>
      </c>
      <c r="J73" s="31">
        <f>+[2]TabDin!J74</f>
        <v>0</v>
      </c>
      <c r="K73" s="31">
        <f>+[2]TabDin!K74</f>
        <v>0</v>
      </c>
      <c r="L73" s="31">
        <f>SUM(B73:K73)</f>
        <v>19551.204769368931</v>
      </c>
      <c r="N73" s="28" t="s">
        <v>250</v>
      </c>
      <c r="O73" s="32">
        <f>+B73/[1]Formato_Análises_Mecenato!$P$31</f>
        <v>0</v>
      </c>
      <c r="P73" s="32">
        <f>+C73/[1]Formato_Análises_Mecenato!$P$31</f>
        <v>0</v>
      </c>
      <c r="Q73" s="32">
        <f>+D73/[1]Formato_Análises_Mecenato!$P$31</f>
        <v>0</v>
      </c>
      <c r="R73" s="32">
        <f>+E73/[1]Formato_Análises_Mecenato!$P$31</f>
        <v>0</v>
      </c>
      <c r="S73" s="32">
        <f>+F73/[1]Formato_Análises_Mecenato!$P$31</f>
        <v>1.2244252887962185E-5</v>
      </c>
      <c r="T73" s="32">
        <f>+G73/[1]Formato_Análises_Mecenato!$P$31</f>
        <v>0</v>
      </c>
      <c r="U73" s="32">
        <f>+H73/[1]Formato_Análises_Mecenato!$P$31</f>
        <v>0</v>
      </c>
      <c r="V73" s="32">
        <f>+I73/[1]Formato_Análises_Mecenato!$P$31</f>
        <v>0</v>
      </c>
      <c r="W73" s="32">
        <f>+J73/[1]Formato_Análises_Mecenato!$P$31</f>
        <v>0</v>
      </c>
      <c r="X73" s="32">
        <f>+K73/[1]Formato_Análises_Mecenato!$P$31</f>
        <v>0</v>
      </c>
    </row>
    <row r="74" spans="1:24" x14ac:dyDescent="0.25">
      <c r="A74" s="28" t="s">
        <v>251</v>
      </c>
      <c r="B74" s="31">
        <f>+[2]TabDin!B75</f>
        <v>0</v>
      </c>
      <c r="C74" s="31">
        <f>+[2]TabDin!C75</f>
        <v>40731.676602851941</v>
      </c>
      <c r="D74" s="31">
        <f>+[2]TabDin!D75</f>
        <v>0</v>
      </c>
      <c r="E74" s="31">
        <f>+[2]TabDin!E75</f>
        <v>0</v>
      </c>
      <c r="F74" s="31">
        <f>+[2]TabDin!F75</f>
        <v>0</v>
      </c>
      <c r="G74" s="31">
        <f>+[2]TabDin!G75</f>
        <v>0</v>
      </c>
      <c r="H74" s="31">
        <f>+[2]TabDin!H75</f>
        <v>0</v>
      </c>
      <c r="I74" s="31">
        <f>+[2]TabDin!I75</f>
        <v>0</v>
      </c>
      <c r="J74" s="31">
        <f>+[2]TabDin!J75</f>
        <v>0</v>
      </c>
      <c r="K74" s="31">
        <f>+[2]TabDin!K75</f>
        <v>0</v>
      </c>
      <c r="L74" s="31">
        <f t="shared" ref="L74:L100" si="2">SUM(B74:K74)</f>
        <v>40731.676602851941</v>
      </c>
      <c r="N74" s="28" t="s">
        <v>251</v>
      </c>
      <c r="O74" s="32">
        <f>+B74/[1]Formato_Análises_Mecenato!$P$31</f>
        <v>0</v>
      </c>
      <c r="P74" s="32">
        <f>+C74/[1]Formato_Análises_Mecenato!$P$31</f>
        <v>2.5508860183254554E-5</v>
      </c>
      <c r="Q74" s="32">
        <f>+D74/[1]Formato_Análises_Mecenato!$P$31</f>
        <v>0</v>
      </c>
      <c r="R74" s="32">
        <f>+E74/[1]Formato_Análises_Mecenato!$P$31</f>
        <v>0</v>
      </c>
      <c r="S74" s="32">
        <f>+F74/[1]Formato_Análises_Mecenato!$P$31</f>
        <v>0</v>
      </c>
      <c r="T74" s="32">
        <f>+G74/[1]Formato_Análises_Mecenato!$P$31</f>
        <v>0</v>
      </c>
      <c r="U74" s="32">
        <f>+H74/[1]Formato_Análises_Mecenato!$P$31</f>
        <v>0</v>
      </c>
      <c r="V74" s="32">
        <f>+I74/[1]Formato_Análises_Mecenato!$P$31</f>
        <v>0</v>
      </c>
      <c r="W74" s="32">
        <f>+J74/[1]Formato_Análises_Mecenato!$P$31</f>
        <v>0</v>
      </c>
      <c r="X74" s="32">
        <f>+K74/[1]Formato_Análises_Mecenato!$P$31</f>
        <v>0</v>
      </c>
    </row>
    <row r="75" spans="1:24" x14ac:dyDescent="0.25">
      <c r="A75" s="28" t="s">
        <v>252</v>
      </c>
      <c r="B75" s="31">
        <f>+[2]TabDin!B76</f>
        <v>0</v>
      </c>
      <c r="C75" s="31">
        <f>+[2]TabDin!C76</f>
        <v>180196.93729101698</v>
      </c>
      <c r="D75" s="31">
        <f>+[2]TabDin!D76</f>
        <v>556654.96151577902</v>
      </c>
      <c r="E75" s="31">
        <f>+[2]TabDin!E76</f>
        <v>0</v>
      </c>
      <c r="F75" s="31">
        <f>+[2]TabDin!F76</f>
        <v>0</v>
      </c>
      <c r="G75" s="31">
        <f>+[2]TabDin!G76</f>
        <v>0</v>
      </c>
      <c r="H75" s="31">
        <f>+[2]TabDin!H76</f>
        <v>0</v>
      </c>
      <c r="I75" s="31">
        <f>+[2]TabDin!I76</f>
        <v>0</v>
      </c>
      <c r="J75" s="31">
        <f>+[2]TabDin!J76</f>
        <v>0</v>
      </c>
      <c r="K75" s="31">
        <f>+[2]TabDin!K76</f>
        <v>0</v>
      </c>
      <c r="L75" s="31">
        <f t="shared" si="2"/>
        <v>736851.89880679594</v>
      </c>
      <c r="N75" s="28" t="s">
        <v>252</v>
      </c>
      <c r="O75" s="32">
        <f>+B75/[1]Formato_Análises_Mecenato!$P$31</f>
        <v>0</v>
      </c>
      <c r="P75" s="32">
        <f>+C75/[1]Formato_Análises_Mecenato!$P$31</f>
        <v>1.1285119745071814E-4</v>
      </c>
      <c r="Q75" s="32">
        <f>+D75/[1]Formato_Análises_Mecenato!$P$31</f>
        <v>3.4861402151628405E-4</v>
      </c>
      <c r="R75" s="32">
        <f>+E75/[1]Formato_Análises_Mecenato!$P$31</f>
        <v>0</v>
      </c>
      <c r="S75" s="32">
        <f>+F75/[1]Formato_Análises_Mecenato!$P$31</f>
        <v>0</v>
      </c>
      <c r="T75" s="32">
        <f>+G75/[1]Formato_Análises_Mecenato!$P$31</f>
        <v>0</v>
      </c>
      <c r="U75" s="32">
        <f>+H75/[1]Formato_Análises_Mecenato!$P$31</f>
        <v>0</v>
      </c>
      <c r="V75" s="32">
        <f>+I75/[1]Formato_Análises_Mecenato!$P$31</f>
        <v>0</v>
      </c>
      <c r="W75" s="32">
        <f>+J75/[1]Formato_Análises_Mecenato!$P$31</f>
        <v>0</v>
      </c>
      <c r="X75" s="32">
        <f>+K75/[1]Formato_Análises_Mecenato!$P$31</f>
        <v>0</v>
      </c>
    </row>
    <row r="76" spans="1:24" x14ac:dyDescent="0.25">
      <c r="A76" s="28" t="s">
        <v>253</v>
      </c>
      <c r="B76" s="31">
        <f>+[2]TabDin!B77</f>
        <v>0</v>
      </c>
      <c r="C76" s="31">
        <f>+[2]TabDin!C77</f>
        <v>0</v>
      </c>
      <c r="D76" s="31">
        <f>+[2]TabDin!D77</f>
        <v>0</v>
      </c>
      <c r="E76" s="31">
        <f>+[2]TabDin!E77</f>
        <v>0</v>
      </c>
      <c r="F76" s="31">
        <f>+[2]TabDin!F77</f>
        <v>0</v>
      </c>
      <c r="G76" s="31">
        <f>+[2]TabDin!G77</f>
        <v>0</v>
      </c>
      <c r="H76" s="31">
        <f>+[2]TabDin!H77</f>
        <v>0</v>
      </c>
      <c r="I76" s="31">
        <f>+[2]TabDin!I77</f>
        <v>0</v>
      </c>
      <c r="J76" s="31">
        <f>+[2]TabDin!J77</f>
        <v>0</v>
      </c>
      <c r="K76" s="31">
        <f>+[2]TabDin!K77</f>
        <v>0</v>
      </c>
      <c r="L76" s="31">
        <f t="shared" si="2"/>
        <v>0</v>
      </c>
      <c r="N76" s="28" t="s">
        <v>253</v>
      </c>
      <c r="O76" s="32">
        <f>+B76/[1]Formato_Análises_Mecenato!$P$31</f>
        <v>0</v>
      </c>
      <c r="P76" s="32">
        <f>+C76/[1]Formato_Análises_Mecenato!$P$31</f>
        <v>0</v>
      </c>
      <c r="Q76" s="32">
        <f>+D76/[1]Formato_Análises_Mecenato!$P$31</f>
        <v>0</v>
      </c>
      <c r="R76" s="32">
        <f>+E76/[1]Formato_Análises_Mecenato!$P$31</f>
        <v>0</v>
      </c>
      <c r="S76" s="32">
        <f>+F76/[1]Formato_Análises_Mecenato!$P$31</f>
        <v>0</v>
      </c>
      <c r="T76" s="32">
        <f>+G76/[1]Formato_Análises_Mecenato!$P$31</f>
        <v>0</v>
      </c>
      <c r="U76" s="32">
        <f>+H76/[1]Formato_Análises_Mecenato!$P$31</f>
        <v>0</v>
      </c>
      <c r="V76" s="32">
        <f>+I76/[1]Formato_Análises_Mecenato!$P$31</f>
        <v>0</v>
      </c>
      <c r="W76" s="32">
        <f>+J76/[1]Formato_Análises_Mecenato!$P$31</f>
        <v>0</v>
      </c>
      <c r="X76" s="32">
        <f>+K76/[1]Formato_Análises_Mecenato!$P$31</f>
        <v>0</v>
      </c>
    </row>
    <row r="77" spans="1:24" x14ac:dyDescent="0.25">
      <c r="A77" s="28" t="s">
        <v>254</v>
      </c>
      <c r="B77" s="31">
        <f>+[2]TabDin!B78</f>
        <v>0</v>
      </c>
      <c r="C77" s="31">
        <f>+[2]TabDin!C78</f>
        <v>993852.90910958732</v>
      </c>
      <c r="D77" s="31">
        <f>+[2]TabDin!D78</f>
        <v>0</v>
      </c>
      <c r="E77" s="31">
        <f>+[2]TabDin!E78</f>
        <v>0</v>
      </c>
      <c r="F77" s="31">
        <f>+[2]TabDin!F78</f>
        <v>325.85341282281553</v>
      </c>
      <c r="G77" s="31">
        <f>+[2]TabDin!G78</f>
        <v>0</v>
      </c>
      <c r="H77" s="31">
        <f>+[2]TabDin!H78</f>
        <v>0</v>
      </c>
      <c r="I77" s="31">
        <f>+[2]TabDin!I78</f>
        <v>2456535.2363999086</v>
      </c>
      <c r="J77" s="31">
        <f>+[2]TabDin!J78</f>
        <v>0</v>
      </c>
      <c r="K77" s="31">
        <f>+[2]TabDin!K78</f>
        <v>0</v>
      </c>
      <c r="L77" s="31">
        <f t="shared" si="2"/>
        <v>3450713.9989223187</v>
      </c>
      <c r="N77" s="28" t="s">
        <v>254</v>
      </c>
      <c r="O77" s="32">
        <f>+B77/[1]Formato_Análises_Mecenato!$P$31</f>
        <v>0</v>
      </c>
      <c r="P77" s="32">
        <f>+C77/[1]Formato_Análises_Mecenato!$P$31</f>
        <v>6.224161884714111E-4</v>
      </c>
      <c r="Q77" s="32">
        <f>+D77/[1]Formato_Análises_Mecenato!$P$31</f>
        <v>0</v>
      </c>
      <c r="R77" s="32">
        <f>+E77/[1]Formato_Análises_Mecenato!$P$31</f>
        <v>0</v>
      </c>
      <c r="S77" s="32">
        <f>+F77/[1]Formato_Análises_Mecenato!$P$31</f>
        <v>2.0407088146603644E-7</v>
      </c>
      <c r="T77" s="32">
        <f>+G77/[1]Formato_Análises_Mecenato!$P$31</f>
        <v>0</v>
      </c>
      <c r="U77" s="32">
        <f>+H77/[1]Formato_Análises_Mecenato!$P$31</f>
        <v>0</v>
      </c>
      <c r="V77" s="32">
        <f>+I77/[1]Formato_Análises_Mecenato!$P$31</f>
        <v>1.5384442553532374E-3</v>
      </c>
      <c r="W77" s="32">
        <f>+J77/[1]Formato_Análises_Mecenato!$P$31</f>
        <v>0</v>
      </c>
      <c r="X77" s="32">
        <f>+K77/[1]Formato_Análises_Mecenato!$P$31</f>
        <v>0</v>
      </c>
    </row>
    <row r="78" spans="1:24" x14ac:dyDescent="0.25">
      <c r="A78" s="28" t="s">
        <v>255</v>
      </c>
      <c r="B78" s="31">
        <f>+[2]TabDin!B79</f>
        <v>0</v>
      </c>
      <c r="C78" s="31">
        <f>+[2]TabDin!C79</f>
        <v>0</v>
      </c>
      <c r="D78" s="31">
        <f>+[2]TabDin!D79</f>
        <v>0</v>
      </c>
      <c r="E78" s="31">
        <f>+[2]TabDin!E79</f>
        <v>0</v>
      </c>
      <c r="F78" s="31">
        <f>+[2]TabDin!F79</f>
        <v>0</v>
      </c>
      <c r="G78" s="31">
        <f>+[2]TabDin!G79</f>
        <v>0</v>
      </c>
      <c r="H78" s="31">
        <f>+[2]TabDin!H79</f>
        <v>0</v>
      </c>
      <c r="I78" s="31">
        <f>+[2]TabDin!I79</f>
        <v>0</v>
      </c>
      <c r="J78" s="31">
        <f>+[2]TabDin!J79</f>
        <v>0</v>
      </c>
      <c r="K78" s="31">
        <f>+[2]TabDin!K79</f>
        <v>0</v>
      </c>
      <c r="L78" s="31">
        <f t="shared" si="2"/>
        <v>0</v>
      </c>
      <c r="N78" s="28" t="s">
        <v>255</v>
      </c>
      <c r="O78" s="32">
        <f>+B78/[1]Formato_Análises_Mecenato!$P$31</f>
        <v>0</v>
      </c>
      <c r="P78" s="32">
        <f>+C78/[1]Formato_Análises_Mecenato!$P$31</f>
        <v>0</v>
      </c>
      <c r="Q78" s="32">
        <f>+D78/[1]Formato_Análises_Mecenato!$P$31</f>
        <v>0</v>
      </c>
      <c r="R78" s="32">
        <f>+E78/[1]Formato_Análises_Mecenato!$P$31</f>
        <v>0</v>
      </c>
      <c r="S78" s="32">
        <f>+F78/[1]Formato_Análises_Mecenato!$P$31</f>
        <v>0</v>
      </c>
      <c r="T78" s="32">
        <f>+G78/[1]Formato_Análises_Mecenato!$P$31</f>
        <v>0</v>
      </c>
      <c r="U78" s="32">
        <f>+H78/[1]Formato_Análises_Mecenato!$P$31</f>
        <v>0</v>
      </c>
      <c r="V78" s="32">
        <f>+I78/[1]Formato_Análises_Mecenato!$P$31</f>
        <v>0</v>
      </c>
      <c r="W78" s="32">
        <f>+J78/[1]Formato_Análises_Mecenato!$P$31</f>
        <v>0</v>
      </c>
      <c r="X78" s="32">
        <f>+K78/[1]Formato_Análises_Mecenato!$P$31</f>
        <v>0</v>
      </c>
    </row>
    <row r="79" spans="1:24" x14ac:dyDescent="0.25">
      <c r="A79" s="28" t="s">
        <v>256</v>
      </c>
      <c r="B79" s="31">
        <f>+[2]TabDin!B80</f>
        <v>0</v>
      </c>
      <c r="C79" s="31">
        <f>+[2]TabDin!C80</f>
        <v>0</v>
      </c>
      <c r="D79" s="31">
        <f>+[2]TabDin!D80</f>
        <v>0</v>
      </c>
      <c r="E79" s="31">
        <f>+[2]TabDin!E80</f>
        <v>0</v>
      </c>
      <c r="F79" s="31">
        <f>+[2]TabDin!F80</f>
        <v>0</v>
      </c>
      <c r="G79" s="31">
        <f>+[2]TabDin!G80</f>
        <v>0</v>
      </c>
      <c r="H79" s="31">
        <f>+[2]TabDin!H80</f>
        <v>0</v>
      </c>
      <c r="I79" s="31">
        <f>+[2]TabDin!I80</f>
        <v>0</v>
      </c>
      <c r="J79" s="31">
        <f>+[2]TabDin!J80</f>
        <v>0</v>
      </c>
      <c r="K79" s="31">
        <f>+[2]TabDin!K80</f>
        <v>0</v>
      </c>
      <c r="L79" s="31">
        <f t="shared" si="2"/>
        <v>0</v>
      </c>
      <c r="N79" s="28" t="s">
        <v>256</v>
      </c>
      <c r="O79" s="32">
        <f>+B79/[1]Formato_Análises_Mecenato!$P$31</f>
        <v>0</v>
      </c>
      <c r="P79" s="32">
        <f>+C79/[1]Formato_Análises_Mecenato!$P$31</f>
        <v>0</v>
      </c>
      <c r="Q79" s="32">
        <f>+D79/[1]Formato_Análises_Mecenato!$P$31</f>
        <v>0</v>
      </c>
      <c r="R79" s="32">
        <f>+E79/[1]Formato_Análises_Mecenato!$P$31</f>
        <v>0</v>
      </c>
      <c r="S79" s="32">
        <f>+F79/[1]Formato_Análises_Mecenato!$P$31</f>
        <v>0</v>
      </c>
      <c r="T79" s="32">
        <f>+G79/[1]Formato_Análises_Mecenato!$P$31</f>
        <v>0</v>
      </c>
      <c r="U79" s="32">
        <f>+H79/[1]Formato_Análises_Mecenato!$P$31</f>
        <v>0</v>
      </c>
      <c r="V79" s="32">
        <f>+I79/[1]Formato_Análises_Mecenato!$P$31</f>
        <v>0</v>
      </c>
      <c r="W79" s="32">
        <f>+J79/[1]Formato_Análises_Mecenato!$P$31</f>
        <v>0</v>
      </c>
      <c r="X79" s="32">
        <f>+K79/[1]Formato_Análises_Mecenato!$P$31</f>
        <v>0</v>
      </c>
    </row>
    <row r="80" spans="1:24" x14ac:dyDescent="0.25">
      <c r="A80" s="28" t="s">
        <v>257</v>
      </c>
      <c r="B80" s="31">
        <f>+[2]TabDin!B81</f>
        <v>579577.62491358991</v>
      </c>
      <c r="C80" s="31">
        <f>+[2]TabDin!C81</f>
        <v>1235082.1906223181</v>
      </c>
      <c r="D80" s="31">
        <f>+[2]TabDin!D81</f>
        <v>0</v>
      </c>
      <c r="E80" s="31">
        <f>+[2]TabDin!E81</f>
        <v>0</v>
      </c>
      <c r="F80" s="31">
        <f>+[2]TabDin!F81</f>
        <v>0</v>
      </c>
      <c r="G80" s="31">
        <f>+[2]TabDin!G81</f>
        <v>0</v>
      </c>
      <c r="H80" s="31">
        <f>+[2]TabDin!H81</f>
        <v>0</v>
      </c>
      <c r="I80" s="31">
        <f>+[2]TabDin!I81</f>
        <v>0</v>
      </c>
      <c r="J80" s="31">
        <f>+[2]TabDin!J81</f>
        <v>1083462.5976358617</v>
      </c>
      <c r="K80" s="31">
        <f>+[2]TabDin!K81</f>
        <v>0</v>
      </c>
      <c r="L80" s="31">
        <f t="shared" si="2"/>
        <v>2898122.4131717701</v>
      </c>
      <c r="N80" s="28" t="s">
        <v>257</v>
      </c>
      <c r="O80" s="32">
        <f>+B80/[1]Formato_Análises_Mecenato!$P$31</f>
        <v>3.6296970398287871E-4</v>
      </c>
      <c r="P80" s="32">
        <f>+C80/[1]Formato_Análises_Mecenato!$P$31</f>
        <v>7.7348986202071808E-4</v>
      </c>
      <c r="Q80" s="32">
        <f>+D80/[1]Formato_Análises_Mecenato!$P$31</f>
        <v>0</v>
      </c>
      <c r="R80" s="32">
        <f>+E80/[1]Formato_Análises_Mecenato!$P$31</f>
        <v>0</v>
      </c>
      <c r="S80" s="32">
        <f>+F80/[1]Formato_Análises_Mecenato!$P$31</f>
        <v>0</v>
      </c>
      <c r="T80" s="32">
        <f>+G80/[1]Formato_Análises_Mecenato!$P$31</f>
        <v>0</v>
      </c>
      <c r="U80" s="32">
        <f>+H80/[1]Formato_Análises_Mecenato!$P$31</f>
        <v>0</v>
      </c>
      <c r="V80" s="32">
        <f>+I80/[1]Formato_Análises_Mecenato!$P$31</f>
        <v>0</v>
      </c>
      <c r="W80" s="32">
        <f>+J80/[1]Formato_Análises_Mecenato!$P$31</f>
        <v>6.7853568087457121E-4</v>
      </c>
      <c r="X80" s="32">
        <f>+K80/[1]Formato_Análises_Mecenato!$P$31</f>
        <v>0</v>
      </c>
    </row>
    <row r="81" spans="1:24" x14ac:dyDescent="0.25">
      <c r="A81" s="28" t="s">
        <v>258</v>
      </c>
      <c r="B81" s="31">
        <f>+[2]TabDin!B82</f>
        <v>0</v>
      </c>
      <c r="C81" s="31">
        <f>+[2]TabDin!C82</f>
        <v>220691.1319266037</v>
      </c>
      <c r="D81" s="31">
        <f>+[2]TabDin!D82</f>
        <v>0</v>
      </c>
      <c r="E81" s="31">
        <f>+[2]TabDin!E82</f>
        <v>0</v>
      </c>
      <c r="F81" s="31">
        <f>+[2]TabDin!F82</f>
        <v>0</v>
      </c>
      <c r="G81" s="31">
        <f>+[2]TabDin!G82</f>
        <v>0</v>
      </c>
      <c r="H81" s="31">
        <f>+[2]TabDin!H82</f>
        <v>0</v>
      </c>
      <c r="I81" s="31">
        <f>+[2]TabDin!I82</f>
        <v>966135.73635152541</v>
      </c>
      <c r="J81" s="31">
        <f>+[2]TabDin!J82</f>
        <v>0</v>
      </c>
      <c r="K81" s="31">
        <f>+[2]TabDin!K82</f>
        <v>0</v>
      </c>
      <c r="L81" s="31">
        <f t="shared" si="2"/>
        <v>1186826.868278129</v>
      </c>
      <c r="N81" s="28" t="s">
        <v>258</v>
      </c>
      <c r="O81" s="32">
        <f>+B81/[1]Formato_Análises_Mecenato!$P$31</f>
        <v>0</v>
      </c>
      <c r="P81" s="32">
        <f>+C81/[1]Formato_Análises_Mecenato!$P$31</f>
        <v>1.3821133077556027E-4</v>
      </c>
      <c r="Q81" s="32">
        <f>+D81/[1]Formato_Análises_Mecenato!$P$31</f>
        <v>0</v>
      </c>
      <c r="R81" s="32">
        <f>+E81/[1]Formato_Análises_Mecenato!$P$31</f>
        <v>0</v>
      </c>
      <c r="S81" s="32">
        <f>+F81/[1]Formato_Análises_Mecenato!$P$31</f>
        <v>0</v>
      </c>
      <c r="T81" s="32">
        <f>+G81/[1]Formato_Análises_Mecenato!$P$31</f>
        <v>0</v>
      </c>
      <c r="U81" s="32">
        <f>+H81/[1]Formato_Análises_Mecenato!$P$31</f>
        <v>0</v>
      </c>
      <c r="V81" s="32">
        <f>+I81/[1]Formato_Análises_Mecenato!$P$31</f>
        <v>6.0505786827618965E-4</v>
      </c>
      <c r="W81" s="32">
        <f>+J81/[1]Formato_Análises_Mecenato!$P$31</f>
        <v>0</v>
      </c>
      <c r="X81" s="32">
        <f>+K81/[1]Formato_Análises_Mecenato!$P$31</f>
        <v>0</v>
      </c>
    </row>
    <row r="82" spans="1:24" x14ac:dyDescent="0.25">
      <c r="A82" s="28" t="s">
        <v>259</v>
      </c>
      <c r="B82" s="31">
        <f>+[2]TabDin!B83</f>
        <v>97963.706519507279</v>
      </c>
      <c r="C82" s="31">
        <f>+[2]TabDin!C83</f>
        <v>7208434.9616593346</v>
      </c>
      <c r="D82" s="31">
        <f>+[2]TabDin!D83</f>
        <v>4205569.5594703034</v>
      </c>
      <c r="E82" s="31">
        <f>+[2]TabDin!E83</f>
        <v>0</v>
      </c>
      <c r="F82" s="31">
        <f>+[2]TabDin!F83</f>
        <v>1873200.9289532376</v>
      </c>
      <c r="G82" s="31">
        <f>+[2]TabDin!G83</f>
        <v>1343961.8072520122</v>
      </c>
      <c r="H82" s="31">
        <f>+[2]TabDin!H83</f>
        <v>0</v>
      </c>
      <c r="I82" s="31">
        <f>+[2]TabDin!I83</f>
        <v>2698449.1359329787</v>
      </c>
      <c r="J82" s="31">
        <f>+[2]TabDin!J83</f>
        <v>644427.45591521706</v>
      </c>
      <c r="K82" s="31">
        <f>+[2]TabDin!K83</f>
        <v>0</v>
      </c>
      <c r="L82" s="31">
        <f t="shared" si="2"/>
        <v>18072007.555702589</v>
      </c>
      <c r="N82" s="28" t="s">
        <v>259</v>
      </c>
      <c r="O82" s="32">
        <f>+B82/[1]Formato_Análises_Mecenato!$P$31</f>
        <v>6.1351329016113307E-5</v>
      </c>
      <c r="P82" s="32">
        <f>+C82/[1]Formato_Análises_Mecenato!$P$31</f>
        <v>4.5143970224927367E-3</v>
      </c>
      <c r="Q82" s="32">
        <f>+D82/[1]Formato_Análises_Mecenato!$P$31</f>
        <v>2.6338048131308192E-3</v>
      </c>
      <c r="R82" s="32">
        <f>+E82/[1]Formato_Análises_Mecenato!$P$31</f>
        <v>0</v>
      </c>
      <c r="S82" s="32">
        <f>+F82/[1]Formato_Análises_Mecenato!$P$31</f>
        <v>1.1731218691956571E-3</v>
      </c>
      <c r="T82" s="32">
        <f>+G82/[1]Formato_Análises_Mecenato!$P$31</f>
        <v>8.4167745332695853E-4</v>
      </c>
      <c r="U82" s="32">
        <f>+H82/[1]Formato_Análises_Mecenato!$P$31</f>
        <v>0</v>
      </c>
      <c r="V82" s="32">
        <f>+I82/[1]Formato_Análises_Mecenato!$P$31</f>
        <v>1.6899466818245037E-3</v>
      </c>
      <c r="W82" s="32">
        <f>+J82/[1]Formato_Análises_Mecenato!$P$31</f>
        <v>4.0358294188265047E-4</v>
      </c>
      <c r="X82" s="32">
        <f>+K82/[1]Formato_Análises_Mecenato!$P$31</f>
        <v>0</v>
      </c>
    </row>
    <row r="83" spans="1:24" x14ac:dyDescent="0.25">
      <c r="A83" s="28" t="s">
        <v>260</v>
      </c>
      <c r="B83" s="31">
        <f>+[2]TabDin!B84</f>
        <v>0</v>
      </c>
      <c r="C83" s="31">
        <f>+[2]TabDin!C84</f>
        <v>1026438.250391869</v>
      </c>
      <c r="D83" s="31">
        <f>+[2]TabDin!D84</f>
        <v>0</v>
      </c>
      <c r="E83" s="31">
        <f>+[2]TabDin!E84</f>
        <v>0</v>
      </c>
      <c r="F83" s="31">
        <f>+[2]TabDin!F84</f>
        <v>0</v>
      </c>
      <c r="G83" s="31">
        <f>+[2]TabDin!G84</f>
        <v>0</v>
      </c>
      <c r="H83" s="31">
        <f>+[2]TabDin!H84</f>
        <v>0</v>
      </c>
      <c r="I83" s="31">
        <f>+[2]TabDin!I84</f>
        <v>0</v>
      </c>
      <c r="J83" s="31">
        <f>+[2]TabDin!J84</f>
        <v>0</v>
      </c>
      <c r="K83" s="31">
        <f>+[2]TabDin!K84</f>
        <v>0</v>
      </c>
      <c r="L83" s="31">
        <f t="shared" si="2"/>
        <v>1026438.250391869</v>
      </c>
      <c r="N83" s="28" t="s">
        <v>260</v>
      </c>
      <c r="O83" s="32">
        <f>+B83/[1]Formato_Análises_Mecenato!$P$31</f>
        <v>0</v>
      </c>
      <c r="P83" s="32">
        <f>+C83/[1]Formato_Análises_Mecenato!$P$31</f>
        <v>6.4282327661801478E-4</v>
      </c>
      <c r="Q83" s="32">
        <f>+D83/[1]Formato_Análises_Mecenato!$P$31</f>
        <v>0</v>
      </c>
      <c r="R83" s="32">
        <f>+E83/[1]Formato_Análises_Mecenato!$P$31</f>
        <v>0</v>
      </c>
      <c r="S83" s="32">
        <f>+F83/[1]Formato_Análises_Mecenato!$P$31</f>
        <v>0</v>
      </c>
      <c r="T83" s="32">
        <f>+G83/[1]Formato_Análises_Mecenato!$P$31</f>
        <v>0</v>
      </c>
      <c r="U83" s="32">
        <f>+H83/[1]Formato_Análises_Mecenato!$P$31</f>
        <v>0</v>
      </c>
      <c r="V83" s="32">
        <f>+I83/[1]Formato_Análises_Mecenato!$P$31</f>
        <v>0</v>
      </c>
      <c r="W83" s="32">
        <f>+J83/[1]Formato_Análises_Mecenato!$P$31</f>
        <v>0</v>
      </c>
      <c r="X83" s="32">
        <f>+K83/[1]Formato_Análises_Mecenato!$P$31</f>
        <v>0</v>
      </c>
    </row>
    <row r="84" spans="1:24" x14ac:dyDescent="0.25">
      <c r="A84" s="28" t="s">
        <v>261</v>
      </c>
      <c r="B84" s="31">
        <f>+[2]TabDin!B85</f>
        <v>486087.75541077479</v>
      </c>
      <c r="C84" s="31">
        <f>+[2]TabDin!C85</f>
        <v>136156.54513436218</v>
      </c>
      <c r="D84" s="31">
        <f>+[2]TabDin!D85</f>
        <v>0</v>
      </c>
      <c r="E84" s="31">
        <f>+[2]TabDin!E85</f>
        <v>0</v>
      </c>
      <c r="F84" s="31">
        <f>+[2]TabDin!F85</f>
        <v>0</v>
      </c>
      <c r="G84" s="31">
        <f>+[2]TabDin!G85</f>
        <v>0</v>
      </c>
      <c r="H84" s="31">
        <f>+[2]TabDin!H85</f>
        <v>0</v>
      </c>
      <c r="I84" s="31">
        <f>+[2]TabDin!I85</f>
        <v>0</v>
      </c>
      <c r="J84" s="31">
        <f>+[2]TabDin!J85</f>
        <v>165619.07023485628</v>
      </c>
      <c r="K84" s="31">
        <f>+[2]TabDin!K85</f>
        <v>0</v>
      </c>
      <c r="L84" s="31">
        <f t="shared" si="2"/>
        <v>787863.37077999325</v>
      </c>
      <c r="N84" s="28" t="s">
        <v>261</v>
      </c>
      <c r="O84" s="32">
        <f>+B84/[1]Formato_Análises_Mecenato!$P$31</f>
        <v>3.0442018654094151E-4</v>
      </c>
      <c r="P84" s="32">
        <f>+C84/[1]Formato_Análises_Mecenato!$P$31</f>
        <v>8.5270201537057457E-5</v>
      </c>
      <c r="Q84" s="32">
        <f>+D84/[1]Formato_Análises_Mecenato!$P$31</f>
        <v>0</v>
      </c>
      <c r="R84" s="32">
        <f>+E84/[1]Formato_Análises_Mecenato!$P$31</f>
        <v>0</v>
      </c>
      <c r="S84" s="32">
        <f>+F84/[1]Formato_Análises_Mecenato!$P$31</f>
        <v>0</v>
      </c>
      <c r="T84" s="32">
        <f>+G84/[1]Formato_Análises_Mecenato!$P$31</f>
        <v>0</v>
      </c>
      <c r="U84" s="32">
        <f>+H84/[1]Formato_Análises_Mecenato!$P$31</f>
        <v>0</v>
      </c>
      <c r="V84" s="32">
        <f>+I84/[1]Formato_Análises_Mecenato!$P$31</f>
        <v>0</v>
      </c>
      <c r="W84" s="32">
        <f>+J84/[1]Formato_Análises_Mecenato!$P$31</f>
        <v>1.0372157639113134E-4</v>
      </c>
      <c r="X84" s="32">
        <f>+K84/[1]Formato_Análises_Mecenato!$P$31</f>
        <v>0</v>
      </c>
    </row>
    <row r="85" spans="1:24" x14ac:dyDescent="0.25">
      <c r="A85" s="28" t="s">
        <v>262</v>
      </c>
      <c r="B85" s="31">
        <f>+[2]TabDin!B86</f>
        <v>7789695.212133389</v>
      </c>
      <c r="C85" s="31">
        <f>+[2]TabDin!C86</f>
        <v>12691215.98993508</v>
      </c>
      <c r="D85" s="31">
        <f>+[2]TabDin!D86</f>
        <v>955361.47471989226</v>
      </c>
      <c r="E85" s="31">
        <f>+[2]TabDin!E86</f>
        <v>0</v>
      </c>
      <c r="F85" s="31">
        <f>+[2]TabDin!F86</f>
        <v>1161667.4167133372</v>
      </c>
      <c r="G85" s="31">
        <f>+[2]TabDin!G86</f>
        <v>3311591.2101710304</v>
      </c>
      <c r="H85" s="31">
        <f>+[2]TabDin!H86</f>
        <v>0</v>
      </c>
      <c r="I85" s="31">
        <f>+[2]TabDin!I86</f>
        <v>1589154.5089955893</v>
      </c>
      <c r="J85" s="31">
        <f>+[2]TabDin!J86</f>
        <v>796500.08290152065</v>
      </c>
      <c r="K85" s="31">
        <f>+[2]TabDin!K86</f>
        <v>0</v>
      </c>
      <c r="L85" s="31">
        <f t="shared" si="2"/>
        <v>28295185.895569839</v>
      </c>
      <c r="N85" s="28" t="s">
        <v>262</v>
      </c>
      <c r="O85" s="32">
        <f>+B85/[1]Formato_Análises_Mecenato!$P$31</f>
        <v>4.878420497489786E-3</v>
      </c>
      <c r="P85" s="32">
        <f>+C85/[1]Formato_Análises_Mecenato!$P$31</f>
        <v>7.9480758280416827E-3</v>
      </c>
      <c r="Q85" s="32">
        <f>+D85/[1]Formato_Análises_Mecenato!$P$31</f>
        <v>5.9831031559823549E-4</v>
      </c>
      <c r="R85" s="32">
        <f>+E85/[1]Formato_Análises_Mecenato!$P$31</f>
        <v>0</v>
      </c>
      <c r="S85" s="32">
        <f>+F85/[1]Formato_Análises_Mecenato!$P$31</f>
        <v>7.2751269242641973E-4</v>
      </c>
      <c r="T85" s="32">
        <f>+G85/[1]Formato_Análises_Mecenato!$P$31</f>
        <v>2.0739366559350716E-3</v>
      </c>
      <c r="U85" s="32">
        <f>+H85/[1]Formato_Análises_Mecenato!$P$31</f>
        <v>0</v>
      </c>
      <c r="V85" s="32">
        <f>+I85/[1]Formato_Análises_Mecenato!$P$31</f>
        <v>9.952332818217132E-4</v>
      </c>
      <c r="W85" s="32">
        <f>+J85/[1]Formato_Análises_Mecenato!$P$31</f>
        <v>4.9882084277529939E-4</v>
      </c>
      <c r="X85" s="32">
        <f>+K85/[1]Formato_Análises_Mecenato!$P$31</f>
        <v>0</v>
      </c>
    </row>
    <row r="86" spans="1:24" x14ac:dyDescent="0.25">
      <c r="A86" s="28" t="s">
        <v>263</v>
      </c>
      <c r="B86" s="31">
        <f>+[2]TabDin!B87</f>
        <v>0</v>
      </c>
      <c r="C86" s="31">
        <f>+[2]TabDin!C87</f>
        <v>0</v>
      </c>
      <c r="D86" s="31">
        <f>+[2]TabDin!D87</f>
        <v>32585.341282281552</v>
      </c>
      <c r="E86" s="31">
        <f>+[2]TabDin!E87</f>
        <v>0</v>
      </c>
      <c r="F86" s="31">
        <f>+[2]TabDin!F87</f>
        <v>0</v>
      </c>
      <c r="G86" s="31">
        <f>+[2]TabDin!G87</f>
        <v>0</v>
      </c>
      <c r="H86" s="31">
        <f>+[2]TabDin!H87</f>
        <v>0</v>
      </c>
      <c r="I86" s="31">
        <f>+[2]TabDin!I87</f>
        <v>14663.403577026698</v>
      </c>
      <c r="J86" s="31">
        <f>+[2]TabDin!J87</f>
        <v>0</v>
      </c>
      <c r="K86" s="31">
        <f>+[2]TabDin!K87</f>
        <v>0</v>
      </c>
      <c r="L86" s="31">
        <f t="shared" si="2"/>
        <v>47248.744859308252</v>
      </c>
      <c r="N86" s="28" t="s">
        <v>263</v>
      </c>
      <c r="O86" s="32">
        <f>+B86/[1]Formato_Análises_Mecenato!$P$31</f>
        <v>0</v>
      </c>
      <c r="P86" s="32">
        <f>+C86/[1]Formato_Análises_Mecenato!$P$31</f>
        <v>0</v>
      </c>
      <c r="Q86" s="32">
        <f>+D86/[1]Formato_Análises_Mecenato!$P$31</f>
        <v>2.0407088146603643E-5</v>
      </c>
      <c r="R86" s="32">
        <f>+E86/[1]Formato_Análises_Mecenato!$P$31</f>
        <v>0</v>
      </c>
      <c r="S86" s="32">
        <f>+F86/[1]Formato_Análises_Mecenato!$P$31</f>
        <v>0</v>
      </c>
      <c r="T86" s="32">
        <f>+G86/[1]Formato_Análises_Mecenato!$P$31</f>
        <v>0</v>
      </c>
      <c r="U86" s="32">
        <f>+H86/[1]Formato_Análises_Mecenato!$P$31</f>
        <v>0</v>
      </c>
      <c r="V86" s="32">
        <f>+I86/[1]Formato_Análises_Mecenato!$P$31</f>
        <v>9.1831896659716388E-6</v>
      </c>
      <c r="W86" s="32">
        <f>+J86/[1]Formato_Análises_Mecenato!$P$31</f>
        <v>0</v>
      </c>
      <c r="X86" s="32">
        <f>+K86/[1]Formato_Análises_Mecenato!$P$31</f>
        <v>0</v>
      </c>
    </row>
    <row r="87" spans="1:24" x14ac:dyDescent="0.25">
      <c r="A87" s="28" t="s">
        <v>264</v>
      </c>
      <c r="B87" s="31">
        <f>+[2]TabDin!B88</f>
        <v>0</v>
      </c>
      <c r="C87" s="31">
        <f>+[2]TabDin!C88</f>
        <v>116003.81496492233</v>
      </c>
      <c r="D87" s="31">
        <f>+[2]TabDin!D88</f>
        <v>0</v>
      </c>
      <c r="E87" s="31">
        <f>+[2]TabDin!E88</f>
        <v>0</v>
      </c>
      <c r="F87" s="31">
        <f>+[2]TabDin!F88</f>
        <v>85536.520865989078</v>
      </c>
      <c r="G87" s="31">
        <f>+[2]TabDin!G88</f>
        <v>0</v>
      </c>
      <c r="H87" s="31">
        <f>+[2]TabDin!H88</f>
        <v>0</v>
      </c>
      <c r="I87" s="31">
        <f>+[2]TabDin!I88</f>
        <v>570243.47243992717</v>
      </c>
      <c r="J87" s="31">
        <f>+[2]TabDin!J88</f>
        <v>1266600.3619776045</v>
      </c>
      <c r="K87" s="31">
        <f>+[2]TabDin!K88</f>
        <v>0</v>
      </c>
      <c r="L87" s="31">
        <f t="shared" si="2"/>
        <v>2038384.170248443</v>
      </c>
      <c r="N87" s="28" t="s">
        <v>264</v>
      </c>
      <c r="O87" s="32">
        <f>+B87/[1]Formato_Análises_Mecenato!$P$31</f>
        <v>0</v>
      </c>
      <c r="P87" s="32">
        <f>+C87/[1]Formato_Análises_Mecenato!$P$31</f>
        <v>7.2649233801908974E-5</v>
      </c>
      <c r="Q87" s="32">
        <f>+D87/[1]Formato_Análises_Mecenato!$P$31</f>
        <v>0</v>
      </c>
      <c r="R87" s="32">
        <f>+E87/[1]Formato_Análises_Mecenato!$P$31</f>
        <v>0</v>
      </c>
      <c r="S87" s="32">
        <f>+F87/[1]Formato_Análises_Mecenato!$P$31</f>
        <v>5.3568606384834563E-5</v>
      </c>
      <c r="T87" s="32">
        <f>+G87/[1]Formato_Análises_Mecenato!$P$31</f>
        <v>0</v>
      </c>
      <c r="U87" s="32">
        <f>+H87/[1]Formato_Análises_Mecenato!$P$31</f>
        <v>0</v>
      </c>
      <c r="V87" s="32">
        <f>+I87/[1]Formato_Análises_Mecenato!$P$31</f>
        <v>3.5712404256556376E-4</v>
      </c>
      <c r="W87" s="32">
        <f>+J87/[1]Formato_Análises_Mecenato!$P$31</f>
        <v>7.932286180305202E-4</v>
      </c>
      <c r="X87" s="32">
        <f>+K87/[1]Formato_Análises_Mecenato!$P$31</f>
        <v>0</v>
      </c>
    </row>
    <row r="88" spans="1:24" x14ac:dyDescent="0.25">
      <c r="A88" s="28" t="s">
        <v>265</v>
      </c>
      <c r="B88" s="31">
        <f>+[2]TabDin!B89</f>
        <v>4223650.2529582875</v>
      </c>
      <c r="C88" s="31">
        <f>+[2]TabDin!C89</f>
        <v>4572495.6707851626</v>
      </c>
      <c r="D88" s="31">
        <f>+[2]TabDin!D89</f>
        <v>801977.3855030007</v>
      </c>
      <c r="E88" s="31">
        <f>+[2]TabDin!E89</f>
        <v>0</v>
      </c>
      <c r="F88" s="31">
        <f>+[2]TabDin!F89</f>
        <v>844980.26039322768</v>
      </c>
      <c r="G88" s="31">
        <f>+[2]TabDin!G89</f>
        <v>266759.89640739793</v>
      </c>
      <c r="H88" s="31">
        <f>+[2]TabDin!H89</f>
        <v>0</v>
      </c>
      <c r="I88" s="31">
        <f>+[2]TabDin!I89</f>
        <v>8247486.7369788475</v>
      </c>
      <c r="J88" s="31">
        <f>+[2]TabDin!J89</f>
        <v>1303413.6512912621</v>
      </c>
      <c r="K88" s="31">
        <f>+[2]TabDin!K89</f>
        <v>0</v>
      </c>
      <c r="L88" s="31">
        <f t="shared" si="2"/>
        <v>20260763.854317185</v>
      </c>
      <c r="N88" s="28" t="s">
        <v>265</v>
      </c>
      <c r="O88" s="32">
        <f>+B88/[1]Formato_Análises_Mecenato!$P$31</f>
        <v>2.6451281349449025E-3</v>
      </c>
      <c r="P88" s="32">
        <f>+C88/[1]Formato_Análises_Mecenato!$P$31</f>
        <v>2.8635981251611095E-3</v>
      </c>
      <c r="Q88" s="32">
        <f>+D88/[1]Formato_Análises_Mecenato!$P$31</f>
        <v>5.022510906289502E-4</v>
      </c>
      <c r="R88" s="32">
        <f>+E88/[1]Formato_Análises_Mecenato!$P$31</f>
        <v>0</v>
      </c>
      <c r="S88" s="32">
        <f>+F88/[1]Formato_Análises_Mecenato!$P$31</f>
        <v>5.2918232485602305E-4</v>
      </c>
      <c r="T88" s="32">
        <f>+G88/[1]Formato_Análises_Mecenato!$P$31</f>
        <v>1.6706262711217073E-4</v>
      </c>
      <c r="U88" s="32">
        <f>+H88/[1]Formato_Análises_Mecenato!$P$31</f>
        <v>0</v>
      </c>
      <c r="V88" s="32">
        <f>+I88/[1]Formato_Análises_Mecenato!$P$31</f>
        <v>5.1651197196755979E-3</v>
      </c>
      <c r="W88" s="32">
        <f>+J88/[1]Formato_Análises_Mecenato!$P$31</f>
        <v>8.1628352586414574E-4</v>
      </c>
      <c r="X88" s="32">
        <f>+K88/[1]Formato_Análises_Mecenato!$P$31</f>
        <v>0</v>
      </c>
    </row>
    <row r="89" spans="1:24" x14ac:dyDescent="0.25">
      <c r="A89" s="28" t="s">
        <v>266</v>
      </c>
      <c r="B89" s="31">
        <f>+[2]TabDin!B90</f>
        <v>12586291.239884144</v>
      </c>
      <c r="C89" s="31">
        <f>+[2]TabDin!C90</f>
        <v>41757298.671908259</v>
      </c>
      <c r="D89" s="31">
        <f>+[2]TabDin!D90</f>
        <v>7414757.2614941057</v>
      </c>
      <c r="E89" s="31">
        <f>+[2]TabDin!E90</f>
        <v>0</v>
      </c>
      <c r="F89" s="31">
        <f>+[2]TabDin!F90</f>
        <v>7259969.4772381261</v>
      </c>
      <c r="G89" s="31">
        <f>+[2]TabDin!G90</f>
        <v>2679266.9601536319</v>
      </c>
      <c r="H89" s="31">
        <f>+[2]TabDin!H90</f>
        <v>0</v>
      </c>
      <c r="I89" s="31">
        <f>+[2]TabDin!I90</f>
        <v>31706269.66759523</v>
      </c>
      <c r="J89" s="31">
        <f>+[2]TabDin!J90</f>
        <v>19729350.459426232</v>
      </c>
      <c r="K89" s="31">
        <f>+[2]TabDin!K90</f>
        <v>0</v>
      </c>
      <c r="L89" s="31">
        <f t="shared" si="2"/>
        <v>123133203.73769975</v>
      </c>
      <c r="N89" s="28" t="s">
        <v>266</v>
      </c>
      <c r="O89" s="32">
        <f>+B89/[1]Formato_Análises_Mecenato!$P$31</f>
        <v>7.8823650348202497E-3</v>
      </c>
      <c r="P89" s="32">
        <f>+C89/[1]Formato_Análises_Mecenato!$P$31</f>
        <v>2.6151172313332353E-2</v>
      </c>
      <c r="Q89" s="32">
        <f>+D89/[1]Formato_Análises_Mecenato!$P$31</f>
        <v>4.6436096436791715E-3</v>
      </c>
      <c r="R89" s="32">
        <f>+E89/[1]Formato_Análises_Mecenato!$P$31</f>
        <v>0</v>
      </c>
      <c r="S89" s="32">
        <f>+F89/[1]Formato_Análises_Mecenato!$P$31</f>
        <v>4.5466713323702506E-3</v>
      </c>
      <c r="T89" s="32">
        <f>+G89/[1]Formato_Análises_Mecenato!$P$31</f>
        <v>1.677933539209802E-3</v>
      </c>
      <c r="U89" s="32">
        <f>+H89/[1]Formato_Análises_Mecenato!$P$31</f>
        <v>0</v>
      </c>
      <c r="V89" s="32">
        <f>+I89/[1]Formato_Análises_Mecenato!$P$31</f>
        <v>1.9856555569004536E-2</v>
      </c>
      <c r="W89" s="32">
        <f>+J89/[1]Formato_Análises_Mecenato!$P$31</f>
        <v>1.2355819459214077E-2</v>
      </c>
      <c r="X89" s="32">
        <f>+K89/[1]Formato_Análises_Mecenato!$P$31</f>
        <v>0</v>
      </c>
    </row>
    <row r="90" spans="1:24" x14ac:dyDescent="0.25">
      <c r="A90" s="28" t="s">
        <v>267</v>
      </c>
      <c r="B90" s="31">
        <f>+[2]TabDin!B91</f>
        <v>1182695.8779297385</v>
      </c>
      <c r="C90" s="31">
        <f>+[2]TabDin!C91</f>
        <v>1223253.7117368495</v>
      </c>
      <c r="D90" s="31">
        <f>+[2]TabDin!D91</f>
        <v>1279463.4254487851</v>
      </c>
      <c r="E90" s="31">
        <f>+[2]TabDin!E91</f>
        <v>0</v>
      </c>
      <c r="F90" s="31">
        <f>+[2]TabDin!F91</f>
        <v>0</v>
      </c>
      <c r="G90" s="31">
        <f>+[2]TabDin!G91</f>
        <v>0</v>
      </c>
      <c r="H90" s="31">
        <f>+[2]TabDin!H91</f>
        <v>0</v>
      </c>
      <c r="I90" s="31">
        <f>+[2]TabDin!I91</f>
        <v>244390.05961711163</v>
      </c>
      <c r="J90" s="31">
        <f>+[2]TabDin!J91</f>
        <v>0</v>
      </c>
      <c r="K90" s="31">
        <f>+[2]TabDin!K91</f>
        <v>0</v>
      </c>
      <c r="L90" s="31">
        <f t="shared" si="2"/>
        <v>3929803.0747324848</v>
      </c>
      <c r="N90" s="28" t="s">
        <v>267</v>
      </c>
      <c r="O90" s="32">
        <f>+B90/[1]Formato_Análises_Mecenato!$P$31</f>
        <v>7.4068210065550834E-4</v>
      </c>
      <c r="P90" s="32">
        <f>+C90/[1]Formato_Análises_Mecenato!$P$31</f>
        <v>7.6608208902350077E-4</v>
      </c>
      <c r="Q90" s="32">
        <f>+D90/[1]Formato_Análises_Mecenato!$P$31</f>
        <v>8.0128431607639193E-4</v>
      </c>
      <c r="R90" s="32">
        <f>+E90/[1]Formato_Análises_Mecenato!$P$31</f>
        <v>0</v>
      </c>
      <c r="S90" s="32">
        <f>+F90/[1]Formato_Análises_Mecenato!$P$31</f>
        <v>0</v>
      </c>
      <c r="T90" s="32">
        <f>+G90/[1]Formato_Análises_Mecenato!$P$31</f>
        <v>0</v>
      </c>
      <c r="U90" s="32">
        <f>+H90/[1]Formato_Análises_Mecenato!$P$31</f>
        <v>0</v>
      </c>
      <c r="V90" s="32">
        <f>+I90/[1]Formato_Análises_Mecenato!$P$31</f>
        <v>1.530531610995273E-4</v>
      </c>
      <c r="W90" s="32">
        <f>+J90/[1]Formato_Análises_Mecenato!$P$31</f>
        <v>0</v>
      </c>
      <c r="X90" s="32">
        <f>+K90/[1]Formato_Análises_Mecenato!$P$31</f>
        <v>0</v>
      </c>
    </row>
    <row r="91" spans="1:24" x14ac:dyDescent="0.25">
      <c r="A91" s="28" t="s">
        <v>268</v>
      </c>
      <c r="B91" s="31">
        <f>+[2]TabDin!B92</f>
        <v>42801715.379279628</v>
      </c>
      <c r="C91" s="31">
        <f>+[2]TabDin!C92</f>
        <v>95047559.980999321</v>
      </c>
      <c r="D91" s="31">
        <f>+[2]TabDin!D92</f>
        <v>17942321.70988404</v>
      </c>
      <c r="E91" s="31">
        <f>+[2]TabDin!E92</f>
        <v>0</v>
      </c>
      <c r="F91" s="31">
        <f>+[2]TabDin!F92</f>
        <v>17475575.798424892</v>
      </c>
      <c r="G91" s="31">
        <f>+[2]TabDin!G92</f>
        <v>11787975.306254325</v>
      </c>
      <c r="H91" s="31">
        <f>+[2]TabDin!H92</f>
        <v>0</v>
      </c>
      <c r="I91" s="31">
        <f>+[2]TabDin!I92</f>
        <v>69203329.245062113</v>
      </c>
      <c r="J91" s="31">
        <f>+[2]TabDin!J92</f>
        <v>10487495.215482689</v>
      </c>
      <c r="K91" s="31">
        <f>+[2]TabDin!K92</f>
        <v>0</v>
      </c>
      <c r="L91" s="31">
        <f t="shared" si="2"/>
        <v>264745972.63538703</v>
      </c>
      <c r="N91" s="28" t="s">
        <v>268</v>
      </c>
      <c r="O91" s="32">
        <f>+B91/[1]Formato_Análises_Mecenato!$P$31</f>
        <v>2.6805254884525259E-2</v>
      </c>
      <c r="P91" s="32">
        <f>+C91/[1]Formato_Análises_Mecenato!$P$31</f>
        <v>5.9525045874125659E-2</v>
      </c>
      <c r="Q91" s="32">
        <f>+D91/[1]Formato_Análises_Mecenato!$P$31</f>
        <v>1.1236664287675269E-2</v>
      </c>
      <c r="R91" s="32">
        <f>+E91/[1]Formato_Análises_Mecenato!$P$31</f>
        <v>0</v>
      </c>
      <c r="S91" s="32">
        <f>+F91/[1]Formato_Análises_Mecenato!$P$31</f>
        <v>1.0944357238480945E-2</v>
      </c>
      <c r="T91" s="32">
        <f>+G91/[1]Formato_Análises_Mecenato!$P$31</f>
        <v>7.3824069866508923E-3</v>
      </c>
      <c r="U91" s="32">
        <f>+H91/[1]Formato_Análises_Mecenato!$P$31</f>
        <v>0</v>
      </c>
      <c r="V91" s="32">
        <f>+I91/[1]Formato_Análises_Mecenato!$P$31</f>
        <v>4.33396854035814E-2</v>
      </c>
      <c r="W91" s="32">
        <f>+J91/[1]Formato_Análises_Mecenato!$P$31</f>
        <v>6.567960649711325E-3</v>
      </c>
      <c r="X91" s="32">
        <f>+K91/[1]Formato_Análises_Mecenato!$P$31</f>
        <v>0</v>
      </c>
    </row>
    <row r="92" spans="1:24" x14ac:dyDescent="0.25">
      <c r="A92" s="28" t="s">
        <v>269</v>
      </c>
      <c r="B92" s="31">
        <f>+[2]TabDin!B93</f>
        <v>28696108.472663723</v>
      </c>
      <c r="C92" s="31">
        <f>+[2]TabDin!C93</f>
        <v>266251539.60165799</v>
      </c>
      <c r="D92" s="31">
        <f>+[2]TabDin!D93</f>
        <v>59193325.56015528</v>
      </c>
      <c r="E92" s="31">
        <f>+[2]TabDin!E93</f>
        <v>0</v>
      </c>
      <c r="F92" s="31">
        <f>+[2]TabDin!F93</f>
        <v>42700365.241167247</v>
      </c>
      <c r="G92" s="31">
        <f>+[2]TabDin!G93</f>
        <v>66689951.732012689</v>
      </c>
      <c r="H92" s="31">
        <f>+[2]TabDin!H93</f>
        <v>0</v>
      </c>
      <c r="I92" s="31">
        <f>+[2]TabDin!I93</f>
        <v>108773508.24970666</v>
      </c>
      <c r="J92" s="31">
        <f>+[2]TabDin!J93</f>
        <v>30291581.784406874</v>
      </c>
      <c r="K92" s="31">
        <f>+[2]TabDin!K93</f>
        <v>0</v>
      </c>
      <c r="L92" s="31">
        <f t="shared" si="2"/>
        <v>602596380.64177048</v>
      </c>
      <c r="N92" s="28" t="s">
        <v>269</v>
      </c>
      <c r="O92" s="32">
        <f>+B92/[1]Formato_Análises_Mecenato!$P$31</f>
        <v>1.7971394253420737E-2</v>
      </c>
      <c r="P92" s="32">
        <f>+C92/[1]Formato_Análises_Mecenato!$P$31</f>
        <v>0.16674426057874112</v>
      </c>
      <c r="Q92" s="32">
        <f>+D92/[1]Formato_Análises_Mecenato!$P$31</f>
        <v>3.7070761417911914E-2</v>
      </c>
      <c r="R92" s="32">
        <f>+E92/[1]Formato_Análises_Mecenato!$P$31</f>
        <v>0</v>
      </c>
      <c r="S92" s="32">
        <f>+F92/[1]Formato_Análises_Mecenato!$P$31</f>
        <v>2.6741782748873438E-2</v>
      </c>
      <c r="T92" s="32">
        <f>+G92/[1]Formato_Análises_Mecenato!$P$31</f>
        <v>4.1765642768576666E-2</v>
      </c>
      <c r="U92" s="32">
        <f>+H92/[1]Formato_Análises_Mecenato!$P$31</f>
        <v>0</v>
      </c>
      <c r="V92" s="32">
        <f>+I92/[1]Formato_Análises_Mecenato!$P$31</f>
        <v>6.8121139245949314E-2</v>
      </c>
      <c r="W92" s="32">
        <f>+J92/[1]Formato_Análises_Mecenato!$P$31</f>
        <v>1.8970584785944031E-2</v>
      </c>
      <c r="X92" s="32">
        <f>+K92/[1]Formato_Análises_Mecenato!$P$31</f>
        <v>0</v>
      </c>
    </row>
    <row r="93" spans="1:24" x14ac:dyDescent="0.25">
      <c r="A93" s="28" t="s">
        <v>270</v>
      </c>
      <c r="B93" s="31">
        <f>+[2]TabDin!B94</f>
        <v>1241714.5458162311</v>
      </c>
      <c r="C93" s="31">
        <f>+[2]TabDin!C94</f>
        <v>16992356.286217105</v>
      </c>
      <c r="D93" s="31">
        <f>+[2]TabDin!D94</f>
        <v>3151306.832791531</v>
      </c>
      <c r="E93" s="31">
        <f>+[2]TabDin!E94</f>
        <v>0</v>
      </c>
      <c r="F93" s="31">
        <f>+[2]TabDin!F94</f>
        <v>2242035.4822436441</v>
      </c>
      <c r="G93" s="31">
        <f>+[2]TabDin!G94</f>
        <v>6376258.0358067183</v>
      </c>
      <c r="H93" s="31">
        <f>+[2]TabDin!H94</f>
        <v>0</v>
      </c>
      <c r="I93" s="31">
        <f>+[2]TabDin!I94</f>
        <v>3970121.3248178181</v>
      </c>
      <c r="J93" s="31">
        <f>+[2]TabDin!J94</f>
        <v>1751325.6428060138</v>
      </c>
      <c r="K93" s="31">
        <f>+[2]TabDin!K94</f>
        <v>0</v>
      </c>
      <c r="L93" s="31">
        <f t="shared" si="2"/>
        <v>35725118.150499061</v>
      </c>
      <c r="N93" s="28" t="s">
        <v>270</v>
      </c>
      <c r="O93" s="32">
        <f>+B93/[1]Formato_Análises_Mecenato!$P$31</f>
        <v>7.7764347992790152E-4</v>
      </c>
      <c r="P93" s="32">
        <f>+C93/[1]Formato_Análises_Mecenato!$P$31</f>
        <v>1.0641733334856369E-2</v>
      </c>
      <c r="Q93" s="32">
        <f>+D93/[1]Formato_Análises_Mecenato!$P$31</f>
        <v>1.9735560157763169E-3</v>
      </c>
      <c r="R93" s="32">
        <f>+E93/[1]Formato_Análises_Mecenato!$P$31</f>
        <v>0</v>
      </c>
      <c r="S93" s="32">
        <f>+F93/[1]Formato_Análises_Mecenato!$P$31</f>
        <v>1.4041103733609722E-3</v>
      </c>
      <c r="T93" s="32">
        <f>+G93/[1]Formato_Análises_Mecenato!$P$31</f>
        <v>3.9932329894900136E-3</v>
      </c>
      <c r="U93" s="32">
        <f>+H93/[1]Formato_Análises_Mecenato!$P$31</f>
        <v>0</v>
      </c>
      <c r="V93" s="32">
        <f>+I93/[1]Formato_Análises_Mecenato!$P$31</f>
        <v>2.4863516121073231E-3</v>
      </c>
      <c r="W93" s="32">
        <f>+J93/[1]Formato_Análises_Mecenato!$P$31</f>
        <v>1.0967955331983319E-3</v>
      </c>
      <c r="X93" s="32">
        <f>+K93/[1]Formato_Análises_Mecenato!$P$31</f>
        <v>0</v>
      </c>
    </row>
    <row r="94" spans="1:24" x14ac:dyDescent="0.25">
      <c r="A94" s="28" t="s">
        <v>271</v>
      </c>
      <c r="B94" s="31">
        <f>+[2]TabDin!B95</f>
        <v>3949527.4868834401</v>
      </c>
      <c r="C94" s="31">
        <f>+[2]TabDin!C95</f>
        <v>11076650.128393909</v>
      </c>
      <c r="D94" s="31">
        <f>+[2]TabDin!D95</f>
        <v>3409209.0721708364</v>
      </c>
      <c r="E94" s="31">
        <f>+[2]TabDin!E95</f>
        <v>0</v>
      </c>
      <c r="F94" s="31">
        <f>+[2]TabDin!F95</f>
        <v>3867339.9407604071</v>
      </c>
      <c r="G94" s="31">
        <f>+[2]TabDin!G95</f>
        <v>1107182.8361395681</v>
      </c>
      <c r="H94" s="31">
        <f>+[2]TabDin!H95</f>
        <v>0</v>
      </c>
      <c r="I94" s="31">
        <f>+[2]TabDin!I95</f>
        <v>5263196.152393003</v>
      </c>
      <c r="J94" s="31">
        <f>+[2]TabDin!J95</f>
        <v>1749584.0703631709</v>
      </c>
      <c r="K94" s="31">
        <f>+[2]TabDin!K95</f>
        <v>0</v>
      </c>
      <c r="L94" s="31">
        <f t="shared" si="2"/>
        <v>30422689.687104333</v>
      </c>
      <c r="N94" s="28" t="s">
        <v>271</v>
      </c>
      <c r="O94" s="32">
        <f>+B94/[1]Formato_Análises_Mecenato!$P$31</f>
        <v>2.4734543936199339E-3</v>
      </c>
      <c r="P94" s="32">
        <f>+C94/[1]Formato_Análises_Mecenato!$P$31</f>
        <v>6.9369282825997173E-3</v>
      </c>
      <c r="Q94" s="32">
        <f>+D94/[1]Formato_Análises_Mecenato!$P$31</f>
        <v>2.1350713943211401E-3</v>
      </c>
      <c r="R94" s="32">
        <f>+E94/[1]Formato_Análises_Mecenato!$P$31</f>
        <v>0</v>
      </c>
      <c r="S94" s="32">
        <f>+F94/[1]Formato_Análises_Mecenato!$P$31</f>
        <v>2.42198313592291E-3</v>
      </c>
      <c r="T94" s="32">
        <f>+G94/[1]Formato_Análises_Mecenato!$P$31</f>
        <v>6.9339085743418604E-4</v>
      </c>
      <c r="U94" s="32">
        <f>+H94/[1]Formato_Análises_Mecenato!$P$31</f>
        <v>0</v>
      </c>
      <c r="V94" s="32">
        <f>+I94/[1]Formato_Análises_Mecenato!$P$31</f>
        <v>3.2961602852124182E-3</v>
      </c>
      <c r="W94" s="32">
        <f>+J94/[1]Formato_Análises_Mecenato!$P$31</f>
        <v>1.0957048457617047E-3</v>
      </c>
      <c r="X94" s="32">
        <f>+K94/[1]Formato_Análises_Mecenato!$P$31</f>
        <v>0</v>
      </c>
    </row>
    <row r="95" spans="1:24" x14ac:dyDescent="0.25">
      <c r="A95" s="28" t="s">
        <v>272</v>
      </c>
      <c r="B95" s="31">
        <f>+[2]TabDin!B96</f>
        <v>11215028.570194203</v>
      </c>
      <c r="C95" s="31">
        <f>+[2]TabDin!C96</f>
        <v>32603605.366070155</v>
      </c>
      <c r="D95" s="31">
        <f>+[2]TabDin!D96</f>
        <v>2672965.1669543576</v>
      </c>
      <c r="E95" s="31">
        <f>+[2]TabDin!E96</f>
        <v>0</v>
      </c>
      <c r="F95" s="31">
        <f>+[2]TabDin!F96</f>
        <v>4698157.1617846675</v>
      </c>
      <c r="G95" s="31">
        <f>+[2]TabDin!G96</f>
        <v>13543374.051549939</v>
      </c>
      <c r="H95" s="31">
        <f>+[2]TabDin!H96</f>
        <v>0</v>
      </c>
      <c r="I95" s="31">
        <f>+[2]TabDin!I96</f>
        <v>13424276.616869003</v>
      </c>
      <c r="J95" s="31">
        <f>+[2]TabDin!J96</f>
        <v>4824869.8070159284</v>
      </c>
      <c r="K95" s="31">
        <f>+[2]TabDin!K96</f>
        <v>0</v>
      </c>
      <c r="L95" s="31">
        <f t="shared" si="2"/>
        <v>82982276.740438253</v>
      </c>
      <c r="N95" s="28" t="s">
        <v>272</v>
      </c>
      <c r="O95" s="32">
        <f>+B95/[1]Formato_Análises_Mecenato!$P$31</f>
        <v>7.0235899822561759E-3</v>
      </c>
      <c r="P95" s="32">
        <f>+C95/[1]Formato_Análises_Mecenato!$P$31</f>
        <v>2.0418526319509741E-2</v>
      </c>
      <c r="Q95" s="32">
        <f>+D95/[1]Formato_Análises_Mecenato!$P$31</f>
        <v>1.6739869410083222E-3</v>
      </c>
      <c r="R95" s="32">
        <f>+E95/[1]Formato_Análises_Mecenato!$P$31</f>
        <v>0</v>
      </c>
      <c r="S95" s="32">
        <f>+F95/[1]Formato_Análises_Mecenato!$P$31</f>
        <v>2.9422956321549965E-3</v>
      </c>
      <c r="T95" s="32">
        <f>+G95/[1]Formato_Análises_Mecenato!$P$31</f>
        <v>8.4817533650533711E-3</v>
      </c>
      <c r="U95" s="32">
        <f>+H95/[1]Formato_Análises_Mecenato!$P$31</f>
        <v>0</v>
      </c>
      <c r="V95" s="32">
        <f>+I95/[1]Formato_Análises_Mecenato!$P$31</f>
        <v>8.4071667027099031E-3</v>
      </c>
      <c r="W95" s="32">
        <f>+J95/[1]Formato_Análises_Mecenato!$P$31</f>
        <v>3.0216514412018613E-3</v>
      </c>
      <c r="X95" s="32">
        <f>+K95/[1]Formato_Análises_Mecenato!$P$31</f>
        <v>0</v>
      </c>
    </row>
    <row r="96" spans="1:24" x14ac:dyDescent="0.25">
      <c r="A96" s="28" t="s">
        <v>273</v>
      </c>
      <c r="B96" s="31">
        <f>+[2]TabDin!B97</f>
        <v>0</v>
      </c>
      <c r="C96" s="31">
        <f>+[2]TabDin!C97</f>
        <v>33562.901520749998</v>
      </c>
      <c r="D96" s="31">
        <f>+[2]TabDin!D97</f>
        <v>131750.68113958489</v>
      </c>
      <c r="E96" s="31">
        <f>+[2]TabDin!E97</f>
        <v>0</v>
      </c>
      <c r="F96" s="31">
        <f>+[2]TabDin!F97</f>
        <v>0</v>
      </c>
      <c r="G96" s="31">
        <f>+[2]TabDin!G97</f>
        <v>109169.85426449582</v>
      </c>
      <c r="H96" s="31">
        <f>+[2]TabDin!H97</f>
        <v>0</v>
      </c>
      <c r="I96" s="31">
        <f>+[2]TabDin!I97</f>
        <v>0</v>
      </c>
      <c r="J96" s="31">
        <f>+[2]TabDin!J97</f>
        <v>0</v>
      </c>
      <c r="K96" s="31">
        <f>+[2]TabDin!K97</f>
        <v>0</v>
      </c>
      <c r="L96" s="31">
        <f t="shared" si="2"/>
        <v>274483.43692483072</v>
      </c>
      <c r="N96" s="28" t="s">
        <v>273</v>
      </c>
      <c r="O96" s="32">
        <f>+B96/[1]Formato_Análises_Mecenato!$P$31</f>
        <v>0</v>
      </c>
      <c r="P96" s="32">
        <f>+C96/[1]Formato_Análises_Mecenato!$P$31</f>
        <v>2.1019300791001752E-5</v>
      </c>
      <c r="Q96" s="32">
        <f>+D96/[1]Formato_Análises_Mecenato!$P$31</f>
        <v>8.2510959148755179E-5</v>
      </c>
      <c r="R96" s="32">
        <f>+E96/[1]Formato_Análises_Mecenato!$P$31</f>
        <v>0</v>
      </c>
      <c r="S96" s="32">
        <f>+F96/[1]Formato_Análises_Mecenato!$P$31</f>
        <v>0</v>
      </c>
      <c r="T96" s="32">
        <f>+G96/[1]Formato_Análises_Mecenato!$P$31</f>
        <v>6.8369357240362518E-5</v>
      </c>
      <c r="U96" s="32">
        <f>+H96/[1]Formato_Análises_Mecenato!$P$31</f>
        <v>0</v>
      </c>
      <c r="V96" s="32">
        <f>+I96/[1]Formato_Análises_Mecenato!$P$31</f>
        <v>0</v>
      </c>
      <c r="W96" s="32">
        <f>+J96/[1]Formato_Análises_Mecenato!$P$31</f>
        <v>0</v>
      </c>
      <c r="X96" s="32">
        <f>+K96/[1]Formato_Análises_Mecenato!$P$31</f>
        <v>0</v>
      </c>
    </row>
    <row r="97" spans="1:24" x14ac:dyDescent="0.25">
      <c r="A97" s="28" t="s">
        <v>274</v>
      </c>
      <c r="B97" s="31">
        <f>+[2]TabDin!B98</f>
        <v>0</v>
      </c>
      <c r="C97" s="31">
        <f>+[2]TabDin!C98</f>
        <v>163089.60053247787</v>
      </c>
      <c r="D97" s="31">
        <f>+[2]TabDin!D98</f>
        <v>48878.011923422331</v>
      </c>
      <c r="E97" s="31">
        <f>+[2]TabDin!E98</f>
        <v>0</v>
      </c>
      <c r="F97" s="31">
        <f>+[2]TabDin!F98</f>
        <v>377118.78977528424</v>
      </c>
      <c r="G97" s="31">
        <f>+[2]TabDin!G98</f>
        <v>259875.44472065454</v>
      </c>
      <c r="H97" s="31">
        <f>+[2]TabDin!H98</f>
        <v>0</v>
      </c>
      <c r="I97" s="31">
        <f>+[2]TabDin!I98</f>
        <v>1087046.9851769125</v>
      </c>
      <c r="J97" s="31">
        <f>+[2]TabDin!J98</f>
        <v>0</v>
      </c>
      <c r="K97" s="31">
        <f>+[2]TabDin!K98</f>
        <v>0</v>
      </c>
      <c r="L97" s="31">
        <f t="shared" si="2"/>
        <v>1936008.8321287516</v>
      </c>
      <c r="N97" s="28" t="s">
        <v>274</v>
      </c>
      <c r="O97" s="32">
        <f>+B97/[1]Formato_Análises_Mecenato!$P$31</f>
        <v>0</v>
      </c>
      <c r="P97" s="32">
        <f>+C97/[1]Formato_Análises_Mecenato!$P$31</f>
        <v>1.0213745576666307E-4</v>
      </c>
      <c r="Q97" s="32">
        <f>+D97/[1]Formato_Análises_Mecenato!$P$31</f>
        <v>3.0610632219905463E-5</v>
      </c>
      <c r="R97" s="32">
        <f>+E97/[1]Formato_Análises_Mecenato!$P$31</f>
        <v>0</v>
      </c>
      <c r="S97" s="32">
        <f>+F97/[1]Formato_Análises_Mecenato!$P$31</f>
        <v>2.3617663899900282E-4</v>
      </c>
      <c r="T97" s="32">
        <f>+G97/[1]Formato_Análises_Mecenato!$P$31</f>
        <v>1.627511297675411E-4</v>
      </c>
      <c r="U97" s="32">
        <f>+H97/[1]Formato_Análises_Mecenato!$P$31</f>
        <v>0</v>
      </c>
      <c r="V97" s="32">
        <f>+I97/[1]Formato_Análises_Mecenato!$P$31</f>
        <v>6.8078046057069744E-4</v>
      </c>
      <c r="W97" s="32">
        <f>+J97/[1]Formato_Análises_Mecenato!$P$31</f>
        <v>0</v>
      </c>
      <c r="X97" s="32">
        <f>+K97/[1]Formato_Análises_Mecenato!$P$31</f>
        <v>0</v>
      </c>
    </row>
    <row r="98" spans="1:24" x14ac:dyDescent="0.25">
      <c r="A98" s="28" t="s">
        <v>275</v>
      </c>
      <c r="B98" s="31">
        <f>+[2]TabDin!B99</f>
        <v>358438.75410509709</v>
      </c>
      <c r="C98" s="31">
        <f>+[2]TabDin!C99</f>
        <v>788157.94226518506</v>
      </c>
      <c r="D98" s="31">
        <f>+[2]TabDin!D99</f>
        <v>765755.52013361652</v>
      </c>
      <c r="E98" s="31">
        <f>+[2]TabDin!E99</f>
        <v>0</v>
      </c>
      <c r="F98" s="31">
        <f>+[2]TabDin!F99</f>
        <v>303532.45404445269</v>
      </c>
      <c r="G98" s="31">
        <f>+[2]TabDin!G99</f>
        <v>325853.41282281553</v>
      </c>
      <c r="H98" s="31">
        <f>+[2]TabDin!H99</f>
        <v>0</v>
      </c>
      <c r="I98" s="31">
        <f>+[2]TabDin!I99</f>
        <v>1802592.1602454272</v>
      </c>
      <c r="J98" s="31">
        <f>+[2]TabDin!J99</f>
        <v>107776.01629114624</v>
      </c>
      <c r="K98" s="31">
        <f>+[2]TabDin!K99</f>
        <v>0</v>
      </c>
      <c r="L98" s="31">
        <f t="shared" si="2"/>
        <v>4452106.2599077402</v>
      </c>
      <c r="N98" s="28" t="s">
        <v>275</v>
      </c>
      <c r="O98" s="32">
        <f>+B98/[1]Formato_Análises_Mecenato!$P$31</f>
        <v>2.2447796961264007E-4</v>
      </c>
      <c r="P98" s="32">
        <f>+C98/[1]Formato_Análises_Mecenato!$P$31</f>
        <v>4.9359644454597556E-4</v>
      </c>
      <c r="Q98" s="32">
        <f>+D98/[1]Formato_Análises_Mecenato!$P$31</f>
        <v>4.7956657144518561E-4</v>
      </c>
      <c r="R98" s="32">
        <f>+E98/[1]Formato_Análises_Mecenato!$P$31</f>
        <v>0</v>
      </c>
      <c r="S98" s="32">
        <f>+F98/[1]Formato_Análises_Mecenato!$P$31</f>
        <v>1.9009202608561294E-4</v>
      </c>
      <c r="T98" s="32">
        <f>+G98/[1]Formato_Análises_Mecenato!$P$31</f>
        <v>2.0407088146603644E-4</v>
      </c>
      <c r="U98" s="32">
        <f>+H98/[1]Formato_Análises_Mecenato!$P$31</f>
        <v>0</v>
      </c>
      <c r="V98" s="32">
        <f>+I98/[1]Formato_Análises_Mecenato!$P$31</f>
        <v>1.1289020049793832E-3</v>
      </c>
      <c r="W98" s="32">
        <f>+J98/[1]Formato_Análises_Mecenato!$P$31</f>
        <v>6.7496444044891547E-5</v>
      </c>
      <c r="X98" s="32">
        <f>+K98/[1]Formato_Análises_Mecenato!$P$31</f>
        <v>0</v>
      </c>
    </row>
    <row r="99" spans="1:24" x14ac:dyDescent="0.25">
      <c r="A99" s="28" t="s">
        <v>276</v>
      </c>
      <c r="B99" s="31">
        <f>+[2]TabDin!B100</f>
        <v>361899.95276343171</v>
      </c>
      <c r="C99" s="31">
        <f>+[2]TabDin!C100</f>
        <v>5446508.508993336</v>
      </c>
      <c r="D99" s="31">
        <f>+[2]TabDin!D100</f>
        <v>2067507.3190194822</v>
      </c>
      <c r="E99" s="31">
        <f>+[2]TabDin!E100</f>
        <v>0</v>
      </c>
      <c r="F99" s="31">
        <f>+[2]TabDin!F100</f>
        <v>1117605.5182314361</v>
      </c>
      <c r="G99" s="31">
        <f>+[2]TabDin!G100</f>
        <v>2458482.5363949374</v>
      </c>
      <c r="H99" s="31">
        <f>+[2]TabDin!H100</f>
        <v>0</v>
      </c>
      <c r="I99" s="31">
        <f>+[2]TabDin!I100</f>
        <v>17705661.675267331</v>
      </c>
      <c r="J99" s="31">
        <f>+[2]TabDin!J100</f>
        <v>553950.80179878639</v>
      </c>
      <c r="K99" s="31">
        <f>+[2]TabDin!K100</f>
        <v>0</v>
      </c>
      <c r="L99" s="31">
        <f t="shared" si="2"/>
        <v>29711616.312468741</v>
      </c>
      <c r="N99" s="28" t="s">
        <v>276</v>
      </c>
      <c r="O99" s="32">
        <f>+B99/[1]Formato_Análises_Mecenato!$P$31</f>
        <v>2.2664560031202905E-4</v>
      </c>
      <c r="P99" s="32">
        <f>+C99/[1]Formato_Análises_Mecenato!$P$31</f>
        <v>3.4109625635466568E-3</v>
      </c>
      <c r="Q99" s="32">
        <f>+D99/[1]Formato_Análises_Mecenato!$P$31</f>
        <v>1.2948093358138544E-3</v>
      </c>
      <c r="R99" s="32">
        <f>+E99/[1]Formato_Análises_Mecenato!$P$31</f>
        <v>0</v>
      </c>
      <c r="S99" s="32">
        <f>+F99/[1]Formato_Análises_Mecenato!$P$31</f>
        <v>6.9991822783458237E-4</v>
      </c>
      <c r="T99" s="32">
        <f>+G99/[1]Formato_Análises_Mecenato!$P$31</f>
        <v>1.5396637829408783E-3</v>
      </c>
      <c r="U99" s="32">
        <f>+H99/[1]Formato_Análises_Mecenato!$P$31</f>
        <v>0</v>
      </c>
      <c r="V99" s="32">
        <f>+I99/[1]Formato_Análises_Mecenato!$P$31</f>
        <v>1.1088452177654267E-2</v>
      </c>
      <c r="W99" s="32">
        <f>+J99/[1]Formato_Análises_Mecenato!$P$31</f>
        <v>3.4692049849226192E-4</v>
      </c>
      <c r="X99" s="32">
        <f>+K99/[1]Formato_Análises_Mecenato!$P$31</f>
        <v>0</v>
      </c>
    </row>
    <row r="100" spans="1:24" x14ac:dyDescent="0.25">
      <c r="A100" s="28" t="s">
        <v>6</v>
      </c>
      <c r="B100" s="31">
        <f>+[2]TabDin!B101</f>
        <v>115570394.83145519</v>
      </c>
      <c r="C100" s="31">
        <f>+[2]TabDin!C101</f>
        <v>499804882.77871841</v>
      </c>
      <c r="D100" s="31">
        <f>+[2]TabDin!D101</f>
        <v>104629389.28360629</v>
      </c>
      <c r="E100" s="31">
        <f>+[2]TabDin!E101</f>
        <v>0</v>
      </c>
      <c r="F100" s="31">
        <f>+[2]TabDin!F101</f>
        <v>84026962.048778117</v>
      </c>
      <c r="G100" s="31">
        <f>+[2]TabDin!G101</f>
        <v>110259703.08395022</v>
      </c>
      <c r="H100" s="31">
        <f>+[2]TabDin!H101</f>
        <v>0</v>
      </c>
      <c r="I100" s="31">
        <f>+[2]TabDin!I101</f>
        <v>269723060.3674264</v>
      </c>
      <c r="J100" s="31">
        <f>+[2]TabDin!J101</f>
        <v>74755957.017547145</v>
      </c>
      <c r="K100" s="31">
        <f>+[2]TabDin!K101</f>
        <v>0</v>
      </c>
      <c r="L100" s="31">
        <f t="shared" si="2"/>
        <v>1258770349.4114819</v>
      </c>
      <c r="N100" s="28" t="s">
        <v>6</v>
      </c>
      <c r="O100" s="32">
        <f>+B100/[1]Formato_Análises_Mecenato!$P$31</f>
        <v>7.2377797551125056E-2</v>
      </c>
      <c r="P100" s="32">
        <f>+C100/[1]Formato_Análises_Mecenato!$P$31</f>
        <v>0.31301075568339287</v>
      </c>
      <c r="Q100" s="32">
        <f>+D100/[1]Formato_Análises_Mecenato!$P$31</f>
        <v>6.5525818844097111E-2</v>
      </c>
      <c r="R100" s="32">
        <f>+E100/[1]Formato_Análises_Mecenato!$P$31</f>
        <v>0</v>
      </c>
      <c r="S100" s="32">
        <f>+F100/[1]Formato_Análises_Mecenato!$P$31</f>
        <v>5.2623221170715058E-2</v>
      </c>
      <c r="T100" s="32">
        <f>+G100/[1]Formato_Análises_Mecenato!$P$31</f>
        <v>6.9051892394203951E-2</v>
      </c>
      <c r="U100" s="32">
        <f>+H100/[1]Formato_Análises_Mecenato!$P$31</f>
        <v>0</v>
      </c>
      <c r="V100" s="32">
        <f>+I100/[1]Formato_Análises_Mecenato!$P$31</f>
        <v>0.16891835566205154</v>
      </c>
      <c r="W100" s="32">
        <f>+J100/[1]Formato_Análises_Mecenato!$P$31</f>
        <v>4.6817106843386788E-2</v>
      </c>
      <c r="X100" s="32">
        <f>+K100/[1]Formato_Análises_Mecenato!$P$31</f>
        <v>0</v>
      </c>
    </row>
    <row r="101" spans="1:24" x14ac:dyDescent="0.25">
      <c r="A101" s="28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</row>
    <row r="102" spans="1:24" x14ac:dyDescent="0.25">
      <c r="A102" s="28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</row>
    <row r="103" spans="1:24" x14ac:dyDescent="0.25">
      <c r="A103" s="28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</row>
    <row r="104" spans="1:24" x14ac:dyDescent="0.25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</row>
    <row r="105" spans="1:24" x14ac:dyDescent="0.25">
      <c r="A105" s="28"/>
      <c r="B105" s="30">
        <v>2010</v>
      </c>
      <c r="C105" s="30">
        <v>2010</v>
      </c>
      <c r="D105" s="30">
        <v>2010</v>
      </c>
      <c r="E105" s="30">
        <v>2010</v>
      </c>
      <c r="F105" s="30">
        <v>2010</v>
      </c>
      <c r="G105" s="30">
        <v>2010</v>
      </c>
      <c r="H105" s="30">
        <v>2010</v>
      </c>
      <c r="I105" s="30">
        <v>2010</v>
      </c>
      <c r="J105" s="30">
        <v>2010</v>
      </c>
      <c r="K105" s="30">
        <v>2010</v>
      </c>
      <c r="O105" s="30">
        <v>2010</v>
      </c>
      <c r="P105" s="30">
        <v>2010</v>
      </c>
      <c r="Q105" s="30">
        <v>2010</v>
      </c>
      <c r="R105" s="30">
        <v>2010</v>
      </c>
      <c r="S105" s="30">
        <v>2010</v>
      </c>
      <c r="T105" s="30">
        <v>2010</v>
      </c>
      <c r="U105" s="30">
        <v>2010</v>
      </c>
      <c r="V105" s="30">
        <v>2010</v>
      </c>
      <c r="W105" s="30">
        <v>2010</v>
      </c>
      <c r="X105" s="30">
        <v>2010</v>
      </c>
    </row>
    <row r="106" spans="1:24" x14ac:dyDescent="0.25">
      <c r="A106" s="28"/>
      <c r="B106" s="28" t="s">
        <v>283</v>
      </c>
      <c r="C106" s="28" t="s">
        <v>284</v>
      </c>
      <c r="D106" s="28" t="s">
        <v>285</v>
      </c>
      <c r="E106" s="28" t="s">
        <v>286</v>
      </c>
      <c r="F106" s="28" t="s">
        <v>287</v>
      </c>
      <c r="G106" s="28" t="s">
        <v>288</v>
      </c>
      <c r="H106" s="28" t="s">
        <v>289</v>
      </c>
      <c r="I106" s="28" t="s">
        <v>290</v>
      </c>
      <c r="J106" s="28" t="s">
        <v>291</v>
      </c>
      <c r="K106" s="28" t="s">
        <v>292</v>
      </c>
      <c r="L106" s="28" t="s">
        <v>293</v>
      </c>
      <c r="O106" s="28" t="s">
        <v>283</v>
      </c>
      <c r="P106" s="28" t="s">
        <v>284</v>
      </c>
      <c r="Q106" s="28" t="s">
        <v>285</v>
      </c>
      <c r="R106" s="28" t="s">
        <v>286</v>
      </c>
      <c r="S106" s="28" t="s">
        <v>287</v>
      </c>
      <c r="T106" s="28" t="s">
        <v>288</v>
      </c>
      <c r="U106" s="28" t="s">
        <v>289</v>
      </c>
      <c r="V106" s="28" t="s">
        <v>290</v>
      </c>
      <c r="W106" s="28" t="s">
        <v>291</v>
      </c>
      <c r="X106" s="28" t="s">
        <v>292</v>
      </c>
    </row>
    <row r="107" spans="1:24" x14ac:dyDescent="0.25">
      <c r="A107" s="28" t="s">
        <v>250</v>
      </c>
      <c r="B107" s="31">
        <f>+[2]TabDin!B108</f>
        <v>0</v>
      </c>
      <c r="C107" s="31">
        <f>+[2]TabDin!C108</f>
        <v>138453.26341019248</v>
      </c>
      <c r="D107" s="31">
        <f>+[2]TabDin!D108</f>
        <v>693295.48630897817</v>
      </c>
      <c r="E107" s="31">
        <f>+[2]TabDin!E108</f>
        <v>0</v>
      </c>
      <c r="F107" s="31">
        <f>+[2]TabDin!F108</f>
        <v>18460.435121358998</v>
      </c>
      <c r="G107" s="31">
        <f>+[2]TabDin!G108</f>
        <v>0</v>
      </c>
      <c r="H107" s="31">
        <f>+[2]TabDin!H108</f>
        <v>0</v>
      </c>
      <c r="I107" s="31">
        <f>+[2]TabDin!I108</f>
        <v>94455.893037620204</v>
      </c>
      <c r="J107" s="31">
        <f>+[2]TabDin!J108</f>
        <v>0</v>
      </c>
      <c r="K107" s="31">
        <f>+[2]TabDin!K108</f>
        <v>0</v>
      </c>
      <c r="L107" s="31">
        <f>SUM(B107:K107)</f>
        <v>944665.07787814981</v>
      </c>
      <c r="N107" s="28" t="s">
        <v>250</v>
      </c>
      <c r="O107" s="32">
        <f>+B107/[1]Formato_Análises_Mecenato!$Q$31</f>
        <v>0</v>
      </c>
      <c r="P107" s="32">
        <f>+C107/[1]Formato_Análises_Mecenato!$Q$31</f>
        <v>7.7160842200623192E-5</v>
      </c>
      <c r="Q107" s="32">
        <f>+D107/[1]Formato_Análises_Mecenato!$Q$31</f>
        <v>3.863777732634739E-4</v>
      </c>
      <c r="R107" s="32">
        <f>+E107/[1]Formato_Análises_Mecenato!$Q$31</f>
        <v>0</v>
      </c>
      <c r="S107" s="32">
        <f>+F107/[1]Formato_Análises_Mecenato!$Q$31</f>
        <v>1.0288112293416426E-5</v>
      </c>
      <c r="T107" s="32">
        <f>+G107/[1]Formato_Análises_Mecenato!$Q$31</f>
        <v>0</v>
      </c>
      <c r="U107" s="32">
        <f>+H107/[1]Formato_Análises_Mecenato!$Q$31</f>
        <v>0</v>
      </c>
      <c r="V107" s="32">
        <f>+I107/[1]Formato_Análises_Mecenato!$Q$31</f>
        <v>5.2640841234647376E-5</v>
      </c>
      <c r="W107" s="32">
        <f>+J107/[1]Formato_Análises_Mecenato!$Q$31</f>
        <v>0</v>
      </c>
      <c r="X107" s="32">
        <f>+K107/[1]Formato_Análises_Mecenato!$Q$31</f>
        <v>0</v>
      </c>
    </row>
    <row r="108" spans="1:24" x14ac:dyDescent="0.25">
      <c r="A108" s="28" t="s">
        <v>251</v>
      </c>
      <c r="B108" s="31">
        <f>+[2]TabDin!B109</f>
        <v>0</v>
      </c>
      <c r="C108" s="31">
        <f>+[2]TabDin!C109</f>
        <v>0</v>
      </c>
      <c r="D108" s="31">
        <f>+[2]TabDin!D109</f>
        <v>0</v>
      </c>
      <c r="E108" s="31">
        <f>+[2]TabDin!E109</f>
        <v>0</v>
      </c>
      <c r="F108" s="31">
        <f>+[2]TabDin!F109</f>
        <v>0</v>
      </c>
      <c r="G108" s="31">
        <f>+[2]TabDin!G109</f>
        <v>0</v>
      </c>
      <c r="H108" s="31">
        <f>+[2]TabDin!H109</f>
        <v>0</v>
      </c>
      <c r="I108" s="31">
        <f>+[2]TabDin!I109</f>
        <v>0</v>
      </c>
      <c r="J108" s="31">
        <f>+[2]TabDin!J109</f>
        <v>0</v>
      </c>
      <c r="K108" s="31">
        <f>+[2]TabDin!K109</f>
        <v>0</v>
      </c>
      <c r="L108" s="31">
        <f t="shared" ref="L108:L134" si="3">SUM(B108:K108)</f>
        <v>0</v>
      </c>
      <c r="N108" s="28" t="s">
        <v>251</v>
      </c>
      <c r="O108" s="32">
        <f>+B108/[1]Formato_Análises_Mecenato!$Q$31</f>
        <v>0</v>
      </c>
      <c r="P108" s="32">
        <f>+C108/[1]Formato_Análises_Mecenato!$Q$31</f>
        <v>0</v>
      </c>
      <c r="Q108" s="32">
        <f>+D108/[1]Formato_Análises_Mecenato!$Q$31</f>
        <v>0</v>
      </c>
      <c r="R108" s="32">
        <f>+E108/[1]Formato_Análises_Mecenato!$Q$31</f>
        <v>0</v>
      </c>
      <c r="S108" s="32">
        <f>+F108/[1]Formato_Análises_Mecenato!$Q$31</f>
        <v>0</v>
      </c>
      <c r="T108" s="32">
        <f>+G108/[1]Formato_Análises_Mecenato!$Q$31</f>
        <v>0</v>
      </c>
      <c r="U108" s="32">
        <f>+H108/[1]Formato_Análises_Mecenato!$Q$31</f>
        <v>0</v>
      </c>
      <c r="V108" s="32">
        <f>+I108/[1]Formato_Análises_Mecenato!$Q$31</f>
        <v>0</v>
      </c>
      <c r="W108" s="32">
        <f>+J108/[1]Formato_Análises_Mecenato!$Q$31</f>
        <v>0</v>
      </c>
      <c r="X108" s="32">
        <f>+K108/[1]Formato_Análises_Mecenato!$Q$31</f>
        <v>0</v>
      </c>
    </row>
    <row r="109" spans="1:24" x14ac:dyDescent="0.25">
      <c r="A109" s="28" t="s">
        <v>252</v>
      </c>
      <c r="B109" s="31">
        <f>+[2]TabDin!B110</f>
        <v>0</v>
      </c>
      <c r="C109" s="31">
        <f>+[2]TabDin!C110</f>
        <v>230755.43901698745</v>
      </c>
      <c r="D109" s="31">
        <f>+[2]TabDin!D110</f>
        <v>232948.12334961467</v>
      </c>
      <c r="E109" s="31">
        <f>+[2]TabDin!E110</f>
        <v>0</v>
      </c>
      <c r="F109" s="31">
        <f>+[2]TabDin!F110</f>
        <v>114233.14176357762</v>
      </c>
      <c r="G109" s="31">
        <f>+[2]TabDin!G110</f>
        <v>0</v>
      </c>
      <c r="H109" s="31">
        <f>+[2]TabDin!H110</f>
        <v>0</v>
      </c>
      <c r="I109" s="31">
        <f>+[2]TabDin!I110</f>
        <v>3845923.9836164578</v>
      </c>
      <c r="J109" s="31">
        <f>+[2]TabDin!J110</f>
        <v>0</v>
      </c>
      <c r="K109" s="31">
        <f>+[2]TabDin!K110</f>
        <v>0</v>
      </c>
      <c r="L109" s="31">
        <f t="shared" si="3"/>
        <v>4423860.6877466375</v>
      </c>
      <c r="N109" s="28" t="s">
        <v>252</v>
      </c>
      <c r="O109" s="32">
        <f>+B109/[1]Formato_Análises_Mecenato!$Q$31</f>
        <v>0</v>
      </c>
      <c r="P109" s="32">
        <f>+C109/[1]Formato_Análises_Mecenato!$Q$31</f>
        <v>1.286014036677053E-4</v>
      </c>
      <c r="Q109" s="32">
        <f>+D109/[1]Formato_Análises_Mecenato!$Q$31</f>
        <v>1.2982339992563657E-4</v>
      </c>
      <c r="R109" s="32">
        <f>+E109/[1]Formato_Análises_Mecenato!$Q$31</f>
        <v>0</v>
      </c>
      <c r="S109" s="32">
        <f>+F109/[1]Formato_Análises_Mecenato!$Q$31</f>
        <v>6.3662821724807029E-5</v>
      </c>
      <c r="T109" s="32">
        <f>+G109/[1]Formato_Análises_Mecenato!$Q$31</f>
        <v>0</v>
      </c>
      <c r="U109" s="32">
        <f>+H109/[1]Formato_Análises_Mecenato!$Q$31</f>
        <v>0</v>
      </c>
      <c r="V109" s="32">
        <f>+I109/[1]Formato_Análises_Mecenato!$Q$31</f>
        <v>2.1433567277950884E-3</v>
      </c>
      <c r="W109" s="32">
        <f>+J109/[1]Formato_Análises_Mecenato!$Q$31</f>
        <v>0</v>
      </c>
      <c r="X109" s="32">
        <f>+K109/[1]Formato_Análises_Mecenato!$Q$31</f>
        <v>0</v>
      </c>
    </row>
    <row r="110" spans="1:24" x14ac:dyDescent="0.25">
      <c r="A110" s="28" t="s">
        <v>253</v>
      </c>
      <c r="B110" s="31">
        <f>+[2]TabDin!B111</f>
        <v>0</v>
      </c>
      <c r="C110" s="31">
        <f>+[2]TabDin!C111</f>
        <v>0</v>
      </c>
      <c r="D110" s="31">
        <f>+[2]TabDin!D111</f>
        <v>0</v>
      </c>
      <c r="E110" s="31">
        <f>+[2]TabDin!E111</f>
        <v>0</v>
      </c>
      <c r="F110" s="31">
        <f>+[2]TabDin!F111</f>
        <v>0</v>
      </c>
      <c r="G110" s="31">
        <f>+[2]TabDin!G111</f>
        <v>0</v>
      </c>
      <c r="H110" s="31">
        <f>+[2]TabDin!H111</f>
        <v>0</v>
      </c>
      <c r="I110" s="31">
        <f>+[2]TabDin!I111</f>
        <v>0</v>
      </c>
      <c r="J110" s="31">
        <f>+[2]TabDin!J111</f>
        <v>0</v>
      </c>
      <c r="K110" s="31">
        <f>+[2]TabDin!K111</f>
        <v>0</v>
      </c>
      <c r="L110" s="31">
        <f t="shared" si="3"/>
        <v>0</v>
      </c>
      <c r="N110" s="28" t="s">
        <v>253</v>
      </c>
      <c r="O110" s="32">
        <f>+B110/[1]Formato_Análises_Mecenato!$Q$31</f>
        <v>0</v>
      </c>
      <c r="P110" s="32">
        <f>+C110/[1]Formato_Análises_Mecenato!$Q$31</f>
        <v>0</v>
      </c>
      <c r="Q110" s="32">
        <f>+D110/[1]Formato_Análises_Mecenato!$Q$31</f>
        <v>0</v>
      </c>
      <c r="R110" s="32">
        <f>+E110/[1]Formato_Análises_Mecenato!$Q$31</f>
        <v>0</v>
      </c>
      <c r="S110" s="32">
        <f>+F110/[1]Formato_Análises_Mecenato!$Q$31</f>
        <v>0</v>
      </c>
      <c r="T110" s="32">
        <f>+G110/[1]Formato_Análises_Mecenato!$Q$31</f>
        <v>0</v>
      </c>
      <c r="U110" s="32">
        <f>+H110/[1]Formato_Análises_Mecenato!$Q$31</f>
        <v>0</v>
      </c>
      <c r="V110" s="32">
        <f>+I110/[1]Formato_Análises_Mecenato!$Q$31</f>
        <v>0</v>
      </c>
      <c r="W110" s="32">
        <f>+J110/[1]Formato_Análises_Mecenato!$Q$31</f>
        <v>0</v>
      </c>
      <c r="X110" s="32">
        <f>+K110/[1]Formato_Análises_Mecenato!$Q$31</f>
        <v>0</v>
      </c>
    </row>
    <row r="111" spans="1:24" x14ac:dyDescent="0.25">
      <c r="A111" s="28" t="s">
        <v>254</v>
      </c>
      <c r="B111" s="31">
        <f>+[2]TabDin!B112</f>
        <v>0</v>
      </c>
      <c r="C111" s="31">
        <f>+[2]TabDin!C112</f>
        <v>295905.3912994503</v>
      </c>
      <c r="D111" s="31">
        <f>+[2]TabDin!D112</f>
        <v>0</v>
      </c>
      <c r="E111" s="31">
        <f>+[2]TabDin!E112</f>
        <v>0</v>
      </c>
      <c r="F111" s="31">
        <f>+[2]TabDin!F112</f>
        <v>0</v>
      </c>
      <c r="G111" s="31">
        <f>+[2]TabDin!G112</f>
        <v>0</v>
      </c>
      <c r="H111" s="31">
        <f>+[2]TabDin!H112</f>
        <v>0</v>
      </c>
      <c r="I111" s="31">
        <f>+[2]TabDin!I112</f>
        <v>7121403.599917395</v>
      </c>
      <c r="J111" s="31">
        <f>+[2]TabDin!J112</f>
        <v>23045415.010129575</v>
      </c>
      <c r="K111" s="31">
        <f>+[2]TabDin!K112</f>
        <v>0</v>
      </c>
      <c r="L111" s="31">
        <f t="shared" si="3"/>
        <v>30462724.00134642</v>
      </c>
      <c r="N111" s="28" t="s">
        <v>254</v>
      </c>
      <c r="O111" s="32">
        <f>+B111/[1]Formato_Análises_Mecenato!$Q$31</f>
        <v>0</v>
      </c>
      <c r="P111" s="32">
        <f>+C111/[1]Formato_Análises_Mecenato!$Q$31</f>
        <v>1.6490986663655414E-4</v>
      </c>
      <c r="Q111" s="32">
        <f>+D111/[1]Formato_Análises_Mecenato!$Q$31</f>
        <v>0</v>
      </c>
      <c r="R111" s="32">
        <f>+E111/[1]Formato_Análises_Mecenato!$Q$31</f>
        <v>0</v>
      </c>
      <c r="S111" s="32">
        <f>+F111/[1]Formato_Análises_Mecenato!$Q$31</f>
        <v>0</v>
      </c>
      <c r="T111" s="32">
        <f>+G111/[1]Formato_Análises_Mecenato!$Q$31</f>
        <v>0</v>
      </c>
      <c r="U111" s="32">
        <f>+H111/[1]Formato_Análises_Mecenato!$Q$31</f>
        <v>0</v>
      </c>
      <c r="V111" s="32">
        <f>+I111/[1]Formato_Análises_Mecenato!$Q$31</f>
        <v>3.9688013549540073E-3</v>
      </c>
      <c r="W111" s="32">
        <f>+J111/[1]Formato_Análises_Mecenato!$Q$31</f>
        <v>1.284334935303212E-2</v>
      </c>
      <c r="X111" s="32">
        <f>+K111/[1]Formato_Análises_Mecenato!$Q$31</f>
        <v>0</v>
      </c>
    </row>
    <row r="112" spans="1:24" x14ac:dyDescent="0.25">
      <c r="A112" s="28" t="s">
        <v>255</v>
      </c>
      <c r="B112" s="31">
        <f>+[2]TabDin!B113</f>
        <v>0</v>
      </c>
      <c r="C112" s="31">
        <f>+[2]TabDin!C113</f>
        <v>307.67391868931662</v>
      </c>
      <c r="D112" s="31">
        <f>+[2]TabDin!D113</f>
        <v>0</v>
      </c>
      <c r="E112" s="31">
        <f>+[2]TabDin!E113</f>
        <v>0</v>
      </c>
      <c r="F112" s="31">
        <f>+[2]TabDin!F113</f>
        <v>0</v>
      </c>
      <c r="G112" s="31">
        <f>+[2]TabDin!G113</f>
        <v>0</v>
      </c>
      <c r="H112" s="31">
        <f>+[2]TabDin!H113</f>
        <v>0</v>
      </c>
      <c r="I112" s="31">
        <f>+[2]TabDin!I113</f>
        <v>0</v>
      </c>
      <c r="J112" s="31">
        <f>+[2]TabDin!J113</f>
        <v>0</v>
      </c>
      <c r="K112" s="31">
        <f>+[2]TabDin!K113</f>
        <v>0</v>
      </c>
      <c r="L112" s="31">
        <f t="shared" si="3"/>
        <v>307.67391868931662</v>
      </c>
      <c r="N112" s="28" t="s">
        <v>255</v>
      </c>
      <c r="O112" s="32">
        <f>+B112/[1]Formato_Análises_Mecenato!$Q$31</f>
        <v>0</v>
      </c>
      <c r="P112" s="32">
        <f>+C112/[1]Formato_Análises_Mecenato!$Q$31</f>
        <v>1.7146853822360709E-7</v>
      </c>
      <c r="Q112" s="32">
        <f>+D112/[1]Formato_Análises_Mecenato!$Q$31</f>
        <v>0</v>
      </c>
      <c r="R112" s="32">
        <f>+E112/[1]Formato_Análises_Mecenato!$Q$31</f>
        <v>0</v>
      </c>
      <c r="S112" s="32">
        <f>+F112/[1]Formato_Análises_Mecenato!$Q$31</f>
        <v>0</v>
      </c>
      <c r="T112" s="32">
        <f>+G112/[1]Formato_Análises_Mecenato!$Q$31</f>
        <v>0</v>
      </c>
      <c r="U112" s="32">
        <f>+H112/[1]Formato_Análises_Mecenato!$Q$31</f>
        <v>0</v>
      </c>
      <c r="V112" s="32">
        <f>+I112/[1]Formato_Análises_Mecenato!$Q$31</f>
        <v>0</v>
      </c>
      <c r="W112" s="32">
        <f>+J112/[1]Formato_Análises_Mecenato!$Q$31</f>
        <v>0</v>
      </c>
      <c r="X112" s="32">
        <f>+K112/[1]Formato_Análises_Mecenato!$Q$31</f>
        <v>0</v>
      </c>
    </row>
    <row r="113" spans="1:24" x14ac:dyDescent="0.25">
      <c r="A113" s="28" t="s">
        <v>256</v>
      </c>
      <c r="B113" s="31">
        <f>+[2]TabDin!B114</f>
        <v>0</v>
      </c>
      <c r="C113" s="31">
        <f>+[2]TabDin!C114</f>
        <v>0</v>
      </c>
      <c r="D113" s="31">
        <f>+[2]TabDin!D114</f>
        <v>0</v>
      </c>
      <c r="E113" s="31">
        <f>+[2]TabDin!E114</f>
        <v>0</v>
      </c>
      <c r="F113" s="31">
        <f>+[2]TabDin!F114</f>
        <v>0</v>
      </c>
      <c r="G113" s="31">
        <f>+[2]TabDin!G114</f>
        <v>0</v>
      </c>
      <c r="H113" s="31">
        <f>+[2]TabDin!H114</f>
        <v>0</v>
      </c>
      <c r="I113" s="31">
        <f>+[2]TabDin!I114</f>
        <v>0</v>
      </c>
      <c r="J113" s="31">
        <f>+[2]TabDin!J114</f>
        <v>0</v>
      </c>
      <c r="K113" s="31">
        <f>+[2]TabDin!K114</f>
        <v>0</v>
      </c>
      <c r="L113" s="31">
        <f t="shared" si="3"/>
        <v>0</v>
      </c>
      <c r="N113" s="28" t="s">
        <v>256</v>
      </c>
      <c r="O113" s="32">
        <f>+B113/[1]Formato_Análises_Mecenato!$Q$31</f>
        <v>0</v>
      </c>
      <c r="P113" s="32">
        <f>+C113/[1]Formato_Análises_Mecenato!$Q$31</f>
        <v>0</v>
      </c>
      <c r="Q113" s="32">
        <f>+D113/[1]Formato_Análises_Mecenato!$Q$31</f>
        <v>0</v>
      </c>
      <c r="R113" s="32">
        <f>+E113/[1]Formato_Análises_Mecenato!$Q$31</f>
        <v>0</v>
      </c>
      <c r="S113" s="32">
        <f>+F113/[1]Formato_Análises_Mecenato!$Q$31</f>
        <v>0</v>
      </c>
      <c r="T113" s="32">
        <f>+G113/[1]Formato_Análises_Mecenato!$Q$31</f>
        <v>0</v>
      </c>
      <c r="U113" s="32">
        <f>+H113/[1]Formato_Análises_Mecenato!$Q$31</f>
        <v>0</v>
      </c>
      <c r="V113" s="32">
        <f>+I113/[1]Formato_Análises_Mecenato!$Q$31</f>
        <v>0</v>
      </c>
      <c r="W113" s="32">
        <f>+J113/[1]Formato_Análises_Mecenato!$Q$31</f>
        <v>0</v>
      </c>
      <c r="X113" s="32">
        <f>+K113/[1]Formato_Análises_Mecenato!$Q$31</f>
        <v>0</v>
      </c>
    </row>
    <row r="114" spans="1:24" x14ac:dyDescent="0.25">
      <c r="A114" s="28" t="s">
        <v>257</v>
      </c>
      <c r="B114" s="31">
        <f>+[2]TabDin!B115</f>
        <v>249922.66266435955</v>
      </c>
      <c r="C114" s="31">
        <f>+[2]TabDin!C115</f>
        <v>236468.94368704804</v>
      </c>
      <c r="D114" s="31">
        <f>+[2]TabDin!D115</f>
        <v>0</v>
      </c>
      <c r="E114" s="31">
        <f>+[2]TabDin!E115</f>
        <v>0</v>
      </c>
      <c r="F114" s="31">
        <f>+[2]TabDin!F115</f>
        <v>230032.40530806757</v>
      </c>
      <c r="G114" s="31">
        <f>+[2]TabDin!G115</f>
        <v>0</v>
      </c>
      <c r="H114" s="31">
        <f>+[2]TabDin!H115</f>
        <v>0</v>
      </c>
      <c r="I114" s="31">
        <f>+[2]TabDin!I115</f>
        <v>115377.71950849373</v>
      </c>
      <c r="J114" s="31">
        <f>+[2]TabDin!J115</f>
        <v>13692735.214906147</v>
      </c>
      <c r="K114" s="31">
        <f>+[2]TabDin!K115</f>
        <v>0</v>
      </c>
      <c r="L114" s="31">
        <f t="shared" si="3"/>
        <v>14524536.946074115</v>
      </c>
      <c r="N114" s="28" t="s">
        <v>257</v>
      </c>
      <c r="O114" s="32">
        <f>+B114/[1]Formato_Análises_Mecenato!$Q$31</f>
        <v>1.39283413487129E-4</v>
      </c>
      <c r="P114" s="32">
        <f>+C114/[1]Formato_Análises_Mecenato!$Q$31</f>
        <v>1.3178557442251768E-4</v>
      </c>
      <c r="Q114" s="32">
        <f>+D114/[1]Formato_Análises_Mecenato!$Q$31</f>
        <v>0</v>
      </c>
      <c r="R114" s="32">
        <f>+E114/[1]Formato_Análises_Mecenato!$Q$31</f>
        <v>0</v>
      </c>
      <c r="S114" s="32">
        <f>+F114/[1]Formato_Análises_Mecenato!$Q$31</f>
        <v>1.2819845260287984E-4</v>
      </c>
      <c r="T114" s="32">
        <f>+G114/[1]Formato_Análises_Mecenato!$Q$31</f>
        <v>0</v>
      </c>
      <c r="U114" s="32">
        <f>+H114/[1]Formato_Análises_Mecenato!$Q$31</f>
        <v>0</v>
      </c>
      <c r="V114" s="32">
        <f>+I114/[1]Formato_Análises_Mecenato!$Q$31</f>
        <v>6.4300701833852649E-5</v>
      </c>
      <c r="W114" s="32">
        <f>+J114/[1]Formato_Análises_Mecenato!$Q$31</f>
        <v>7.6310442613554902E-3</v>
      </c>
      <c r="X114" s="32">
        <f>+K114/[1]Formato_Análises_Mecenato!$Q$31</f>
        <v>0</v>
      </c>
    </row>
    <row r="115" spans="1:24" x14ac:dyDescent="0.25">
      <c r="A115" s="28" t="s">
        <v>258</v>
      </c>
      <c r="B115" s="31">
        <f>+[2]TabDin!B116</f>
        <v>0</v>
      </c>
      <c r="C115" s="31">
        <f>+[2]TabDin!C116</f>
        <v>265175.05875402468</v>
      </c>
      <c r="D115" s="31">
        <f>+[2]TabDin!D116</f>
        <v>0</v>
      </c>
      <c r="E115" s="31">
        <f>+[2]TabDin!E116</f>
        <v>0</v>
      </c>
      <c r="F115" s="31">
        <f>+[2]TabDin!F116</f>
        <v>0</v>
      </c>
      <c r="G115" s="31">
        <f>+[2]TabDin!G116</f>
        <v>0</v>
      </c>
      <c r="H115" s="31">
        <f>+[2]TabDin!H116</f>
        <v>0</v>
      </c>
      <c r="I115" s="31">
        <f>+[2]TabDin!I116</f>
        <v>710353.22065133648</v>
      </c>
      <c r="J115" s="31">
        <f>+[2]TabDin!J116</f>
        <v>0</v>
      </c>
      <c r="K115" s="31">
        <f>+[2]TabDin!K116</f>
        <v>0</v>
      </c>
      <c r="L115" s="31">
        <f t="shared" si="3"/>
        <v>975528.27940536116</v>
      </c>
      <c r="N115" s="28" t="s">
        <v>258</v>
      </c>
      <c r="O115" s="32">
        <f>+B115/[1]Formato_Análises_Mecenato!$Q$31</f>
        <v>0</v>
      </c>
      <c r="P115" s="32">
        <f>+C115/[1]Formato_Análises_Mecenato!$Q$31</f>
        <v>1.4778366619962242E-4</v>
      </c>
      <c r="Q115" s="32">
        <f>+D115/[1]Formato_Análises_Mecenato!$Q$31</f>
        <v>0</v>
      </c>
      <c r="R115" s="32">
        <f>+E115/[1]Formato_Análises_Mecenato!$Q$31</f>
        <v>0</v>
      </c>
      <c r="S115" s="32">
        <f>+F115/[1]Formato_Análises_Mecenato!$Q$31</f>
        <v>0</v>
      </c>
      <c r="T115" s="32">
        <f>+G115/[1]Formato_Análises_Mecenato!$Q$31</f>
        <v>0</v>
      </c>
      <c r="U115" s="32">
        <f>+H115/[1]Formato_Análises_Mecenato!$Q$31</f>
        <v>0</v>
      </c>
      <c r="V115" s="32">
        <f>+I115/[1]Formato_Análises_Mecenato!$Q$31</f>
        <v>3.9588415191770194E-4</v>
      </c>
      <c r="W115" s="32">
        <f>+J115/[1]Formato_Análises_Mecenato!$Q$31</f>
        <v>0</v>
      </c>
      <c r="X115" s="32">
        <f>+K115/[1]Formato_Análises_Mecenato!$Q$31</f>
        <v>0</v>
      </c>
    </row>
    <row r="116" spans="1:24" x14ac:dyDescent="0.25">
      <c r="A116" s="28" t="s">
        <v>259</v>
      </c>
      <c r="B116" s="31">
        <f>+[2]TabDin!B117</f>
        <v>11845.445869538689</v>
      </c>
      <c r="C116" s="31">
        <f>+[2]TabDin!C117</f>
        <v>6037633.1437583873</v>
      </c>
      <c r="D116" s="31">
        <f>+[2]TabDin!D117</f>
        <v>4213230.6151109096</v>
      </c>
      <c r="E116" s="31">
        <f>+[2]TabDin!E117</f>
        <v>0</v>
      </c>
      <c r="F116" s="31">
        <f>+[2]TabDin!F117</f>
        <v>1514286.9405068387</v>
      </c>
      <c r="G116" s="31">
        <f>+[2]TabDin!G117</f>
        <v>913332.11981188343</v>
      </c>
      <c r="H116" s="31">
        <f>+[2]TabDin!H117</f>
        <v>0</v>
      </c>
      <c r="I116" s="31">
        <f>+[2]TabDin!I117</f>
        <v>7220239.2311875587</v>
      </c>
      <c r="J116" s="31">
        <f>+[2]TabDin!J117</f>
        <v>191149.92922935396</v>
      </c>
      <c r="K116" s="31">
        <f>+[2]TabDin!K117</f>
        <v>0</v>
      </c>
      <c r="L116" s="31">
        <f t="shared" si="3"/>
        <v>20101717.425474469</v>
      </c>
      <c r="N116" s="28" t="s">
        <v>259</v>
      </c>
      <c r="O116" s="32">
        <f>+B116/[1]Formato_Análises_Mecenato!$Q$31</f>
        <v>6.6015387216088723E-6</v>
      </c>
      <c r="P116" s="32">
        <f>+C116/[1]Formato_Análises_Mecenato!$Q$31</f>
        <v>3.3648095161944568E-3</v>
      </c>
      <c r="Q116" s="32">
        <f>+D116/[1]Formato_Análises_Mecenato!$Q$31</f>
        <v>2.3480589380132657E-3</v>
      </c>
      <c r="R116" s="32">
        <f>+E116/[1]Formato_Análises_Mecenato!$Q$31</f>
        <v>0</v>
      </c>
      <c r="S116" s="32">
        <f>+F116/[1]Formato_Análises_Mecenato!$Q$31</f>
        <v>8.4392128278509761E-4</v>
      </c>
      <c r="T116" s="32">
        <f>+G116/[1]Formato_Análises_Mecenato!$Q$31</f>
        <v>5.0900552170283749E-4</v>
      </c>
      <c r="U116" s="32">
        <f>+H116/[1]Formato_Análises_Mecenato!$Q$31</f>
        <v>0</v>
      </c>
      <c r="V116" s="32">
        <f>+I116/[1]Formato_Análises_Mecenato!$Q$31</f>
        <v>4.0238830508302686E-3</v>
      </c>
      <c r="W116" s="32">
        <f>+J116/[1]Formato_Análises_Mecenato!$Q$31</f>
        <v>1.0652901320374856E-4</v>
      </c>
      <c r="X116" s="32">
        <f>+K116/[1]Formato_Análises_Mecenato!$Q$31</f>
        <v>0</v>
      </c>
    </row>
    <row r="117" spans="1:24" x14ac:dyDescent="0.25">
      <c r="A117" s="28" t="s">
        <v>260</v>
      </c>
      <c r="B117" s="31">
        <f>+[2]TabDin!B118</f>
        <v>0</v>
      </c>
      <c r="C117" s="31">
        <f>+[2]TabDin!C118</f>
        <v>1692206.5527912416</v>
      </c>
      <c r="D117" s="31">
        <f>+[2]TabDin!D118</f>
        <v>49227.826990290661</v>
      </c>
      <c r="E117" s="31">
        <f>+[2]TabDin!E118</f>
        <v>0</v>
      </c>
      <c r="F117" s="31">
        <f>+[2]TabDin!F118</f>
        <v>0</v>
      </c>
      <c r="G117" s="31">
        <f>+[2]TabDin!G118</f>
        <v>0</v>
      </c>
      <c r="H117" s="31">
        <f>+[2]TabDin!H118</f>
        <v>0</v>
      </c>
      <c r="I117" s="31">
        <f>+[2]TabDin!I118</f>
        <v>0</v>
      </c>
      <c r="J117" s="31">
        <f>+[2]TabDin!J118</f>
        <v>0</v>
      </c>
      <c r="K117" s="31">
        <f>+[2]TabDin!K118</f>
        <v>0</v>
      </c>
      <c r="L117" s="31">
        <f t="shared" si="3"/>
        <v>1741434.3797815321</v>
      </c>
      <c r="N117" s="28" t="s">
        <v>260</v>
      </c>
      <c r="O117" s="32">
        <f>+B117/[1]Formato_Análises_Mecenato!$Q$31</f>
        <v>0</v>
      </c>
      <c r="P117" s="32">
        <f>+C117/[1]Formato_Análises_Mecenato!$Q$31</f>
        <v>9.4307696022983905E-4</v>
      </c>
      <c r="Q117" s="32">
        <f>+D117/[1]Formato_Análises_Mecenato!$Q$31</f>
        <v>2.7434966115777137E-5</v>
      </c>
      <c r="R117" s="32">
        <f>+E117/[1]Formato_Análises_Mecenato!$Q$31</f>
        <v>0</v>
      </c>
      <c r="S117" s="32">
        <f>+F117/[1]Formato_Análises_Mecenato!$Q$31</f>
        <v>0</v>
      </c>
      <c r="T117" s="32">
        <f>+G117/[1]Formato_Análises_Mecenato!$Q$31</f>
        <v>0</v>
      </c>
      <c r="U117" s="32">
        <f>+H117/[1]Formato_Análises_Mecenato!$Q$31</f>
        <v>0</v>
      </c>
      <c r="V117" s="32">
        <f>+I117/[1]Formato_Análises_Mecenato!$Q$31</f>
        <v>0</v>
      </c>
      <c r="W117" s="32">
        <f>+J117/[1]Formato_Análises_Mecenato!$Q$31</f>
        <v>0</v>
      </c>
      <c r="X117" s="32">
        <f>+K117/[1]Formato_Análises_Mecenato!$Q$31</f>
        <v>0</v>
      </c>
    </row>
    <row r="118" spans="1:24" x14ac:dyDescent="0.25">
      <c r="A118" s="28" t="s">
        <v>261</v>
      </c>
      <c r="B118" s="31">
        <f>+[2]TabDin!B119</f>
        <v>795554.6360397886</v>
      </c>
      <c r="C118" s="31">
        <f>+[2]TabDin!C119</f>
        <v>784123.90384525131</v>
      </c>
      <c r="D118" s="31">
        <f>+[2]TabDin!D119</f>
        <v>0</v>
      </c>
      <c r="E118" s="31">
        <f>+[2]TabDin!E119</f>
        <v>0</v>
      </c>
      <c r="F118" s="31">
        <f>+[2]TabDin!F119</f>
        <v>0</v>
      </c>
      <c r="G118" s="31">
        <f>+[2]TabDin!G119</f>
        <v>246139.13495145325</v>
      </c>
      <c r="H118" s="31">
        <f>+[2]TabDin!H119</f>
        <v>0</v>
      </c>
      <c r="I118" s="31">
        <f>+[2]TabDin!I119</f>
        <v>0</v>
      </c>
      <c r="J118" s="31">
        <f>+[2]TabDin!J119</f>
        <v>4320.6340727622046</v>
      </c>
      <c r="K118" s="31">
        <f>+[2]TabDin!K119</f>
        <v>0</v>
      </c>
      <c r="L118" s="31">
        <f t="shared" si="3"/>
        <v>1830138.3089092553</v>
      </c>
      <c r="N118" s="28" t="s">
        <v>261</v>
      </c>
      <c r="O118" s="32">
        <f>+B118/[1]Formato_Análises_Mecenato!$Q$31</f>
        <v>4.4336741671140221E-4</v>
      </c>
      <c r="P118" s="32">
        <f>+C118/[1]Formato_Análises_Mecenato!$Q$31</f>
        <v>4.3699700043246494E-4</v>
      </c>
      <c r="Q118" s="32">
        <f>+D118/[1]Formato_Análises_Mecenato!$Q$31</f>
        <v>0</v>
      </c>
      <c r="R118" s="32">
        <f>+E118/[1]Formato_Análises_Mecenato!$Q$31</f>
        <v>0</v>
      </c>
      <c r="S118" s="32">
        <f>+F118/[1]Formato_Análises_Mecenato!$Q$31</f>
        <v>0</v>
      </c>
      <c r="T118" s="32">
        <f>+G118/[1]Formato_Análises_Mecenato!$Q$31</f>
        <v>1.3717483057888564E-4</v>
      </c>
      <c r="U118" s="32">
        <f>+H118/[1]Formato_Análises_Mecenato!$Q$31</f>
        <v>0</v>
      </c>
      <c r="V118" s="32">
        <f>+I118/[1]Formato_Análises_Mecenato!$Q$31</f>
        <v>0</v>
      </c>
      <c r="W118" s="32">
        <f>+J118/[1]Formato_Análises_Mecenato!$Q$31</f>
        <v>2.4079155354202922E-6</v>
      </c>
      <c r="X118" s="32">
        <f>+K118/[1]Formato_Análises_Mecenato!$Q$31</f>
        <v>0</v>
      </c>
    </row>
    <row r="119" spans="1:24" x14ac:dyDescent="0.25">
      <c r="A119" s="28" t="s">
        <v>262</v>
      </c>
      <c r="B119" s="31">
        <f>+[2]TabDin!B120</f>
        <v>362132.2022973256</v>
      </c>
      <c r="C119" s="31">
        <f>+[2]TabDin!C120</f>
        <v>10246456.083844937</v>
      </c>
      <c r="D119" s="31">
        <f>+[2]TabDin!D120</f>
        <v>641038.60958919115</v>
      </c>
      <c r="E119" s="31">
        <f>+[2]TabDin!E120</f>
        <v>0</v>
      </c>
      <c r="F119" s="31">
        <f>+[2]TabDin!F120</f>
        <v>1478328.5665839566</v>
      </c>
      <c r="G119" s="31">
        <f>+[2]TabDin!G120</f>
        <v>1848581.8219650865</v>
      </c>
      <c r="H119" s="31">
        <f>+[2]TabDin!H120</f>
        <v>0</v>
      </c>
      <c r="I119" s="31">
        <f>+[2]TabDin!I120</f>
        <v>3175273.2823393168</v>
      </c>
      <c r="J119" s="31">
        <f>+[2]TabDin!J120</f>
        <v>279983.26600727811</v>
      </c>
      <c r="K119" s="31">
        <f>+[2]TabDin!K120</f>
        <v>0</v>
      </c>
      <c r="L119" s="31">
        <f t="shared" si="3"/>
        <v>18031793.832627092</v>
      </c>
      <c r="N119" s="28" t="s">
        <v>262</v>
      </c>
      <c r="O119" s="32">
        <f>+B119/[1]Formato_Análises_Mecenato!$Q$31</f>
        <v>2.018184694891855E-4</v>
      </c>
      <c r="P119" s="32">
        <f>+C119/[1]Formato_Análises_Mecenato!$Q$31</f>
        <v>5.7104120302228388E-3</v>
      </c>
      <c r="Q119" s="32">
        <f>+D119/[1]Formato_Análises_Mecenato!$Q$31</f>
        <v>3.5725469938888534E-4</v>
      </c>
      <c r="R119" s="32">
        <f>+E119/[1]Formato_Análises_Mecenato!$Q$31</f>
        <v>0</v>
      </c>
      <c r="S119" s="32">
        <f>+F119/[1]Formato_Análises_Mecenato!$Q$31</f>
        <v>8.238814632263897E-4</v>
      </c>
      <c r="T119" s="32">
        <f>+G119/[1]Formato_Análises_Mecenato!$Q$31</f>
        <v>1.0302258447819873E-3</v>
      </c>
      <c r="U119" s="32">
        <f>+H119/[1]Formato_Análises_Mecenato!$Q$31</f>
        <v>0</v>
      </c>
      <c r="V119" s="32">
        <f>+I119/[1]Formato_Análises_Mecenato!$Q$31</f>
        <v>1.7695990303714449E-3</v>
      </c>
      <c r="W119" s="32">
        <f>+J119/[1]Formato_Análises_Mecenato!$Q$31</f>
        <v>1.5603636978348245E-4</v>
      </c>
      <c r="X119" s="32">
        <f>+K119/[1]Formato_Análises_Mecenato!$Q$31</f>
        <v>0</v>
      </c>
    </row>
    <row r="120" spans="1:24" x14ac:dyDescent="0.25">
      <c r="A120" s="28" t="s">
        <v>263</v>
      </c>
      <c r="B120" s="31">
        <f>+[2]TabDin!B121</f>
        <v>0</v>
      </c>
      <c r="C120" s="31">
        <f>+[2]TabDin!C121</f>
        <v>159990.43771844462</v>
      </c>
      <c r="D120" s="31">
        <f>+[2]TabDin!D121</f>
        <v>0</v>
      </c>
      <c r="E120" s="31">
        <f>+[2]TabDin!E121</f>
        <v>0</v>
      </c>
      <c r="F120" s="31">
        <f>+[2]TabDin!F121</f>
        <v>0</v>
      </c>
      <c r="G120" s="31">
        <f>+[2]TabDin!G121</f>
        <v>0</v>
      </c>
      <c r="H120" s="31">
        <f>+[2]TabDin!H121</f>
        <v>0</v>
      </c>
      <c r="I120" s="31">
        <f>+[2]TabDin!I121</f>
        <v>33074.946259101533</v>
      </c>
      <c r="J120" s="31">
        <f>+[2]TabDin!J121</f>
        <v>0</v>
      </c>
      <c r="K120" s="31">
        <f>+[2]TabDin!K121</f>
        <v>0</v>
      </c>
      <c r="L120" s="31">
        <f t="shared" si="3"/>
        <v>193065.38397754615</v>
      </c>
      <c r="N120" s="28" t="s">
        <v>263</v>
      </c>
      <c r="O120" s="32">
        <f>+B120/[1]Formato_Análises_Mecenato!$Q$31</f>
        <v>0</v>
      </c>
      <c r="P120" s="32">
        <f>+C120/[1]Formato_Análises_Mecenato!$Q$31</f>
        <v>8.9163639876275677E-5</v>
      </c>
      <c r="Q120" s="32">
        <f>+D120/[1]Formato_Análises_Mecenato!$Q$31</f>
        <v>0</v>
      </c>
      <c r="R120" s="32">
        <f>+E120/[1]Formato_Análises_Mecenato!$Q$31</f>
        <v>0</v>
      </c>
      <c r="S120" s="32">
        <f>+F120/[1]Formato_Análises_Mecenato!$Q$31</f>
        <v>0</v>
      </c>
      <c r="T120" s="32">
        <f>+G120/[1]Formato_Análises_Mecenato!$Q$31</f>
        <v>0</v>
      </c>
      <c r="U120" s="32">
        <f>+H120/[1]Formato_Análises_Mecenato!$Q$31</f>
        <v>0</v>
      </c>
      <c r="V120" s="32">
        <f>+I120/[1]Formato_Análises_Mecenato!$Q$31</f>
        <v>1.843286785903776E-5</v>
      </c>
      <c r="W120" s="32">
        <f>+J120/[1]Formato_Análises_Mecenato!$Q$31</f>
        <v>0</v>
      </c>
      <c r="X120" s="32">
        <f>+K120/[1]Formato_Análises_Mecenato!$Q$31</f>
        <v>0</v>
      </c>
    </row>
    <row r="121" spans="1:24" x14ac:dyDescent="0.25">
      <c r="A121" s="28" t="s">
        <v>264</v>
      </c>
      <c r="B121" s="31">
        <f>+[2]TabDin!B122</f>
        <v>0</v>
      </c>
      <c r="C121" s="31">
        <f>+[2]TabDin!C122</f>
        <v>0</v>
      </c>
      <c r="D121" s="31">
        <f>+[2]TabDin!D122</f>
        <v>0</v>
      </c>
      <c r="E121" s="31">
        <f>+[2]TabDin!E122</f>
        <v>0</v>
      </c>
      <c r="F121" s="31">
        <f>+[2]TabDin!F122</f>
        <v>76918.479672329151</v>
      </c>
      <c r="G121" s="31">
        <f>+[2]TabDin!G122</f>
        <v>0</v>
      </c>
      <c r="H121" s="31">
        <f>+[2]TabDin!H122</f>
        <v>0</v>
      </c>
      <c r="I121" s="31">
        <f>+[2]TabDin!I122</f>
        <v>461510.87803397491</v>
      </c>
      <c r="J121" s="31">
        <f>+[2]TabDin!J122</f>
        <v>0</v>
      </c>
      <c r="K121" s="31">
        <f>+[2]TabDin!K122</f>
        <v>0</v>
      </c>
      <c r="L121" s="31">
        <f t="shared" si="3"/>
        <v>538429.35770630406</v>
      </c>
      <c r="N121" s="28" t="s">
        <v>264</v>
      </c>
      <c r="O121" s="32">
        <f>+B121/[1]Formato_Análises_Mecenato!$Q$31</f>
        <v>0</v>
      </c>
      <c r="P121" s="32">
        <f>+C121/[1]Formato_Análises_Mecenato!$Q$31</f>
        <v>0</v>
      </c>
      <c r="Q121" s="32">
        <f>+D121/[1]Formato_Análises_Mecenato!$Q$31</f>
        <v>0</v>
      </c>
      <c r="R121" s="32">
        <f>+E121/[1]Formato_Análises_Mecenato!$Q$31</f>
        <v>0</v>
      </c>
      <c r="S121" s="32">
        <f>+F121/[1]Formato_Análises_Mecenato!$Q$31</f>
        <v>4.2867134555901768E-5</v>
      </c>
      <c r="T121" s="32">
        <f>+G121/[1]Formato_Análises_Mecenato!$Q$31</f>
        <v>0</v>
      </c>
      <c r="U121" s="32">
        <f>+H121/[1]Formato_Análises_Mecenato!$Q$31</f>
        <v>0</v>
      </c>
      <c r="V121" s="32">
        <f>+I121/[1]Formato_Análises_Mecenato!$Q$31</f>
        <v>2.572028073354106E-4</v>
      </c>
      <c r="W121" s="32">
        <f>+J121/[1]Formato_Análises_Mecenato!$Q$31</f>
        <v>0</v>
      </c>
      <c r="X121" s="32">
        <f>+K121/[1]Formato_Análises_Mecenato!$Q$31</f>
        <v>0</v>
      </c>
    </row>
    <row r="122" spans="1:24" x14ac:dyDescent="0.25">
      <c r="A122" s="28" t="s">
        <v>265</v>
      </c>
      <c r="B122" s="31">
        <f>+[2]TabDin!B123</f>
        <v>65226.87076213512</v>
      </c>
      <c r="C122" s="31">
        <f>+[2]TabDin!C123</f>
        <v>2061735.2976286421</v>
      </c>
      <c r="D122" s="31">
        <f>+[2]TabDin!D123</f>
        <v>1387378.617849801</v>
      </c>
      <c r="E122" s="31">
        <f>+[2]TabDin!E123</f>
        <v>0</v>
      </c>
      <c r="F122" s="31">
        <f>+[2]TabDin!F123</f>
        <v>1201466.6524817813</v>
      </c>
      <c r="G122" s="31">
        <f>+[2]TabDin!G123</f>
        <v>147068.13313349333</v>
      </c>
      <c r="H122" s="31">
        <f>+[2]TabDin!H123</f>
        <v>0</v>
      </c>
      <c r="I122" s="31">
        <f>+[2]TabDin!I123</f>
        <v>8356856.9287815299</v>
      </c>
      <c r="J122" s="31">
        <f>+[2]TabDin!J123</f>
        <v>661498.92518203077</v>
      </c>
      <c r="K122" s="31">
        <f>+[2]TabDin!K123</f>
        <v>0</v>
      </c>
      <c r="L122" s="31">
        <f t="shared" si="3"/>
        <v>13881231.425819414</v>
      </c>
      <c r="N122" s="28" t="s">
        <v>265</v>
      </c>
      <c r="O122" s="32">
        <f>+B122/[1]Formato_Análises_Mecenato!$Q$31</f>
        <v>3.6351330103404699E-5</v>
      </c>
      <c r="P122" s="32">
        <f>+C122/[1]Formato_Análises_Mecenato!$Q$31</f>
        <v>1.1490175676716278E-3</v>
      </c>
      <c r="Q122" s="32">
        <f>+D122/[1]Formato_Análises_Mecenato!$Q$31</f>
        <v>7.7319450598480023E-4</v>
      </c>
      <c r="R122" s="32">
        <f>+E122/[1]Formato_Análises_Mecenato!$Q$31</f>
        <v>0</v>
      </c>
      <c r="S122" s="32">
        <f>+F122/[1]Formato_Análises_Mecenato!$Q$31</f>
        <v>6.6958464176318565E-4</v>
      </c>
      <c r="T122" s="32">
        <f>+G122/[1]Formato_Análises_Mecenato!$Q$31</f>
        <v>8.1961961270884178E-5</v>
      </c>
      <c r="U122" s="32">
        <f>+H122/[1]Formato_Análises_Mecenato!$Q$31</f>
        <v>0</v>
      </c>
      <c r="V122" s="32">
        <f>+I122/[1]Formato_Análises_Mecenato!$Q$31</f>
        <v>4.657326977295549E-3</v>
      </c>
      <c r="W122" s="32">
        <f>+J122/[1]Formato_Análises_Mecenato!$Q$31</f>
        <v>3.6865735718075523E-4</v>
      </c>
      <c r="X122" s="32">
        <f>+K122/[1]Formato_Análises_Mecenato!$Q$31</f>
        <v>0</v>
      </c>
    </row>
    <row r="123" spans="1:24" x14ac:dyDescent="0.25">
      <c r="A123" s="28" t="s">
        <v>266</v>
      </c>
      <c r="B123" s="31">
        <f>+[2]TabDin!B124</f>
        <v>6837283.6580733377</v>
      </c>
      <c r="C123" s="31">
        <f>+[2]TabDin!C124</f>
        <v>66407200.43177481</v>
      </c>
      <c r="D123" s="31">
        <f>+[2]TabDin!D124</f>
        <v>11510341.713372113</v>
      </c>
      <c r="E123" s="31">
        <f>+[2]TabDin!E124</f>
        <v>0</v>
      </c>
      <c r="F123" s="31">
        <f>+[2]TabDin!F124</f>
        <v>12381130.406681582</v>
      </c>
      <c r="G123" s="31">
        <f>+[2]TabDin!G124</f>
        <v>4222732.4933580942</v>
      </c>
      <c r="H123" s="31">
        <f>+[2]TabDin!H124</f>
        <v>0</v>
      </c>
      <c r="I123" s="31">
        <f>+[2]TabDin!I124</f>
        <v>31738051.870072603</v>
      </c>
      <c r="J123" s="31">
        <f>+[2]TabDin!J124</f>
        <v>32687935.820645466</v>
      </c>
      <c r="K123" s="31">
        <f>+[2]TabDin!K124</f>
        <v>0</v>
      </c>
      <c r="L123" s="31">
        <f t="shared" si="3"/>
        <v>165784676.393978</v>
      </c>
      <c r="N123" s="28" t="s">
        <v>266</v>
      </c>
      <c r="O123" s="32">
        <f>+B123/[1]Formato_Análises_Mecenato!$Q$31</f>
        <v>3.8104595906741081E-3</v>
      </c>
      <c r="P123" s="32">
        <f>+C123/[1]Formato_Análises_Mecenato!$Q$31</f>
        <v>3.7009134976619971E-2</v>
      </c>
      <c r="Q123" s="32">
        <f>+D123/[1]Formato_Análises_Mecenato!$Q$31</f>
        <v>6.4147831459158934E-3</v>
      </c>
      <c r="R123" s="32">
        <f>+E123/[1]Formato_Análises_Mecenato!$Q$31</f>
        <v>0</v>
      </c>
      <c r="S123" s="32">
        <f>+F123/[1]Formato_Análises_Mecenato!$Q$31</f>
        <v>6.9000789583769841E-3</v>
      </c>
      <c r="T123" s="32">
        <f>+G123/[1]Formato_Análises_Mecenato!$Q$31</f>
        <v>2.3533543923057974E-3</v>
      </c>
      <c r="U123" s="32">
        <f>+H123/[1]Formato_Análises_Mecenato!$Q$31</f>
        <v>0</v>
      </c>
      <c r="V123" s="32">
        <f>+I123/[1]Formato_Análises_Mecenato!$Q$31</f>
        <v>1.7687808519517952E-2</v>
      </c>
      <c r="W123" s="32">
        <f>+J123/[1]Formato_Análises_Mecenato!$Q$31</f>
        <v>1.821718459786947E-2</v>
      </c>
      <c r="X123" s="32">
        <f>+K123/[1]Formato_Análises_Mecenato!$Q$31</f>
        <v>0</v>
      </c>
    </row>
    <row r="124" spans="1:24" x14ac:dyDescent="0.25">
      <c r="A124" s="28" t="s">
        <v>267</v>
      </c>
      <c r="B124" s="31">
        <f>+[2]TabDin!B125</f>
        <v>0</v>
      </c>
      <c r="C124" s="31">
        <f>+[2]TabDin!C125</f>
        <v>2315092.4011777625</v>
      </c>
      <c r="D124" s="31">
        <f>+[2]TabDin!D125</f>
        <v>523814.84656856157</v>
      </c>
      <c r="E124" s="31">
        <f>+[2]TabDin!E125</f>
        <v>0</v>
      </c>
      <c r="F124" s="31">
        <f>+[2]TabDin!F125</f>
        <v>196802.08372002793</v>
      </c>
      <c r="G124" s="31">
        <f>+[2]TabDin!G125</f>
        <v>0</v>
      </c>
      <c r="H124" s="31">
        <f>+[2]TabDin!H125</f>
        <v>0</v>
      </c>
      <c r="I124" s="31">
        <f>+[2]TabDin!I125</f>
        <v>245369.95015473</v>
      </c>
      <c r="J124" s="31">
        <f>+[2]TabDin!J125</f>
        <v>16697385.541163435</v>
      </c>
      <c r="K124" s="31">
        <f>+[2]TabDin!K125</f>
        <v>0</v>
      </c>
      <c r="L124" s="31">
        <f t="shared" si="3"/>
        <v>19978464.822784517</v>
      </c>
      <c r="N124" s="28" t="s">
        <v>267</v>
      </c>
      <c r="O124" s="32">
        <f>+B124/[1]Formato_Análises_Mecenato!$Q$31</f>
        <v>0</v>
      </c>
      <c r="P124" s="32">
        <f>+C124/[1]Formato_Análises_Mecenato!$Q$31</f>
        <v>1.2902150158635313E-3</v>
      </c>
      <c r="Q124" s="32">
        <f>+D124/[1]Formato_Análises_Mecenato!$Q$31</f>
        <v>2.9192518632569105E-4</v>
      </c>
      <c r="R124" s="32">
        <f>+E124/[1]Formato_Análises_Mecenato!$Q$31</f>
        <v>0</v>
      </c>
      <c r="S124" s="32">
        <f>+F124/[1]Formato_Análises_Mecenato!$Q$31</f>
        <v>1.0967899313203916E-4</v>
      </c>
      <c r="T124" s="32">
        <f>+G124/[1]Formato_Análises_Mecenato!$Q$31</f>
        <v>0</v>
      </c>
      <c r="U124" s="32">
        <f>+H124/[1]Formato_Análises_Mecenato!$Q$31</f>
        <v>0</v>
      </c>
      <c r="V124" s="32">
        <f>+I124/[1]Formato_Análises_Mecenato!$Q$31</f>
        <v>1.3674615923332665E-4</v>
      </c>
      <c r="W124" s="32">
        <f>+J124/[1]Formato_Análises_Mecenato!$Q$31</f>
        <v>9.3055540849738636E-3</v>
      </c>
      <c r="X124" s="32">
        <f>+K124/[1]Formato_Análises_Mecenato!$Q$31</f>
        <v>0</v>
      </c>
    </row>
    <row r="125" spans="1:24" x14ac:dyDescent="0.25">
      <c r="A125" s="28" t="s">
        <v>268</v>
      </c>
      <c r="B125" s="31">
        <f>+[2]TabDin!B126</f>
        <v>15339940.857304219</v>
      </c>
      <c r="C125" s="31">
        <f>+[2]TabDin!C126</f>
        <v>97121676.432603732</v>
      </c>
      <c r="D125" s="31">
        <f>+[2]TabDin!D126</f>
        <v>16820593.377298217</v>
      </c>
      <c r="E125" s="31">
        <f>+[2]TabDin!E126</f>
        <v>0</v>
      </c>
      <c r="F125" s="31">
        <f>+[2]TabDin!F126</f>
        <v>16768042.471998038</v>
      </c>
      <c r="G125" s="31">
        <f>+[2]TabDin!G126</f>
        <v>10744827.235743348</v>
      </c>
      <c r="H125" s="31">
        <f>+[2]TabDin!H126</f>
        <v>0</v>
      </c>
      <c r="I125" s="31">
        <f>+[2]TabDin!I126</f>
        <v>63841101.263495825</v>
      </c>
      <c r="J125" s="31">
        <f>+[2]TabDin!J126</f>
        <v>15838327.792874662</v>
      </c>
      <c r="K125" s="31">
        <f>+[2]TabDin!K126</f>
        <v>0</v>
      </c>
      <c r="L125" s="31">
        <f t="shared" si="3"/>
        <v>236474509.43131804</v>
      </c>
      <c r="N125" s="28" t="s">
        <v>268</v>
      </c>
      <c r="O125" s="32">
        <f>+B125/[1]Formato_Análises_Mecenato!$Q$31</f>
        <v>8.5490419416882259E-3</v>
      </c>
      <c r="P125" s="32">
        <f>+C125/[1]Formato_Análises_Mecenato!$Q$31</f>
        <v>5.4126498465217381E-2</v>
      </c>
      <c r="Q125" s="32">
        <f>+D125/[1]Formato_Análises_Mecenato!$Q$31</f>
        <v>9.3742185582243818E-3</v>
      </c>
      <c r="R125" s="32">
        <f>+E125/[1]Formato_Análises_Mecenato!$Q$31</f>
        <v>0</v>
      </c>
      <c r="S125" s="32">
        <f>+F125/[1]Formato_Análises_Mecenato!$Q$31</f>
        <v>9.3449316204412426E-3</v>
      </c>
      <c r="T125" s="32">
        <f>+G125/[1]Formato_Análises_Mecenato!$Q$31</f>
        <v>5.9881572914164804E-3</v>
      </c>
      <c r="U125" s="32">
        <f>+H125/[1]Formato_Análises_Mecenato!$Q$31</f>
        <v>0</v>
      </c>
      <c r="V125" s="32">
        <f>+I125/[1]Formato_Análises_Mecenato!$Q$31</f>
        <v>3.5579032369301079E-2</v>
      </c>
      <c r="W125" s="32">
        <f>+J125/[1]Formato_Análises_Mecenato!$Q$31</f>
        <v>8.8267959992178804E-3</v>
      </c>
      <c r="X125" s="32">
        <f>+K125/[1]Formato_Análises_Mecenato!$Q$31</f>
        <v>0</v>
      </c>
    </row>
    <row r="126" spans="1:24" x14ac:dyDescent="0.25">
      <c r="A126" s="28" t="s">
        <v>269</v>
      </c>
      <c r="B126" s="31">
        <f>+[2]TabDin!B127</f>
        <v>16732954.230684571</v>
      </c>
      <c r="C126" s="31">
        <f>+[2]TabDin!C127</f>
        <v>313333346.45297515</v>
      </c>
      <c r="D126" s="31">
        <f>+[2]TabDin!D127</f>
        <v>67519693.740461871</v>
      </c>
      <c r="E126" s="31">
        <f>+[2]TabDin!E127</f>
        <v>0</v>
      </c>
      <c r="F126" s="31">
        <f>+[2]TabDin!F127</f>
        <v>50729177.519363359</v>
      </c>
      <c r="G126" s="31">
        <f>+[2]TabDin!G127</f>
        <v>61507439.81830395</v>
      </c>
      <c r="H126" s="31">
        <f>+[2]TabDin!H127</f>
        <v>0</v>
      </c>
      <c r="I126" s="31">
        <f>+[2]TabDin!I127</f>
        <v>133946332.7488963</v>
      </c>
      <c r="J126" s="31">
        <f>+[2]TabDin!J127</f>
        <v>47929521.525654696</v>
      </c>
      <c r="K126" s="31">
        <f>+[2]TabDin!K127</f>
        <v>0</v>
      </c>
      <c r="L126" s="31">
        <f t="shared" si="3"/>
        <v>691698466.03633988</v>
      </c>
      <c r="N126" s="28" t="s">
        <v>269</v>
      </c>
      <c r="O126" s="32">
        <f>+B126/[1]Formato_Análises_Mecenato!$Q$31</f>
        <v>9.3253767310554677E-3</v>
      </c>
      <c r="P126" s="32">
        <f>+C126/[1]Formato_Análises_Mecenato!$Q$31</f>
        <v>0.17462257159098046</v>
      </c>
      <c r="Q126" s="32">
        <f>+D126/[1]Formato_Análises_Mecenato!$Q$31</f>
        <v>3.7629134235045048E-2</v>
      </c>
      <c r="R126" s="32">
        <f>+E126/[1]Formato_Análises_Mecenato!$Q$31</f>
        <v>0</v>
      </c>
      <c r="S126" s="32">
        <f>+F126/[1]Formato_Análises_Mecenato!$Q$31</f>
        <v>2.8271677858124355E-2</v>
      </c>
      <c r="T126" s="32">
        <f>+G126/[1]Formato_Análises_Mecenato!$Q$31</f>
        <v>3.4278468712750441E-2</v>
      </c>
      <c r="U126" s="32">
        <f>+H126/[1]Formato_Análises_Mecenato!$Q$31</f>
        <v>0</v>
      </c>
      <c r="V126" s="32">
        <f>+I126/[1]Formato_Análises_Mecenato!$Q$31</f>
        <v>7.4649102448161531E-2</v>
      </c>
      <c r="W126" s="32">
        <f>+J126/[1]Formato_Análises_Mecenato!$Q$31</f>
        <v>2.6711412617524181E-2</v>
      </c>
      <c r="X126" s="32">
        <f>+K126/[1]Formato_Análises_Mecenato!$Q$31</f>
        <v>0</v>
      </c>
    </row>
    <row r="127" spans="1:24" x14ac:dyDescent="0.25">
      <c r="A127" s="28" t="s">
        <v>270</v>
      </c>
      <c r="B127" s="31">
        <f>+[2]TabDin!B128</f>
        <v>2905697.994269765</v>
      </c>
      <c r="C127" s="31">
        <f>+[2]TabDin!C128</f>
        <v>21663742.91275188</v>
      </c>
      <c r="D127" s="31">
        <f>+[2]TabDin!D128</f>
        <v>3087042.3710941863</v>
      </c>
      <c r="E127" s="31">
        <f>+[2]TabDin!E128</f>
        <v>0</v>
      </c>
      <c r="F127" s="31">
        <f>+[2]TabDin!F128</f>
        <v>3229853.4663539114</v>
      </c>
      <c r="G127" s="31">
        <f>+[2]TabDin!G128</f>
        <v>5325047.7334432658</v>
      </c>
      <c r="H127" s="31">
        <f>+[2]TabDin!H128</f>
        <v>0</v>
      </c>
      <c r="I127" s="31">
        <f>+[2]TabDin!I128</f>
        <v>7140818.7472084463</v>
      </c>
      <c r="J127" s="31">
        <f>+[2]TabDin!J128</f>
        <v>6905850.4369087163</v>
      </c>
      <c r="K127" s="31">
        <f>+[2]TabDin!K128</f>
        <v>0</v>
      </c>
      <c r="L127" s="31">
        <f t="shared" si="3"/>
        <v>50258053.662030168</v>
      </c>
      <c r="N127" s="28" t="s">
        <v>270</v>
      </c>
      <c r="O127" s="32">
        <f>+B127/[1]Formato_Análises_Mecenato!$Q$31</f>
        <v>1.6193630897255638E-3</v>
      </c>
      <c r="P127" s="32">
        <f>+C127/[1]Formato_Análises_Mecenato!$Q$31</f>
        <v>1.2073335125466314E-2</v>
      </c>
      <c r="Q127" s="32">
        <f>+D127/[1]Formato_Análises_Mecenato!$Q$31</f>
        <v>1.7204274091895528E-3</v>
      </c>
      <c r="R127" s="32">
        <f>+E127/[1]Formato_Análises_Mecenato!$Q$31</f>
        <v>0</v>
      </c>
      <c r="S127" s="32">
        <f>+F127/[1]Formato_Análises_Mecenato!$Q$31</f>
        <v>1.8000168974718681E-3</v>
      </c>
      <c r="T127" s="32">
        <f>+G127/[1]Formato_Análises_Mecenato!$Q$31</f>
        <v>2.9676813514585166E-3</v>
      </c>
      <c r="U127" s="32">
        <f>+H127/[1]Formato_Análises_Mecenato!$Q$31</f>
        <v>0</v>
      </c>
      <c r="V127" s="32">
        <f>+I127/[1]Formato_Análises_Mecenato!$Q$31</f>
        <v>3.9796215341215318E-3</v>
      </c>
      <c r="W127" s="32">
        <f>+J127/[1]Formato_Análises_Mecenato!$Q$31</f>
        <v>3.8486722717739181E-3</v>
      </c>
      <c r="X127" s="32">
        <f>+K127/[1]Formato_Análises_Mecenato!$Q$31</f>
        <v>0</v>
      </c>
    </row>
    <row r="128" spans="1:24" x14ac:dyDescent="0.25">
      <c r="A128" s="28" t="s">
        <v>271</v>
      </c>
      <c r="B128" s="31">
        <f>+[2]TabDin!B129</f>
        <v>3410684.9046047889</v>
      </c>
      <c r="C128" s="31">
        <f>+[2]TabDin!C129</f>
        <v>16077483.20676644</v>
      </c>
      <c r="D128" s="31">
        <f>+[2]TabDin!D129</f>
        <v>4687892.0610101102</v>
      </c>
      <c r="E128" s="31">
        <f>+[2]TabDin!E129</f>
        <v>0</v>
      </c>
      <c r="F128" s="31">
        <f>+[2]TabDin!F129</f>
        <v>2982586.7834089403</v>
      </c>
      <c r="G128" s="31">
        <f>+[2]TabDin!G129</f>
        <v>1055763.6223744247</v>
      </c>
      <c r="H128" s="31">
        <f>+[2]TabDin!H129</f>
        <v>0</v>
      </c>
      <c r="I128" s="31">
        <f>+[2]TabDin!I129</f>
        <v>8875530.3749481328</v>
      </c>
      <c r="J128" s="31">
        <f>+[2]TabDin!J129</f>
        <v>1079749.7272384844</v>
      </c>
      <c r="K128" s="31">
        <f>+[2]TabDin!K129</f>
        <v>0</v>
      </c>
      <c r="L128" s="31">
        <f t="shared" si="3"/>
        <v>38169690.680351324</v>
      </c>
      <c r="N128" s="28" t="s">
        <v>271</v>
      </c>
      <c r="O128" s="32">
        <f>+B128/[1]Formato_Análises_Mecenato!$Q$31</f>
        <v>1.900795353162357E-3</v>
      </c>
      <c r="P128" s="32">
        <f>+C128/[1]Formato_Análises_Mecenato!$Q$31</f>
        <v>8.9600787597553227E-3</v>
      </c>
      <c r="Q128" s="32">
        <f>+D128/[1]Formato_Análises_Mecenato!$Q$31</f>
        <v>2.6125906364625751E-3</v>
      </c>
      <c r="R128" s="32">
        <f>+E128/[1]Formato_Análises_Mecenato!$Q$31</f>
        <v>0</v>
      </c>
      <c r="S128" s="32">
        <f>+F128/[1]Formato_Análises_Mecenato!$Q$31</f>
        <v>1.6622136775675269E-3</v>
      </c>
      <c r="T128" s="32">
        <f>+G128/[1]Formato_Análises_Mecenato!$Q$31</f>
        <v>5.8838346067611883E-4</v>
      </c>
      <c r="U128" s="32">
        <f>+H128/[1]Formato_Análises_Mecenato!$Q$31</f>
        <v>0</v>
      </c>
      <c r="V128" s="32">
        <f>+I128/[1]Formato_Análises_Mecenato!$Q$31</f>
        <v>4.9463868300398247E-3</v>
      </c>
      <c r="W128" s="32">
        <f>+J128/[1]Formato_Análises_Mecenato!$Q$31</f>
        <v>6.0175106218176211E-4</v>
      </c>
      <c r="X128" s="32">
        <f>+K128/[1]Formato_Análises_Mecenato!$Q$31</f>
        <v>0</v>
      </c>
    </row>
    <row r="129" spans="1:24" x14ac:dyDescent="0.25">
      <c r="A129" s="28" t="s">
        <v>272</v>
      </c>
      <c r="B129" s="31">
        <f>+[2]TabDin!B130</f>
        <v>9448017.5586304683</v>
      </c>
      <c r="C129" s="31">
        <f>+[2]TabDin!C130</f>
        <v>39546988.777615093</v>
      </c>
      <c r="D129" s="31">
        <f>+[2]TabDin!D130</f>
        <v>3808711.9769281805</v>
      </c>
      <c r="E129" s="31">
        <f>+[2]TabDin!E130</f>
        <v>0</v>
      </c>
      <c r="F129" s="31">
        <f>+[2]TabDin!F130</f>
        <v>8487754.4437824171</v>
      </c>
      <c r="G129" s="31">
        <f>+[2]TabDin!G130</f>
        <v>5589176.7162574437</v>
      </c>
      <c r="H129" s="31">
        <f>+[2]TabDin!H130</f>
        <v>0</v>
      </c>
      <c r="I129" s="31">
        <f>+[2]TabDin!I130</f>
        <v>23281018.482467044</v>
      </c>
      <c r="J129" s="31">
        <f>+[2]TabDin!J130</f>
        <v>4262878.1247099834</v>
      </c>
      <c r="K129" s="31">
        <f>+[2]TabDin!K130</f>
        <v>0</v>
      </c>
      <c r="L129" s="31">
        <f t="shared" si="3"/>
        <v>94424546.080390632</v>
      </c>
      <c r="N129" s="28" t="s">
        <v>272</v>
      </c>
      <c r="O129" s="32">
        <f>+B129/[1]Formato_Análises_Mecenato!$Q$31</f>
        <v>5.2654374046089466E-3</v>
      </c>
      <c r="P129" s="32">
        <f>+C129/[1]Formato_Análises_Mecenato!$Q$31</f>
        <v>2.2039776350657937E-2</v>
      </c>
      <c r="Q129" s="32">
        <f>+D129/[1]Formato_Análises_Mecenato!$Q$31</f>
        <v>2.122618251103962E-3</v>
      </c>
      <c r="R129" s="32">
        <f>+E129/[1]Formato_Análises_Mecenato!$Q$31</f>
        <v>0</v>
      </c>
      <c r="S129" s="32">
        <f>+F129/[1]Formato_Análises_Mecenato!$Q$31</f>
        <v>4.7302769551484623E-3</v>
      </c>
      <c r="T129" s="32">
        <f>+G129/[1]Formato_Análises_Mecenato!$Q$31</f>
        <v>3.1148820332016062E-3</v>
      </c>
      <c r="U129" s="32">
        <f>+H129/[1]Formato_Análises_Mecenato!$Q$31</f>
        <v>0</v>
      </c>
      <c r="V129" s="32">
        <f>+I129/[1]Formato_Análises_Mecenato!$Q$31</f>
        <v>1.2974652595030041E-2</v>
      </c>
      <c r="W129" s="32">
        <f>+J129/[1]Formato_Análises_Mecenato!$Q$31</f>
        <v>2.3757277957886036E-3</v>
      </c>
      <c r="X129" s="32">
        <f>+K129/[1]Formato_Análises_Mecenato!$Q$31</f>
        <v>0</v>
      </c>
    </row>
    <row r="130" spans="1:24" x14ac:dyDescent="0.25">
      <c r="A130" s="28" t="s">
        <v>273</v>
      </c>
      <c r="B130" s="31">
        <f>+[2]TabDin!B131</f>
        <v>0</v>
      </c>
      <c r="C130" s="31">
        <f>+[2]TabDin!C131</f>
        <v>615384.69671409216</v>
      </c>
      <c r="D130" s="31">
        <f>+[2]TabDin!D131</f>
        <v>614040.22322420357</v>
      </c>
      <c r="E130" s="31">
        <f>+[2]TabDin!E131</f>
        <v>0</v>
      </c>
      <c r="F130" s="31">
        <f>+[2]TabDin!F131</f>
        <v>0</v>
      </c>
      <c r="G130" s="31">
        <f>+[2]TabDin!G131</f>
        <v>0</v>
      </c>
      <c r="H130" s="31">
        <f>+[2]TabDin!H131</f>
        <v>0</v>
      </c>
      <c r="I130" s="31">
        <f>+[2]TabDin!I131</f>
        <v>0</v>
      </c>
      <c r="J130" s="31">
        <f>+[2]TabDin!J131</f>
        <v>0</v>
      </c>
      <c r="K130" s="31">
        <f>+[2]TabDin!K131</f>
        <v>0</v>
      </c>
      <c r="L130" s="31">
        <f t="shared" si="3"/>
        <v>1229424.9199382956</v>
      </c>
      <c r="N130" s="28" t="s">
        <v>273</v>
      </c>
      <c r="O130" s="32">
        <f>+B130/[1]Formato_Análises_Mecenato!$Q$31</f>
        <v>0</v>
      </c>
      <c r="P130" s="32">
        <f>+C130/[1]Formato_Análises_Mecenato!$Q$31</f>
        <v>3.4295761837809332E-4</v>
      </c>
      <c r="Q130" s="32">
        <f>+D130/[1]Formato_Análises_Mecenato!$Q$31</f>
        <v>3.4220833515976381E-4</v>
      </c>
      <c r="R130" s="32">
        <f>+E130/[1]Formato_Análises_Mecenato!$Q$31</f>
        <v>0</v>
      </c>
      <c r="S130" s="32">
        <f>+F130/[1]Formato_Análises_Mecenato!$Q$31</f>
        <v>0</v>
      </c>
      <c r="T130" s="32">
        <f>+G130/[1]Formato_Análises_Mecenato!$Q$31</f>
        <v>0</v>
      </c>
      <c r="U130" s="32">
        <f>+H130/[1]Formato_Análises_Mecenato!$Q$31</f>
        <v>0</v>
      </c>
      <c r="V130" s="32">
        <f>+I130/[1]Formato_Análises_Mecenato!$Q$31</f>
        <v>0</v>
      </c>
      <c r="W130" s="32">
        <f>+J130/[1]Formato_Análises_Mecenato!$Q$31</f>
        <v>0</v>
      </c>
      <c r="X130" s="32">
        <f>+K130/[1]Formato_Análises_Mecenato!$Q$31</f>
        <v>0</v>
      </c>
    </row>
    <row r="131" spans="1:24" x14ac:dyDescent="0.25">
      <c r="A131" s="28" t="s">
        <v>274</v>
      </c>
      <c r="B131" s="31">
        <f>+[2]TabDin!B132</f>
        <v>0</v>
      </c>
      <c r="C131" s="31">
        <f>+[2]TabDin!C132</f>
        <v>457977.08924086881</v>
      </c>
      <c r="D131" s="31">
        <f>+[2]TabDin!D132</f>
        <v>353825.00649271411</v>
      </c>
      <c r="E131" s="31">
        <f>+[2]TabDin!E132</f>
        <v>0</v>
      </c>
      <c r="F131" s="31">
        <f>+[2]TabDin!F132</f>
        <v>0</v>
      </c>
      <c r="G131" s="31">
        <f>+[2]TabDin!G132</f>
        <v>116177.93321991684</v>
      </c>
      <c r="H131" s="31">
        <f>+[2]TabDin!H132</f>
        <v>0</v>
      </c>
      <c r="I131" s="31">
        <f>+[2]TabDin!I132</f>
        <v>1076027.9958321471</v>
      </c>
      <c r="J131" s="31">
        <f>+[2]TabDin!J132</f>
        <v>0</v>
      </c>
      <c r="K131" s="31">
        <f>+[2]TabDin!K132</f>
        <v>0</v>
      </c>
      <c r="L131" s="31">
        <f t="shared" si="3"/>
        <v>2004008.0247856469</v>
      </c>
      <c r="N131" s="28" t="s">
        <v>274</v>
      </c>
      <c r="O131" s="32">
        <f>+B131/[1]Formato_Análises_Mecenato!$Q$31</f>
        <v>0</v>
      </c>
      <c r="P131" s="32">
        <f>+C131/[1]Formato_Análises_Mecenato!$Q$31</f>
        <v>2.5523340543964339E-4</v>
      </c>
      <c r="Q131" s="32">
        <f>+D131/[1]Formato_Análises_Mecenato!$Q$31</f>
        <v>1.9718881895714813E-4</v>
      </c>
      <c r="R131" s="32">
        <f>+E131/[1]Formato_Análises_Mecenato!$Q$31</f>
        <v>0</v>
      </c>
      <c r="S131" s="32">
        <f>+F131/[1]Formato_Análises_Mecenato!$Q$31</f>
        <v>0</v>
      </c>
      <c r="T131" s="32">
        <f>+G131/[1]Formato_Análises_Mecenato!$Q$31</f>
        <v>6.4746665781491522E-5</v>
      </c>
      <c r="U131" s="32">
        <f>+H131/[1]Formato_Análises_Mecenato!$Q$31</f>
        <v>0</v>
      </c>
      <c r="V131" s="32">
        <f>+I131/[1]Formato_Análises_Mecenato!$Q$31</f>
        <v>5.9967691872942115E-4</v>
      </c>
      <c r="W131" s="32">
        <f>+J131/[1]Formato_Análises_Mecenato!$Q$31</f>
        <v>0</v>
      </c>
      <c r="X131" s="32">
        <f>+K131/[1]Formato_Análises_Mecenato!$Q$31</f>
        <v>0</v>
      </c>
    </row>
    <row r="132" spans="1:24" x14ac:dyDescent="0.25">
      <c r="A132" s="28" t="s">
        <v>275</v>
      </c>
      <c r="B132" s="31">
        <f>+[2]TabDin!B133</f>
        <v>569196.74957523576</v>
      </c>
      <c r="C132" s="31">
        <f>+[2]TabDin!C133</f>
        <v>1512022.6143022445</v>
      </c>
      <c r="D132" s="31">
        <f>+[2]TabDin!D133</f>
        <v>979941.4310254734</v>
      </c>
      <c r="E132" s="31">
        <f>+[2]TabDin!E133</f>
        <v>0</v>
      </c>
      <c r="F132" s="31">
        <f>+[2]TabDin!F133</f>
        <v>406834.43823391921</v>
      </c>
      <c r="G132" s="31">
        <f>+[2]TabDin!G133</f>
        <v>716622.0459772395</v>
      </c>
      <c r="H132" s="31">
        <f>+[2]TabDin!H133</f>
        <v>0</v>
      </c>
      <c r="I132" s="31">
        <f>+[2]TabDin!I133</f>
        <v>1501144.5875352407</v>
      </c>
      <c r="J132" s="31">
        <f>+[2]TabDin!J133</f>
        <v>61534.783737863327</v>
      </c>
      <c r="K132" s="31">
        <f>+[2]TabDin!K133</f>
        <v>0</v>
      </c>
      <c r="L132" s="31">
        <f t="shared" si="3"/>
        <v>5747296.6503872164</v>
      </c>
      <c r="N132" s="28" t="s">
        <v>275</v>
      </c>
      <c r="O132" s="32">
        <f>+B132/[1]Formato_Análises_Mecenato!$Q$31</f>
        <v>3.1721679571367311E-4</v>
      </c>
      <c r="P132" s="32">
        <f>+C132/[1]Formato_Análises_Mecenato!$Q$31</f>
        <v>8.4265936007804089E-4</v>
      </c>
      <c r="Q132" s="32">
        <f>+D132/[1]Formato_Análises_Mecenato!$Q$31</f>
        <v>5.4612729424218854E-4</v>
      </c>
      <c r="R132" s="32">
        <f>+E132/[1]Formato_Análises_Mecenato!$Q$31</f>
        <v>0</v>
      </c>
      <c r="S132" s="32">
        <f>+F132/[1]Formato_Análises_Mecenato!$Q$31</f>
        <v>2.2673129630280473E-4</v>
      </c>
      <c r="T132" s="32">
        <f>+G132/[1]Formato_Análises_Mecenato!$Q$31</f>
        <v>3.993778062371541E-4</v>
      </c>
      <c r="U132" s="32">
        <f>+H132/[1]Formato_Análises_Mecenato!$Q$31</f>
        <v>0</v>
      </c>
      <c r="V132" s="32">
        <f>+I132/[1]Formato_Análises_Mecenato!$Q$31</f>
        <v>8.3659696988116854E-4</v>
      </c>
      <c r="W132" s="32">
        <f>+J132/[1]Formato_Análises_Mecenato!$Q$31</f>
        <v>3.4293707644721417E-5</v>
      </c>
      <c r="X132" s="32">
        <f>+K132/[1]Formato_Análises_Mecenato!$Q$31</f>
        <v>0</v>
      </c>
    </row>
    <row r="133" spans="1:24" x14ac:dyDescent="0.25">
      <c r="A133" s="28" t="s">
        <v>276</v>
      </c>
      <c r="B133" s="31">
        <f>+[2]TabDin!B134</f>
        <v>127471.59668367806</v>
      </c>
      <c r="C133" s="31">
        <f>+[2]TabDin!C134</f>
        <v>4220231.6120611159</v>
      </c>
      <c r="D133" s="31">
        <f>+[2]TabDin!D134</f>
        <v>1943388.4632700125</v>
      </c>
      <c r="E133" s="31">
        <f>+[2]TabDin!E134</f>
        <v>0</v>
      </c>
      <c r="F133" s="31">
        <f>+[2]TabDin!F134</f>
        <v>4129352.4283282589</v>
      </c>
      <c r="G133" s="31">
        <f>+[2]TabDin!G134</f>
        <v>46151.087803397495</v>
      </c>
      <c r="H133" s="31">
        <f>+[2]TabDin!H134</f>
        <v>0</v>
      </c>
      <c r="I133" s="31">
        <f>+[2]TabDin!I134</f>
        <v>10900275.083423454</v>
      </c>
      <c r="J133" s="31">
        <f>+[2]TabDin!J134</f>
        <v>86148.697233008657</v>
      </c>
      <c r="K133" s="31">
        <f>+[2]TabDin!K134</f>
        <v>0</v>
      </c>
      <c r="L133" s="31">
        <f t="shared" si="3"/>
        <v>21453018.968802925</v>
      </c>
      <c r="N133" s="28" t="s">
        <v>276</v>
      </c>
      <c r="O133" s="32">
        <f>+B133/[1]Formato_Análises_Mecenato!$Q$31</f>
        <v>7.1040692826650147E-5</v>
      </c>
      <c r="P133" s="32">
        <f>+C133/[1]Formato_Análises_Mecenato!$Q$31</f>
        <v>2.3519606360131277E-3</v>
      </c>
      <c r="Q133" s="32">
        <f>+D133/[1]Formato_Análises_Mecenato!$Q$31</f>
        <v>1.0830621601502096E-3</v>
      </c>
      <c r="R133" s="32">
        <f>+E133/[1]Formato_Análises_Mecenato!$Q$31</f>
        <v>0</v>
      </c>
      <c r="S133" s="32">
        <f>+F133/[1]Formato_Análises_Mecenato!$Q$31</f>
        <v>2.3013131165353297E-3</v>
      </c>
      <c r="T133" s="32">
        <f>+G133/[1]Formato_Análises_Mecenato!$Q$31</f>
        <v>2.5720280733541063E-5</v>
      </c>
      <c r="U133" s="32">
        <f>+H133/[1]Formato_Análises_Mecenato!$Q$31</f>
        <v>0</v>
      </c>
      <c r="V133" s="32">
        <f>+I133/[1]Formato_Análises_Mecenato!$Q$31</f>
        <v>6.0747893183535082E-3</v>
      </c>
      <c r="W133" s="32">
        <f>+J133/[1]Formato_Análises_Mecenato!$Q$31</f>
        <v>4.8011190702609986E-5</v>
      </c>
      <c r="X133" s="32">
        <f>+K133/[1]Formato_Análises_Mecenato!$Q$31</f>
        <v>0</v>
      </c>
    </row>
    <row r="134" spans="1:24" x14ac:dyDescent="0.25">
      <c r="A134" s="30" t="s">
        <v>6</v>
      </c>
      <c r="B134" s="31">
        <f>+[2]TabDin!B135</f>
        <v>56855929.367459215</v>
      </c>
      <c r="C134" s="31">
        <f>+[2]TabDin!C135</f>
        <v>585420357.81765652</v>
      </c>
      <c r="D134" s="31">
        <f>+[2]TabDin!D135</f>
        <v>119066404.48994443</v>
      </c>
      <c r="E134" s="31">
        <f>+[2]TabDin!E135</f>
        <v>0</v>
      </c>
      <c r="F134" s="31">
        <f>+[2]TabDin!F135</f>
        <v>103945260.66330835</v>
      </c>
      <c r="G134" s="31">
        <f>+[2]TabDin!G135</f>
        <v>92479059.896342978</v>
      </c>
      <c r="H134" s="31">
        <f>+[2]TabDin!H135</f>
        <v>0</v>
      </c>
      <c r="I134" s="31">
        <f>+[2]TabDin!I135</f>
        <v>313680140.78736669</v>
      </c>
      <c r="J134" s="31">
        <f>+[2]TabDin!J135</f>
        <v>163424435.42969349</v>
      </c>
      <c r="K134" s="31">
        <f>+[2]TabDin!K135</f>
        <v>0</v>
      </c>
      <c r="L134" s="31">
        <f t="shared" si="3"/>
        <v>1434871588.4517717</v>
      </c>
      <c r="N134" s="28" t="s">
        <v>6</v>
      </c>
      <c r="O134" s="32">
        <f>+B134/[1]Formato_Análises_Mecenato!$Q$31</f>
        <v>3.1686153767967726E-2</v>
      </c>
      <c r="P134" s="32">
        <f>+C134/[1]Formato_Análises_Mecenato!$Q$31</f>
        <v>0.32625831084076257</v>
      </c>
      <c r="Q134" s="32">
        <f>+D134/[1]Formato_Análises_Mecenato!$Q$31</f>
        <v>6.635642831346826E-2</v>
      </c>
      <c r="R134" s="32">
        <f>+E134/[1]Formato_Análises_Mecenato!$Q$31</f>
        <v>0</v>
      </c>
      <c r="S134" s="32">
        <f>+F134/[1]Formato_Análises_Mecenato!$Q$31</f>
        <v>5.7929323282052282E-2</v>
      </c>
      <c r="T134" s="32">
        <f>+G134/[1]Formato_Análises_Mecenato!$Q$31</f>
        <v>5.1539140152895735E-2</v>
      </c>
      <c r="U134" s="32">
        <f>+H134/[1]Formato_Análises_Mecenato!$Q$31</f>
        <v>0</v>
      </c>
      <c r="V134" s="32">
        <f>+I134/[1]Formato_Análises_Mecenato!$Q$31</f>
        <v>0.17481584217379639</v>
      </c>
      <c r="W134" s="32">
        <f>+J134/[1]Formato_Análises_Mecenato!$Q$31</f>
        <v>9.1077427597768046E-2</v>
      </c>
      <c r="X134" s="32">
        <f>+K134/[1]Formato_Análises_Mecenato!$Q$31</f>
        <v>0</v>
      </c>
    </row>
    <row r="135" spans="1:24" x14ac:dyDescent="0.25">
      <c r="A135" s="28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</row>
    <row r="136" spans="1:24" x14ac:dyDescent="0.25">
      <c r="A136" s="28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</row>
    <row r="137" spans="1:24" x14ac:dyDescent="0.25">
      <c r="A137" s="28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</row>
    <row r="138" spans="1:24" x14ac:dyDescent="0.25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</row>
    <row r="139" spans="1:24" x14ac:dyDescent="0.25">
      <c r="A139" s="28"/>
      <c r="B139" s="30">
        <v>2011</v>
      </c>
      <c r="C139" s="30">
        <v>2011</v>
      </c>
      <c r="D139" s="30">
        <v>2011</v>
      </c>
      <c r="E139" s="30">
        <v>2011</v>
      </c>
      <c r="F139" s="30">
        <v>2011</v>
      </c>
      <c r="G139" s="30">
        <v>2011</v>
      </c>
      <c r="H139" s="30">
        <v>2011</v>
      </c>
      <c r="I139" s="30">
        <v>2011</v>
      </c>
      <c r="J139" s="30">
        <v>2011</v>
      </c>
      <c r="K139" s="30">
        <v>2011</v>
      </c>
      <c r="O139" s="30">
        <v>2011</v>
      </c>
      <c r="P139" s="30">
        <v>2011</v>
      </c>
      <c r="Q139" s="30">
        <v>2011</v>
      </c>
      <c r="R139" s="30">
        <v>2011</v>
      </c>
      <c r="S139" s="30">
        <v>2011</v>
      </c>
      <c r="T139" s="30">
        <v>2011</v>
      </c>
      <c r="U139" s="30">
        <v>2011</v>
      </c>
      <c r="V139" s="30">
        <v>2011</v>
      </c>
      <c r="W139" s="30">
        <v>2011</v>
      </c>
      <c r="X139" s="30">
        <v>2011</v>
      </c>
    </row>
    <row r="140" spans="1:24" x14ac:dyDescent="0.25">
      <c r="A140" s="28"/>
      <c r="B140" s="28" t="s">
        <v>283</v>
      </c>
      <c r="C140" s="28" t="s">
        <v>284</v>
      </c>
      <c r="D140" s="28" t="s">
        <v>285</v>
      </c>
      <c r="E140" s="28" t="s">
        <v>286</v>
      </c>
      <c r="F140" s="28" t="s">
        <v>287</v>
      </c>
      <c r="G140" s="28" t="s">
        <v>288</v>
      </c>
      <c r="H140" s="28" t="s">
        <v>289</v>
      </c>
      <c r="I140" s="28" t="s">
        <v>290</v>
      </c>
      <c r="J140" s="28" t="s">
        <v>291</v>
      </c>
      <c r="K140" s="28" t="s">
        <v>292</v>
      </c>
      <c r="L140" s="28" t="s">
        <v>293</v>
      </c>
      <c r="O140" s="28" t="s">
        <v>283</v>
      </c>
      <c r="P140" s="28" t="s">
        <v>284</v>
      </c>
      <c r="Q140" s="28" t="s">
        <v>285</v>
      </c>
      <c r="R140" s="28" t="s">
        <v>286</v>
      </c>
      <c r="S140" s="28" t="s">
        <v>287</v>
      </c>
      <c r="T140" s="28" t="s">
        <v>288</v>
      </c>
      <c r="U140" s="28" t="s">
        <v>289</v>
      </c>
      <c r="V140" s="28" t="s">
        <v>290</v>
      </c>
      <c r="W140" s="28" t="s">
        <v>291</v>
      </c>
      <c r="X140" s="28" t="s">
        <v>292</v>
      </c>
    </row>
    <row r="141" spans="1:24" x14ac:dyDescent="0.25">
      <c r="A141" s="28" t="s">
        <v>250</v>
      </c>
      <c r="B141" s="31">
        <f>+[2]TabDin!B142</f>
        <v>0</v>
      </c>
      <c r="C141" s="31">
        <f>+[2]TabDin!C142</f>
        <v>0</v>
      </c>
      <c r="D141" s="31">
        <f>+[2]TabDin!D142</f>
        <v>722216.50953512767</v>
      </c>
      <c r="E141" s="31">
        <f>+[2]TabDin!E142</f>
        <v>0</v>
      </c>
      <c r="F141" s="31">
        <f>+[2]TabDin!F142</f>
        <v>0</v>
      </c>
      <c r="G141" s="31">
        <f>+[2]TabDin!G142</f>
        <v>0</v>
      </c>
      <c r="H141" s="31">
        <f>+[2]TabDin!H142</f>
        <v>0</v>
      </c>
      <c r="I141" s="31">
        <f>+[2]TabDin!I142</f>
        <v>0</v>
      </c>
      <c r="J141" s="31">
        <f>+[2]TabDin!J142</f>
        <v>0</v>
      </c>
      <c r="K141" s="31">
        <f>+[2]TabDin!K142</f>
        <v>0</v>
      </c>
      <c r="L141" s="31">
        <f>SUM(B141:K141)</f>
        <v>722216.50953512767</v>
      </c>
      <c r="N141" s="28" t="s">
        <v>250</v>
      </c>
      <c r="O141" s="32">
        <f>+B141/[1]Formato_Análises_Mecenato!$R$31</f>
        <v>0</v>
      </c>
      <c r="P141" s="32">
        <f>+C141/[1]Formato_Análises_Mecenato!$R$31</f>
        <v>0</v>
      </c>
      <c r="Q141" s="32">
        <f>+D141/[1]Formato_Análises_Mecenato!$R$31</f>
        <v>3.7794481962901468E-4</v>
      </c>
      <c r="R141" s="32">
        <f>+E141/[1]Formato_Análises_Mecenato!$R$31</f>
        <v>0</v>
      </c>
      <c r="S141" s="32">
        <f>+F141/[1]Formato_Análises_Mecenato!$R$31</f>
        <v>0</v>
      </c>
      <c r="T141" s="32">
        <f>+G141/[1]Formato_Análises_Mecenato!$R$31</f>
        <v>0</v>
      </c>
      <c r="U141" s="32">
        <f>+H141/[1]Formato_Análises_Mecenato!$R$31</f>
        <v>0</v>
      </c>
      <c r="V141" s="32">
        <f>+I141/[1]Formato_Análises_Mecenato!$R$31</f>
        <v>0</v>
      </c>
      <c r="W141" s="32">
        <f>+J141/[1]Formato_Análises_Mecenato!$R$31</f>
        <v>0</v>
      </c>
      <c r="X141" s="32">
        <f>+K141/[1]Formato_Análises_Mecenato!$R$31</f>
        <v>0</v>
      </c>
    </row>
    <row r="142" spans="1:24" x14ac:dyDescent="0.25">
      <c r="A142" s="28" t="s">
        <v>251</v>
      </c>
      <c r="B142" s="31">
        <f>+[2]TabDin!B143</f>
        <v>0</v>
      </c>
      <c r="C142" s="31">
        <f>+[2]TabDin!C143</f>
        <v>0</v>
      </c>
      <c r="D142" s="31">
        <f>+[2]TabDin!D143</f>
        <v>0</v>
      </c>
      <c r="E142" s="31">
        <f>+[2]TabDin!E143</f>
        <v>0</v>
      </c>
      <c r="F142" s="31">
        <f>+[2]TabDin!F143</f>
        <v>0</v>
      </c>
      <c r="G142" s="31">
        <f>+[2]TabDin!G143</f>
        <v>0</v>
      </c>
      <c r="H142" s="31">
        <f>+[2]TabDin!H143</f>
        <v>0</v>
      </c>
      <c r="I142" s="31">
        <f>+[2]TabDin!I143</f>
        <v>0</v>
      </c>
      <c r="J142" s="31">
        <f>+[2]TabDin!J143</f>
        <v>0</v>
      </c>
      <c r="K142" s="31">
        <f>+[2]TabDin!K143</f>
        <v>0</v>
      </c>
      <c r="L142" s="31">
        <f t="shared" ref="L142:L168" si="4">SUM(B142:K142)</f>
        <v>0</v>
      </c>
      <c r="N142" s="28" t="s">
        <v>251</v>
      </c>
      <c r="O142" s="32">
        <f>+B142/[1]Formato_Análises_Mecenato!$R$31</f>
        <v>0</v>
      </c>
      <c r="P142" s="32">
        <f>+C142/[1]Formato_Análises_Mecenato!$R$31</f>
        <v>0</v>
      </c>
      <c r="Q142" s="32">
        <f>+D142/[1]Formato_Análises_Mecenato!$R$31</f>
        <v>0</v>
      </c>
      <c r="R142" s="32">
        <f>+E142/[1]Formato_Análises_Mecenato!$R$31</f>
        <v>0</v>
      </c>
      <c r="S142" s="32">
        <f>+F142/[1]Formato_Análises_Mecenato!$R$31</f>
        <v>0</v>
      </c>
      <c r="T142" s="32">
        <f>+G142/[1]Formato_Análises_Mecenato!$R$31</f>
        <v>0</v>
      </c>
      <c r="U142" s="32">
        <f>+H142/[1]Formato_Análises_Mecenato!$R$31</f>
        <v>0</v>
      </c>
      <c r="V142" s="32">
        <f>+I142/[1]Formato_Análises_Mecenato!$R$31</f>
        <v>0</v>
      </c>
      <c r="W142" s="32">
        <f>+J142/[1]Formato_Análises_Mecenato!$R$31</f>
        <v>0</v>
      </c>
      <c r="X142" s="32">
        <f>+K142/[1]Formato_Análises_Mecenato!$R$31</f>
        <v>0</v>
      </c>
    </row>
    <row r="143" spans="1:24" x14ac:dyDescent="0.25">
      <c r="A143" s="28" t="s">
        <v>252</v>
      </c>
      <c r="B143" s="31">
        <f>+[2]TabDin!B144</f>
        <v>0</v>
      </c>
      <c r="C143" s="31">
        <f>+[2]TabDin!C144</f>
        <v>1271101.0567818244</v>
      </c>
      <c r="D143" s="31">
        <f>+[2]TabDin!D144</f>
        <v>201190.55415094615</v>
      </c>
      <c r="E143" s="31">
        <f>+[2]TabDin!E144</f>
        <v>0</v>
      </c>
      <c r="F143" s="31">
        <f>+[2]TabDin!F144</f>
        <v>211463.57844752667</v>
      </c>
      <c r="G143" s="31">
        <f>+[2]TabDin!G144</f>
        <v>404441.2453396715</v>
      </c>
      <c r="H143" s="31">
        <f>+[2]TabDin!H144</f>
        <v>0</v>
      </c>
      <c r="I143" s="31">
        <f>+[2]TabDin!I144</f>
        <v>4376.8631570659245</v>
      </c>
      <c r="J143" s="31">
        <f>+[2]TabDin!J144</f>
        <v>0</v>
      </c>
      <c r="K143" s="31">
        <f>+[2]TabDin!K144</f>
        <v>0</v>
      </c>
      <c r="L143" s="31">
        <f t="shared" si="4"/>
        <v>2092573.2978770349</v>
      </c>
      <c r="N143" s="28" t="s">
        <v>252</v>
      </c>
      <c r="O143" s="32">
        <f>+B143/[1]Formato_Análises_Mecenato!$R$31</f>
        <v>0</v>
      </c>
      <c r="P143" s="32">
        <f>+C143/[1]Formato_Análises_Mecenato!$R$31</f>
        <v>6.6518288254706565E-4</v>
      </c>
      <c r="Q143" s="32">
        <f>+D143/[1]Formato_Análises_Mecenato!$R$31</f>
        <v>1.0528550191768E-4</v>
      </c>
      <c r="R143" s="32">
        <f>+E143/[1]Formato_Análises_Mecenato!$R$31</f>
        <v>0</v>
      </c>
      <c r="S143" s="32">
        <f>+F143/[1]Formato_Análises_Mecenato!$R$31</f>
        <v>1.1066150241552901E-4</v>
      </c>
      <c r="T143" s="32">
        <f>+G143/[1]Formato_Análises_Mecenato!$R$31</f>
        <v>2.1164909899224822E-4</v>
      </c>
      <c r="U143" s="32">
        <f>+H143/[1]Formato_Análises_Mecenato!$R$31</f>
        <v>0</v>
      </c>
      <c r="V143" s="32">
        <f>+I143/[1]Formato_Análises_Mecenato!$R$31</f>
        <v>2.2904665492941098E-6</v>
      </c>
      <c r="W143" s="32">
        <f>+J143/[1]Formato_Análises_Mecenato!$R$31</f>
        <v>0</v>
      </c>
      <c r="X143" s="32">
        <f>+K143/[1]Formato_Análises_Mecenato!$R$31</f>
        <v>0</v>
      </c>
    </row>
    <row r="144" spans="1:24" x14ac:dyDescent="0.25">
      <c r="A144" s="28" t="s">
        <v>253</v>
      </c>
      <c r="B144" s="31">
        <f>+[2]TabDin!B145</f>
        <v>0</v>
      </c>
      <c r="C144" s="31">
        <f>+[2]TabDin!C145</f>
        <v>0</v>
      </c>
      <c r="D144" s="31">
        <f>+[2]TabDin!D145</f>
        <v>0</v>
      </c>
      <c r="E144" s="31">
        <f>+[2]TabDin!E145</f>
        <v>0</v>
      </c>
      <c r="F144" s="31">
        <f>+[2]TabDin!F145</f>
        <v>0</v>
      </c>
      <c r="G144" s="31">
        <f>+[2]TabDin!G145</f>
        <v>0</v>
      </c>
      <c r="H144" s="31">
        <f>+[2]TabDin!H145</f>
        <v>0</v>
      </c>
      <c r="I144" s="31">
        <f>+[2]TabDin!I145</f>
        <v>0</v>
      </c>
      <c r="J144" s="31">
        <f>+[2]TabDin!J145</f>
        <v>0</v>
      </c>
      <c r="K144" s="31">
        <f>+[2]TabDin!K145</f>
        <v>0</v>
      </c>
      <c r="L144" s="31">
        <f t="shared" si="4"/>
        <v>0</v>
      </c>
      <c r="N144" s="28" t="s">
        <v>253</v>
      </c>
      <c r="O144" s="32">
        <f>+B144/[1]Formato_Análises_Mecenato!$R$31</f>
        <v>0</v>
      </c>
      <c r="P144" s="32">
        <f>+C144/[1]Formato_Análises_Mecenato!$R$31</f>
        <v>0</v>
      </c>
      <c r="Q144" s="32">
        <f>+D144/[1]Formato_Análises_Mecenato!$R$31</f>
        <v>0</v>
      </c>
      <c r="R144" s="32">
        <f>+E144/[1]Formato_Análises_Mecenato!$R$31</f>
        <v>0</v>
      </c>
      <c r="S144" s="32">
        <f>+F144/[1]Formato_Análises_Mecenato!$R$31</f>
        <v>0</v>
      </c>
      <c r="T144" s="32">
        <f>+G144/[1]Formato_Análises_Mecenato!$R$31</f>
        <v>0</v>
      </c>
      <c r="U144" s="32">
        <f>+H144/[1]Formato_Análises_Mecenato!$R$31</f>
        <v>0</v>
      </c>
      <c r="V144" s="32">
        <f>+I144/[1]Formato_Análises_Mecenato!$R$31</f>
        <v>0</v>
      </c>
      <c r="W144" s="32">
        <f>+J144/[1]Formato_Análises_Mecenato!$R$31</f>
        <v>0</v>
      </c>
      <c r="X144" s="32">
        <f>+K144/[1]Formato_Análises_Mecenato!$R$31</f>
        <v>0</v>
      </c>
    </row>
    <row r="145" spans="1:24" x14ac:dyDescent="0.25">
      <c r="A145" s="28" t="s">
        <v>254</v>
      </c>
      <c r="B145" s="31">
        <f>+[2]TabDin!B146</f>
        <v>6050878.7368192533</v>
      </c>
      <c r="C145" s="31">
        <f>+[2]TabDin!C146</f>
        <v>0</v>
      </c>
      <c r="D145" s="31">
        <f>+[2]TabDin!D146</f>
        <v>0</v>
      </c>
      <c r="E145" s="31">
        <f>+[2]TabDin!E146</f>
        <v>0</v>
      </c>
      <c r="F145" s="31">
        <f>+[2]TabDin!F146</f>
        <v>93888.146239566588</v>
      </c>
      <c r="G145" s="31">
        <f>+[2]TabDin!G146</f>
        <v>56968.438272130865</v>
      </c>
      <c r="H145" s="31">
        <f>+[2]TabDin!H146</f>
        <v>0</v>
      </c>
      <c r="I145" s="31">
        <f>+[2]TabDin!I146</f>
        <v>577773.20762810204</v>
      </c>
      <c r="J145" s="31">
        <f>+[2]TabDin!J146</f>
        <v>0</v>
      </c>
      <c r="K145" s="31">
        <f>+[2]TabDin!K146</f>
        <v>0</v>
      </c>
      <c r="L145" s="31">
        <f t="shared" si="4"/>
        <v>6779508.5289590526</v>
      </c>
      <c r="N145" s="28" t="s">
        <v>254</v>
      </c>
      <c r="O145" s="32">
        <f>+B145/[1]Formato_Análises_Mecenato!$R$31</f>
        <v>3.1664995781614169E-3</v>
      </c>
      <c r="P145" s="32">
        <f>+C145/[1]Formato_Análises_Mecenato!$R$31</f>
        <v>0</v>
      </c>
      <c r="Q145" s="32">
        <f>+D145/[1]Formato_Análises_Mecenato!$R$31</f>
        <v>0</v>
      </c>
      <c r="R145" s="32">
        <f>+E145/[1]Formato_Análises_Mecenato!$R$31</f>
        <v>0</v>
      </c>
      <c r="S145" s="32">
        <f>+F145/[1]Formato_Análises_Mecenato!$R$31</f>
        <v>4.9132826551771901E-5</v>
      </c>
      <c r="T145" s="32">
        <f>+G145/[1]Formato_Análises_Mecenato!$R$31</f>
        <v>2.9812287372336673E-5</v>
      </c>
      <c r="U145" s="32">
        <f>+H145/[1]Formato_Análises_Mecenato!$R$31</f>
        <v>0</v>
      </c>
      <c r="V145" s="32">
        <f>+I145/[1]Formato_Análises_Mecenato!$R$31</f>
        <v>3.0235585570321166E-4</v>
      </c>
      <c r="W145" s="32">
        <f>+J145/[1]Formato_Análises_Mecenato!$R$31</f>
        <v>0</v>
      </c>
      <c r="X145" s="32">
        <f>+K145/[1]Formato_Análises_Mecenato!$R$31</f>
        <v>0</v>
      </c>
    </row>
    <row r="146" spans="1:24" x14ac:dyDescent="0.25">
      <c r="A146" s="28" t="s">
        <v>255</v>
      </c>
      <c r="B146" s="31">
        <f>+[2]TabDin!B147</f>
        <v>0</v>
      </c>
      <c r="C146" s="31">
        <f>+[2]TabDin!C147</f>
        <v>28888.660381405105</v>
      </c>
      <c r="D146" s="31">
        <f>+[2]TabDin!D147</f>
        <v>0</v>
      </c>
      <c r="E146" s="31">
        <f>+[2]TabDin!E147</f>
        <v>0</v>
      </c>
      <c r="F146" s="31">
        <f>+[2]TabDin!F147</f>
        <v>0</v>
      </c>
      <c r="G146" s="31">
        <f>+[2]TabDin!G147</f>
        <v>0</v>
      </c>
      <c r="H146" s="31">
        <f>+[2]TabDin!H147</f>
        <v>0</v>
      </c>
      <c r="I146" s="31">
        <f>+[2]TabDin!I147</f>
        <v>0</v>
      </c>
      <c r="J146" s="31">
        <f>+[2]TabDin!J147</f>
        <v>0</v>
      </c>
      <c r="K146" s="31">
        <f>+[2]TabDin!K147</f>
        <v>0</v>
      </c>
      <c r="L146" s="31">
        <f t="shared" si="4"/>
        <v>28888.660381405105</v>
      </c>
      <c r="N146" s="28" t="s">
        <v>255</v>
      </c>
      <c r="O146" s="32">
        <f>+B146/[1]Formato_Análises_Mecenato!$R$31</f>
        <v>0</v>
      </c>
      <c r="P146" s="32">
        <f>+C146/[1]Formato_Análises_Mecenato!$R$31</f>
        <v>1.5117792785160585E-5</v>
      </c>
      <c r="Q146" s="32">
        <f>+D146/[1]Formato_Análises_Mecenato!$R$31</f>
        <v>0</v>
      </c>
      <c r="R146" s="32">
        <f>+E146/[1]Formato_Análises_Mecenato!$R$31</f>
        <v>0</v>
      </c>
      <c r="S146" s="32">
        <f>+F146/[1]Formato_Análises_Mecenato!$R$31</f>
        <v>0</v>
      </c>
      <c r="T146" s="32">
        <f>+G146/[1]Formato_Análises_Mecenato!$R$31</f>
        <v>0</v>
      </c>
      <c r="U146" s="32">
        <f>+H146/[1]Formato_Análises_Mecenato!$R$31</f>
        <v>0</v>
      </c>
      <c r="V146" s="32">
        <f>+I146/[1]Formato_Análises_Mecenato!$R$31</f>
        <v>0</v>
      </c>
      <c r="W146" s="32">
        <f>+J146/[1]Formato_Análises_Mecenato!$R$31</f>
        <v>0</v>
      </c>
      <c r="X146" s="32">
        <f>+K146/[1]Formato_Análises_Mecenato!$R$31</f>
        <v>0</v>
      </c>
    </row>
    <row r="147" spans="1:24" x14ac:dyDescent="0.25">
      <c r="A147" s="28" t="s">
        <v>256</v>
      </c>
      <c r="B147" s="31">
        <f>+[2]TabDin!B148</f>
        <v>0</v>
      </c>
      <c r="C147" s="31">
        <f>+[2]TabDin!C148</f>
        <v>0</v>
      </c>
      <c r="D147" s="31">
        <f>+[2]TabDin!D148</f>
        <v>0</v>
      </c>
      <c r="E147" s="31">
        <f>+[2]TabDin!E148</f>
        <v>0</v>
      </c>
      <c r="F147" s="31">
        <f>+[2]TabDin!F148</f>
        <v>0</v>
      </c>
      <c r="G147" s="31">
        <f>+[2]TabDin!G148</f>
        <v>0</v>
      </c>
      <c r="H147" s="31">
        <f>+[2]TabDin!H148</f>
        <v>0</v>
      </c>
      <c r="I147" s="31">
        <f>+[2]TabDin!I148</f>
        <v>0</v>
      </c>
      <c r="J147" s="31">
        <f>+[2]TabDin!J148</f>
        <v>0</v>
      </c>
      <c r="K147" s="31">
        <f>+[2]TabDin!K148</f>
        <v>0</v>
      </c>
      <c r="L147" s="31">
        <f t="shared" si="4"/>
        <v>0</v>
      </c>
      <c r="N147" s="28" t="s">
        <v>256</v>
      </c>
      <c r="O147" s="32">
        <f>+B147/[1]Formato_Análises_Mecenato!$R$31</f>
        <v>0</v>
      </c>
      <c r="P147" s="32">
        <f>+C147/[1]Formato_Análises_Mecenato!$R$31</f>
        <v>0</v>
      </c>
      <c r="Q147" s="32">
        <f>+D147/[1]Formato_Análises_Mecenato!$R$31</f>
        <v>0</v>
      </c>
      <c r="R147" s="32">
        <f>+E147/[1]Formato_Análises_Mecenato!$R$31</f>
        <v>0</v>
      </c>
      <c r="S147" s="32">
        <f>+F147/[1]Formato_Análises_Mecenato!$R$31</f>
        <v>0</v>
      </c>
      <c r="T147" s="32">
        <f>+G147/[1]Formato_Análises_Mecenato!$R$31</f>
        <v>0</v>
      </c>
      <c r="U147" s="32">
        <f>+H147/[1]Formato_Análises_Mecenato!$R$31</f>
        <v>0</v>
      </c>
      <c r="V147" s="32">
        <f>+I147/[1]Formato_Análises_Mecenato!$R$31</f>
        <v>0</v>
      </c>
      <c r="W147" s="32">
        <f>+J147/[1]Formato_Análises_Mecenato!$R$31</f>
        <v>0</v>
      </c>
      <c r="X147" s="32">
        <f>+K147/[1]Formato_Análises_Mecenato!$R$31</f>
        <v>0</v>
      </c>
    </row>
    <row r="148" spans="1:24" x14ac:dyDescent="0.25">
      <c r="A148" s="28" t="s">
        <v>257</v>
      </c>
      <c r="B148" s="31">
        <f>+[2]TabDin!B149</f>
        <v>0</v>
      </c>
      <c r="C148" s="31">
        <f>+[2]TabDin!C149</f>
        <v>2025344.43076425</v>
      </c>
      <c r="D148" s="31">
        <f>+[2]TabDin!D149</f>
        <v>834113.12443995266</v>
      </c>
      <c r="E148" s="31">
        <f>+[2]TabDin!E149</f>
        <v>0</v>
      </c>
      <c r="F148" s="31">
        <f>+[2]TabDin!F149</f>
        <v>259865.05559489148</v>
      </c>
      <c r="G148" s="31">
        <f>+[2]TabDin!G149</f>
        <v>0</v>
      </c>
      <c r="H148" s="31">
        <f>+[2]TabDin!H149</f>
        <v>0</v>
      </c>
      <c r="I148" s="31">
        <f>+[2]TabDin!I149</f>
        <v>2311092.8305124082</v>
      </c>
      <c r="J148" s="31">
        <f>+[2]TabDin!J149</f>
        <v>0</v>
      </c>
      <c r="K148" s="31">
        <f>+[2]TabDin!K149</f>
        <v>0</v>
      </c>
      <c r="L148" s="31">
        <f t="shared" si="4"/>
        <v>5430415.4413115019</v>
      </c>
      <c r="N148" s="28" t="s">
        <v>257</v>
      </c>
      <c r="O148" s="32">
        <f>+B148/[1]Formato_Análises_Mecenato!$R$31</f>
        <v>0</v>
      </c>
      <c r="P148" s="32">
        <f>+C148/[1]Formato_Análises_Mecenato!$R$31</f>
        <v>1.0598877559092859E-3</v>
      </c>
      <c r="Q148" s="32">
        <f>+D148/[1]Formato_Análises_Mecenato!$R$31</f>
        <v>4.3650170025823605E-4</v>
      </c>
      <c r="R148" s="32">
        <f>+E148/[1]Formato_Análises_Mecenato!$R$31</f>
        <v>0</v>
      </c>
      <c r="S148" s="32">
        <f>+F148/[1]Formato_Análises_Mecenato!$R$31</f>
        <v>1.3599059321963352E-4</v>
      </c>
      <c r="T148" s="32">
        <f>+G148/[1]Formato_Análises_Mecenato!$R$31</f>
        <v>0</v>
      </c>
      <c r="U148" s="32">
        <f>+H148/[1]Formato_Análises_Mecenato!$R$31</f>
        <v>0</v>
      </c>
      <c r="V148" s="32">
        <f>+I148/[1]Formato_Análises_Mecenato!$R$31</f>
        <v>1.2094234228128466E-3</v>
      </c>
      <c r="W148" s="32">
        <f>+J148/[1]Formato_Análises_Mecenato!$R$31</f>
        <v>0</v>
      </c>
      <c r="X148" s="32">
        <f>+K148/[1]Formato_Análises_Mecenato!$R$31</f>
        <v>0</v>
      </c>
    </row>
    <row r="149" spans="1:24" x14ac:dyDescent="0.25">
      <c r="A149" s="28" t="s">
        <v>258</v>
      </c>
      <c r="B149" s="31">
        <f>+[2]TabDin!B150</f>
        <v>0</v>
      </c>
      <c r="C149" s="31">
        <f>+[2]TabDin!C150</f>
        <v>343754.53314551973</v>
      </c>
      <c r="D149" s="31">
        <f>+[2]TabDin!D150</f>
        <v>0</v>
      </c>
      <c r="E149" s="31">
        <f>+[2]TabDin!E150</f>
        <v>0</v>
      </c>
      <c r="F149" s="31">
        <f>+[2]TabDin!F150</f>
        <v>40733.011137781199</v>
      </c>
      <c r="G149" s="31">
        <f>+[2]TabDin!G150</f>
        <v>214714.92495180288</v>
      </c>
      <c r="H149" s="31">
        <f>+[2]TabDin!H150</f>
        <v>0</v>
      </c>
      <c r="I149" s="31">
        <f>+[2]TabDin!I150</f>
        <v>875126.02336383879</v>
      </c>
      <c r="J149" s="31">
        <f>+[2]TabDin!J150</f>
        <v>0</v>
      </c>
      <c r="K149" s="31">
        <f>+[2]TabDin!K150</f>
        <v>0</v>
      </c>
      <c r="L149" s="31">
        <f t="shared" si="4"/>
        <v>1474328.4925989425</v>
      </c>
      <c r="N149" s="28" t="s">
        <v>258</v>
      </c>
      <c r="O149" s="32">
        <f>+B149/[1]Formato_Análises_Mecenato!$R$31</f>
        <v>0</v>
      </c>
      <c r="P149" s="32">
        <f>+C149/[1]Formato_Análises_Mecenato!$R$31</f>
        <v>1.7989099295163711E-4</v>
      </c>
      <c r="Q149" s="32">
        <f>+D149/[1]Formato_Análises_Mecenato!$R$31</f>
        <v>0</v>
      </c>
      <c r="R149" s="32">
        <f>+E149/[1]Formato_Análises_Mecenato!$R$31</f>
        <v>0</v>
      </c>
      <c r="S149" s="32">
        <f>+F149/[1]Formato_Análises_Mecenato!$R$31</f>
        <v>2.1316087827076426E-5</v>
      </c>
      <c r="T149" s="32">
        <f>+G149/[1]Formato_Análises_Mecenato!$R$31</f>
        <v>1.1236297219901688E-4</v>
      </c>
      <c r="U149" s="32">
        <f>+H149/[1]Formato_Análises_Mecenato!$R$31</f>
        <v>0</v>
      </c>
      <c r="V149" s="32">
        <f>+I149/[1]Formato_Análises_Mecenato!$R$31</f>
        <v>4.5796425682071134E-4</v>
      </c>
      <c r="W149" s="32">
        <f>+J149/[1]Formato_Análises_Mecenato!$R$31</f>
        <v>0</v>
      </c>
      <c r="X149" s="32">
        <f>+K149/[1]Formato_Análises_Mecenato!$R$31</f>
        <v>0</v>
      </c>
    </row>
    <row r="150" spans="1:24" x14ac:dyDescent="0.25">
      <c r="A150" s="28" t="s">
        <v>259</v>
      </c>
      <c r="B150" s="31">
        <f>+[2]TabDin!B151</f>
        <v>0</v>
      </c>
      <c r="C150" s="31">
        <f>+[2]TabDin!C151</f>
        <v>4675183.4684821656</v>
      </c>
      <c r="D150" s="31">
        <f>+[2]TabDin!D151</f>
        <v>2882686.5803529653</v>
      </c>
      <c r="E150" s="31">
        <f>+[2]TabDin!E151</f>
        <v>0</v>
      </c>
      <c r="F150" s="31">
        <f>+[2]TabDin!F151</f>
        <v>1645297.5646887973</v>
      </c>
      <c r="G150" s="31">
        <f>+[2]TabDin!G151</f>
        <v>1714824.0480720268</v>
      </c>
      <c r="H150" s="31">
        <f>+[2]TabDin!H151</f>
        <v>0</v>
      </c>
      <c r="I150" s="31">
        <f>+[2]TabDin!I151</f>
        <v>5523200.3584997645</v>
      </c>
      <c r="J150" s="31">
        <f>+[2]TabDin!J151</f>
        <v>605145.21333948348</v>
      </c>
      <c r="K150" s="31">
        <f>+[2]TabDin!K151</f>
        <v>0</v>
      </c>
      <c r="L150" s="31">
        <f t="shared" si="4"/>
        <v>17046337.233435206</v>
      </c>
      <c r="N150" s="28" t="s">
        <v>259</v>
      </c>
      <c r="O150" s="32">
        <f>+B150/[1]Formato_Análises_Mecenato!$R$31</f>
        <v>0</v>
      </c>
      <c r="P150" s="32">
        <f>+C150/[1]Formato_Análises_Mecenato!$R$31</f>
        <v>2.4465812528508815E-3</v>
      </c>
      <c r="Q150" s="32">
        <f>+D150/[1]Formato_Análises_Mecenato!$R$31</f>
        <v>1.5085454919325557E-3</v>
      </c>
      <c r="R150" s="32">
        <f>+E150/[1]Formato_Análises_Mecenato!$R$31</f>
        <v>0</v>
      </c>
      <c r="S150" s="32">
        <f>+F150/[1]Formato_Análises_Mecenato!$R$31</f>
        <v>8.610045368841288E-4</v>
      </c>
      <c r="T150" s="32">
        <f>+G150/[1]Formato_Análises_Mecenato!$R$31</f>
        <v>8.9738860436913866E-4</v>
      </c>
      <c r="U150" s="32">
        <f>+H150/[1]Formato_Análises_Mecenato!$R$31</f>
        <v>0</v>
      </c>
      <c r="V150" s="32">
        <f>+I150/[1]Formato_Análises_Mecenato!$R$31</f>
        <v>2.8903589653631019E-3</v>
      </c>
      <c r="W150" s="32">
        <f>+J150/[1]Formato_Análises_Mecenato!$R$31</f>
        <v>3.166799643671514E-4</v>
      </c>
      <c r="X150" s="32">
        <f>+K150/[1]Formato_Análises_Mecenato!$R$31</f>
        <v>0</v>
      </c>
    </row>
    <row r="151" spans="1:24" x14ac:dyDescent="0.25">
      <c r="A151" s="28" t="s">
        <v>260</v>
      </c>
      <c r="B151" s="31">
        <f>+[2]TabDin!B152</f>
        <v>0</v>
      </c>
      <c r="C151" s="31">
        <f>+[2]TabDin!C152</f>
        <v>1133879.9199701503</v>
      </c>
      <c r="D151" s="31">
        <f>+[2]TabDin!D152</f>
        <v>28888.660381405105</v>
      </c>
      <c r="E151" s="31">
        <f>+[2]TabDin!E152</f>
        <v>0</v>
      </c>
      <c r="F151" s="31">
        <f>+[2]TabDin!F152</f>
        <v>0</v>
      </c>
      <c r="G151" s="31">
        <f>+[2]TabDin!G152</f>
        <v>0</v>
      </c>
      <c r="H151" s="31">
        <f>+[2]TabDin!H152</f>
        <v>0</v>
      </c>
      <c r="I151" s="31">
        <f>+[2]TabDin!I152</f>
        <v>0</v>
      </c>
      <c r="J151" s="31">
        <f>+[2]TabDin!J152</f>
        <v>0</v>
      </c>
      <c r="K151" s="31">
        <f>+[2]TabDin!K152</f>
        <v>0</v>
      </c>
      <c r="L151" s="31">
        <f t="shared" si="4"/>
        <v>1162768.5803515555</v>
      </c>
      <c r="N151" s="28" t="s">
        <v>260</v>
      </c>
      <c r="O151" s="32">
        <f>+B151/[1]Formato_Análises_Mecenato!$R$31</f>
        <v>0</v>
      </c>
      <c r="P151" s="32">
        <f>+C151/[1]Formato_Análises_Mecenato!$R$31</f>
        <v>5.9337336681755291E-4</v>
      </c>
      <c r="Q151" s="32">
        <f>+D151/[1]Formato_Análises_Mecenato!$R$31</f>
        <v>1.5117792785160585E-5</v>
      </c>
      <c r="R151" s="32">
        <f>+E151/[1]Formato_Análises_Mecenato!$R$31</f>
        <v>0</v>
      </c>
      <c r="S151" s="32">
        <f>+F151/[1]Formato_Análises_Mecenato!$R$31</f>
        <v>0</v>
      </c>
      <c r="T151" s="32">
        <f>+G151/[1]Formato_Análises_Mecenato!$R$31</f>
        <v>0</v>
      </c>
      <c r="U151" s="32">
        <f>+H151/[1]Formato_Análises_Mecenato!$R$31</f>
        <v>0</v>
      </c>
      <c r="V151" s="32">
        <f>+I151/[1]Formato_Análises_Mecenato!$R$31</f>
        <v>0</v>
      </c>
      <c r="W151" s="32">
        <f>+J151/[1]Formato_Análises_Mecenato!$R$31</f>
        <v>0</v>
      </c>
      <c r="X151" s="32">
        <f>+K151/[1]Formato_Análises_Mecenato!$R$31</f>
        <v>0</v>
      </c>
    </row>
    <row r="152" spans="1:24" x14ac:dyDescent="0.25">
      <c r="A152" s="28" t="s">
        <v>261</v>
      </c>
      <c r="B152" s="31">
        <f>+[2]TabDin!B153</f>
        <v>1177155.1332214952</v>
      </c>
      <c r="C152" s="31">
        <f>+[2]TabDin!C153</f>
        <v>0</v>
      </c>
      <c r="D152" s="31">
        <f>+[2]TabDin!D153</f>
        <v>180554.12738378192</v>
      </c>
      <c r="E152" s="31">
        <f>+[2]TabDin!E153</f>
        <v>0</v>
      </c>
      <c r="F152" s="31">
        <f>+[2]TabDin!F153</f>
        <v>93495.794898596549</v>
      </c>
      <c r="G152" s="31">
        <f>+[2]TabDin!G153</f>
        <v>0</v>
      </c>
      <c r="H152" s="31">
        <f>+[2]TabDin!H153</f>
        <v>0</v>
      </c>
      <c r="I152" s="31">
        <f>+[2]TabDin!I153</f>
        <v>0</v>
      </c>
      <c r="J152" s="31">
        <f>+[2]TabDin!J153</f>
        <v>0</v>
      </c>
      <c r="K152" s="31">
        <f>+[2]TabDin!K153</f>
        <v>0</v>
      </c>
      <c r="L152" s="31">
        <f t="shared" si="4"/>
        <v>1451205.0555038736</v>
      </c>
      <c r="N152" s="28" t="s">
        <v>261</v>
      </c>
      <c r="O152" s="32">
        <f>+B152/[1]Formato_Análises_Mecenato!$R$31</f>
        <v>6.1601982040972354E-4</v>
      </c>
      <c r="P152" s="32">
        <f>+C152/[1]Formato_Análises_Mecenato!$R$31</f>
        <v>0</v>
      </c>
      <c r="Q152" s="32">
        <f>+D152/[1]Formato_Análises_Mecenato!$R$31</f>
        <v>9.448620490725367E-5</v>
      </c>
      <c r="R152" s="32">
        <f>+E152/[1]Formato_Análises_Mecenato!$R$31</f>
        <v>0</v>
      </c>
      <c r="S152" s="32">
        <f>+F152/[1]Formato_Análises_Mecenato!$R$31</f>
        <v>4.8927504249060246E-5</v>
      </c>
      <c r="T152" s="32">
        <f>+G152/[1]Formato_Análises_Mecenato!$R$31</f>
        <v>0</v>
      </c>
      <c r="U152" s="32">
        <f>+H152/[1]Formato_Análises_Mecenato!$R$31</f>
        <v>0</v>
      </c>
      <c r="V152" s="32">
        <f>+I152/[1]Formato_Análises_Mecenato!$R$31</f>
        <v>0</v>
      </c>
      <c r="W152" s="32">
        <f>+J152/[1]Formato_Análises_Mecenato!$R$31</f>
        <v>0</v>
      </c>
      <c r="X152" s="32">
        <f>+K152/[1]Formato_Análises_Mecenato!$R$31</f>
        <v>0</v>
      </c>
    </row>
    <row r="153" spans="1:24" x14ac:dyDescent="0.25">
      <c r="A153" s="28" t="s">
        <v>262</v>
      </c>
      <c r="B153" s="31">
        <f>+[2]TabDin!B154</f>
        <v>11293790.666827274</v>
      </c>
      <c r="C153" s="31">
        <f>+[2]TabDin!C154</f>
        <v>7758546.9626044957</v>
      </c>
      <c r="D153" s="31">
        <f>+[2]TabDin!D154</f>
        <v>2073606.3756819726</v>
      </c>
      <c r="E153" s="31">
        <f>+[2]TabDin!E154</f>
        <v>0</v>
      </c>
      <c r="F153" s="31">
        <f>+[2]TabDin!F154</f>
        <v>1227849.2577897189</v>
      </c>
      <c r="G153" s="31">
        <f>+[2]TabDin!G154</f>
        <v>2221393.5400281455</v>
      </c>
      <c r="H153" s="31">
        <f>+[2]TabDin!H154</f>
        <v>0</v>
      </c>
      <c r="I153" s="31">
        <f>+[2]TabDin!I154</f>
        <v>2097605.6302938247</v>
      </c>
      <c r="J153" s="31">
        <f>+[2]TabDin!J154</f>
        <v>1811638.3122772956</v>
      </c>
      <c r="K153" s="31">
        <f>+[2]TabDin!K154</f>
        <v>0</v>
      </c>
      <c r="L153" s="31">
        <f t="shared" si="4"/>
        <v>28484430.745502725</v>
      </c>
      <c r="N153" s="28" t="s">
        <v>262</v>
      </c>
      <c r="O153" s="32">
        <f>+B153/[1]Formato_Análises_Mecenato!$R$31</f>
        <v>5.9101801470162491E-3</v>
      </c>
      <c r="P153" s="32">
        <f>+C153/[1]Formato_Análises_Mecenato!$R$31</f>
        <v>4.0601434523453968E-3</v>
      </c>
      <c r="Q153" s="32">
        <f>+D153/[1]Formato_Análises_Mecenato!$R$31</f>
        <v>1.085143827774238E-3</v>
      </c>
      <c r="R153" s="32">
        <f>+E153/[1]Formato_Análises_Mecenato!$R$31</f>
        <v>0</v>
      </c>
      <c r="S153" s="32">
        <f>+F153/[1]Formato_Análises_Mecenato!$R$31</f>
        <v>6.4254868192594762E-4</v>
      </c>
      <c r="T153" s="32">
        <f>+G153/[1]Formato_Análises_Mecenato!$R$31</f>
        <v>1.1624826762149233E-3</v>
      </c>
      <c r="U153" s="32">
        <f>+H153/[1]Formato_Análises_Mecenato!$R$31</f>
        <v>0</v>
      </c>
      <c r="V153" s="32">
        <f>+I153/[1]Formato_Análises_Mecenato!$R$31</f>
        <v>1.09770293413051E-3</v>
      </c>
      <c r="W153" s="32">
        <f>+J153/[1]Formato_Análises_Mecenato!$R$31</f>
        <v>9.4805270459322297E-4</v>
      </c>
      <c r="X153" s="32">
        <f>+K153/[1]Formato_Análises_Mecenato!$R$31</f>
        <v>0</v>
      </c>
    </row>
    <row r="154" spans="1:24" x14ac:dyDescent="0.25">
      <c r="A154" s="28" t="s">
        <v>263</v>
      </c>
      <c r="B154" s="31">
        <f>+[2]TabDin!B155</f>
        <v>1838787.7741934289</v>
      </c>
      <c r="C154" s="31">
        <f>+[2]TabDin!C155</f>
        <v>141554.43586888502</v>
      </c>
      <c r="D154" s="31">
        <f>+[2]TabDin!D155</f>
        <v>0</v>
      </c>
      <c r="E154" s="31">
        <f>+[2]TabDin!E155</f>
        <v>0</v>
      </c>
      <c r="F154" s="31">
        <f>+[2]TabDin!F155</f>
        <v>0</v>
      </c>
      <c r="G154" s="31">
        <f>+[2]TabDin!G155</f>
        <v>158887.63209772806</v>
      </c>
      <c r="H154" s="31">
        <f>+[2]TabDin!H155</f>
        <v>0</v>
      </c>
      <c r="I154" s="31">
        <f>+[2]TabDin!I155</f>
        <v>0</v>
      </c>
      <c r="J154" s="31">
        <f>+[2]TabDin!J155</f>
        <v>0</v>
      </c>
      <c r="K154" s="31">
        <f>+[2]TabDin!K155</f>
        <v>0</v>
      </c>
      <c r="L154" s="31">
        <f t="shared" si="4"/>
        <v>2139229.8421600419</v>
      </c>
      <c r="N154" s="28" t="s">
        <v>263</v>
      </c>
      <c r="O154" s="32">
        <f>+B154/[1]Formato_Análises_Mecenato!$R$31</f>
        <v>9.6226035334044224E-4</v>
      </c>
      <c r="P154" s="32">
        <f>+C154/[1]Formato_Análises_Mecenato!$R$31</f>
        <v>7.407718464728687E-5</v>
      </c>
      <c r="Q154" s="32">
        <f>+D154/[1]Formato_Análises_Mecenato!$R$31</f>
        <v>0</v>
      </c>
      <c r="R154" s="32">
        <f>+E154/[1]Formato_Análises_Mecenato!$R$31</f>
        <v>0</v>
      </c>
      <c r="S154" s="32">
        <f>+F154/[1]Formato_Análises_Mecenato!$R$31</f>
        <v>0</v>
      </c>
      <c r="T154" s="32">
        <f>+G154/[1]Formato_Análises_Mecenato!$R$31</f>
        <v>8.3147860318383206E-5</v>
      </c>
      <c r="U154" s="32">
        <f>+H154/[1]Formato_Análises_Mecenato!$R$31</f>
        <v>0</v>
      </c>
      <c r="V154" s="32">
        <f>+I154/[1]Formato_Análises_Mecenato!$R$31</f>
        <v>0</v>
      </c>
      <c r="W154" s="32">
        <f>+J154/[1]Formato_Análises_Mecenato!$R$31</f>
        <v>0</v>
      </c>
      <c r="X154" s="32">
        <f>+K154/[1]Formato_Análises_Mecenato!$R$31</f>
        <v>0</v>
      </c>
    </row>
    <row r="155" spans="1:24" x14ac:dyDescent="0.25">
      <c r="A155" s="28" t="s">
        <v>264</v>
      </c>
      <c r="B155" s="31">
        <f>+[2]TabDin!B156</f>
        <v>0</v>
      </c>
      <c r="C155" s="31">
        <f>+[2]TabDin!C156</f>
        <v>0</v>
      </c>
      <c r="D155" s="31">
        <f>+[2]TabDin!D156</f>
        <v>0</v>
      </c>
      <c r="E155" s="31">
        <f>+[2]TabDin!E156</f>
        <v>0</v>
      </c>
      <c r="F155" s="31">
        <f>+[2]TabDin!F156</f>
        <v>64999.485858161483</v>
      </c>
      <c r="G155" s="31">
        <f>+[2]TabDin!G156</f>
        <v>0</v>
      </c>
      <c r="H155" s="31">
        <f>+[2]TabDin!H156</f>
        <v>0</v>
      </c>
      <c r="I155" s="31">
        <f>+[2]TabDin!I156</f>
        <v>505551.55667458934</v>
      </c>
      <c r="J155" s="31">
        <f>+[2]TabDin!J156</f>
        <v>0</v>
      </c>
      <c r="K155" s="31">
        <f>+[2]TabDin!K156</f>
        <v>0</v>
      </c>
      <c r="L155" s="31">
        <f t="shared" si="4"/>
        <v>570551.04253275087</v>
      </c>
      <c r="N155" s="28" t="s">
        <v>264</v>
      </c>
      <c r="O155" s="32">
        <f>+B155/[1]Formato_Análises_Mecenato!$R$31</f>
        <v>0</v>
      </c>
      <c r="P155" s="32">
        <f>+C155/[1]Formato_Análises_Mecenato!$R$31</f>
        <v>0</v>
      </c>
      <c r="Q155" s="32">
        <f>+D155/[1]Formato_Análises_Mecenato!$R$31</f>
        <v>0</v>
      </c>
      <c r="R155" s="32">
        <f>+E155/[1]Formato_Análises_Mecenato!$R$31</f>
        <v>0</v>
      </c>
      <c r="S155" s="32">
        <f>+F155/[1]Formato_Análises_Mecenato!$R$31</f>
        <v>3.4015033766611318E-5</v>
      </c>
      <c r="T155" s="32">
        <f>+G155/[1]Formato_Análises_Mecenato!$R$31</f>
        <v>0</v>
      </c>
      <c r="U155" s="32">
        <f>+H155/[1]Formato_Análises_Mecenato!$R$31</f>
        <v>0</v>
      </c>
      <c r="V155" s="32">
        <f>+I155/[1]Formato_Análises_Mecenato!$R$31</f>
        <v>2.6456137374031026E-4</v>
      </c>
      <c r="W155" s="32">
        <f>+J155/[1]Formato_Análises_Mecenato!$R$31</f>
        <v>0</v>
      </c>
      <c r="X155" s="32">
        <f>+K155/[1]Formato_Análises_Mecenato!$R$31</f>
        <v>0</v>
      </c>
    </row>
    <row r="156" spans="1:24" x14ac:dyDescent="0.25">
      <c r="A156" s="28" t="s">
        <v>265</v>
      </c>
      <c r="B156" s="31">
        <f>+[2]TabDin!B157</f>
        <v>4559427.2707730634</v>
      </c>
      <c r="C156" s="31">
        <f>+[2]TabDin!C157</f>
        <v>4973182.8846588889</v>
      </c>
      <c r="D156" s="31">
        <f>+[2]TabDin!D157</f>
        <v>905593.05903817271</v>
      </c>
      <c r="E156" s="31">
        <f>+[2]TabDin!E157</f>
        <v>0</v>
      </c>
      <c r="F156" s="31">
        <f>+[2]TabDin!F157</f>
        <v>1074302.5467789748</v>
      </c>
      <c r="G156" s="31">
        <f>+[2]TabDin!G157</f>
        <v>0</v>
      </c>
      <c r="H156" s="31">
        <f>+[2]TabDin!H157</f>
        <v>0</v>
      </c>
      <c r="I156" s="31">
        <f>+[2]TabDin!I157</f>
        <v>4851562.1011160696</v>
      </c>
      <c r="J156" s="31">
        <f>+[2]TabDin!J157</f>
        <v>1330322.8105637049</v>
      </c>
      <c r="K156" s="31">
        <f>+[2]TabDin!K157</f>
        <v>0</v>
      </c>
      <c r="L156" s="31">
        <f t="shared" si="4"/>
        <v>17694390.672928877</v>
      </c>
      <c r="N156" s="28" t="s">
        <v>265</v>
      </c>
      <c r="O156" s="32">
        <f>+B156/[1]Formato_Análises_Mecenato!$R$31</f>
        <v>2.3860046048699768E-3</v>
      </c>
      <c r="P156" s="32">
        <f>+C156/[1]Formato_Análises_Mecenato!$R$31</f>
        <v>2.602528027965395E-3</v>
      </c>
      <c r="Q156" s="32">
        <f>+D156/[1]Formato_Análises_Mecenato!$R$31</f>
        <v>4.7390803289137841E-4</v>
      </c>
      <c r="R156" s="32">
        <f>+E156/[1]Formato_Análises_Mecenato!$R$31</f>
        <v>0</v>
      </c>
      <c r="S156" s="32">
        <f>+F156/[1]Formato_Análises_Mecenato!$R$31</f>
        <v>5.6219579157878845E-4</v>
      </c>
      <c r="T156" s="32">
        <f>+G156/[1]Formato_Análises_Mecenato!$R$31</f>
        <v>0</v>
      </c>
      <c r="U156" s="32">
        <f>+H156/[1]Formato_Análises_Mecenato!$R$31</f>
        <v>0</v>
      </c>
      <c r="V156" s="32">
        <f>+I156/[1]Formato_Análises_Mecenato!$R$31</f>
        <v>2.5388823697834496E-3</v>
      </c>
      <c r="W156" s="32">
        <f>+J156/[1]Formato_Análises_Mecenato!$R$31</f>
        <v>6.9617435775664487E-4</v>
      </c>
      <c r="X156" s="32">
        <f>+K156/[1]Formato_Análises_Mecenato!$R$31</f>
        <v>0</v>
      </c>
    </row>
    <row r="157" spans="1:24" x14ac:dyDescent="0.25">
      <c r="A157" s="28" t="s">
        <v>266</v>
      </c>
      <c r="B157" s="31">
        <f>+[2]TabDin!B158</f>
        <v>16149377.507219022</v>
      </c>
      <c r="C157" s="31">
        <f>+[2]TabDin!C158</f>
        <v>54520360.469605304</v>
      </c>
      <c r="D157" s="31">
        <f>+[2]TabDin!D158</f>
        <v>15825923.064612174</v>
      </c>
      <c r="E157" s="31">
        <f>+[2]TabDin!E158</f>
        <v>0</v>
      </c>
      <c r="F157" s="31">
        <f>+[2]TabDin!F158</f>
        <v>7421619.9032318639</v>
      </c>
      <c r="G157" s="31">
        <f>+[2]TabDin!G158</f>
        <v>4070202.1838460155</v>
      </c>
      <c r="H157" s="31">
        <f>+[2]TabDin!H158</f>
        <v>0</v>
      </c>
      <c r="I157" s="31">
        <f>+[2]TabDin!I158</f>
        <v>38308622.903428689</v>
      </c>
      <c r="J157" s="31">
        <f>+[2]TabDin!J158</f>
        <v>29209253.647754759</v>
      </c>
      <c r="K157" s="31">
        <f>+[2]TabDin!K158</f>
        <v>0</v>
      </c>
      <c r="L157" s="31">
        <f t="shared" si="4"/>
        <v>165505359.67969784</v>
      </c>
      <c r="N157" s="28" t="s">
        <v>266</v>
      </c>
      <c r="O157" s="32">
        <f>+B157/[1]Formato_Análises_Mecenato!$R$31</f>
        <v>8.4511687125727354E-3</v>
      </c>
      <c r="P157" s="32">
        <f>+C157/[1]Formato_Análises_Mecenato!$R$31</f>
        <v>2.8531178021750283E-2</v>
      </c>
      <c r="Q157" s="32">
        <f>+D157/[1]Formato_Análises_Mecenato!$R$31</f>
        <v>8.2819010077290218E-3</v>
      </c>
      <c r="R157" s="32">
        <f>+E157/[1]Formato_Análises_Mecenato!$R$31</f>
        <v>0</v>
      </c>
      <c r="S157" s="32">
        <f>+F157/[1]Formato_Análises_Mecenato!$R$31</f>
        <v>3.8838253607461218E-3</v>
      </c>
      <c r="T157" s="32">
        <f>+G157/[1]Formato_Análises_Mecenato!$R$31</f>
        <v>2.1299870743988888E-3</v>
      </c>
      <c r="U157" s="32">
        <f>+H157/[1]Formato_Análises_Mecenato!$R$31</f>
        <v>0</v>
      </c>
      <c r="V157" s="32">
        <f>+I157/[1]Formato_Análises_Mecenato!$R$31</f>
        <v>2.0047375520107904E-2</v>
      </c>
      <c r="W157" s="32">
        <f>+J157/[1]Formato_Análises_Mecenato!$R$31</f>
        <v>1.5285563201130151E-2</v>
      </c>
      <c r="X157" s="32">
        <f>+K157/[1]Formato_Análises_Mecenato!$R$31</f>
        <v>0</v>
      </c>
    </row>
    <row r="158" spans="1:24" x14ac:dyDescent="0.25">
      <c r="A158" s="28" t="s">
        <v>267</v>
      </c>
      <c r="B158" s="31">
        <f>+[2]TabDin!B159</f>
        <v>14444.330190702552</v>
      </c>
      <c r="C158" s="31">
        <f>+[2]TabDin!C159</f>
        <v>2273258.7964439006</v>
      </c>
      <c r="D158" s="31">
        <f>+[2]TabDin!D159</f>
        <v>339441.75948151003</v>
      </c>
      <c r="E158" s="31">
        <f>+[2]TabDin!E159</f>
        <v>0</v>
      </c>
      <c r="F158" s="31">
        <f>+[2]TabDin!F159</f>
        <v>1250738.1622954817</v>
      </c>
      <c r="G158" s="31">
        <f>+[2]TabDin!G159</f>
        <v>318497.48070499126</v>
      </c>
      <c r="H158" s="31">
        <f>+[2]TabDin!H159</f>
        <v>0</v>
      </c>
      <c r="I158" s="31">
        <f>+[2]TabDin!I159</f>
        <v>989436.61806312483</v>
      </c>
      <c r="J158" s="31">
        <f>+[2]TabDin!J159</f>
        <v>1608520.6100366362</v>
      </c>
      <c r="K158" s="31">
        <f>+[2]TabDin!K159</f>
        <v>0</v>
      </c>
      <c r="L158" s="31">
        <f t="shared" si="4"/>
        <v>6794337.7572163474</v>
      </c>
      <c r="N158" s="28" t="s">
        <v>267</v>
      </c>
      <c r="O158" s="32">
        <f>+B158/[1]Formato_Análises_Mecenato!$R$31</f>
        <v>7.5588963925802923E-6</v>
      </c>
      <c r="P158" s="32">
        <f>+C158/[1]Formato_Análises_Mecenato!$R$31</f>
        <v>1.1896244054917608E-3</v>
      </c>
      <c r="Q158" s="32">
        <f>+D158/[1]Formato_Análises_Mecenato!$R$31</f>
        <v>1.776340652256369E-4</v>
      </c>
      <c r="R158" s="32">
        <f>+E158/[1]Formato_Análises_Mecenato!$R$31</f>
        <v>0</v>
      </c>
      <c r="S158" s="32">
        <f>+F158/[1]Formato_Análises_Mecenato!$R$31</f>
        <v>6.5452672835762562E-4</v>
      </c>
      <c r="T158" s="32">
        <f>+G158/[1]Formato_Análises_Mecenato!$R$31</f>
        <v>1.6667366545639544E-4</v>
      </c>
      <c r="U158" s="32">
        <f>+H158/[1]Formato_Análises_Mecenato!$R$31</f>
        <v>0</v>
      </c>
      <c r="V158" s="32">
        <f>+I158/[1]Formato_Análises_Mecenato!$R$31</f>
        <v>5.1778440289174999E-4</v>
      </c>
      <c r="W158" s="32">
        <f>+J158/[1]Formato_Análises_Mecenato!$R$31</f>
        <v>8.4175870227774134E-4</v>
      </c>
      <c r="X158" s="32">
        <f>+K158/[1]Formato_Análises_Mecenato!$R$31</f>
        <v>0</v>
      </c>
    </row>
    <row r="159" spans="1:24" x14ac:dyDescent="0.25">
      <c r="A159" s="28" t="s">
        <v>268</v>
      </c>
      <c r="B159" s="31">
        <f>+[2]TabDin!B160</f>
        <v>25328330.154504035</v>
      </c>
      <c r="C159" s="31">
        <f>+[2]TabDin!C160</f>
        <v>117750449.30358605</v>
      </c>
      <c r="D159" s="31">
        <f>+[2]TabDin!D160</f>
        <v>27233578.646330692</v>
      </c>
      <c r="E159" s="31">
        <f>+[2]TabDin!E160</f>
        <v>0</v>
      </c>
      <c r="F159" s="31">
        <f>+[2]TabDin!F160</f>
        <v>20186327.81741859</v>
      </c>
      <c r="G159" s="31">
        <f>+[2]TabDin!G160</f>
        <v>17703820.40834026</v>
      </c>
      <c r="H159" s="31">
        <f>+[2]TabDin!H160</f>
        <v>0</v>
      </c>
      <c r="I159" s="31">
        <f>+[2]TabDin!I160</f>
        <v>110604678.21951857</v>
      </c>
      <c r="J159" s="31">
        <f>+[2]TabDin!J160</f>
        <v>58566049.917345606</v>
      </c>
      <c r="K159" s="31">
        <f>+[2]TabDin!K160</f>
        <v>0</v>
      </c>
      <c r="L159" s="31">
        <f t="shared" si="4"/>
        <v>377373234.46704382</v>
      </c>
      <c r="N159" s="28" t="s">
        <v>268</v>
      </c>
      <c r="O159" s="32">
        <f>+B159/[1]Formato_Análises_Mecenato!$R$31</f>
        <v>1.3254628003325305E-2</v>
      </c>
      <c r="P159" s="32">
        <f>+C159/[1]Formato_Análises_Mecenato!$R$31</f>
        <v>6.1620264471556906E-2</v>
      </c>
      <c r="Q159" s="32">
        <f>+D159/[1]Formato_Análises_Mecenato!$R$31</f>
        <v>1.4251668071068114E-2</v>
      </c>
      <c r="R159" s="32">
        <f>+E159/[1]Formato_Análises_Mecenato!$R$31</f>
        <v>0</v>
      </c>
      <c r="S159" s="32">
        <f>+F159/[1]Formato_Análises_Mecenato!$R$31</f>
        <v>1.0563754670794257E-2</v>
      </c>
      <c r="T159" s="32">
        <f>+G159/[1]Formato_Análises_Mecenato!$R$31</f>
        <v>9.2646278818542902E-3</v>
      </c>
      <c r="U159" s="32">
        <f>+H159/[1]Formato_Análises_Mecenato!$R$31</f>
        <v>0</v>
      </c>
      <c r="V159" s="32">
        <f>+I159/[1]Formato_Análises_Mecenato!$R$31</f>
        <v>5.7880794204923855E-2</v>
      </c>
      <c r="W159" s="32">
        <f>+J159/[1]Formato_Análises_Mecenato!$R$31</f>
        <v>3.0648337278585083E-2</v>
      </c>
      <c r="X159" s="32">
        <f>+K159/[1]Formato_Análises_Mecenato!$R$31</f>
        <v>0</v>
      </c>
    </row>
    <row r="160" spans="1:24" x14ac:dyDescent="0.25">
      <c r="A160" s="28" t="s">
        <v>269</v>
      </c>
      <c r="B160" s="31">
        <f>+[2]TabDin!B161</f>
        <v>30396118.823059361</v>
      </c>
      <c r="C160" s="31">
        <f>+[2]TabDin!C161</f>
        <v>340413446.92107892</v>
      </c>
      <c r="D160" s="31">
        <f>+[2]TabDin!D161</f>
        <v>52554347.526199475</v>
      </c>
      <c r="E160" s="31">
        <f>+[2]TabDin!E161</f>
        <v>0</v>
      </c>
      <c r="F160" s="31">
        <f>+[2]TabDin!F161</f>
        <v>50353322.383947559</v>
      </c>
      <c r="G160" s="31">
        <f>+[2]TabDin!G161</f>
        <v>94007637.943283603</v>
      </c>
      <c r="H160" s="31">
        <f>+[2]TabDin!H161</f>
        <v>0</v>
      </c>
      <c r="I160" s="31">
        <f>+[2]TabDin!I161</f>
        <v>146511063.29782984</v>
      </c>
      <c r="J160" s="31">
        <f>+[2]TabDin!J161</f>
        <v>42962087.169263504</v>
      </c>
      <c r="K160" s="31">
        <f>+[2]TabDin!K161</f>
        <v>0</v>
      </c>
      <c r="L160" s="31">
        <f t="shared" si="4"/>
        <v>757198024.06466222</v>
      </c>
      <c r="N160" s="28" t="s">
        <v>269</v>
      </c>
      <c r="O160" s="32">
        <f>+B160/[1]Formato_Análises_Mecenato!$R$31</f>
        <v>1.5906664406491949E-2</v>
      </c>
      <c r="P160" s="32">
        <f>+C160/[1]Formato_Análises_Mecenato!$R$31</f>
        <v>0.17814256126420022</v>
      </c>
      <c r="Q160" s="32">
        <f>+D160/[1]Formato_Análises_Mecenato!$R$31</f>
        <v>2.7502339165986513E-2</v>
      </c>
      <c r="R160" s="32">
        <f>+E160/[1]Formato_Análises_Mecenato!$R$31</f>
        <v>0</v>
      </c>
      <c r="S160" s="32">
        <f>+F160/[1]Formato_Análises_Mecenato!$R$31</f>
        <v>2.6350515523900598E-2</v>
      </c>
      <c r="T160" s="32">
        <f>+G160/[1]Formato_Análises_Mecenato!$R$31</f>
        <v>4.919535803618446E-2</v>
      </c>
      <c r="U160" s="32">
        <f>+H160/[1]Formato_Análises_Mecenato!$R$31</f>
        <v>0</v>
      </c>
      <c r="V160" s="32">
        <f>+I160/[1]Formato_Análises_Mecenato!$R$31</f>
        <v>7.6671049000798519E-2</v>
      </c>
      <c r="W160" s="32">
        <f>+J160/[1]Formato_Análises_Mecenato!$R$31</f>
        <v>2.2482590845956753E-2</v>
      </c>
      <c r="X160" s="32">
        <f>+K160/[1]Formato_Análises_Mecenato!$R$31</f>
        <v>0</v>
      </c>
    </row>
    <row r="161" spans="1:24" x14ac:dyDescent="0.25">
      <c r="A161" s="28" t="s">
        <v>270</v>
      </c>
      <c r="B161" s="31">
        <f>+[2]TabDin!B162</f>
        <v>3549189.4594682888</v>
      </c>
      <c r="C161" s="31">
        <f>+[2]TabDin!C162</f>
        <v>29298818.273748677</v>
      </c>
      <c r="D161" s="31">
        <f>+[2]TabDin!D162</f>
        <v>3274746.4347397708</v>
      </c>
      <c r="E161" s="31">
        <f>+[2]TabDin!E162</f>
        <v>0</v>
      </c>
      <c r="F161" s="31">
        <f>+[2]TabDin!F162</f>
        <v>4137651.2114395681</v>
      </c>
      <c r="G161" s="31">
        <f>+[2]TabDin!G162</f>
        <v>5269900.3231981946</v>
      </c>
      <c r="H161" s="31">
        <f>+[2]TabDin!H162</f>
        <v>0</v>
      </c>
      <c r="I161" s="31">
        <f>+[2]TabDin!I162</f>
        <v>12536280.408811672</v>
      </c>
      <c r="J161" s="31">
        <f>+[2]TabDin!J162</f>
        <v>3814112.3850557473</v>
      </c>
      <c r="K161" s="31">
        <f>+[2]TabDin!K162</f>
        <v>0</v>
      </c>
      <c r="L161" s="31">
        <f t="shared" si="4"/>
        <v>61880698.49646192</v>
      </c>
      <c r="N161" s="28" t="s">
        <v>270</v>
      </c>
      <c r="O161" s="32">
        <f>+B161/[1]Formato_Análises_Mecenato!$R$31</f>
        <v>1.8573346806366501E-3</v>
      </c>
      <c r="P161" s="32">
        <f>+C161/[1]Formato_Análises_Mecenato!$R$31</f>
        <v>1.533243347613702E-2</v>
      </c>
      <c r="Q161" s="32">
        <f>+D161/[1]Formato_Análises_Mecenato!$R$31</f>
        <v>1.7137152561150122E-3</v>
      </c>
      <c r="R161" s="32">
        <f>+E161/[1]Formato_Análises_Mecenato!$R$31</f>
        <v>0</v>
      </c>
      <c r="S161" s="32">
        <f>+F161/[1]Formato_Análises_Mecenato!$R$31</f>
        <v>2.1652839836102363E-3</v>
      </c>
      <c r="T161" s="32">
        <f>+G161/[1]Formato_Análises_Mecenato!$R$31</f>
        <v>2.7578039283483765E-3</v>
      </c>
      <c r="U161" s="32">
        <f>+H161/[1]Formato_Análises_Mecenato!$R$31</f>
        <v>0</v>
      </c>
      <c r="V161" s="32">
        <f>+I161/[1]Formato_Análises_Mecenato!$R$31</f>
        <v>6.560390375147781E-3</v>
      </c>
      <c r="W161" s="32">
        <f>+J161/[1]Formato_Análises_Mecenato!$R$31</f>
        <v>1.9959721196937986E-3</v>
      </c>
      <c r="X161" s="32">
        <f>+K161/[1]Formato_Análises_Mecenato!$R$31</f>
        <v>0</v>
      </c>
    </row>
    <row r="162" spans="1:24" x14ac:dyDescent="0.25">
      <c r="A162" s="28" t="s">
        <v>271</v>
      </c>
      <c r="B162" s="31">
        <f>+[2]TabDin!B163</f>
        <v>3551529.9609550694</v>
      </c>
      <c r="C162" s="31">
        <f>+[2]TabDin!C163</f>
        <v>16250048.653138803</v>
      </c>
      <c r="D162" s="31">
        <f>+[2]TabDin!D163</f>
        <v>5527003.0450874195</v>
      </c>
      <c r="E162" s="31">
        <f>+[2]TabDin!E163</f>
        <v>0</v>
      </c>
      <c r="F162" s="31">
        <f>+[2]TabDin!F163</f>
        <v>2176512.4639235181</v>
      </c>
      <c r="G162" s="31">
        <f>+[2]TabDin!G163</f>
        <v>862632.64551900409</v>
      </c>
      <c r="H162" s="31">
        <f>+[2]TabDin!H163</f>
        <v>0</v>
      </c>
      <c r="I162" s="31">
        <f>+[2]TabDin!I163</f>
        <v>11096896.520914221</v>
      </c>
      <c r="J162" s="31">
        <f>+[2]TabDin!J163</f>
        <v>3123933.0965526635</v>
      </c>
      <c r="K162" s="31">
        <f>+[2]TabDin!K163</f>
        <v>0</v>
      </c>
      <c r="L162" s="31">
        <f t="shared" si="4"/>
        <v>42588556.386090696</v>
      </c>
      <c r="N162" s="28" t="s">
        <v>271</v>
      </c>
      <c r="O162" s="32">
        <f>+B162/[1]Formato_Análises_Mecenato!$R$31</f>
        <v>1.8585594939725181E-3</v>
      </c>
      <c r="P162" s="32">
        <f>+C162/[1]Formato_Análises_Mecenato!$R$31</f>
        <v>8.5038511666348671E-3</v>
      </c>
      <c r="Q162" s="32">
        <f>+D162/[1]Formato_Análises_Mecenato!$R$31</f>
        <v>2.8923489582218945E-3</v>
      </c>
      <c r="R162" s="32">
        <f>+E162/[1]Formato_Análises_Mecenato!$R$31</f>
        <v>0</v>
      </c>
      <c r="S162" s="32">
        <f>+F162/[1]Formato_Análises_Mecenato!$R$31</f>
        <v>1.1389958547574105E-3</v>
      </c>
      <c r="T162" s="32">
        <f>+G162/[1]Formato_Análises_Mecenato!$R$31</f>
        <v>4.5142631788718782E-4</v>
      </c>
      <c r="U162" s="32">
        <f>+H162/[1]Formato_Análises_Mecenato!$R$31</f>
        <v>0</v>
      </c>
      <c r="V162" s="32">
        <f>+I162/[1]Formato_Análises_Mecenato!$R$31</f>
        <v>5.807143008594951E-3</v>
      </c>
      <c r="W162" s="32">
        <f>+J162/[1]Formato_Análises_Mecenato!$R$31</f>
        <v>1.6347927735267027E-3</v>
      </c>
      <c r="X162" s="32">
        <f>+K162/[1]Formato_Análises_Mecenato!$R$31</f>
        <v>0</v>
      </c>
    </row>
    <row r="163" spans="1:24" x14ac:dyDescent="0.25">
      <c r="A163" s="28" t="s">
        <v>272</v>
      </c>
      <c r="B163" s="31">
        <f>+[2]TabDin!B164</f>
        <v>8180011.6310677202</v>
      </c>
      <c r="C163" s="31">
        <f>+[2]TabDin!C164</f>
        <v>35760135.599580131</v>
      </c>
      <c r="D163" s="31">
        <f>+[2]TabDin!D164</f>
        <v>3446820.021426315</v>
      </c>
      <c r="E163" s="31">
        <f>+[2]TabDin!E164</f>
        <v>0</v>
      </c>
      <c r="F163" s="31">
        <f>+[2]TabDin!F164</f>
        <v>6427912.0100653693</v>
      </c>
      <c r="G163" s="31">
        <f>+[2]TabDin!G164</f>
        <v>13882771.234820738</v>
      </c>
      <c r="H163" s="31">
        <f>+[2]TabDin!H164</f>
        <v>0</v>
      </c>
      <c r="I163" s="31">
        <f>+[2]TabDin!I164</f>
        <v>23331246.994639367</v>
      </c>
      <c r="J163" s="31">
        <f>+[2]TabDin!J164</f>
        <v>6658116.3991631567</v>
      </c>
      <c r="K163" s="31">
        <f>+[2]TabDin!K164</f>
        <v>0</v>
      </c>
      <c r="L163" s="31">
        <f t="shared" si="4"/>
        <v>97687013.890762806</v>
      </c>
      <c r="N163" s="28" t="s">
        <v>272</v>
      </c>
      <c r="O163" s="32">
        <f>+B163/[1]Formato_Análises_Mecenato!$R$31</f>
        <v>4.2807011189166955E-3</v>
      </c>
      <c r="P163" s="32">
        <f>+C163/[1]Formato_Análises_Mecenato!$R$31</f>
        <v>1.8713720637308483E-2</v>
      </c>
      <c r="Q163" s="32">
        <f>+D163/[1]Formato_Análises_Mecenato!$R$31</f>
        <v>1.8037634893311491E-3</v>
      </c>
      <c r="R163" s="32">
        <f>+E163/[1]Formato_Análises_Mecenato!$R$31</f>
        <v>0</v>
      </c>
      <c r="S163" s="32">
        <f>+F163/[1]Formato_Análises_Mecenato!$R$31</f>
        <v>3.3638057468377085E-3</v>
      </c>
      <c r="T163" s="32">
        <f>+G163/[1]Formato_Análises_Mecenato!$R$31</f>
        <v>7.2650256550802284E-3</v>
      </c>
      <c r="U163" s="32">
        <f>+H163/[1]Formato_Análises_Mecenato!$R$31</f>
        <v>0</v>
      </c>
      <c r="V163" s="32">
        <f>+I163/[1]Formato_Análises_Mecenato!$R$31</f>
        <v>1.2209529719536373E-2</v>
      </c>
      <c r="W163" s="32">
        <f>+J163/[1]Formato_Análises_Mecenato!$R$31</f>
        <v>3.484274546936689E-3</v>
      </c>
      <c r="X163" s="32">
        <f>+K163/[1]Formato_Análises_Mecenato!$R$31</f>
        <v>0</v>
      </c>
    </row>
    <row r="164" spans="1:24" x14ac:dyDescent="0.25">
      <c r="A164" s="28" t="s">
        <v>273</v>
      </c>
      <c r="B164" s="31">
        <f>+[2]TabDin!B165</f>
        <v>0</v>
      </c>
      <c r="C164" s="31">
        <f>+[2]TabDin!C165</f>
        <v>2073959.2940015218</v>
      </c>
      <c r="D164" s="31">
        <f>+[2]TabDin!D165</f>
        <v>72085.975360031487</v>
      </c>
      <c r="E164" s="31">
        <f>+[2]TabDin!E165</f>
        <v>0</v>
      </c>
      <c r="F164" s="31">
        <f>+[2]TabDin!F165</f>
        <v>160652.51258207907</v>
      </c>
      <c r="G164" s="31">
        <f>+[2]TabDin!G165</f>
        <v>424812.08420761931</v>
      </c>
      <c r="H164" s="31">
        <f>+[2]TabDin!H165</f>
        <v>0</v>
      </c>
      <c r="I164" s="31">
        <f>+[2]TabDin!I165</f>
        <v>539145.16872901202</v>
      </c>
      <c r="J164" s="31">
        <f>+[2]TabDin!J165</f>
        <v>0</v>
      </c>
      <c r="K164" s="31">
        <f>+[2]TabDin!K165</f>
        <v>0</v>
      </c>
      <c r="L164" s="31">
        <f t="shared" si="4"/>
        <v>3270655.0348802637</v>
      </c>
      <c r="N164" s="28" t="s">
        <v>273</v>
      </c>
      <c r="O164" s="32">
        <f>+B164/[1]Formato_Análises_Mecenato!$R$31</f>
        <v>0</v>
      </c>
      <c r="P164" s="32">
        <f>+C164/[1]Formato_Análises_Mecenato!$R$31</f>
        <v>1.0853285142897978E-3</v>
      </c>
      <c r="Q164" s="32">
        <f>+D164/[1]Formato_Análises_Mecenato!$R$31</f>
        <v>3.7723481249085956E-5</v>
      </c>
      <c r="R164" s="32">
        <f>+E164/[1]Formato_Análises_Mecenato!$R$31</f>
        <v>0</v>
      </c>
      <c r="S164" s="32">
        <f>+F164/[1]Formato_Análises_Mecenato!$R$31</f>
        <v>8.4071444074110643E-5</v>
      </c>
      <c r="T164" s="32">
        <f>+G164/[1]Formato_Análises_Mecenato!$R$31</f>
        <v>2.2230941057470419E-4</v>
      </c>
      <c r="U164" s="32">
        <f>+H164/[1]Formato_Análises_Mecenato!$R$31</f>
        <v>0</v>
      </c>
      <c r="V164" s="32">
        <f>+I164/[1]Formato_Análises_Mecenato!$R$31</f>
        <v>2.8214132584742605E-4</v>
      </c>
      <c r="W164" s="32">
        <f>+J164/[1]Formato_Análises_Mecenato!$R$31</f>
        <v>0</v>
      </c>
      <c r="X164" s="32">
        <f>+K164/[1]Formato_Análises_Mecenato!$R$31</f>
        <v>0</v>
      </c>
    </row>
    <row r="165" spans="1:24" x14ac:dyDescent="0.25">
      <c r="A165" s="28" t="s">
        <v>274</v>
      </c>
      <c r="B165" s="31">
        <f>+[2]TabDin!B166</f>
        <v>0</v>
      </c>
      <c r="C165" s="31">
        <f>+[2]TabDin!C166</f>
        <v>332151.56159096048</v>
      </c>
      <c r="D165" s="31">
        <f>+[2]TabDin!D166</f>
        <v>3668859.8684384483</v>
      </c>
      <c r="E165" s="31">
        <f>+[2]TabDin!E166</f>
        <v>0</v>
      </c>
      <c r="F165" s="31">
        <f>+[2]TabDin!F166</f>
        <v>0</v>
      </c>
      <c r="G165" s="31">
        <f>+[2]TabDin!G166</f>
        <v>0</v>
      </c>
      <c r="H165" s="31">
        <f>+[2]TabDin!H166</f>
        <v>0</v>
      </c>
      <c r="I165" s="31">
        <f>+[2]TabDin!I166</f>
        <v>1210793.1904799149</v>
      </c>
      <c r="J165" s="31">
        <f>+[2]TabDin!J166</f>
        <v>0</v>
      </c>
      <c r="K165" s="31">
        <f>+[2]TabDin!K166</f>
        <v>0</v>
      </c>
      <c r="L165" s="31">
        <f t="shared" si="4"/>
        <v>5211804.6205093237</v>
      </c>
      <c r="N165" s="28" t="s">
        <v>274</v>
      </c>
      <c r="O165" s="32">
        <f>+B165/[1]Formato_Análises_Mecenato!$R$31</f>
        <v>0</v>
      </c>
      <c r="P165" s="32">
        <f>+C165/[1]Formato_Análises_Mecenato!$R$31</f>
        <v>1.7381901462733767E-4</v>
      </c>
      <c r="Q165" s="32">
        <f>+D165/[1]Formato_Análises_Mecenato!$R$31</f>
        <v>1.9199596837153944E-3</v>
      </c>
      <c r="R165" s="32">
        <f>+E165/[1]Formato_Análises_Mecenato!$R$31</f>
        <v>0</v>
      </c>
      <c r="S165" s="32">
        <f>+F165/[1]Formato_Análises_Mecenato!$R$31</f>
        <v>0</v>
      </c>
      <c r="T165" s="32">
        <f>+G165/[1]Formato_Análises_Mecenato!$R$31</f>
        <v>0</v>
      </c>
      <c r="U165" s="32">
        <f>+H165/[1]Formato_Análises_Mecenato!$R$31</f>
        <v>0</v>
      </c>
      <c r="V165" s="32">
        <f>+I165/[1]Formato_Análises_Mecenato!$R$31</f>
        <v>6.3362303124103942E-4</v>
      </c>
      <c r="W165" s="32">
        <f>+J165/[1]Formato_Análises_Mecenato!$R$31</f>
        <v>0</v>
      </c>
      <c r="X165" s="32">
        <f>+K165/[1]Formato_Análises_Mecenato!$R$31</f>
        <v>0</v>
      </c>
    </row>
    <row r="166" spans="1:24" x14ac:dyDescent="0.25">
      <c r="A166" s="28" t="s">
        <v>275</v>
      </c>
      <c r="B166" s="31">
        <f>+[2]TabDin!B167</f>
        <v>349552.79061500175</v>
      </c>
      <c r="C166" s="31">
        <f>+[2]TabDin!C167</f>
        <v>1338723.9507778815</v>
      </c>
      <c r="D166" s="31">
        <f>+[2]TabDin!D167</f>
        <v>1214236.1265798402</v>
      </c>
      <c r="E166" s="31">
        <f>+[2]TabDin!E167</f>
        <v>0</v>
      </c>
      <c r="F166" s="31">
        <f>+[2]TabDin!F167</f>
        <v>152888.90176952933</v>
      </c>
      <c r="G166" s="31">
        <f>+[2]TabDin!G167</f>
        <v>443014.91577992379</v>
      </c>
      <c r="H166" s="31">
        <f>+[2]TabDin!H167</f>
        <v>0</v>
      </c>
      <c r="I166" s="31">
        <f>+[2]TabDin!I167</f>
        <v>7437180.3179277414</v>
      </c>
      <c r="J166" s="31">
        <f>+[2]TabDin!J167</f>
        <v>0</v>
      </c>
      <c r="K166" s="31">
        <f>+[2]TabDin!K167</f>
        <v>0</v>
      </c>
      <c r="L166" s="31">
        <f t="shared" si="4"/>
        <v>10935597.003449917</v>
      </c>
      <c r="N166" s="28" t="s">
        <v>275</v>
      </c>
      <c r="O166" s="32">
        <f>+B166/[1]Formato_Análises_Mecenato!$R$31</f>
        <v>1.8292529270044308E-4</v>
      </c>
      <c r="P166" s="32">
        <f>+C166/[1]Formato_Análises_Mecenato!$R$31</f>
        <v>7.0057077819429012E-4</v>
      </c>
      <c r="Q166" s="32">
        <f>+D166/[1]Formato_Análises_Mecenato!$R$31</f>
        <v>6.3542476222627829E-4</v>
      </c>
      <c r="R166" s="32">
        <f>+E166/[1]Formato_Análises_Mecenato!$R$31</f>
        <v>0</v>
      </c>
      <c r="S166" s="32">
        <f>+F166/[1]Formato_Análises_Mecenato!$R$31</f>
        <v>8.0008650646544641E-5</v>
      </c>
      <c r="T166" s="32">
        <f>+G166/[1]Formato_Análises_Mecenato!$R$31</f>
        <v>2.3183517716201223E-4</v>
      </c>
      <c r="U166" s="32">
        <f>+H166/[1]Formato_Análises_Mecenato!$R$31</f>
        <v>0</v>
      </c>
      <c r="V166" s="32">
        <f>+I166/[1]Formato_Análises_Mecenato!$R$31</f>
        <v>3.8919683179451637E-3</v>
      </c>
      <c r="W166" s="32">
        <f>+J166/[1]Formato_Análises_Mecenato!$R$31</f>
        <v>0</v>
      </c>
      <c r="X166" s="32">
        <f>+K166/[1]Formato_Análises_Mecenato!$R$31</f>
        <v>0</v>
      </c>
    </row>
    <row r="167" spans="1:24" x14ac:dyDescent="0.25">
      <c r="A167" s="28" t="s">
        <v>276</v>
      </c>
      <c r="B167" s="31">
        <f>+[2]TabDin!B168</f>
        <v>75731.782077485579</v>
      </c>
      <c r="C167" s="31">
        <f>+[2]TabDin!C168</f>
        <v>2050983.1601857378</v>
      </c>
      <c r="D167" s="31">
        <f>+[2]TabDin!D168</f>
        <v>4096082.7113548964</v>
      </c>
      <c r="E167" s="31">
        <f>+[2]TabDin!E168</f>
        <v>0</v>
      </c>
      <c r="F167" s="31">
        <f>+[2]TabDin!F168</f>
        <v>1645834.6482182781</v>
      </c>
      <c r="G167" s="31">
        <f>+[2]TabDin!G168</f>
        <v>5561.0671234204829</v>
      </c>
      <c r="H167" s="31">
        <f>+[2]TabDin!H168</f>
        <v>0</v>
      </c>
      <c r="I167" s="31">
        <f>+[2]TabDin!I168</f>
        <v>7969249.3537394647</v>
      </c>
      <c r="J167" s="31">
        <f>+[2]TabDin!J168</f>
        <v>129998.97171632297</v>
      </c>
      <c r="K167" s="31">
        <f>+[2]TabDin!K168</f>
        <v>0</v>
      </c>
      <c r="L167" s="31">
        <f t="shared" si="4"/>
        <v>15973441.694415607</v>
      </c>
      <c r="N167" s="28" t="s">
        <v>276</v>
      </c>
      <c r="O167" s="32">
        <f>+B167/[1]Formato_Análises_Mecenato!$R$31</f>
        <v>3.9631376934158793E-5</v>
      </c>
      <c r="P167" s="32">
        <f>+C167/[1]Formato_Análises_Mecenato!$R$31</f>
        <v>1.0733048196828051E-3</v>
      </c>
      <c r="Q167" s="32">
        <f>+D167/[1]Formato_Análises_Mecenato!$R$31</f>
        <v>2.1435306740980203E-3</v>
      </c>
      <c r="R167" s="32">
        <f>+E167/[1]Formato_Análises_Mecenato!$R$31</f>
        <v>0</v>
      </c>
      <c r="S167" s="32">
        <f>+F167/[1]Formato_Análises_Mecenato!$R$31</f>
        <v>8.6128559932869403E-4</v>
      </c>
      <c r="T167" s="32">
        <f>+G167/[1]Formato_Análises_Mecenato!$R$31</f>
        <v>2.9101751111434126E-6</v>
      </c>
      <c r="U167" s="32">
        <f>+H167/[1]Formato_Análises_Mecenato!$R$31</f>
        <v>0</v>
      </c>
      <c r="V167" s="32">
        <f>+I167/[1]Formato_Análises_Mecenato!$R$31</f>
        <v>4.1704066160387424E-3</v>
      </c>
      <c r="W167" s="32">
        <f>+J167/[1]Formato_Análises_Mecenato!$R$31</f>
        <v>6.8030067533222637E-5</v>
      </c>
      <c r="X167" s="32">
        <f>+K167/[1]Formato_Análises_Mecenato!$R$31</f>
        <v>0</v>
      </c>
    </row>
    <row r="168" spans="1:24" x14ac:dyDescent="0.25">
      <c r="A168" s="28" t="s">
        <v>6</v>
      </c>
      <c r="B168" s="31">
        <f>+[2]TabDin!B169</f>
        <v>112514326.02099122</v>
      </c>
      <c r="C168" s="31">
        <f>+[2]TabDin!C169</f>
        <v>624413772.33639538</v>
      </c>
      <c r="D168" s="31">
        <f>+[2]TabDin!D169</f>
        <v>125081974.1705749</v>
      </c>
      <c r="E168" s="31">
        <f>+[2]TabDin!E169</f>
        <v>0</v>
      </c>
      <c r="F168" s="31">
        <f>+[2]TabDin!F169</f>
        <v>98625354.456325829</v>
      </c>
      <c r="G168" s="31">
        <f>+[2]TabDin!G169</f>
        <v>141760080.11558527</v>
      </c>
      <c r="H168" s="31">
        <f>+[2]TabDin!H169</f>
        <v>0</v>
      </c>
      <c r="I168" s="31">
        <f>+[2]TabDin!I169</f>
        <v>377280881.56532723</v>
      </c>
      <c r="J168" s="31">
        <f>+[2]TabDin!J169</f>
        <v>149819178.5330689</v>
      </c>
      <c r="K168" s="31">
        <f>+[2]TabDin!K169</f>
        <v>0</v>
      </c>
      <c r="L168" s="31">
        <f t="shared" si="4"/>
        <v>1629495567.1982687</v>
      </c>
      <c r="N168" s="28" t="s">
        <v>6</v>
      </c>
      <c r="O168" s="32">
        <f>+B168/[1]Formato_Análises_Mecenato!$R$31</f>
        <v>5.888013648574085E-2</v>
      </c>
      <c r="P168" s="32">
        <f>+C168/[1]Formato_Análises_Mecenato!$R$31</f>
        <v>0.32676343927869339</v>
      </c>
      <c r="Q168" s="32">
        <f>+D168/[1]Formato_Análises_Mecenato!$R$31</f>
        <v>6.5456941987061645E-2</v>
      </c>
      <c r="R168" s="32">
        <f>+E168/[1]Formato_Análises_Mecenato!$R$31</f>
        <v>0</v>
      </c>
      <c r="S168" s="32">
        <f>+F168/[1]Formato_Análises_Mecenato!$R$31</f>
        <v>5.1611866121471846E-2</v>
      </c>
      <c r="T168" s="32">
        <f>+G168/[1]Formato_Análises_Mecenato!$R$31</f>
        <v>7.4184800821523733E-2</v>
      </c>
      <c r="U168" s="32">
        <f>+H168/[1]Formato_Análises_Mecenato!$R$31</f>
        <v>0</v>
      </c>
      <c r="V168" s="32">
        <f>+I168/[1]Formato_Análises_Mecenato!$R$31</f>
        <v>0.19743574516797691</v>
      </c>
      <c r="W168" s="32">
        <f>+J168/[1]Formato_Análises_Mecenato!$R$31</f>
        <v>7.8402226562357166E-2</v>
      </c>
      <c r="X168" s="32">
        <f>+K168/[1]Formato_Análises_Mecenato!$R$31</f>
        <v>0</v>
      </c>
    </row>
    <row r="169" spans="1:24" x14ac:dyDescent="0.25">
      <c r="A169" s="28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N169" s="28"/>
      <c r="O169" s="32"/>
      <c r="P169" s="32"/>
      <c r="Q169" s="32"/>
      <c r="R169" s="32"/>
      <c r="S169" s="32"/>
      <c r="T169" s="32"/>
      <c r="U169" s="32"/>
      <c r="V169" s="32"/>
      <c r="W169" s="32"/>
      <c r="X169" s="32"/>
    </row>
    <row r="170" spans="1:24" x14ac:dyDescent="0.25">
      <c r="A170" s="28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N170" s="28"/>
      <c r="O170" s="32"/>
      <c r="P170" s="32"/>
      <c r="Q170" s="32"/>
      <c r="R170" s="32"/>
      <c r="S170" s="32"/>
      <c r="T170" s="32"/>
      <c r="U170" s="32"/>
      <c r="V170" s="32"/>
      <c r="W170" s="32"/>
      <c r="X170" s="32"/>
    </row>
    <row r="171" spans="1:24" x14ac:dyDescent="0.25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</row>
    <row r="172" spans="1:24" x14ac:dyDescent="0.25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</row>
    <row r="173" spans="1:24" x14ac:dyDescent="0.25">
      <c r="A173" s="28"/>
      <c r="B173" s="30">
        <v>2012</v>
      </c>
      <c r="C173" s="30">
        <v>2012</v>
      </c>
      <c r="D173" s="30">
        <v>2012</v>
      </c>
      <c r="E173" s="30">
        <v>2012</v>
      </c>
      <c r="F173" s="30">
        <v>2012</v>
      </c>
      <c r="G173" s="30">
        <v>2012</v>
      </c>
      <c r="H173" s="30">
        <v>2012</v>
      </c>
      <c r="I173" s="30">
        <v>2012</v>
      </c>
      <c r="J173" s="30">
        <v>2012</v>
      </c>
      <c r="K173" s="30">
        <v>2012</v>
      </c>
      <c r="O173" s="30">
        <v>2012</v>
      </c>
      <c r="P173" s="30">
        <v>2012</v>
      </c>
      <c r="Q173" s="30">
        <v>2012</v>
      </c>
      <c r="R173" s="30">
        <v>2012</v>
      </c>
      <c r="S173" s="30">
        <v>2012</v>
      </c>
      <c r="T173" s="30">
        <v>2012</v>
      </c>
      <c r="U173" s="30">
        <v>2012</v>
      </c>
      <c r="V173" s="30">
        <v>2012</v>
      </c>
      <c r="W173" s="30">
        <v>2012</v>
      </c>
      <c r="X173" s="30">
        <v>2012</v>
      </c>
    </row>
    <row r="174" spans="1:24" x14ac:dyDescent="0.25">
      <c r="A174" s="28"/>
      <c r="B174" s="28" t="s">
        <v>283</v>
      </c>
      <c r="C174" s="28" t="s">
        <v>284</v>
      </c>
      <c r="D174" s="28" t="s">
        <v>285</v>
      </c>
      <c r="E174" s="28" t="s">
        <v>286</v>
      </c>
      <c r="F174" s="28" t="s">
        <v>287</v>
      </c>
      <c r="G174" s="28" t="s">
        <v>288</v>
      </c>
      <c r="H174" s="28" t="s">
        <v>289</v>
      </c>
      <c r="I174" s="28" t="s">
        <v>290</v>
      </c>
      <c r="J174" s="28" t="s">
        <v>291</v>
      </c>
      <c r="K174" s="28" t="s">
        <v>292</v>
      </c>
      <c r="L174" s="28" t="s">
        <v>293</v>
      </c>
      <c r="O174" s="28" t="s">
        <v>283</v>
      </c>
      <c r="P174" s="28" t="s">
        <v>284</v>
      </c>
      <c r="Q174" s="28" t="s">
        <v>285</v>
      </c>
      <c r="R174" s="28" t="s">
        <v>286</v>
      </c>
      <c r="S174" s="28" t="s">
        <v>287</v>
      </c>
      <c r="T174" s="28" t="s">
        <v>288</v>
      </c>
      <c r="U174" s="28" t="s">
        <v>289</v>
      </c>
      <c r="V174" s="28" t="s">
        <v>290</v>
      </c>
      <c r="W174" s="28" t="s">
        <v>291</v>
      </c>
      <c r="X174" s="28" t="s">
        <v>292</v>
      </c>
    </row>
    <row r="175" spans="1:24" x14ac:dyDescent="0.25">
      <c r="A175" s="28" t="s">
        <v>250</v>
      </c>
      <c r="B175" s="31">
        <f>+[2]TabDin!B176</f>
        <v>0</v>
      </c>
      <c r="C175" s="31">
        <f>+[2]TabDin!C176</f>
        <v>0</v>
      </c>
      <c r="D175" s="31">
        <f>+[2]TabDin!D176</f>
        <v>1364750.7536516716</v>
      </c>
      <c r="E175" s="31">
        <f>+[2]TabDin!E176</f>
        <v>0</v>
      </c>
      <c r="F175" s="31">
        <f>+[2]TabDin!F176</f>
        <v>0</v>
      </c>
      <c r="G175" s="31">
        <f>+[2]TabDin!G176</f>
        <v>0</v>
      </c>
      <c r="H175" s="31">
        <f>+[2]TabDin!H176</f>
        <v>0</v>
      </c>
      <c r="I175" s="31">
        <f>+[2]TabDin!I176</f>
        <v>0</v>
      </c>
      <c r="J175" s="31">
        <f>+[2]TabDin!J176</f>
        <v>0</v>
      </c>
      <c r="K175" s="31">
        <f>+[2]TabDin!K176</f>
        <v>0</v>
      </c>
      <c r="L175" s="31">
        <f>SUM(B175:K175)</f>
        <v>1364750.7536516716</v>
      </c>
      <c r="N175" s="28" t="s">
        <v>250</v>
      </c>
      <c r="O175" s="32">
        <f>+B175/[1]Formato_Análises_Mecenato!$S$31</f>
        <v>0</v>
      </c>
      <c r="P175" s="32">
        <f>+C175/[1]Formato_Análises_Mecenato!$S$31</f>
        <v>0</v>
      </c>
      <c r="Q175" s="32">
        <f>+D175/[1]Formato_Análises_Mecenato!$S$31</f>
        <v>7.8299687541767975E-4</v>
      </c>
      <c r="R175" s="32">
        <f>+E175/[1]Formato_Análises_Mecenato!$S$31</f>
        <v>0</v>
      </c>
      <c r="S175" s="32">
        <f>+F175/[1]Formato_Análises_Mecenato!$S$31</f>
        <v>0</v>
      </c>
      <c r="T175" s="32">
        <f>+G175/[1]Formato_Análises_Mecenato!$S$31</f>
        <v>0</v>
      </c>
      <c r="U175" s="32">
        <f>+H175/[1]Formato_Análises_Mecenato!$S$31</f>
        <v>0</v>
      </c>
      <c r="V175" s="32">
        <f>+I175/[1]Formato_Análises_Mecenato!$S$31</f>
        <v>0</v>
      </c>
      <c r="W175" s="32">
        <f>+J175/[1]Formato_Análises_Mecenato!$S$31</f>
        <v>0</v>
      </c>
      <c r="X175" s="32">
        <f>+K175/[1]Formato_Análises_Mecenato!$S$31</f>
        <v>0</v>
      </c>
    </row>
    <row r="176" spans="1:24" x14ac:dyDescent="0.25">
      <c r="A176" s="28" t="s">
        <v>251</v>
      </c>
      <c r="B176" s="31">
        <f>+[2]TabDin!B177</f>
        <v>0</v>
      </c>
      <c r="C176" s="31">
        <f>+[2]TabDin!C177</f>
        <v>210683.15193984113</v>
      </c>
      <c r="D176" s="31">
        <f>+[2]TabDin!D177</f>
        <v>0</v>
      </c>
      <c r="E176" s="31">
        <f>+[2]TabDin!E177</f>
        <v>0</v>
      </c>
      <c r="F176" s="31">
        <f>+[2]TabDin!F177</f>
        <v>0</v>
      </c>
      <c r="G176" s="31">
        <f>+[2]TabDin!G177</f>
        <v>0</v>
      </c>
      <c r="H176" s="31">
        <f>+[2]TabDin!H177</f>
        <v>0</v>
      </c>
      <c r="I176" s="31">
        <f>+[2]TabDin!I177</f>
        <v>0</v>
      </c>
      <c r="J176" s="31">
        <f>+[2]TabDin!J177</f>
        <v>0</v>
      </c>
      <c r="K176" s="31">
        <f>+[2]TabDin!K177</f>
        <v>0</v>
      </c>
      <c r="L176" s="31">
        <f t="shared" ref="L176:L202" si="5">SUM(B176:K176)</f>
        <v>210683.15193984113</v>
      </c>
      <c r="N176" s="28" t="s">
        <v>251</v>
      </c>
      <c r="O176" s="32">
        <f>+B176/[1]Formato_Análises_Mecenato!$S$31</f>
        <v>0</v>
      </c>
      <c r="P176" s="32">
        <f>+C176/[1]Formato_Análises_Mecenato!$S$31</f>
        <v>1.2087500170316673E-4</v>
      </c>
      <c r="Q176" s="32">
        <f>+D176/[1]Formato_Análises_Mecenato!$S$31</f>
        <v>0</v>
      </c>
      <c r="R176" s="32">
        <f>+E176/[1]Formato_Análises_Mecenato!$S$31</f>
        <v>0</v>
      </c>
      <c r="S176" s="32">
        <f>+F176/[1]Formato_Análises_Mecenato!$S$31</f>
        <v>0</v>
      </c>
      <c r="T176" s="32">
        <f>+G176/[1]Formato_Análises_Mecenato!$S$31</f>
        <v>0</v>
      </c>
      <c r="U176" s="32">
        <f>+H176/[1]Formato_Análises_Mecenato!$S$31</f>
        <v>0</v>
      </c>
      <c r="V176" s="32">
        <f>+I176/[1]Formato_Análises_Mecenato!$S$31</f>
        <v>0</v>
      </c>
      <c r="W176" s="32">
        <f>+J176/[1]Formato_Análises_Mecenato!$S$31</f>
        <v>0</v>
      </c>
      <c r="X176" s="32">
        <f>+K176/[1]Formato_Análises_Mecenato!$S$31</f>
        <v>0</v>
      </c>
    </row>
    <row r="177" spans="1:24" x14ac:dyDescent="0.25">
      <c r="A177" s="28" t="s">
        <v>252</v>
      </c>
      <c r="B177" s="31">
        <f>+[2]TabDin!B178</f>
        <v>0</v>
      </c>
      <c r="C177" s="31">
        <f>+[2]TabDin!C178</f>
        <v>173143.19861428026</v>
      </c>
      <c r="D177" s="31">
        <f>+[2]TabDin!D178</f>
        <v>24057.594277743545</v>
      </c>
      <c r="E177" s="31">
        <f>+[2]TabDin!E178</f>
        <v>0</v>
      </c>
      <c r="F177" s="31">
        <f>+[2]TabDin!F178</f>
        <v>0</v>
      </c>
      <c r="G177" s="31">
        <f>+[2]TabDin!G178</f>
        <v>122827.56782865044</v>
      </c>
      <c r="H177" s="31">
        <f>+[2]TabDin!H178</f>
        <v>0</v>
      </c>
      <c r="I177" s="31">
        <f>+[2]TabDin!I178</f>
        <v>1508457.2474827201</v>
      </c>
      <c r="J177" s="31">
        <f>+[2]TabDin!J178</f>
        <v>63742.321650205689</v>
      </c>
      <c r="K177" s="31">
        <f>+[2]TabDin!K178</f>
        <v>0</v>
      </c>
      <c r="L177" s="31">
        <f t="shared" si="5"/>
        <v>1892227.9298536</v>
      </c>
      <c r="N177" s="28" t="s">
        <v>252</v>
      </c>
      <c r="O177" s="32">
        <f>+B177/[1]Formato_Análises_Mecenato!$S$31</f>
        <v>0</v>
      </c>
      <c r="P177" s="32">
        <f>+C177/[1]Formato_Análises_Mecenato!$S$31</f>
        <v>9.9337247590490185E-5</v>
      </c>
      <c r="Q177" s="32">
        <f>+D177/[1]Formato_Análises_Mecenato!$S$31</f>
        <v>1.3802535810394037E-5</v>
      </c>
      <c r="R177" s="32">
        <f>+E177/[1]Formato_Análises_Mecenato!$S$31</f>
        <v>0</v>
      </c>
      <c r="S177" s="32">
        <f>+F177/[1]Formato_Análises_Mecenato!$S$31</f>
        <v>0</v>
      </c>
      <c r="T177" s="32">
        <f>+G177/[1]Formato_Análises_Mecenato!$S$31</f>
        <v>7.0469718787591167E-5</v>
      </c>
      <c r="U177" s="32">
        <f>+H177/[1]Formato_Análises_Mecenato!$S$31</f>
        <v>0</v>
      </c>
      <c r="V177" s="32">
        <f>+I177/[1]Formato_Análises_Mecenato!$S$31</f>
        <v>8.6544543633319186E-4</v>
      </c>
      <c r="W177" s="32">
        <f>+J177/[1]Formato_Análises_Mecenato!$S$31</f>
        <v>3.6570808662633225E-5</v>
      </c>
      <c r="X177" s="32">
        <f>+K177/[1]Formato_Análises_Mecenato!$S$31</f>
        <v>0</v>
      </c>
    </row>
    <row r="178" spans="1:24" x14ac:dyDescent="0.25">
      <c r="A178" s="28" t="s">
        <v>253</v>
      </c>
      <c r="B178" s="31">
        <f>+[2]TabDin!B179</f>
        <v>0</v>
      </c>
      <c r="C178" s="31">
        <f>+[2]TabDin!C179</f>
        <v>0</v>
      </c>
      <c r="D178" s="31">
        <f>+[2]TabDin!D179</f>
        <v>0</v>
      </c>
      <c r="E178" s="31">
        <f>+[2]TabDin!E179</f>
        <v>0</v>
      </c>
      <c r="F178" s="31">
        <f>+[2]TabDin!F179</f>
        <v>0</v>
      </c>
      <c r="G178" s="31">
        <f>+[2]TabDin!G179</f>
        <v>0</v>
      </c>
      <c r="H178" s="31">
        <f>+[2]TabDin!H179</f>
        <v>0</v>
      </c>
      <c r="I178" s="31">
        <f>+[2]TabDin!I179</f>
        <v>150122.58290168387</v>
      </c>
      <c r="J178" s="31">
        <f>+[2]TabDin!J179</f>
        <v>0</v>
      </c>
      <c r="K178" s="31">
        <f>+[2]TabDin!K179</f>
        <v>0</v>
      </c>
      <c r="L178" s="31">
        <f t="shared" si="5"/>
        <v>150122.58290168387</v>
      </c>
      <c r="N178" s="28" t="s">
        <v>253</v>
      </c>
      <c r="O178" s="32">
        <f>+B178/[1]Formato_Análises_Mecenato!$S$31</f>
        <v>0</v>
      </c>
      <c r="P178" s="32">
        <f>+C178/[1]Formato_Análises_Mecenato!$S$31</f>
        <v>0</v>
      </c>
      <c r="Q178" s="32">
        <f>+D178/[1]Formato_Análises_Mecenato!$S$31</f>
        <v>0</v>
      </c>
      <c r="R178" s="32">
        <f>+E178/[1]Formato_Análises_Mecenato!$S$31</f>
        <v>0</v>
      </c>
      <c r="S178" s="32">
        <f>+F178/[1]Formato_Análises_Mecenato!$S$31</f>
        <v>0</v>
      </c>
      <c r="T178" s="32">
        <f>+G178/[1]Formato_Análises_Mecenato!$S$31</f>
        <v>0</v>
      </c>
      <c r="U178" s="32">
        <f>+H178/[1]Formato_Análises_Mecenato!$S$31</f>
        <v>0</v>
      </c>
      <c r="V178" s="32">
        <f>+I178/[1]Formato_Análises_Mecenato!$S$31</f>
        <v>8.612965629594477E-5</v>
      </c>
      <c r="W178" s="32">
        <f>+J178/[1]Formato_Análises_Mecenato!$S$31</f>
        <v>0</v>
      </c>
      <c r="X178" s="32">
        <f>+K178/[1]Formato_Análises_Mecenato!$S$31</f>
        <v>0</v>
      </c>
    </row>
    <row r="179" spans="1:24" x14ac:dyDescent="0.25">
      <c r="A179" s="28" t="s">
        <v>254</v>
      </c>
      <c r="B179" s="31">
        <f>+[2]TabDin!B180</f>
        <v>4640152.5624156827</v>
      </c>
      <c r="C179" s="31">
        <f>+[2]TabDin!C180</f>
        <v>109180.06029213371</v>
      </c>
      <c r="D179" s="31">
        <f>+[2]TabDin!D180</f>
        <v>0</v>
      </c>
      <c r="E179" s="31">
        <f>+[2]TabDin!E180</f>
        <v>0</v>
      </c>
      <c r="F179" s="31">
        <f>+[2]TabDin!F180</f>
        <v>0</v>
      </c>
      <c r="G179" s="31">
        <f>+[2]TabDin!G180</f>
        <v>330269.68238370446</v>
      </c>
      <c r="H179" s="31">
        <f>+[2]TabDin!H180</f>
        <v>0</v>
      </c>
      <c r="I179" s="31">
        <f>+[2]TabDin!I180</f>
        <v>2129011.1756966072</v>
      </c>
      <c r="J179" s="31">
        <f>+[2]TabDin!J180</f>
        <v>0</v>
      </c>
      <c r="K179" s="31">
        <f>+[2]TabDin!K180</f>
        <v>0</v>
      </c>
      <c r="L179" s="31">
        <f t="shared" si="5"/>
        <v>7208613.4807881285</v>
      </c>
      <c r="N179" s="28" t="s">
        <v>254</v>
      </c>
      <c r="O179" s="32">
        <f>+B179/[1]Formato_Análises_Mecenato!$S$31</f>
        <v>2.6621893764201105E-3</v>
      </c>
      <c r="P179" s="32">
        <f>+C179/[1]Formato_Análises_Mecenato!$S$31</f>
        <v>6.2639750033414372E-5</v>
      </c>
      <c r="Q179" s="32">
        <f>+D179/[1]Formato_Análises_Mecenato!$S$31</f>
        <v>0</v>
      </c>
      <c r="R179" s="32">
        <f>+E179/[1]Formato_Análises_Mecenato!$S$31</f>
        <v>0</v>
      </c>
      <c r="S179" s="32">
        <f>+F179/[1]Formato_Análises_Mecenato!$S$31</f>
        <v>0</v>
      </c>
      <c r="T179" s="32">
        <f>+G179/[1]Formato_Análises_Mecenato!$S$31</f>
        <v>1.8948524385107847E-4</v>
      </c>
      <c r="U179" s="32">
        <f>+H179/[1]Formato_Análises_Mecenato!$S$31</f>
        <v>0</v>
      </c>
      <c r="V179" s="32">
        <f>+I179/[1]Formato_Análises_Mecenato!$S$31</f>
        <v>1.2214751256515801E-3</v>
      </c>
      <c r="W179" s="32">
        <f>+J179/[1]Formato_Análises_Mecenato!$S$31</f>
        <v>0</v>
      </c>
      <c r="X179" s="32">
        <f>+K179/[1]Formato_Análises_Mecenato!$S$31</f>
        <v>0</v>
      </c>
    </row>
    <row r="180" spans="1:24" x14ac:dyDescent="0.25">
      <c r="A180" s="28" t="s">
        <v>255</v>
      </c>
      <c r="B180" s="31">
        <f>+[2]TabDin!B181</f>
        <v>0</v>
      </c>
      <c r="C180" s="31">
        <f>+[2]TabDin!C181</f>
        <v>0</v>
      </c>
      <c r="D180" s="31">
        <f>+[2]TabDin!D181</f>
        <v>0</v>
      </c>
      <c r="E180" s="31">
        <f>+[2]TabDin!E181</f>
        <v>0</v>
      </c>
      <c r="F180" s="31">
        <f>+[2]TabDin!F181</f>
        <v>0</v>
      </c>
      <c r="G180" s="31">
        <f>+[2]TabDin!G181</f>
        <v>0</v>
      </c>
      <c r="H180" s="31">
        <f>+[2]TabDin!H181</f>
        <v>0</v>
      </c>
      <c r="I180" s="31">
        <f>+[2]TabDin!I181</f>
        <v>0</v>
      </c>
      <c r="J180" s="31">
        <f>+[2]TabDin!J181</f>
        <v>0</v>
      </c>
      <c r="K180" s="31">
        <f>+[2]TabDin!K181</f>
        <v>0</v>
      </c>
      <c r="L180" s="31">
        <f t="shared" si="5"/>
        <v>0</v>
      </c>
      <c r="N180" s="28" t="s">
        <v>255</v>
      </c>
      <c r="O180" s="32">
        <f>+B180/[1]Formato_Análises_Mecenato!$S$31</f>
        <v>0</v>
      </c>
      <c r="P180" s="32">
        <f>+C180/[1]Formato_Análises_Mecenato!$S$31</f>
        <v>0</v>
      </c>
      <c r="Q180" s="32">
        <f>+D180/[1]Formato_Análises_Mecenato!$S$31</f>
        <v>0</v>
      </c>
      <c r="R180" s="32">
        <f>+E180/[1]Formato_Análises_Mecenato!$S$31</f>
        <v>0</v>
      </c>
      <c r="S180" s="32">
        <f>+F180/[1]Formato_Análises_Mecenato!$S$31</f>
        <v>0</v>
      </c>
      <c r="T180" s="32">
        <f>+G180/[1]Formato_Análises_Mecenato!$S$31</f>
        <v>0</v>
      </c>
      <c r="U180" s="32">
        <f>+H180/[1]Formato_Análises_Mecenato!$S$31</f>
        <v>0</v>
      </c>
      <c r="V180" s="32">
        <f>+I180/[1]Formato_Análises_Mecenato!$S$31</f>
        <v>0</v>
      </c>
      <c r="W180" s="32">
        <f>+J180/[1]Formato_Análises_Mecenato!$S$31</f>
        <v>0</v>
      </c>
      <c r="X180" s="32">
        <f>+K180/[1]Formato_Análises_Mecenato!$S$31</f>
        <v>0</v>
      </c>
    </row>
    <row r="181" spans="1:24" x14ac:dyDescent="0.25">
      <c r="A181" s="28" t="s">
        <v>256</v>
      </c>
      <c r="B181" s="31">
        <f>+[2]TabDin!B182</f>
        <v>0</v>
      </c>
      <c r="C181" s="31">
        <f>+[2]TabDin!C182</f>
        <v>0</v>
      </c>
      <c r="D181" s="31">
        <f>+[2]TabDin!D182</f>
        <v>0</v>
      </c>
      <c r="E181" s="31">
        <f>+[2]TabDin!E182</f>
        <v>0</v>
      </c>
      <c r="F181" s="31">
        <f>+[2]TabDin!F182</f>
        <v>0</v>
      </c>
      <c r="G181" s="31">
        <f>+[2]TabDin!G182</f>
        <v>0</v>
      </c>
      <c r="H181" s="31">
        <f>+[2]TabDin!H182</f>
        <v>0</v>
      </c>
      <c r="I181" s="31">
        <f>+[2]TabDin!I182</f>
        <v>0</v>
      </c>
      <c r="J181" s="31">
        <f>+[2]TabDin!J182</f>
        <v>0</v>
      </c>
      <c r="K181" s="31">
        <f>+[2]TabDin!K182</f>
        <v>0</v>
      </c>
      <c r="L181" s="31">
        <f t="shared" si="5"/>
        <v>0</v>
      </c>
      <c r="N181" s="28" t="s">
        <v>256</v>
      </c>
      <c r="O181" s="32">
        <f>+B181/[1]Formato_Análises_Mecenato!$S$31</f>
        <v>0</v>
      </c>
      <c r="P181" s="32">
        <f>+C181/[1]Formato_Análises_Mecenato!$S$31</f>
        <v>0</v>
      </c>
      <c r="Q181" s="32">
        <f>+D181/[1]Formato_Análises_Mecenato!$S$31</f>
        <v>0</v>
      </c>
      <c r="R181" s="32">
        <f>+E181/[1]Formato_Análises_Mecenato!$S$31</f>
        <v>0</v>
      </c>
      <c r="S181" s="32">
        <f>+F181/[1]Formato_Análises_Mecenato!$S$31</f>
        <v>0</v>
      </c>
      <c r="T181" s="32">
        <f>+G181/[1]Formato_Análises_Mecenato!$S$31</f>
        <v>0</v>
      </c>
      <c r="U181" s="32">
        <f>+H181/[1]Formato_Análises_Mecenato!$S$31</f>
        <v>0</v>
      </c>
      <c r="V181" s="32">
        <f>+I181/[1]Formato_Análises_Mecenato!$S$31</f>
        <v>0</v>
      </c>
      <c r="W181" s="32">
        <f>+J181/[1]Formato_Análises_Mecenato!$S$31</f>
        <v>0</v>
      </c>
      <c r="X181" s="32">
        <f>+K181/[1]Formato_Análises_Mecenato!$S$31</f>
        <v>0</v>
      </c>
    </row>
    <row r="182" spans="1:24" x14ac:dyDescent="0.25">
      <c r="A182" s="28" t="s">
        <v>257</v>
      </c>
      <c r="B182" s="31">
        <f>+[2]TabDin!B183</f>
        <v>0</v>
      </c>
      <c r="C182" s="31">
        <f>+[2]TabDin!C183</f>
        <v>1637700.9043820058</v>
      </c>
      <c r="D182" s="31">
        <f>+[2]TabDin!D183</f>
        <v>156944.63073150016</v>
      </c>
      <c r="E182" s="31">
        <f>+[2]TabDin!E183</f>
        <v>0</v>
      </c>
      <c r="F182" s="31">
        <f>+[2]TabDin!F183</f>
        <v>0</v>
      </c>
      <c r="G182" s="31">
        <f>+[2]TabDin!G183</f>
        <v>0</v>
      </c>
      <c r="H182" s="31">
        <f>+[2]TabDin!H183</f>
        <v>0</v>
      </c>
      <c r="I182" s="31">
        <f>+[2]TabDin!I183</f>
        <v>0</v>
      </c>
      <c r="J182" s="31">
        <f>+[2]TabDin!J183</f>
        <v>0</v>
      </c>
      <c r="K182" s="31">
        <f>+[2]TabDin!K183</f>
        <v>0</v>
      </c>
      <c r="L182" s="31">
        <f t="shared" si="5"/>
        <v>1794645.535113506</v>
      </c>
      <c r="N182" s="28" t="s">
        <v>257</v>
      </c>
      <c r="O182" s="32">
        <f>+B182/[1]Formato_Análises_Mecenato!$S$31</f>
        <v>0</v>
      </c>
      <c r="P182" s="32">
        <f>+C182/[1]Formato_Análises_Mecenato!$S$31</f>
        <v>9.3959625050121559E-4</v>
      </c>
      <c r="Q182" s="32">
        <f>+D182/[1]Formato_Análises_Mecenato!$S$31</f>
        <v>9.0043661926938898E-5</v>
      </c>
      <c r="R182" s="32">
        <f>+E182/[1]Formato_Análises_Mecenato!$S$31</f>
        <v>0</v>
      </c>
      <c r="S182" s="32">
        <f>+F182/[1]Formato_Análises_Mecenato!$S$31</f>
        <v>0</v>
      </c>
      <c r="T182" s="32">
        <f>+G182/[1]Formato_Análises_Mecenato!$S$31</f>
        <v>0</v>
      </c>
      <c r="U182" s="32">
        <f>+H182/[1]Formato_Análises_Mecenato!$S$31</f>
        <v>0</v>
      </c>
      <c r="V182" s="32">
        <f>+I182/[1]Formato_Análises_Mecenato!$S$31</f>
        <v>0</v>
      </c>
      <c r="W182" s="32">
        <f>+J182/[1]Formato_Análises_Mecenato!$S$31</f>
        <v>0</v>
      </c>
      <c r="X182" s="32">
        <f>+K182/[1]Formato_Análises_Mecenato!$S$31</f>
        <v>0</v>
      </c>
    </row>
    <row r="183" spans="1:24" x14ac:dyDescent="0.25">
      <c r="A183" s="28" t="s">
        <v>258</v>
      </c>
      <c r="B183" s="31">
        <f>+[2]TabDin!B184</f>
        <v>0</v>
      </c>
      <c r="C183" s="31">
        <f>+[2]TabDin!C184</f>
        <v>738457.98028114124</v>
      </c>
      <c r="D183" s="31">
        <f>+[2]TabDin!D184</f>
        <v>0</v>
      </c>
      <c r="E183" s="31">
        <f>+[2]TabDin!E184</f>
        <v>0</v>
      </c>
      <c r="F183" s="31">
        <f>+[2]TabDin!F184</f>
        <v>246501.28112456488</v>
      </c>
      <c r="G183" s="31">
        <f>+[2]TabDin!G184</f>
        <v>104403.43265435286</v>
      </c>
      <c r="H183" s="31">
        <f>+[2]TabDin!H184</f>
        <v>0</v>
      </c>
      <c r="I183" s="31">
        <f>+[2]TabDin!I184</f>
        <v>580545.31819256861</v>
      </c>
      <c r="J183" s="31">
        <f>+[2]TabDin!J184</f>
        <v>0</v>
      </c>
      <c r="K183" s="31">
        <f>+[2]TabDin!K184</f>
        <v>0</v>
      </c>
      <c r="L183" s="31">
        <f t="shared" si="5"/>
        <v>1669908.0122526276</v>
      </c>
      <c r="N183" s="28" t="s">
        <v>258</v>
      </c>
      <c r="O183" s="32">
        <f>+B183/[1]Formato_Análises_Mecenato!$S$31</f>
        <v>0</v>
      </c>
      <c r="P183" s="32">
        <f>+C183/[1]Formato_Análises_Mecenato!$S$31</f>
        <v>4.2367464508831628E-4</v>
      </c>
      <c r="Q183" s="32">
        <f>+D183/[1]Formato_Análises_Mecenato!$S$31</f>
        <v>0</v>
      </c>
      <c r="R183" s="32">
        <f>+E183/[1]Formato_Análises_Mecenato!$S$31</f>
        <v>0</v>
      </c>
      <c r="S183" s="32">
        <f>+F183/[1]Formato_Análises_Mecenato!$S$31</f>
        <v>1.4142489563794127E-4</v>
      </c>
      <c r="T183" s="32">
        <f>+G183/[1]Formato_Análises_Mecenato!$S$31</f>
        <v>5.9899260969452486E-5</v>
      </c>
      <c r="U183" s="32">
        <f>+H183/[1]Formato_Análises_Mecenato!$S$31</f>
        <v>0</v>
      </c>
      <c r="V183" s="32">
        <f>+I183/[1]Formato_Análises_Mecenato!$S$31</f>
        <v>3.3307559564767501E-4</v>
      </c>
      <c r="W183" s="32">
        <f>+J183/[1]Formato_Análises_Mecenato!$S$31</f>
        <v>0</v>
      </c>
      <c r="X183" s="32">
        <f>+K183/[1]Formato_Análises_Mecenato!$S$31</f>
        <v>0</v>
      </c>
    </row>
    <row r="184" spans="1:24" x14ac:dyDescent="0.25">
      <c r="A184" s="28" t="s">
        <v>259</v>
      </c>
      <c r="B184" s="31">
        <f>+[2]TabDin!B185</f>
        <v>0</v>
      </c>
      <c r="C184" s="31">
        <f>+[2]TabDin!C185</f>
        <v>4026724.0934191635</v>
      </c>
      <c r="D184" s="31">
        <f>+[2]TabDin!D185</f>
        <v>3431065.3889055811</v>
      </c>
      <c r="E184" s="31">
        <f>+[2]TabDin!E185</f>
        <v>0</v>
      </c>
      <c r="F184" s="31">
        <f>+[2]TabDin!F185</f>
        <v>641615.13032694312</v>
      </c>
      <c r="G184" s="31">
        <f>+[2]TabDin!G185</f>
        <v>1471886.4173148349</v>
      </c>
      <c r="H184" s="31">
        <f>+[2]TabDin!H185</f>
        <v>0</v>
      </c>
      <c r="I184" s="31">
        <f>+[2]TabDin!I185</f>
        <v>3586230.0025241082</v>
      </c>
      <c r="J184" s="31">
        <f>+[2]TabDin!J185</f>
        <v>387265.76810845925</v>
      </c>
      <c r="K184" s="31">
        <f>+[2]TabDin!K185</f>
        <v>0</v>
      </c>
      <c r="L184" s="31">
        <f t="shared" si="5"/>
        <v>13544786.800599089</v>
      </c>
      <c r="N184" s="28" t="s">
        <v>259</v>
      </c>
      <c r="O184" s="32">
        <f>+B184/[1]Formato_Análises_Mecenato!$S$31</f>
        <v>0</v>
      </c>
      <c r="P184" s="32">
        <f>+C184/[1]Formato_Análises_Mecenato!$S$31</f>
        <v>2.3102477685980594E-3</v>
      </c>
      <c r="Q184" s="32">
        <f>+D184/[1]Formato_Análises_Mecenato!$S$31</f>
        <v>1.9685011872523214E-3</v>
      </c>
      <c r="R184" s="32">
        <f>+E184/[1]Formato_Análises_Mecenato!$S$31</f>
        <v>0</v>
      </c>
      <c r="S184" s="32">
        <f>+F184/[1]Formato_Análises_Mecenato!$S$31</f>
        <v>3.6811310850899014E-4</v>
      </c>
      <c r="T184" s="32">
        <f>+G184/[1]Formato_Análises_Mecenato!$S$31</f>
        <v>8.4446369613171829E-4</v>
      </c>
      <c r="U184" s="32">
        <f>+H184/[1]Formato_Análises_Mecenato!$S$31</f>
        <v>0</v>
      </c>
      <c r="V184" s="32">
        <f>+I184/[1]Formato_Análises_Mecenato!$S$31</f>
        <v>2.0575236020145904E-3</v>
      </c>
      <c r="W184" s="32">
        <f>+J184/[1]Formato_Análises_Mecenato!$S$31</f>
        <v>2.2218554235914703E-4</v>
      </c>
      <c r="X184" s="32">
        <f>+K184/[1]Formato_Análises_Mecenato!$S$31</f>
        <v>0</v>
      </c>
    </row>
    <row r="185" spans="1:24" x14ac:dyDescent="0.25">
      <c r="A185" s="28" t="s">
        <v>260</v>
      </c>
      <c r="B185" s="31">
        <f>+[2]TabDin!B186</f>
        <v>0</v>
      </c>
      <c r="C185" s="31">
        <f>+[2]TabDin!C186</f>
        <v>3445075.9064950617</v>
      </c>
      <c r="D185" s="31">
        <f>+[2]TabDin!D186</f>
        <v>80383.819390083445</v>
      </c>
      <c r="E185" s="31">
        <f>+[2]TabDin!E186</f>
        <v>0</v>
      </c>
      <c r="F185" s="31">
        <f>+[2]TabDin!F186</f>
        <v>0</v>
      </c>
      <c r="G185" s="31">
        <f>+[2]TabDin!G186</f>
        <v>127306.67980213522</v>
      </c>
      <c r="H185" s="31">
        <f>+[2]TabDin!H186</f>
        <v>0</v>
      </c>
      <c r="I185" s="31">
        <f>+[2]TabDin!I186</f>
        <v>0</v>
      </c>
      <c r="J185" s="31">
        <f>+[2]TabDin!J186</f>
        <v>0</v>
      </c>
      <c r="K185" s="31">
        <f>+[2]TabDin!K186</f>
        <v>0</v>
      </c>
      <c r="L185" s="31">
        <f t="shared" si="5"/>
        <v>3652766.4056872805</v>
      </c>
      <c r="N185" s="28" t="s">
        <v>260</v>
      </c>
      <c r="O185" s="32">
        <f>+B185/[1]Formato_Análises_Mecenato!$S$31</f>
        <v>0</v>
      </c>
      <c r="P185" s="32">
        <f>+C185/[1]Formato_Análises_Mecenato!$S$31</f>
        <v>1.9765394253453907E-3</v>
      </c>
      <c r="Q185" s="32">
        <f>+D185/[1]Formato_Análises_Mecenato!$S$31</f>
        <v>4.6118515962101326E-5</v>
      </c>
      <c r="R185" s="32">
        <f>+E185/[1]Formato_Análises_Mecenato!$S$31</f>
        <v>0</v>
      </c>
      <c r="S185" s="32">
        <f>+F185/[1]Formato_Análises_Mecenato!$S$31</f>
        <v>0</v>
      </c>
      <c r="T185" s="32">
        <f>+G185/[1]Formato_Análises_Mecenato!$S$31</f>
        <v>7.3039514532711986E-5</v>
      </c>
      <c r="U185" s="32">
        <f>+H185/[1]Formato_Análises_Mecenato!$S$31</f>
        <v>0</v>
      </c>
      <c r="V185" s="32">
        <f>+I185/[1]Formato_Análises_Mecenato!$S$31</f>
        <v>0</v>
      </c>
      <c r="W185" s="32">
        <f>+J185/[1]Formato_Análises_Mecenato!$S$31</f>
        <v>0</v>
      </c>
      <c r="X185" s="32">
        <f>+K185/[1]Formato_Análises_Mecenato!$S$31</f>
        <v>0</v>
      </c>
    </row>
    <row r="186" spans="1:24" x14ac:dyDescent="0.25">
      <c r="A186" s="28" t="s">
        <v>261</v>
      </c>
      <c r="B186" s="31">
        <f>+[2]TabDin!B187</f>
        <v>0</v>
      </c>
      <c r="C186" s="31">
        <f>+[2]TabDin!C187</f>
        <v>170060.75891457504</v>
      </c>
      <c r="D186" s="31">
        <f>+[2]TabDin!D187</f>
        <v>0</v>
      </c>
      <c r="E186" s="31">
        <f>+[2]TabDin!E187</f>
        <v>0</v>
      </c>
      <c r="F186" s="31">
        <f>+[2]TabDin!F187</f>
        <v>0</v>
      </c>
      <c r="G186" s="31">
        <f>+[2]TabDin!G187</f>
        <v>0</v>
      </c>
      <c r="H186" s="31">
        <f>+[2]TabDin!H187</f>
        <v>0</v>
      </c>
      <c r="I186" s="31">
        <f>+[2]TabDin!I187</f>
        <v>99626.80501657202</v>
      </c>
      <c r="J186" s="31">
        <f>+[2]TabDin!J187</f>
        <v>0</v>
      </c>
      <c r="K186" s="31">
        <f>+[2]TabDin!K187</f>
        <v>0</v>
      </c>
      <c r="L186" s="31">
        <f t="shared" si="5"/>
        <v>269687.56393114704</v>
      </c>
      <c r="N186" s="28" t="s">
        <v>261</v>
      </c>
      <c r="O186" s="32">
        <f>+B186/[1]Formato_Análises_Mecenato!$S$31</f>
        <v>0</v>
      </c>
      <c r="P186" s="32">
        <f>+C186/[1]Formato_Análises_Mecenato!$S$31</f>
        <v>9.7568763017703042E-5</v>
      </c>
      <c r="Q186" s="32">
        <f>+D186/[1]Formato_Análises_Mecenato!$S$31</f>
        <v>0</v>
      </c>
      <c r="R186" s="32">
        <f>+E186/[1]Formato_Análises_Mecenato!$S$31</f>
        <v>0</v>
      </c>
      <c r="S186" s="32">
        <f>+F186/[1]Formato_Análises_Mecenato!$S$31</f>
        <v>0</v>
      </c>
      <c r="T186" s="32">
        <f>+G186/[1]Formato_Análises_Mecenato!$S$31</f>
        <v>0</v>
      </c>
      <c r="U186" s="32">
        <f>+H186/[1]Formato_Análises_Mecenato!$S$31</f>
        <v>0</v>
      </c>
      <c r="V186" s="32">
        <f>+I186/[1]Formato_Análises_Mecenato!$S$31</f>
        <v>5.7158771905490614E-5</v>
      </c>
      <c r="W186" s="32">
        <f>+J186/[1]Formato_Análises_Mecenato!$S$31</f>
        <v>0</v>
      </c>
      <c r="X186" s="32">
        <f>+K186/[1]Formato_Análises_Mecenato!$S$31</f>
        <v>0</v>
      </c>
    </row>
    <row r="187" spans="1:24" x14ac:dyDescent="0.25">
      <c r="A187" s="28" t="s">
        <v>262</v>
      </c>
      <c r="B187" s="31">
        <f>+[2]TabDin!B188</f>
        <v>130088.04183807732</v>
      </c>
      <c r="C187" s="31">
        <f>+[2]TabDin!C188</f>
        <v>5808663.7580736503</v>
      </c>
      <c r="D187" s="31">
        <f>+[2]TabDin!D188</f>
        <v>1573557.6189603771</v>
      </c>
      <c r="E187" s="31">
        <f>+[2]TabDin!E188</f>
        <v>0</v>
      </c>
      <c r="F187" s="31">
        <f>+[2]TabDin!F188</f>
        <v>337279.15143451979</v>
      </c>
      <c r="G187" s="31">
        <f>+[2]TabDin!G188</f>
        <v>2105166.4142988957</v>
      </c>
      <c r="H187" s="31">
        <f>+[2]TabDin!H188</f>
        <v>0</v>
      </c>
      <c r="I187" s="31">
        <f>+[2]TabDin!I188</f>
        <v>5525885.3547908943</v>
      </c>
      <c r="J187" s="31">
        <f>+[2]TabDin!J188</f>
        <v>5501451.0620101271</v>
      </c>
      <c r="K187" s="31">
        <f>+[2]TabDin!K188</f>
        <v>0</v>
      </c>
      <c r="L187" s="31">
        <f t="shared" si="5"/>
        <v>20982091.401406541</v>
      </c>
      <c r="N187" s="28" t="s">
        <v>262</v>
      </c>
      <c r="O187" s="32">
        <f>+B187/[1]Formato_Análises_Mecenato!$S$31</f>
        <v>7.4635262164813221E-5</v>
      </c>
      <c r="P187" s="32">
        <f>+C187/[1]Formato_Análises_Mecenato!$S$31</f>
        <v>3.3325979566261694E-3</v>
      </c>
      <c r="Q187" s="32">
        <f>+D187/[1]Formato_Análises_Mecenato!$S$31</f>
        <v>9.0279539735658456E-4</v>
      </c>
      <c r="R187" s="32">
        <f>+E187/[1]Formato_Análises_Mecenato!$S$31</f>
        <v>0</v>
      </c>
      <c r="S187" s="32">
        <f>+F187/[1]Formato_Análises_Mecenato!$S$31</f>
        <v>1.9350677844297371E-4</v>
      </c>
      <c r="T187" s="32">
        <f>+G187/[1]Formato_Análises_Mecenato!$S$31</f>
        <v>1.2077946982039075E-3</v>
      </c>
      <c r="U187" s="32">
        <f>+H187/[1]Formato_Análises_Mecenato!$S$31</f>
        <v>0</v>
      </c>
      <c r="V187" s="32">
        <f>+I187/[1]Formato_Análises_Mecenato!$S$31</f>
        <v>3.1703598295443132E-3</v>
      </c>
      <c r="W187" s="32">
        <f>+J187/[1]Formato_Análises_Mecenato!$S$31</f>
        <v>3.1563411709363662E-3</v>
      </c>
      <c r="X187" s="32">
        <f>+K187/[1]Formato_Análises_Mecenato!$S$31</f>
        <v>0</v>
      </c>
    </row>
    <row r="188" spans="1:24" x14ac:dyDescent="0.25">
      <c r="A188" s="28" t="s">
        <v>263</v>
      </c>
      <c r="B188" s="31">
        <f>+[2]TabDin!B189</f>
        <v>859792.97480055294</v>
      </c>
      <c r="C188" s="31">
        <f>+[2]TabDin!C189</f>
        <v>474933.26227078168</v>
      </c>
      <c r="D188" s="31">
        <f>+[2]TabDin!D189</f>
        <v>0</v>
      </c>
      <c r="E188" s="31">
        <f>+[2]TabDin!E189</f>
        <v>0</v>
      </c>
      <c r="F188" s="31">
        <f>+[2]TabDin!F189</f>
        <v>0</v>
      </c>
      <c r="G188" s="31">
        <f>+[2]TabDin!G189</f>
        <v>0</v>
      </c>
      <c r="H188" s="31">
        <f>+[2]TabDin!H189</f>
        <v>0</v>
      </c>
      <c r="I188" s="31">
        <f>+[2]TabDin!I189</f>
        <v>0</v>
      </c>
      <c r="J188" s="31">
        <f>+[2]TabDin!J189</f>
        <v>0</v>
      </c>
      <c r="K188" s="31">
        <f>+[2]TabDin!K189</f>
        <v>0</v>
      </c>
      <c r="L188" s="31">
        <f t="shared" si="5"/>
        <v>1334726.2370713346</v>
      </c>
      <c r="N188" s="28" t="s">
        <v>263</v>
      </c>
      <c r="O188" s="32">
        <f>+B188/[1]Formato_Análises_Mecenato!$S$31</f>
        <v>4.9328803151313817E-4</v>
      </c>
      <c r="P188" s="32">
        <f>+C188/[1]Formato_Análises_Mecenato!$S$31</f>
        <v>2.7248291264535252E-4</v>
      </c>
      <c r="Q188" s="32">
        <f>+D188/[1]Formato_Análises_Mecenato!$S$31</f>
        <v>0</v>
      </c>
      <c r="R188" s="32">
        <f>+E188/[1]Formato_Análises_Mecenato!$S$31</f>
        <v>0</v>
      </c>
      <c r="S188" s="32">
        <f>+F188/[1]Formato_Análises_Mecenato!$S$31</f>
        <v>0</v>
      </c>
      <c r="T188" s="32">
        <f>+G188/[1]Formato_Análises_Mecenato!$S$31</f>
        <v>0</v>
      </c>
      <c r="U188" s="32">
        <f>+H188/[1]Formato_Análises_Mecenato!$S$31</f>
        <v>0</v>
      </c>
      <c r="V188" s="32">
        <f>+I188/[1]Formato_Análises_Mecenato!$S$31</f>
        <v>0</v>
      </c>
      <c r="W188" s="32">
        <f>+J188/[1]Formato_Análises_Mecenato!$S$31</f>
        <v>0</v>
      </c>
      <c r="X188" s="32">
        <f>+K188/[1]Formato_Análises_Mecenato!$S$31</f>
        <v>0</v>
      </c>
    </row>
    <row r="189" spans="1:24" x14ac:dyDescent="0.25">
      <c r="A189" s="28" t="s">
        <v>264</v>
      </c>
      <c r="B189" s="31">
        <f>+[2]TabDin!B190</f>
        <v>0</v>
      </c>
      <c r="C189" s="31">
        <f>+[2]TabDin!C190</f>
        <v>521711.45910294633</v>
      </c>
      <c r="D189" s="31">
        <f>+[2]TabDin!D190</f>
        <v>136475.07536516714</v>
      </c>
      <c r="E189" s="31">
        <f>+[2]TabDin!E190</f>
        <v>0</v>
      </c>
      <c r="F189" s="31">
        <f>+[2]TabDin!F190</f>
        <v>0</v>
      </c>
      <c r="G189" s="31">
        <f>+[2]TabDin!G190</f>
        <v>0</v>
      </c>
      <c r="H189" s="31">
        <f>+[2]TabDin!H190</f>
        <v>0</v>
      </c>
      <c r="I189" s="31">
        <f>+[2]TabDin!I190</f>
        <v>477662.76377808501</v>
      </c>
      <c r="J189" s="31">
        <f>+[2]TabDin!J190</f>
        <v>0</v>
      </c>
      <c r="K189" s="31">
        <f>+[2]TabDin!K190</f>
        <v>0</v>
      </c>
      <c r="L189" s="31">
        <f t="shared" si="5"/>
        <v>1135849.2982461983</v>
      </c>
      <c r="N189" s="28" t="s">
        <v>264</v>
      </c>
      <c r="O189" s="32">
        <f>+B189/[1]Formato_Análises_Mecenato!$S$31</f>
        <v>0</v>
      </c>
      <c r="P189" s="32">
        <f>+C189/[1]Formato_Análises_Mecenato!$S$31</f>
        <v>2.993209135471689E-4</v>
      </c>
      <c r="Q189" s="32">
        <f>+D189/[1]Formato_Análises_Mecenato!$S$31</f>
        <v>7.8299687541767961E-5</v>
      </c>
      <c r="R189" s="32">
        <f>+E189/[1]Formato_Análises_Mecenato!$S$31</f>
        <v>0</v>
      </c>
      <c r="S189" s="32">
        <f>+F189/[1]Formato_Análises_Mecenato!$S$31</f>
        <v>0</v>
      </c>
      <c r="T189" s="32">
        <f>+G189/[1]Formato_Análises_Mecenato!$S$31</f>
        <v>0</v>
      </c>
      <c r="U189" s="32">
        <f>+H189/[1]Formato_Análises_Mecenato!$S$31</f>
        <v>0</v>
      </c>
      <c r="V189" s="32">
        <f>+I189/[1]Formato_Análises_Mecenato!$S$31</f>
        <v>2.7404890639618786E-4</v>
      </c>
      <c r="W189" s="32">
        <f>+J189/[1]Formato_Análises_Mecenato!$S$31</f>
        <v>0</v>
      </c>
      <c r="X189" s="32">
        <f>+K189/[1]Formato_Análises_Mecenato!$S$31</f>
        <v>0</v>
      </c>
    </row>
    <row r="190" spans="1:24" x14ac:dyDescent="0.25">
      <c r="A190" s="28" t="s">
        <v>265</v>
      </c>
      <c r="B190" s="31">
        <f>+[2]TabDin!B191</f>
        <v>859929.4498759181</v>
      </c>
      <c r="C190" s="31">
        <f>+[2]TabDin!C191</f>
        <v>3256999.7825519233</v>
      </c>
      <c r="D190" s="31">
        <f>+[2]TabDin!D191</f>
        <v>1970973.038423744</v>
      </c>
      <c r="E190" s="31">
        <f>+[2]TabDin!E191</f>
        <v>0</v>
      </c>
      <c r="F190" s="31">
        <f>+[2]TabDin!F191</f>
        <v>507687.28035842179</v>
      </c>
      <c r="G190" s="31">
        <f>+[2]TabDin!G191</f>
        <v>403767.13324095204</v>
      </c>
      <c r="H190" s="31">
        <f>+[2]TabDin!H191</f>
        <v>0</v>
      </c>
      <c r="I190" s="31">
        <f>+[2]TabDin!I191</f>
        <v>6044341.8833463807</v>
      </c>
      <c r="J190" s="31">
        <f>+[2]TabDin!J191</f>
        <v>934405.2086634133</v>
      </c>
      <c r="K190" s="31">
        <f>+[2]TabDin!K191</f>
        <v>0</v>
      </c>
      <c r="L190" s="31">
        <f t="shared" si="5"/>
        <v>13978103.776460754</v>
      </c>
      <c r="N190" s="28" t="s">
        <v>265</v>
      </c>
      <c r="O190" s="32">
        <f>+B190/[1]Formato_Análises_Mecenato!$S$31</f>
        <v>4.9336633120067991E-4</v>
      </c>
      <c r="P190" s="32">
        <f>+C190/[1]Formato_Análises_Mecenato!$S$31</f>
        <v>1.8686347277336744E-3</v>
      </c>
      <c r="Q190" s="32">
        <f>+D190/[1]Formato_Análises_Mecenato!$S$31</f>
        <v>1.1308040874782131E-3</v>
      </c>
      <c r="R190" s="32">
        <f>+E190/[1]Formato_Análises_Mecenato!$S$31</f>
        <v>0</v>
      </c>
      <c r="S190" s="32">
        <f>+F190/[1]Formato_Análises_Mecenato!$S$31</f>
        <v>2.9127483765537681E-4</v>
      </c>
      <c r="T190" s="32">
        <f>+G190/[1]Formato_Análises_Mecenato!$S$31</f>
        <v>2.3165285153944724E-4</v>
      </c>
      <c r="U190" s="32">
        <f>+H190/[1]Formato_Análises_Mecenato!$S$31</f>
        <v>0</v>
      </c>
      <c r="V190" s="32">
        <f>+I190/[1]Formato_Análises_Mecenato!$S$31</f>
        <v>3.4678132955436106E-3</v>
      </c>
      <c r="W190" s="32">
        <f>+J190/[1]Formato_Análises_Mecenato!$S$31</f>
        <v>5.3609522236922307E-4</v>
      </c>
      <c r="X190" s="32">
        <f>+K190/[1]Formato_Análises_Mecenato!$S$31</f>
        <v>0</v>
      </c>
    </row>
    <row r="191" spans="1:24" x14ac:dyDescent="0.25">
      <c r="A191" s="28" t="s">
        <v>266</v>
      </c>
      <c r="B191" s="31">
        <f>+[2]TabDin!B192</f>
        <v>15039180.264270414</v>
      </c>
      <c r="C191" s="31">
        <f>+[2]TabDin!C192</f>
        <v>49310071.921758436</v>
      </c>
      <c r="D191" s="31">
        <f>+[2]TabDin!D192</f>
        <v>10906091.918904079</v>
      </c>
      <c r="E191" s="31">
        <f>+[2]TabDin!E192</f>
        <v>0</v>
      </c>
      <c r="F191" s="31">
        <f>+[2]TabDin!F192</f>
        <v>3902177.2398860771</v>
      </c>
      <c r="G191" s="31">
        <f>+[2]TabDin!G192</f>
        <v>11473017.406705422</v>
      </c>
      <c r="H191" s="31">
        <f>+[2]TabDin!H192</f>
        <v>0</v>
      </c>
      <c r="I191" s="31">
        <f>+[2]TabDin!I192</f>
        <v>41075868.980164781</v>
      </c>
      <c r="J191" s="31">
        <f>+[2]TabDin!J192</f>
        <v>28213511.177448865</v>
      </c>
      <c r="K191" s="31">
        <f>+[2]TabDin!K192</f>
        <v>0</v>
      </c>
      <c r="L191" s="31">
        <f t="shared" si="5"/>
        <v>159919918.90913808</v>
      </c>
      <c r="N191" s="28" t="s">
        <v>266</v>
      </c>
      <c r="O191" s="32">
        <f>+B191/[1]Formato_Análises_Mecenato!$S$31</f>
        <v>8.6284115427369013E-3</v>
      </c>
      <c r="P191" s="32">
        <f>+C191/[1]Formato_Análises_Mecenato!$S$31</f>
        <v>2.8290610676015307E-2</v>
      </c>
      <c r="Q191" s="32">
        <f>+D191/[1]Formato_Análises_Mecenato!$S$31</f>
        <v>6.2571395345786636E-3</v>
      </c>
      <c r="R191" s="32">
        <f>+E191/[1]Formato_Análises_Mecenato!$S$31</f>
        <v>0</v>
      </c>
      <c r="S191" s="32">
        <f>+F191/[1]Formato_Análises_Mecenato!$S$31</f>
        <v>2.2387916460067541E-3</v>
      </c>
      <c r="T191" s="32">
        <f>+G191/[1]Formato_Análises_Mecenato!$S$31</f>
        <v>6.5824010406487993E-3</v>
      </c>
      <c r="U191" s="32">
        <f>+H191/[1]Formato_Análises_Mecenato!$S$31</f>
        <v>0</v>
      </c>
      <c r="V191" s="32">
        <f>+I191/[1]Formato_Análises_Mecenato!$S$31</f>
        <v>2.3566410921905135E-2</v>
      </c>
      <c r="W191" s="32">
        <f>+J191/[1]Formato_Análises_Mecenato!$S$31</f>
        <v>1.6186905218696514E-2</v>
      </c>
      <c r="X191" s="32">
        <f>+K191/[1]Formato_Análises_Mecenato!$S$31</f>
        <v>0</v>
      </c>
    </row>
    <row r="192" spans="1:24" x14ac:dyDescent="0.25">
      <c r="A192" s="28" t="s">
        <v>267</v>
      </c>
      <c r="B192" s="31">
        <f>+[2]TabDin!B193</f>
        <v>1220345.3163696476</v>
      </c>
      <c r="C192" s="31">
        <f>+[2]TabDin!C193</f>
        <v>2627489.4728045841</v>
      </c>
      <c r="D192" s="31">
        <f>+[2]TabDin!D193</f>
        <v>841416.60590263328</v>
      </c>
      <c r="E192" s="31">
        <f>+[2]TabDin!E193</f>
        <v>0</v>
      </c>
      <c r="F192" s="31">
        <f>+[2]TabDin!F193</f>
        <v>133953.01597241886</v>
      </c>
      <c r="G192" s="31">
        <f>+[2]TabDin!G193</f>
        <v>315434.84169151087</v>
      </c>
      <c r="H192" s="31">
        <f>+[2]TabDin!H193</f>
        <v>0</v>
      </c>
      <c r="I192" s="31">
        <f>+[2]TabDin!I193</f>
        <v>357564.69745673786</v>
      </c>
      <c r="J192" s="31">
        <f>+[2]TabDin!J193</f>
        <v>3181677.7418220886</v>
      </c>
      <c r="K192" s="31">
        <f>+[2]TabDin!K193</f>
        <v>0</v>
      </c>
      <c r="L192" s="31">
        <f t="shared" si="5"/>
        <v>8677881.6920196209</v>
      </c>
      <c r="N192" s="28" t="s">
        <v>267</v>
      </c>
      <c r="O192" s="32">
        <f>+B192/[1]Formato_Análises_Mecenato!$S$31</f>
        <v>7.0014731048239091E-4</v>
      </c>
      <c r="P192" s="32">
        <f>+C192/[1]Formato_Análises_Mecenato!$S$31</f>
        <v>1.5074665039708263E-3</v>
      </c>
      <c r="Q192" s="32">
        <f>+D192/[1]Formato_Análises_Mecenato!$S$31</f>
        <v>4.8274497858563913E-4</v>
      </c>
      <c r="R192" s="32">
        <f>+E192/[1]Formato_Análises_Mecenato!$S$31</f>
        <v>0</v>
      </c>
      <c r="S192" s="32">
        <f>+F192/[1]Formato_Análises_Mecenato!$S$31</f>
        <v>7.6852709315996092E-5</v>
      </c>
      <c r="T192" s="32">
        <f>+G192/[1]Formato_Análises_Mecenato!$S$31</f>
        <v>1.8097406781528833E-4</v>
      </c>
      <c r="U192" s="32">
        <f>+H192/[1]Formato_Análises_Mecenato!$S$31</f>
        <v>0</v>
      </c>
      <c r="V192" s="32">
        <f>+I192/[1]Formato_Análises_Mecenato!$S$31</f>
        <v>2.0514518135943203E-4</v>
      </c>
      <c r="W192" s="32">
        <f>+J192/[1]Formato_Análises_Mecenato!$S$31</f>
        <v>1.8254203002026847E-3</v>
      </c>
      <c r="X192" s="32">
        <f>+K192/[1]Formato_Análises_Mecenato!$S$31</f>
        <v>0</v>
      </c>
    </row>
    <row r="193" spans="1:24" x14ac:dyDescent="0.25">
      <c r="A193" s="28" t="s">
        <v>268</v>
      </c>
      <c r="B193" s="31">
        <f>+[2]TabDin!B194</f>
        <v>26640144.064046226</v>
      </c>
      <c r="C193" s="31">
        <f>+[2]TabDin!C194</f>
        <v>117159945.52007858</v>
      </c>
      <c r="D193" s="31">
        <f>+[2]TabDin!D194</f>
        <v>29919226.469117772</v>
      </c>
      <c r="E193" s="31">
        <f>+[2]TabDin!E194</f>
        <v>0</v>
      </c>
      <c r="F193" s="31">
        <f>+[2]TabDin!F194</f>
        <v>7190599.193912657</v>
      </c>
      <c r="G193" s="31">
        <f>+[2]TabDin!G194</f>
        <v>26801293.532792266</v>
      </c>
      <c r="H193" s="31">
        <f>+[2]TabDin!H194</f>
        <v>0</v>
      </c>
      <c r="I193" s="31">
        <f>+[2]TabDin!I194</f>
        <v>85402847.34215419</v>
      </c>
      <c r="J193" s="31">
        <f>+[2]TabDin!J194</f>
        <v>50105323.445105001</v>
      </c>
      <c r="K193" s="31">
        <f>+[2]TabDin!K194</f>
        <v>0</v>
      </c>
      <c r="L193" s="31">
        <f t="shared" si="5"/>
        <v>343219379.56720668</v>
      </c>
      <c r="N193" s="28" t="s">
        <v>268</v>
      </c>
      <c r="O193" s="32">
        <f>+B193/[1]Formato_Análises_Mecenato!$S$31</f>
        <v>1.528421911987379E-2</v>
      </c>
      <c r="P193" s="32">
        <f>+C193/[1]Formato_Análises_Mecenato!$S$31</f>
        <v>6.7218040379072086E-2</v>
      </c>
      <c r="Q193" s="32">
        <f>+D193/[1]Formato_Análises_Mecenato!$S$31</f>
        <v>1.7165523285149541E-2</v>
      </c>
      <c r="R193" s="32">
        <f>+E193/[1]Formato_Análises_Mecenato!$S$31</f>
        <v>0</v>
      </c>
      <c r="S193" s="32">
        <f>+F193/[1]Formato_Análises_Mecenato!$S$31</f>
        <v>4.1254541799297002E-3</v>
      </c>
      <c r="T193" s="32">
        <f>+G193/[1]Formato_Análises_Mecenato!$S$31</f>
        <v>1.5376675218663807E-2</v>
      </c>
      <c r="U193" s="32">
        <f>+H193/[1]Formato_Análises_Mecenato!$S$31</f>
        <v>0</v>
      </c>
      <c r="V193" s="32">
        <f>+I193/[1]Formato_Análises_Mecenato!$S$31</f>
        <v>4.8998077078730266E-2</v>
      </c>
      <c r="W193" s="32">
        <f>+J193/[1]Formato_Análises_Mecenato!$S$31</f>
        <v>2.8746869415045423E-2</v>
      </c>
      <c r="X193" s="32">
        <f>+K193/[1]Formato_Análises_Mecenato!$S$31</f>
        <v>0</v>
      </c>
    </row>
    <row r="194" spans="1:24" x14ac:dyDescent="0.25">
      <c r="A194" s="28" t="s">
        <v>269</v>
      </c>
      <c r="B194" s="31">
        <f>+[2]TabDin!B195</f>
        <v>30269338.26270882</v>
      </c>
      <c r="C194" s="31">
        <f>+[2]TabDin!C195</f>
        <v>228253119.13698587</v>
      </c>
      <c r="D194" s="31">
        <f>+[2]TabDin!D195</f>
        <v>65882050.036153182</v>
      </c>
      <c r="E194" s="31">
        <f>+[2]TabDin!E195</f>
        <v>0</v>
      </c>
      <c r="F194" s="31">
        <f>+[2]TabDin!F195</f>
        <v>19761110.097538177</v>
      </c>
      <c r="G194" s="31">
        <f>+[2]TabDin!G195</f>
        <v>118115598.66970055</v>
      </c>
      <c r="H194" s="31">
        <f>+[2]TabDin!H195</f>
        <v>0</v>
      </c>
      <c r="I194" s="31">
        <f>+[2]TabDin!I195</f>
        <v>140312431.28416154</v>
      </c>
      <c r="J194" s="31">
        <f>+[2]TabDin!J195</f>
        <v>100851692.79664505</v>
      </c>
      <c r="K194" s="31">
        <f>+[2]TabDin!K195</f>
        <v>0</v>
      </c>
      <c r="L194" s="31">
        <f t="shared" si="5"/>
        <v>703445340.28389323</v>
      </c>
      <c r="N194" s="28" t="s">
        <v>269</v>
      </c>
      <c r="O194" s="32">
        <f>+B194/[1]Formato_Análises_Mecenato!$S$31</f>
        <v>1.7366392520572319E-2</v>
      </c>
      <c r="P194" s="32">
        <f>+C194/[1]Formato_Análises_Mecenato!$S$31</f>
        <v>0.13095539871320327</v>
      </c>
      <c r="Q194" s="32">
        <f>+D194/[1]Formato_Análises_Mecenato!$S$31</f>
        <v>3.7798432560957898E-2</v>
      </c>
      <c r="R194" s="32">
        <f>+E194/[1]Formato_Análises_Mecenato!$S$31</f>
        <v>0</v>
      </c>
      <c r="S194" s="32">
        <f>+F194/[1]Formato_Análises_Mecenato!$S$31</f>
        <v>1.133751889841882E-2</v>
      </c>
      <c r="T194" s="32">
        <f>+G194/[1]Formato_Análises_Mecenato!$S$31</f>
        <v>6.7766326158094289E-2</v>
      </c>
      <c r="U194" s="32">
        <f>+H194/[1]Formato_Análises_Mecenato!$S$31</f>
        <v>0</v>
      </c>
      <c r="V194" s="32">
        <f>+I194/[1]Formato_Análises_Mecenato!$S$31</f>
        <v>8.0501289326122077E-2</v>
      </c>
      <c r="W194" s="32">
        <f>+J194/[1]Formato_Análises_Mecenato!$S$31</f>
        <v>5.786152535843303E-2</v>
      </c>
      <c r="X194" s="32">
        <f>+K194/[1]Formato_Análises_Mecenato!$S$31</f>
        <v>0</v>
      </c>
    </row>
    <row r="195" spans="1:24" x14ac:dyDescent="0.25">
      <c r="A195" s="28" t="s">
        <v>270</v>
      </c>
      <c r="B195" s="31">
        <f>+[2]TabDin!B196</f>
        <v>2922629.1333335559</v>
      </c>
      <c r="C195" s="31">
        <f>+[2]TabDin!C196</f>
        <v>27136077.660546459</v>
      </c>
      <c r="D195" s="31">
        <f>+[2]TabDin!D196</f>
        <v>4056463.2952069421</v>
      </c>
      <c r="E195" s="31">
        <f>+[2]TabDin!E196</f>
        <v>0</v>
      </c>
      <c r="F195" s="31">
        <f>+[2]TabDin!F196</f>
        <v>1124817.3491765624</v>
      </c>
      <c r="G195" s="31">
        <f>+[2]TabDin!G196</f>
        <v>7603139.299833281</v>
      </c>
      <c r="H195" s="31">
        <f>+[2]TabDin!H196</f>
        <v>0</v>
      </c>
      <c r="I195" s="31">
        <f>+[2]TabDin!I196</f>
        <v>12933264.75193035</v>
      </c>
      <c r="J195" s="31">
        <f>+[2]TabDin!J196</f>
        <v>8217731.6828625444</v>
      </c>
      <c r="K195" s="31">
        <f>+[2]TabDin!K196</f>
        <v>0</v>
      </c>
      <c r="L195" s="31">
        <f t="shared" si="5"/>
        <v>63994123.172889695</v>
      </c>
      <c r="N195" s="28" t="s">
        <v>270</v>
      </c>
      <c r="O195" s="32">
        <f>+B195/[1]Formato_Análises_Mecenato!$S$31</f>
        <v>1.6767966409117158E-3</v>
      </c>
      <c r="P195" s="32">
        <f>+C195/[1]Formato_Análises_Mecenato!$S$31</f>
        <v>1.5568750530049105E-2</v>
      </c>
      <c r="Q195" s="32">
        <f>+D195/[1]Formato_Análises_Mecenato!$S$31</f>
        <v>2.3273100065304736E-3</v>
      </c>
      <c r="R195" s="32">
        <f>+E195/[1]Formato_Análises_Mecenato!$S$31</f>
        <v>0</v>
      </c>
      <c r="S195" s="32">
        <f>+F195/[1]Formato_Análises_Mecenato!$S$31</f>
        <v>6.4534016007265446E-4</v>
      </c>
      <c r="T195" s="32">
        <f>+G195/[1]Formato_Análises_Mecenato!$S$31</f>
        <v>4.3621403389635218E-3</v>
      </c>
      <c r="U195" s="32">
        <f>+H195/[1]Formato_Análises_Mecenato!$S$31</f>
        <v>0</v>
      </c>
      <c r="V195" s="32">
        <f>+I195/[1]Formato_Análises_Mecenato!$S$31</f>
        <v>7.4201870653780484E-3</v>
      </c>
      <c r="W195" s="32">
        <f>+J195/[1]Formato_Análises_Mecenato!$S$31</f>
        <v>4.714749717840804E-3</v>
      </c>
      <c r="X195" s="32">
        <f>+K195/[1]Formato_Análises_Mecenato!$S$31</f>
        <v>0</v>
      </c>
    </row>
    <row r="196" spans="1:24" x14ac:dyDescent="0.25">
      <c r="A196" s="28" t="s">
        <v>271</v>
      </c>
      <c r="B196" s="31">
        <f>+[2]TabDin!B197</f>
        <v>4340677.4435775559</v>
      </c>
      <c r="C196" s="31">
        <f>+[2]TabDin!C197</f>
        <v>18521936.556943607</v>
      </c>
      <c r="D196" s="31">
        <f>+[2]TabDin!D197</f>
        <v>3362944.3326998209</v>
      </c>
      <c r="E196" s="31">
        <f>+[2]TabDin!E197</f>
        <v>0</v>
      </c>
      <c r="F196" s="31">
        <f>+[2]TabDin!F197</f>
        <v>2355829.9532144703</v>
      </c>
      <c r="G196" s="31">
        <f>+[2]TabDin!G197</f>
        <v>2822621.180726504</v>
      </c>
      <c r="H196" s="31">
        <f>+[2]TabDin!H197</f>
        <v>0</v>
      </c>
      <c r="I196" s="31">
        <f>+[2]TabDin!I197</f>
        <v>13272875.293429825</v>
      </c>
      <c r="J196" s="31">
        <f>+[2]TabDin!J197</f>
        <v>4419465.3370838249</v>
      </c>
      <c r="K196" s="31">
        <f>+[2]TabDin!K197</f>
        <v>0</v>
      </c>
      <c r="L196" s="31">
        <f t="shared" si="5"/>
        <v>49096350.097675599</v>
      </c>
      <c r="N196" s="28" t="s">
        <v>271</v>
      </c>
      <c r="O196" s="32">
        <f>+B196/[1]Formato_Análises_Mecenato!$S$31</f>
        <v>2.4903718619852071E-3</v>
      </c>
      <c r="P196" s="32">
        <f>+C196/[1]Formato_Análises_Mecenato!$S$31</f>
        <v>1.0626569292573461E-2</v>
      </c>
      <c r="Q196" s="32">
        <f>+D196/[1]Formato_Análises_Mecenato!$S$31</f>
        <v>1.9294181722647539E-3</v>
      </c>
      <c r="R196" s="32">
        <f>+E196/[1]Formato_Análises_Mecenato!$S$31</f>
        <v>0</v>
      </c>
      <c r="S196" s="32">
        <f>+F196/[1]Formato_Análises_Mecenato!$S$31</f>
        <v>1.3516076012024039E-3</v>
      </c>
      <c r="T196" s="32">
        <f>+G196/[1]Formato_Análises_Mecenato!$S$31</f>
        <v>1.6194191936388586E-3</v>
      </c>
      <c r="U196" s="32">
        <f>+H196/[1]Formato_Análises_Mecenato!$S$31</f>
        <v>0</v>
      </c>
      <c r="V196" s="32">
        <f>+I196/[1]Formato_Análises_Mecenato!$S$31</f>
        <v>7.6150314295533291E-3</v>
      </c>
      <c r="W196" s="32">
        <f>+J196/[1]Formato_Análises_Mecenato!$S$31</f>
        <v>2.5355747492311629E-3</v>
      </c>
      <c r="X196" s="32">
        <f>+K196/[1]Formato_Análises_Mecenato!$S$31</f>
        <v>0</v>
      </c>
    </row>
    <row r="197" spans="1:24" x14ac:dyDescent="0.25">
      <c r="A197" s="28" t="s">
        <v>272</v>
      </c>
      <c r="B197" s="31">
        <f>+[2]TabDin!B198</f>
        <v>10344655.45863395</v>
      </c>
      <c r="C197" s="31">
        <f>+[2]TabDin!C198</f>
        <v>28409601.609127767</v>
      </c>
      <c r="D197" s="31">
        <f>+[2]TabDin!D198</f>
        <v>3882299.9044617834</v>
      </c>
      <c r="E197" s="31">
        <f>+[2]TabDin!E198</f>
        <v>0</v>
      </c>
      <c r="F197" s="31">
        <f>+[2]TabDin!F198</f>
        <v>2453635.3482277109</v>
      </c>
      <c r="G197" s="31">
        <f>+[2]TabDin!G198</f>
        <v>4863392.4857947063</v>
      </c>
      <c r="H197" s="31">
        <f>+[2]TabDin!H198</f>
        <v>0</v>
      </c>
      <c r="I197" s="31">
        <f>+[2]TabDin!I198</f>
        <v>19461634.200792126</v>
      </c>
      <c r="J197" s="31">
        <f>+[2]TabDin!J198</f>
        <v>14485827.645786894</v>
      </c>
      <c r="K197" s="31">
        <f>+[2]TabDin!K198</f>
        <v>0</v>
      </c>
      <c r="L197" s="31">
        <f t="shared" si="5"/>
        <v>83901046.652824953</v>
      </c>
      <c r="N197" s="28" t="s">
        <v>272</v>
      </c>
      <c r="O197" s="32">
        <f>+B197/[1]Formato_Análises_Mecenato!$S$31</f>
        <v>5.9350272419414736E-3</v>
      </c>
      <c r="P197" s="32">
        <f>+C197/[1]Formato_Análises_Mecenato!$S$31</f>
        <v>1.6299407955839586E-2</v>
      </c>
      <c r="Q197" s="32">
        <f>+D197/[1]Formato_Análises_Mecenato!$S$31</f>
        <v>2.2273874452857019E-3</v>
      </c>
      <c r="R197" s="32">
        <f>+E197/[1]Formato_Análises_Mecenato!$S$31</f>
        <v>0</v>
      </c>
      <c r="S197" s="32">
        <f>+F197/[1]Formato_Análises_Mecenato!$S$31</f>
        <v>1.4077213776479932E-3</v>
      </c>
      <c r="T197" s="32">
        <f>+G197/[1]Formato_Análises_Mecenato!$S$31</f>
        <v>2.7902685601146823E-3</v>
      </c>
      <c r="U197" s="32">
        <f>+H197/[1]Formato_Análises_Mecenato!$S$31</f>
        <v>0</v>
      </c>
      <c r="V197" s="32">
        <f>+I197/[1]Formato_Análises_Mecenato!$S$31</f>
        <v>1.11657009376757E-2</v>
      </c>
      <c r="W197" s="32">
        <f>+J197/[1]Formato_Análises_Mecenato!$S$31</f>
        <v>8.3109371833218395E-3</v>
      </c>
      <c r="X197" s="32">
        <f>+K197/[1]Formato_Análises_Mecenato!$S$31</f>
        <v>0</v>
      </c>
    </row>
    <row r="198" spans="1:24" x14ac:dyDescent="0.25">
      <c r="A198" s="28" t="s">
        <v>273</v>
      </c>
      <c r="B198" s="31">
        <f>+[2]TabDin!B199</f>
        <v>0</v>
      </c>
      <c r="C198" s="31">
        <f>+[2]TabDin!C199</f>
        <v>611131.12946286704</v>
      </c>
      <c r="D198" s="31">
        <f>+[2]TabDin!D199</f>
        <v>0</v>
      </c>
      <c r="E198" s="31">
        <f>+[2]TabDin!E199</f>
        <v>0</v>
      </c>
      <c r="F198" s="31">
        <f>+[2]TabDin!F199</f>
        <v>13020.950465515232</v>
      </c>
      <c r="G198" s="31">
        <f>+[2]TabDin!G199</f>
        <v>0</v>
      </c>
      <c r="H198" s="31">
        <f>+[2]TabDin!H199</f>
        <v>0</v>
      </c>
      <c r="I198" s="31">
        <f>+[2]TabDin!I199</f>
        <v>2197248.7133791912</v>
      </c>
      <c r="J198" s="31">
        <f>+[2]TabDin!J199</f>
        <v>0</v>
      </c>
      <c r="K198" s="31">
        <f>+[2]TabDin!K199</f>
        <v>0</v>
      </c>
      <c r="L198" s="31">
        <f t="shared" si="5"/>
        <v>2821400.7933075735</v>
      </c>
      <c r="N198" s="28" t="s">
        <v>273</v>
      </c>
      <c r="O198" s="32">
        <f>+B198/[1]Formato_Análises_Mecenato!$S$31</f>
        <v>0</v>
      </c>
      <c r="P198" s="32">
        <f>+C198/[1]Formato_Análises_Mecenato!$S$31</f>
        <v>3.5062355786178562E-4</v>
      </c>
      <c r="Q198" s="32">
        <f>+D198/[1]Formato_Análises_Mecenato!$S$31</f>
        <v>0</v>
      </c>
      <c r="R198" s="32">
        <f>+E198/[1]Formato_Análises_Mecenato!$S$31</f>
        <v>0</v>
      </c>
      <c r="S198" s="32">
        <f>+F198/[1]Formato_Análises_Mecenato!$S$31</f>
        <v>7.4704948886725399E-6</v>
      </c>
      <c r="T198" s="32">
        <f>+G198/[1]Formato_Análises_Mecenato!$S$31</f>
        <v>0</v>
      </c>
      <c r="U198" s="32">
        <f>+H198/[1]Formato_Análises_Mecenato!$S$31</f>
        <v>0</v>
      </c>
      <c r="V198" s="32">
        <f>+I198/[1]Formato_Análises_Mecenato!$S$31</f>
        <v>1.2606249694224643E-3</v>
      </c>
      <c r="W198" s="32">
        <f>+J198/[1]Formato_Análises_Mecenato!$S$31</f>
        <v>0</v>
      </c>
      <c r="X198" s="32">
        <f>+K198/[1]Formato_Análises_Mecenato!$S$31</f>
        <v>0</v>
      </c>
    </row>
    <row r="199" spans="1:24" x14ac:dyDescent="0.25">
      <c r="A199" s="28" t="s">
        <v>274</v>
      </c>
      <c r="B199" s="31">
        <f>+[2]TabDin!B200</f>
        <v>0</v>
      </c>
      <c r="C199" s="31">
        <f>+[2]TabDin!C200</f>
        <v>995629.11480538291</v>
      </c>
      <c r="D199" s="31">
        <f>+[2]TabDin!D200</f>
        <v>0</v>
      </c>
      <c r="E199" s="31">
        <f>+[2]TabDin!E200</f>
        <v>0</v>
      </c>
      <c r="F199" s="31">
        <f>+[2]TabDin!F200</f>
        <v>0</v>
      </c>
      <c r="G199" s="31">
        <f>+[2]TabDin!G200</f>
        <v>3616.8624473276595</v>
      </c>
      <c r="H199" s="31">
        <f>+[2]TabDin!H200</f>
        <v>0</v>
      </c>
      <c r="I199" s="31">
        <f>+[2]TabDin!I200</f>
        <v>1444760.6313352543</v>
      </c>
      <c r="J199" s="31">
        <f>+[2]TabDin!J200</f>
        <v>0</v>
      </c>
      <c r="K199" s="31">
        <f>+[2]TabDin!K200</f>
        <v>0</v>
      </c>
      <c r="L199" s="31">
        <f t="shared" si="5"/>
        <v>2444006.6085879649</v>
      </c>
      <c r="N199" s="28" t="s">
        <v>274</v>
      </c>
      <c r="O199" s="32">
        <f>+B199/[1]Formato_Análises_Mecenato!$S$31</f>
        <v>0</v>
      </c>
      <c r="P199" s="32">
        <f>+C199/[1]Formato_Análises_Mecenato!$S$31</f>
        <v>5.7122114340774175E-4</v>
      </c>
      <c r="Q199" s="32">
        <f>+D199/[1]Formato_Análises_Mecenato!$S$31</f>
        <v>0</v>
      </c>
      <c r="R199" s="32">
        <f>+E199/[1]Formato_Análises_Mecenato!$S$31</f>
        <v>0</v>
      </c>
      <c r="S199" s="32">
        <f>+F199/[1]Formato_Análises_Mecenato!$S$31</f>
        <v>0</v>
      </c>
      <c r="T199" s="32">
        <f>+G199/[1]Formato_Análises_Mecenato!$S$31</f>
        <v>2.0750983192319343E-6</v>
      </c>
      <c r="U199" s="32">
        <f>+H199/[1]Formato_Análises_Mecenato!$S$31</f>
        <v>0</v>
      </c>
      <c r="V199" s="32">
        <f>+I199/[1]Formato_Análises_Mecenato!$S$31</f>
        <v>8.2890085023591654E-4</v>
      </c>
      <c r="W199" s="32">
        <f>+J199/[1]Formato_Análises_Mecenato!$S$31</f>
        <v>0</v>
      </c>
      <c r="X199" s="32">
        <f>+K199/[1]Formato_Análises_Mecenato!$S$31</f>
        <v>0</v>
      </c>
    </row>
    <row r="200" spans="1:24" x14ac:dyDescent="0.25">
      <c r="A200" s="28" t="s">
        <v>275</v>
      </c>
      <c r="B200" s="31">
        <f>+[2]TabDin!B201</f>
        <v>0</v>
      </c>
      <c r="C200" s="31">
        <f>+[2]TabDin!C201</f>
        <v>1944535.1414140337</v>
      </c>
      <c r="D200" s="31">
        <f>+[2]TabDin!D201</f>
        <v>123606.21272363885</v>
      </c>
      <c r="E200" s="31">
        <f>+[2]TabDin!E201</f>
        <v>0</v>
      </c>
      <c r="F200" s="31">
        <f>+[2]TabDin!F201</f>
        <v>123500.6492528439</v>
      </c>
      <c r="G200" s="31">
        <f>+[2]TabDin!G201</f>
        <v>891492.04055562045</v>
      </c>
      <c r="H200" s="31">
        <f>+[2]TabDin!H201</f>
        <v>0</v>
      </c>
      <c r="I200" s="31">
        <f>+[2]TabDin!I201</f>
        <v>6341347.0489755329</v>
      </c>
      <c r="J200" s="31">
        <f>+[2]TabDin!J201</f>
        <v>0</v>
      </c>
      <c r="K200" s="31">
        <f>+[2]TabDin!K201</f>
        <v>0</v>
      </c>
      <c r="L200" s="31">
        <f t="shared" si="5"/>
        <v>9424481.0929216705</v>
      </c>
      <c r="N200" s="28" t="s">
        <v>275</v>
      </c>
      <c r="O200" s="32">
        <f>+B200/[1]Formato_Análises_Mecenato!$S$31</f>
        <v>0</v>
      </c>
      <c r="P200" s="32">
        <f>+C200/[1]Formato_Análises_Mecenato!$S$31</f>
        <v>1.1156359033274966E-3</v>
      </c>
      <c r="Q200" s="32">
        <f>+D200/[1]Formato_Análises_Mecenato!$S$31</f>
        <v>7.0916449824891972E-5</v>
      </c>
      <c r="R200" s="32">
        <f>+E200/[1]Formato_Análises_Mecenato!$S$31</f>
        <v>0</v>
      </c>
      <c r="S200" s="32">
        <f>+F200/[1]Formato_Análises_Mecenato!$S$31</f>
        <v>7.0855885016578413E-5</v>
      </c>
      <c r="T200" s="32">
        <f>+G200/[1]Formato_Análises_Mecenato!$S$31</f>
        <v>5.1147469993846465E-4</v>
      </c>
      <c r="U200" s="32">
        <f>+H200/[1]Formato_Análises_Mecenato!$S$31</f>
        <v>0</v>
      </c>
      <c r="V200" s="32">
        <f>+I200/[1]Formato_Análises_Mecenato!$S$31</f>
        <v>3.6382137265734455E-3</v>
      </c>
      <c r="W200" s="32">
        <f>+J200/[1]Formato_Análises_Mecenato!$S$31</f>
        <v>0</v>
      </c>
      <c r="X200" s="32">
        <f>+K200/[1]Formato_Análises_Mecenato!$S$31</f>
        <v>0</v>
      </c>
    </row>
    <row r="201" spans="1:24" x14ac:dyDescent="0.25">
      <c r="A201" s="28" t="s">
        <v>276</v>
      </c>
      <c r="B201" s="31">
        <f>+[2]TabDin!B202</f>
        <v>119117.13806965233</v>
      </c>
      <c r="C201" s="31">
        <f>+[2]TabDin!C202</f>
        <v>879308.9105777716</v>
      </c>
      <c r="D201" s="31">
        <f>+[2]TabDin!D202</f>
        <v>1001071.9728185741</v>
      </c>
      <c r="E201" s="31">
        <f>+[2]TabDin!E202</f>
        <v>0</v>
      </c>
      <c r="F201" s="31">
        <f>+[2]TabDin!F202</f>
        <v>1240087.5960593596</v>
      </c>
      <c r="G201" s="31">
        <f>+[2]TabDin!G202</f>
        <v>1817848.0038640262</v>
      </c>
      <c r="H201" s="31">
        <f>+[2]TabDin!H202</f>
        <v>0</v>
      </c>
      <c r="I201" s="31">
        <f>+[2]TabDin!I202</f>
        <v>7697627.3406000398</v>
      </c>
      <c r="J201" s="31">
        <f>+[2]TabDin!J202</f>
        <v>1530977.3954464449</v>
      </c>
      <c r="K201" s="31">
        <f>+[2]TabDin!K202</f>
        <v>0</v>
      </c>
      <c r="L201" s="31">
        <f t="shared" si="5"/>
        <v>14286038.357435867</v>
      </c>
      <c r="N201" s="28" t="s">
        <v>276</v>
      </c>
      <c r="O201" s="32">
        <f>+B201/[1]Formato_Análises_Mecenato!$S$31</f>
        <v>6.8340938202580552E-5</v>
      </c>
      <c r="P201" s="32">
        <f>+C201/[1]Formato_Análises_Mecenato!$S$31</f>
        <v>5.0448488683161078E-4</v>
      </c>
      <c r="Q201" s="32">
        <f>+D201/[1]Formato_Análises_Mecenato!$S$31</f>
        <v>5.743438680563764E-4</v>
      </c>
      <c r="R201" s="32">
        <f>+E201/[1]Formato_Análises_Mecenato!$S$31</f>
        <v>0</v>
      </c>
      <c r="S201" s="32">
        <f>+F201/[1]Formato_Análises_Mecenato!$S$31</f>
        <v>7.1147402583265169E-4</v>
      </c>
      <c r="T201" s="32">
        <f>+G201/[1]Formato_Análises_Mecenato!$S$31</f>
        <v>1.0429518380563492E-3</v>
      </c>
      <c r="U201" s="32">
        <f>+H201/[1]Formato_Análises_Mecenato!$S$31</f>
        <v>0</v>
      </c>
      <c r="V201" s="32">
        <f>+I201/[1]Formato_Análises_Mecenato!$S$31</f>
        <v>4.4163508535844161E-3</v>
      </c>
      <c r="W201" s="32">
        <f>+J201/[1]Formato_Análises_Mecenato!$S$31</f>
        <v>8.7836589484355297E-4</v>
      </c>
      <c r="X201" s="32">
        <f>+K201/[1]Formato_Análises_Mecenato!$S$31</f>
        <v>0</v>
      </c>
    </row>
    <row r="202" spans="1:24" x14ac:dyDescent="0.25">
      <c r="A202" s="28" t="s">
        <v>6</v>
      </c>
      <c r="B202" s="31">
        <f>+[2]TabDin!B203</f>
        <v>97386050.109940052</v>
      </c>
      <c r="C202" s="31">
        <f>+[2]TabDin!C203</f>
        <v>496422180.49084288</v>
      </c>
      <c r="D202" s="31">
        <f>+[2]TabDin!D203</f>
        <v>128713378.6676943</v>
      </c>
      <c r="E202" s="31">
        <f>+[2]TabDin!E203</f>
        <v>0</v>
      </c>
      <c r="F202" s="31">
        <f>+[2]TabDin!F203</f>
        <v>40031814.236950241</v>
      </c>
      <c r="G202" s="31">
        <f>+[2]TabDin!G203</f>
        <v>179373081.65163469</v>
      </c>
      <c r="H202" s="31">
        <f>+[2]TabDin!H203</f>
        <v>0</v>
      </c>
      <c r="I202" s="31">
        <f>+[2]TabDin!I203</f>
        <v>350599353.41810924</v>
      </c>
      <c r="J202" s="31">
        <f>+[2]TabDin!J203</f>
        <v>217893071.5826329</v>
      </c>
      <c r="K202" s="31">
        <f>+[2]TabDin!K203</f>
        <v>0</v>
      </c>
      <c r="L202" s="31">
        <f t="shared" si="5"/>
        <v>1510418930.1578045</v>
      </c>
      <c r="N202" s="28" t="s">
        <v>6</v>
      </c>
      <c r="O202" s="32">
        <f>+B202/[1]Formato_Análises_Mecenato!$S$31</f>
        <v>5.5873186178005116E-2</v>
      </c>
      <c r="P202" s="32">
        <f>+C202/[1]Formato_Análises_Mecenato!$S$31</f>
        <v>0.2848117249045824</v>
      </c>
      <c r="Q202" s="32">
        <f>+D202/[1]Formato_Análises_Mecenato!$S$31</f>
        <v>7.3846578249979949E-2</v>
      </c>
      <c r="R202" s="32">
        <f>+E202/[1]Formato_Análises_Mecenato!$S$31</f>
        <v>0</v>
      </c>
      <c r="S202" s="32">
        <f>+F202/[1]Formato_Análises_Mecenato!$S$31</f>
        <v>2.2967406598577506E-2</v>
      </c>
      <c r="T202" s="32">
        <f>+G202/[1]Formato_Análises_Mecenato!$S$31</f>
        <v>0.10291151119826918</v>
      </c>
      <c r="U202" s="32">
        <f>+H202/[1]Formato_Análises_Mecenato!$S$31</f>
        <v>0</v>
      </c>
      <c r="V202" s="32">
        <f>+I202/[1]Formato_Análises_Mecenato!$S$31</f>
        <v>0.20114896255987286</v>
      </c>
      <c r="W202" s="32">
        <f>+J202/[1]Formato_Análises_Mecenato!$S$31</f>
        <v>0.12501154058194236</v>
      </c>
      <c r="X202" s="32">
        <f>+K202/[1]Formato_Análises_Mecenato!$S$31</f>
        <v>0</v>
      </c>
    </row>
    <row r="203" spans="1:24" x14ac:dyDescent="0.25">
      <c r="A203" s="28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N203" s="28"/>
      <c r="O203" s="32"/>
      <c r="P203" s="32"/>
      <c r="Q203" s="32"/>
      <c r="R203" s="32"/>
      <c r="S203" s="32"/>
      <c r="T203" s="32"/>
      <c r="U203" s="32"/>
      <c r="V203" s="32"/>
      <c r="W203" s="32"/>
      <c r="X203" s="32"/>
    </row>
    <row r="204" spans="1:24" x14ac:dyDescent="0.25">
      <c r="A204" s="28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N204" s="28"/>
      <c r="O204" s="32"/>
      <c r="P204" s="32"/>
      <c r="Q204" s="32"/>
      <c r="R204" s="32"/>
      <c r="S204" s="32"/>
      <c r="T204" s="32"/>
      <c r="U204" s="32"/>
      <c r="V204" s="32"/>
      <c r="W204" s="32"/>
      <c r="X204" s="32"/>
    </row>
    <row r="205" spans="1:24" x14ac:dyDescent="0.25"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</row>
    <row r="206" spans="1:24" x14ac:dyDescent="0.25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</row>
    <row r="207" spans="1:24" x14ac:dyDescent="0.25">
      <c r="A207" s="28"/>
      <c r="B207" s="30">
        <v>2013</v>
      </c>
      <c r="C207" s="30">
        <v>2013</v>
      </c>
      <c r="D207" s="30">
        <v>2013</v>
      </c>
      <c r="E207" s="30">
        <v>2013</v>
      </c>
      <c r="F207" s="30">
        <v>2013</v>
      </c>
      <c r="G207" s="30">
        <v>2013</v>
      </c>
      <c r="H207" s="30">
        <v>2013</v>
      </c>
      <c r="I207" s="30">
        <v>2013</v>
      </c>
      <c r="J207" s="30">
        <v>2013</v>
      </c>
      <c r="K207" s="30">
        <v>2013</v>
      </c>
      <c r="O207" s="30">
        <v>2013</v>
      </c>
      <c r="P207" s="30">
        <v>2013</v>
      </c>
      <c r="Q207" s="30">
        <v>2013</v>
      </c>
      <c r="R207" s="30">
        <v>2013</v>
      </c>
      <c r="S207" s="30">
        <v>2013</v>
      </c>
      <c r="T207" s="30">
        <v>2013</v>
      </c>
      <c r="U207" s="30">
        <v>2013</v>
      </c>
      <c r="V207" s="30">
        <v>2013</v>
      </c>
      <c r="W207" s="30">
        <v>2013</v>
      </c>
      <c r="X207" s="30">
        <v>2013</v>
      </c>
    </row>
    <row r="208" spans="1:24" x14ac:dyDescent="0.25">
      <c r="A208" s="28"/>
      <c r="B208" s="28" t="s">
        <v>283</v>
      </c>
      <c r="C208" s="28" t="s">
        <v>284</v>
      </c>
      <c r="D208" s="28" t="s">
        <v>285</v>
      </c>
      <c r="E208" s="28" t="s">
        <v>286</v>
      </c>
      <c r="F208" s="28" t="s">
        <v>287</v>
      </c>
      <c r="G208" s="28" t="s">
        <v>288</v>
      </c>
      <c r="H208" s="28" t="s">
        <v>289</v>
      </c>
      <c r="I208" s="28" t="s">
        <v>290</v>
      </c>
      <c r="J208" s="28" t="s">
        <v>291</v>
      </c>
      <c r="K208" s="28" t="s">
        <v>292</v>
      </c>
      <c r="L208" s="28" t="s">
        <v>293</v>
      </c>
      <c r="O208" s="28" t="s">
        <v>283</v>
      </c>
      <c r="P208" s="28" t="s">
        <v>284</v>
      </c>
      <c r="Q208" s="28" t="s">
        <v>285</v>
      </c>
      <c r="R208" s="28" t="s">
        <v>286</v>
      </c>
      <c r="S208" s="28" t="s">
        <v>287</v>
      </c>
      <c r="T208" s="28" t="s">
        <v>288</v>
      </c>
      <c r="U208" s="28" t="s">
        <v>289</v>
      </c>
      <c r="V208" s="28" t="s">
        <v>290</v>
      </c>
      <c r="W208" s="28" t="s">
        <v>291</v>
      </c>
      <c r="X208" s="28" t="s">
        <v>292</v>
      </c>
    </row>
    <row r="209" spans="1:24" x14ac:dyDescent="0.25">
      <c r="A209" s="28" t="s">
        <v>250</v>
      </c>
      <c r="B209" s="31">
        <f>+[2]TabDin!B210</f>
        <v>0</v>
      </c>
      <c r="C209" s="31">
        <f>+[2]TabDin!C210</f>
        <v>0</v>
      </c>
      <c r="D209" s="31">
        <f>+[2]TabDin!D210</f>
        <v>786037.75760800345</v>
      </c>
      <c r="E209" s="31">
        <f>+[2]TabDin!E210</f>
        <v>0</v>
      </c>
      <c r="F209" s="31">
        <f>+[2]TabDin!F210</f>
        <v>0</v>
      </c>
      <c r="G209" s="31">
        <f>+[2]TabDin!G210</f>
        <v>0</v>
      </c>
      <c r="H209" s="31">
        <f>+[2]TabDin!H210</f>
        <v>0</v>
      </c>
      <c r="I209" s="31">
        <f>+[2]TabDin!I210</f>
        <v>0</v>
      </c>
      <c r="J209" s="31">
        <f>+[2]TabDin!J210</f>
        <v>0</v>
      </c>
      <c r="K209" s="31">
        <f>+[2]TabDin!K210</f>
        <v>0</v>
      </c>
      <c r="L209" s="31">
        <f>SUM(B209:K209)</f>
        <v>786037.75760800345</v>
      </c>
      <c r="N209" s="28" t="s">
        <v>250</v>
      </c>
      <c r="O209" s="32">
        <f>+B209/[1]Formato_Análises_Mecenato!$T$31</f>
        <v>0</v>
      </c>
      <c r="P209" s="32">
        <f>+C209/[1]Formato_Análises_Mecenato!$T$31</f>
        <v>0</v>
      </c>
      <c r="Q209" s="32">
        <f>+D209/[1]Formato_Análises_Mecenato!$T$31</f>
        <v>4.7159880425444976E-4</v>
      </c>
      <c r="R209" s="32">
        <f>+E209/[1]Formato_Análises_Mecenato!$T$31</f>
        <v>0</v>
      </c>
      <c r="S209" s="32">
        <f>+F209/[1]Formato_Análises_Mecenato!$T$31</f>
        <v>0</v>
      </c>
      <c r="T209" s="32">
        <f>+G209/[1]Formato_Análises_Mecenato!$T$31</f>
        <v>0</v>
      </c>
      <c r="U209" s="32">
        <f>+H209/[1]Formato_Análises_Mecenato!$T$31</f>
        <v>0</v>
      </c>
      <c r="V209" s="32">
        <f>+I209/[1]Formato_Análises_Mecenato!$T$31</f>
        <v>0</v>
      </c>
      <c r="W209" s="32">
        <f>+J209/[1]Formato_Análises_Mecenato!$T$31</f>
        <v>0</v>
      </c>
      <c r="X209" s="32">
        <f>+K209/[1]Formato_Análises_Mecenato!$T$31</f>
        <v>0</v>
      </c>
    </row>
    <row r="210" spans="1:24" x14ac:dyDescent="0.25">
      <c r="A210" s="28" t="s">
        <v>251</v>
      </c>
      <c r="B210" s="31">
        <f>+[2]TabDin!B211</f>
        <v>0</v>
      </c>
      <c r="C210" s="31">
        <f>+[2]TabDin!C211</f>
        <v>56609.485748927378</v>
      </c>
      <c r="D210" s="31">
        <f>+[2]TabDin!D211</f>
        <v>0</v>
      </c>
      <c r="E210" s="31">
        <f>+[2]TabDin!E211</f>
        <v>0</v>
      </c>
      <c r="F210" s="31">
        <f>+[2]TabDin!F211</f>
        <v>0</v>
      </c>
      <c r="G210" s="31">
        <f>+[2]TabDin!G211</f>
        <v>0</v>
      </c>
      <c r="H210" s="31">
        <f>+[2]TabDin!H211</f>
        <v>0</v>
      </c>
      <c r="I210" s="31">
        <f>+[2]TabDin!I211</f>
        <v>0</v>
      </c>
      <c r="J210" s="31">
        <f>+[2]TabDin!J211</f>
        <v>0</v>
      </c>
      <c r="K210" s="31">
        <f>+[2]TabDin!K211</f>
        <v>0</v>
      </c>
      <c r="L210" s="31">
        <f t="shared" ref="L210:L236" si="6">SUM(B210:K210)</f>
        <v>56609.485748927378</v>
      </c>
      <c r="N210" s="28" t="s">
        <v>251</v>
      </c>
      <c r="O210" s="32">
        <f>+B210/[1]Formato_Análises_Mecenato!$T$31</f>
        <v>0</v>
      </c>
      <c r="P210" s="32">
        <f>+C210/[1]Formato_Análises_Mecenato!$T$31</f>
        <v>3.3963973778938019E-5</v>
      </c>
      <c r="Q210" s="32">
        <f>+D210/[1]Formato_Análises_Mecenato!$T$31</f>
        <v>0</v>
      </c>
      <c r="R210" s="32">
        <f>+E210/[1]Formato_Análises_Mecenato!$T$31</f>
        <v>0</v>
      </c>
      <c r="S210" s="32">
        <f>+F210/[1]Formato_Análises_Mecenato!$T$31</f>
        <v>0</v>
      </c>
      <c r="T210" s="32">
        <f>+G210/[1]Formato_Análises_Mecenato!$T$31</f>
        <v>0</v>
      </c>
      <c r="U210" s="32">
        <f>+H210/[1]Formato_Análises_Mecenato!$T$31</f>
        <v>0</v>
      </c>
      <c r="V210" s="32">
        <f>+I210/[1]Formato_Análises_Mecenato!$T$31</f>
        <v>0</v>
      </c>
      <c r="W210" s="32">
        <f>+J210/[1]Formato_Análises_Mecenato!$T$31</f>
        <v>0</v>
      </c>
      <c r="X210" s="32">
        <f>+K210/[1]Formato_Análises_Mecenato!$T$31</f>
        <v>0</v>
      </c>
    </row>
    <row r="211" spans="1:24" x14ac:dyDescent="0.25">
      <c r="A211" s="28" t="s">
        <v>252</v>
      </c>
      <c r="B211" s="31">
        <f>+[2]TabDin!B212</f>
        <v>0</v>
      </c>
      <c r="C211" s="31">
        <f>+[2]TabDin!C212</f>
        <v>212616.77050052554</v>
      </c>
      <c r="D211" s="31">
        <f>+[2]TabDin!D212</f>
        <v>257717.29757639457</v>
      </c>
      <c r="E211" s="31">
        <f>+[2]TabDin!E212</f>
        <v>0</v>
      </c>
      <c r="F211" s="31">
        <f>+[2]TabDin!F212</f>
        <v>0</v>
      </c>
      <c r="G211" s="31">
        <f>+[2]TabDin!G212</f>
        <v>154630.37854583672</v>
      </c>
      <c r="H211" s="31">
        <f>+[2]TabDin!H212</f>
        <v>0</v>
      </c>
      <c r="I211" s="31">
        <f>+[2]TabDin!I212</f>
        <v>2569355.7400634796</v>
      </c>
      <c r="J211" s="31">
        <f>+[2]TabDin!J212</f>
        <v>604399.63714535092</v>
      </c>
      <c r="K211" s="31">
        <f>+[2]TabDin!K212</f>
        <v>0</v>
      </c>
      <c r="L211" s="31">
        <f t="shared" si="6"/>
        <v>3798719.8238315871</v>
      </c>
      <c r="N211" s="28" t="s">
        <v>252</v>
      </c>
      <c r="O211" s="32">
        <f>+B211/[1]Formato_Análises_Mecenato!$T$31</f>
        <v>0</v>
      </c>
      <c r="P211" s="32">
        <f>+C211/[1]Formato_Análises_Mecenato!$T$31</f>
        <v>1.2756361098685938E-4</v>
      </c>
      <c r="Q211" s="32">
        <f>+D211/[1]Formato_Análises_Mecenato!$T$31</f>
        <v>1.5462255877195073E-4</v>
      </c>
      <c r="R211" s="32">
        <f>+E211/[1]Formato_Análises_Mecenato!$T$31</f>
        <v>0</v>
      </c>
      <c r="S211" s="32">
        <f>+F211/[1]Formato_Análises_Mecenato!$T$31</f>
        <v>0</v>
      </c>
      <c r="T211" s="32">
        <f>+G211/[1]Formato_Análises_Mecenato!$T$31</f>
        <v>9.2773535263170431E-5</v>
      </c>
      <c r="U211" s="32">
        <f>+H211/[1]Formato_Análises_Mecenato!$T$31</f>
        <v>0</v>
      </c>
      <c r="V211" s="32">
        <f>+I211/[1]Formato_Análises_Mecenato!$T$31</f>
        <v>1.5415354834933011E-3</v>
      </c>
      <c r="W211" s="32">
        <f>+J211/[1]Formato_Análises_Mecenato!$T$31</f>
        <v>3.6262144332221399E-4</v>
      </c>
      <c r="X211" s="32">
        <f>+K211/[1]Formato_Análises_Mecenato!$T$31</f>
        <v>0</v>
      </c>
    </row>
    <row r="212" spans="1:24" x14ac:dyDescent="0.25">
      <c r="A212" s="28" t="s">
        <v>253</v>
      </c>
      <c r="B212" s="31">
        <f>+[2]TabDin!B213</f>
        <v>0</v>
      </c>
      <c r="C212" s="31">
        <f>+[2]TabDin!C213</f>
        <v>0</v>
      </c>
      <c r="D212" s="31">
        <f>+[2]TabDin!D213</f>
        <v>0</v>
      </c>
      <c r="E212" s="31">
        <f>+[2]TabDin!E213</f>
        <v>0</v>
      </c>
      <c r="F212" s="31">
        <f>+[2]TabDin!F213</f>
        <v>0</v>
      </c>
      <c r="G212" s="31">
        <f>+[2]TabDin!G213</f>
        <v>0</v>
      </c>
      <c r="H212" s="31">
        <f>+[2]TabDin!H213</f>
        <v>0</v>
      </c>
      <c r="I212" s="31">
        <f>+[2]TabDin!I213</f>
        <v>5798.6391954688779</v>
      </c>
      <c r="J212" s="31">
        <f>+[2]TabDin!J213</f>
        <v>0</v>
      </c>
      <c r="K212" s="31">
        <f>+[2]TabDin!K213</f>
        <v>0</v>
      </c>
      <c r="L212" s="31">
        <f t="shared" si="6"/>
        <v>5798.6391954688779</v>
      </c>
      <c r="N212" s="28" t="s">
        <v>253</v>
      </c>
      <c r="O212" s="32">
        <f>+B212/[1]Formato_Análises_Mecenato!$T$31</f>
        <v>0</v>
      </c>
      <c r="P212" s="32">
        <f>+C212/[1]Formato_Análises_Mecenato!$T$31</f>
        <v>0</v>
      </c>
      <c r="Q212" s="32">
        <f>+D212/[1]Formato_Análises_Mecenato!$T$31</f>
        <v>0</v>
      </c>
      <c r="R212" s="32">
        <f>+E212/[1]Formato_Análises_Mecenato!$T$31</f>
        <v>0</v>
      </c>
      <c r="S212" s="32">
        <f>+F212/[1]Formato_Análises_Mecenato!$T$31</f>
        <v>0</v>
      </c>
      <c r="T212" s="32">
        <f>+G212/[1]Formato_Análises_Mecenato!$T$31</f>
        <v>0</v>
      </c>
      <c r="U212" s="32">
        <f>+H212/[1]Formato_Análises_Mecenato!$T$31</f>
        <v>0</v>
      </c>
      <c r="V212" s="32">
        <f>+I212/[1]Formato_Análises_Mecenato!$T$31</f>
        <v>3.4790075723688917E-6</v>
      </c>
      <c r="W212" s="32">
        <f>+J212/[1]Formato_Análises_Mecenato!$T$31</f>
        <v>0</v>
      </c>
      <c r="X212" s="32">
        <f>+K212/[1]Formato_Análises_Mecenato!$T$31</f>
        <v>0</v>
      </c>
    </row>
    <row r="213" spans="1:24" x14ac:dyDescent="0.25">
      <c r="A213" s="28" t="s">
        <v>254</v>
      </c>
      <c r="B213" s="31">
        <f>+[2]TabDin!B214</f>
        <v>0</v>
      </c>
      <c r="C213" s="31">
        <f>+[2]TabDin!C214</f>
        <v>702317.00490382384</v>
      </c>
      <c r="D213" s="31">
        <f>+[2]TabDin!D214</f>
        <v>461188.32547917776</v>
      </c>
      <c r="E213" s="31">
        <f>+[2]TabDin!E214</f>
        <v>0</v>
      </c>
      <c r="F213" s="31">
        <f>+[2]TabDin!F214</f>
        <v>0</v>
      </c>
      <c r="G213" s="31">
        <f>+[2]TabDin!G214</f>
        <v>0</v>
      </c>
      <c r="H213" s="31">
        <f>+[2]TabDin!H214</f>
        <v>0</v>
      </c>
      <c r="I213" s="31">
        <f>+[2]TabDin!I214</f>
        <v>902010.54151738097</v>
      </c>
      <c r="J213" s="31">
        <f>+[2]TabDin!J214</f>
        <v>0</v>
      </c>
      <c r="K213" s="31">
        <f>+[2]TabDin!K214</f>
        <v>0</v>
      </c>
      <c r="L213" s="31">
        <f t="shared" si="6"/>
        <v>2065515.8719003825</v>
      </c>
      <c r="N213" s="28" t="s">
        <v>254</v>
      </c>
      <c r="O213" s="32">
        <f>+B213/[1]Formato_Análises_Mecenato!$T$31</f>
        <v>0</v>
      </c>
      <c r="P213" s="32">
        <f>+C213/[1]Formato_Análises_Mecenato!$T$31</f>
        <v>4.2136889292458771E-4</v>
      </c>
      <c r="Q213" s="32">
        <f>+D213/[1]Formato_Análises_Mecenato!$T$31</f>
        <v>2.7669900170439047E-4</v>
      </c>
      <c r="R213" s="32">
        <f>+E213/[1]Formato_Análises_Mecenato!$T$31</f>
        <v>0</v>
      </c>
      <c r="S213" s="32">
        <f>+F213/[1]Formato_Análises_Mecenato!$T$31</f>
        <v>0</v>
      </c>
      <c r="T213" s="32">
        <f>+G213/[1]Formato_Análises_Mecenato!$T$31</f>
        <v>0</v>
      </c>
      <c r="U213" s="32">
        <f>+H213/[1]Formato_Análises_Mecenato!$T$31</f>
        <v>0</v>
      </c>
      <c r="V213" s="32">
        <f>+I213/[1]Formato_Análises_Mecenato!$T$31</f>
        <v>5.4117895570182759E-4</v>
      </c>
      <c r="W213" s="32">
        <f>+J213/[1]Formato_Análises_Mecenato!$T$31</f>
        <v>0</v>
      </c>
      <c r="X213" s="32">
        <f>+K213/[1]Formato_Análises_Mecenato!$T$31</f>
        <v>0</v>
      </c>
    </row>
    <row r="214" spans="1:24" x14ac:dyDescent="0.25">
      <c r="A214" s="28" t="s">
        <v>255</v>
      </c>
      <c r="B214" s="31">
        <f>+[2]TabDin!B215</f>
        <v>0</v>
      </c>
      <c r="C214" s="31">
        <f>+[2]TabDin!C215</f>
        <v>0</v>
      </c>
      <c r="D214" s="31">
        <f>+[2]TabDin!D215</f>
        <v>0</v>
      </c>
      <c r="E214" s="31">
        <f>+[2]TabDin!E215</f>
        <v>0</v>
      </c>
      <c r="F214" s="31">
        <f>+[2]TabDin!F215</f>
        <v>0</v>
      </c>
      <c r="G214" s="31">
        <f>+[2]TabDin!G215</f>
        <v>0</v>
      </c>
      <c r="H214" s="31">
        <f>+[2]TabDin!H215</f>
        <v>0</v>
      </c>
      <c r="I214" s="31">
        <f>+[2]TabDin!I215</f>
        <v>0</v>
      </c>
      <c r="J214" s="31">
        <f>+[2]TabDin!J215</f>
        <v>0</v>
      </c>
      <c r="K214" s="31">
        <f>+[2]TabDin!K215</f>
        <v>0</v>
      </c>
      <c r="L214" s="31">
        <f t="shared" si="6"/>
        <v>0</v>
      </c>
      <c r="N214" s="28" t="s">
        <v>255</v>
      </c>
      <c r="O214" s="32">
        <f>+B214/[1]Formato_Análises_Mecenato!$T$31</f>
        <v>0</v>
      </c>
      <c r="P214" s="32">
        <f>+C214/[1]Formato_Análises_Mecenato!$T$31</f>
        <v>0</v>
      </c>
      <c r="Q214" s="32">
        <f>+D214/[1]Formato_Análises_Mecenato!$T$31</f>
        <v>0</v>
      </c>
      <c r="R214" s="32">
        <f>+E214/[1]Formato_Análises_Mecenato!$T$31</f>
        <v>0</v>
      </c>
      <c r="S214" s="32">
        <f>+F214/[1]Formato_Análises_Mecenato!$T$31</f>
        <v>0</v>
      </c>
      <c r="T214" s="32">
        <f>+G214/[1]Formato_Análises_Mecenato!$T$31</f>
        <v>0</v>
      </c>
      <c r="U214" s="32">
        <f>+H214/[1]Formato_Análises_Mecenato!$T$31</f>
        <v>0</v>
      </c>
      <c r="V214" s="32">
        <f>+I214/[1]Formato_Análises_Mecenato!$T$31</f>
        <v>0</v>
      </c>
      <c r="W214" s="32">
        <f>+J214/[1]Formato_Análises_Mecenato!$T$31</f>
        <v>0</v>
      </c>
      <c r="X214" s="32">
        <f>+K214/[1]Formato_Análises_Mecenato!$T$31</f>
        <v>0</v>
      </c>
    </row>
    <row r="215" spans="1:24" x14ac:dyDescent="0.25">
      <c r="A215" s="28" t="s">
        <v>256</v>
      </c>
      <c r="B215" s="31">
        <f>+[2]TabDin!B216</f>
        <v>0</v>
      </c>
      <c r="C215" s="31">
        <f>+[2]TabDin!C216</f>
        <v>523465.63312332425</v>
      </c>
      <c r="D215" s="31">
        <f>+[2]TabDin!D216</f>
        <v>0</v>
      </c>
      <c r="E215" s="31">
        <f>+[2]TabDin!E216</f>
        <v>0</v>
      </c>
      <c r="F215" s="31">
        <f>+[2]TabDin!F216</f>
        <v>0</v>
      </c>
      <c r="G215" s="31">
        <f>+[2]TabDin!G216</f>
        <v>0</v>
      </c>
      <c r="H215" s="31">
        <f>+[2]TabDin!H216</f>
        <v>0</v>
      </c>
      <c r="I215" s="31">
        <f>+[2]TabDin!I216</f>
        <v>0</v>
      </c>
      <c r="J215" s="31">
        <f>+[2]TabDin!J216</f>
        <v>0</v>
      </c>
      <c r="K215" s="31">
        <f>+[2]TabDin!K216</f>
        <v>0</v>
      </c>
      <c r="L215" s="31">
        <f t="shared" si="6"/>
        <v>523465.63312332425</v>
      </c>
      <c r="N215" s="28" t="s">
        <v>256</v>
      </c>
      <c r="O215" s="32">
        <f>+B215/[1]Formato_Análises_Mecenato!$T$31</f>
        <v>0</v>
      </c>
      <c r="P215" s="32">
        <f>+C215/[1]Formato_Análises_Mecenato!$T$31</f>
        <v>3.1406349664486478E-4</v>
      </c>
      <c r="Q215" s="32">
        <f>+D215/[1]Formato_Análises_Mecenato!$T$31</f>
        <v>0</v>
      </c>
      <c r="R215" s="32">
        <f>+E215/[1]Formato_Análises_Mecenato!$T$31</f>
        <v>0</v>
      </c>
      <c r="S215" s="32">
        <f>+F215/[1]Formato_Análises_Mecenato!$T$31</f>
        <v>0</v>
      </c>
      <c r="T215" s="32">
        <f>+G215/[1]Formato_Análises_Mecenato!$T$31</f>
        <v>0</v>
      </c>
      <c r="U215" s="32">
        <f>+H215/[1]Formato_Análises_Mecenato!$T$31</f>
        <v>0</v>
      </c>
      <c r="V215" s="32">
        <f>+I215/[1]Formato_Análises_Mecenato!$T$31</f>
        <v>0</v>
      </c>
      <c r="W215" s="32">
        <f>+J215/[1]Formato_Análises_Mecenato!$T$31</f>
        <v>0</v>
      </c>
      <c r="X215" s="32">
        <f>+K215/[1]Formato_Análises_Mecenato!$T$31</f>
        <v>0</v>
      </c>
    </row>
    <row r="216" spans="1:24" x14ac:dyDescent="0.25">
      <c r="A216" s="28" t="s">
        <v>257</v>
      </c>
      <c r="B216" s="31">
        <f>+[2]TabDin!B217</f>
        <v>0</v>
      </c>
      <c r="C216" s="31">
        <f>+[2]TabDin!C217</f>
        <v>0</v>
      </c>
      <c r="D216" s="31">
        <f>+[2]TabDin!D217</f>
        <v>451649.56400263146</v>
      </c>
      <c r="E216" s="31">
        <f>+[2]TabDin!E217</f>
        <v>0</v>
      </c>
      <c r="F216" s="31">
        <f>+[2]TabDin!F217</f>
        <v>0</v>
      </c>
      <c r="G216" s="31">
        <f>+[2]TabDin!G217</f>
        <v>0</v>
      </c>
      <c r="H216" s="31">
        <f>+[2]TabDin!H217</f>
        <v>0</v>
      </c>
      <c r="I216" s="31">
        <f>+[2]TabDin!I217</f>
        <v>87623.881175974151</v>
      </c>
      <c r="J216" s="31">
        <f>+[2]TabDin!J217</f>
        <v>0</v>
      </c>
      <c r="K216" s="31">
        <f>+[2]TabDin!K217</f>
        <v>0</v>
      </c>
      <c r="L216" s="31">
        <f t="shared" si="6"/>
        <v>539273.44517860562</v>
      </c>
      <c r="N216" s="28" t="s">
        <v>257</v>
      </c>
      <c r="O216" s="32">
        <f>+B216/[1]Formato_Análises_Mecenato!$T$31</f>
        <v>0</v>
      </c>
      <c r="P216" s="32">
        <f>+C216/[1]Formato_Análises_Mecenato!$T$31</f>
        <v>0</v>
      </c>
      <c r="Q216" s="32">
        <f>+D216/[1]Formato_Análises_Mecenato!$T$31</f>
        <v>2.7097603424784369E-4</v>
      </c>
      <c r="R216" s="32">
        <f>+E216/[1]Formato_Análises_Mecenato!$T$31</f>
        <v>0</v>
      </c>
      <c r="S216" s="32">
        <f>+F216/[1]Formato_Análises_Mecenato!$T$31</f>
        <v>0</v>
      </c>
      <c r="T216" s="32">
        <f>+G216/[1]Formato_Análises_Mecenato!$T$31</f>
        <v>0</v>
      </c>
      <c r="U216" s="32">
        <f>+H216/[1]Formato_Análises_Mecenato!$T$31</f>
        <v>0</v>
      </c>
      <c r="V216" s="32">
        <f>+I216/[1]Formato_Análises_Mecenato!$T$31</f>
        <v>5.2571669982463248E-5</v>
      </c>
      <c r="W216" s="32">
        <f>+J216/[1]Formato_Análises_Mecenato!$T$31</f>
        <v>0</v>
      </c>
      <c r="X216" s="32">
        <f>+K216/[1]Formato_Análises_Mecenato!$T$31</f>
        <v>0</v>
      </c>
    </row>
    <row r="217" spans="1:24" x14ac:dyDescent="0.25">
      <c r="A217" s="28" t="s">
        <v>258</v>
      </c>
      <c r="B217" s="31">
        <f>+[2]TabDin!B218</f>
        <v>0</v>
      </c>
      <c r="C217" s="31">
        <f>+[2]TabDin!C218</f>
        <v>572934.01738784241</v>
      </c>
      <c r="D217" s="31">
        <f>+[2]TabDin!D218</f>
        <v>0</v>
      </c>
      <c r="E217" s="31">
        <f>+[2]TabDin!E218</f>
        <v>0</v>
      </c>
      <c r="F217" s="31">
        <f>+[2]TabDin!F218</f>
        <v>0</v>
      </c>
      <c r="G217" s="31">
        <f>+[2]TabDin!G218</f>
        <v>257717.29757639457</v>
      </c>
      <c r="H217" s="31">
        <f>+[2]TabDin!H218</f>
        <v>0</v>
      </c>
      <c r="I217" s="31">
        <f>+[2]TabDin!I218</f>
        <v>1269180.7232928223</v>
      </c>
      <c r="J217" s="31">
        <f>+[2]TabDin!J218</f>
        <v>0</v>
      </c>
      <c r="K217" s="31">
        <f>+[2]TabDin!K218</f>
        <v>0</v>
      </c>
      <c r="L217" s="31">
        <f t="shared" si="6"/>
        <v>2099832.0382570592</v>
      </c>
      <c r="N217" s="28" t="s">
        <v>258</v>
      </c>
      <c r="O217" s="32">
        <f>+B217/[1]Formato_Análises_Mecenato!$T$31</f>
        <v>0</v>
      </c>
      <c r="P217" s="32">
        <f>+C217/[1]Formato_Análises_Mecenato!$T$31</f>
        <v>3.4374302621166286E-4</v>
      </c>
      <c r="Q217" s="32">
        <f>+D217/[1]Formato_Análises_Mecenato!$T$31</f>
        <v>0</v>
      </c>
      <c r="R217" s="32">
        <f>+E217/[1]Formato_Análises_Mecenato!$T$31</f>
        <v>0</v>
      </c>
      <c r="S217" s="32">
        <f>+F217/[1]Formato_Análises_Mecenato!$T$31</f>
        <v>0</v>
      </c>
      <c r="T217" s="32">
        <f>+G217/[1]Formato_Análises_Mecenato!$T$31</f>
        <v>1.5462255877195073E-4</v>
      </c>
      <c r="U217" s="32">
        <f>+H217/[1]Formato_Análises_Mecenato!$T$31</f>
        <v>0</v>
      </c>
      <c r="V217" s="32">
        <f>+I217/[1]Formato_Análises_Mecenato!$T$31</f>
        <v>7.6146992392468022E-4</v>
      </c>
      <c r="W217" s="32">
        <f>+J217/[1]Formato_Análises_Mecenato!$T$31</f>
        <v>0</v>
      </c>
      <c r="X217" s="32">
        <f>+K217/[1]Formato_Análises_Mecenato!$T$31</f>
        <v>0</v>
      </c>
    </row>
    <row r="218" spans="1:24" x14ac:dyDescent="0.25">
      <c r="A218" s="28" t="s">
        <v>259</v>
      </c>
      <c r="B218" s="31">
        <f>+[2]TabDin!B219</f>
        <v>367247.14904636226</v>
      </c>
      <c r="C218" s="31">
        <f>+[2]TabDin!C219</f>
        <v>3841750.069198431</v>
      </c>
      <c r="D218" s="31">
        <f>+[2]TabDin!D219</f>
        <v>2245226.7050965698</v>
      </c>
      <c r="E218" s="31">
        <f>+[2]TabDin!E219</f>
        <v>0</v>
      </c>
      <c r="F218" s="31">
        <f>+[2]TabDin!F219</f>
        <v>235630.15202220483</v>
      </c>
      <c r="G218" s="31">
        <f>+[2]TabDin!G219</f>
        <v>2278396.1454518144</v>
      </c>
      <c r="H218" s="31">
        <f>+[2]TabDin!H219</f>
        <v>0</v>
      </c>
      <c r="I218" s="31">
        <f>+[2]TabDin!I219</f>
        <v>3185340.2207401604</v>
      </c>
      <c r="J218" s="31">
        <f>+[2]TabDin!J219</f>
        <v>167516.24342465648</v>
      </c>
      <c r="K218" s="31">
        <f>+[2]TabDin!K219</f>
        <v>0</v>
      </c>
      <c r="L218" s="31">
        <f t="shared" si="6"/>
        <v>12321106.684980197</v>
      </c>
      <c r="N218" s="28" t="s">
        <v>259</v>
      </c>
      <c r="O218" s="32">
        <f>+B218/[1]Formato_Análises_Mecenato!$T$31</f>
        <v>2.203371462500298E-4</v>
      </c>
      <c r="P218" s="32">
        <f>+C218/[1]Formato_Análises_Mecenato!$T$31</f>
        <v>2.3049334734145882E-3</v>
      </c>
      <c r="Q218" s="32">
        <f>+D218/[1]Formato_Análises_Mecenato!$T$31</f>
        <v>1.3470678973817774E-3</v>
      </c>
      <c r="R218" s="32">
        <f>+E218/[1]Formato_Análises_Mecenato!$T$31</f>
        <v>0</v>
      </c>
      <c r="S218" s="32">
        <f>+F218/[1]Formato_Análises_Mecenato!$T$31</f>
        <v>1.4137094161751826E-4</v>
      </c>
      <c r="T218" s="32">
        <f>+G218/[1]Formato_Análises_Mecenato!$T$31</f>
        <v>1.3669685551528812E-3</v>
      </c>
      <c r="U218" s="32">
        <f>+H218/[1]Formato_Análises_Mecenato!$T$31</f>
        <v>0</v>
      </c>
      <c r="V218" s="32">
        <f>+I218/[1]Formato_Análises_Mecenato!$T$31</f>
        <v>1.9111074814217924E-3</v>
      </c>
      <c r="W218" s="32">
        <f>+J218/[1]Formato_Análises_Mecenato!$T$31</f>
        <v>1.0050466320176798E-4</v>
      </c>
      <c r="X218" s="32">
        <f>+K218/[1]Formato_Análises_Mecenato!$T$31</f>
        <v>0</v>
      </c>
    </row>
    <row r="219" spans="1:24" x14ac:dyDescent="0.25">
      <c r="A219" s="28" t="s">
        <v>260</v>
      </c>
      <c r="B219" s="31">
        <f>+[2]TabDin!B220</f>
        <v>0</v>
      </c>
      <c r="C219" s="31">
        <f>+[2]TabDin!C220</f>
        <v>9795512.7337185964</v>
      </c>
      <c r="D219" s="31">
        <f>+[2]TabDin!D220</f>
        <v>57986.391954688777</v>
      </c>
      <c r="E219" s="31">
        <f>+[2]TabDin!E220</f>
        <v>0</v>
      </c>
      <c r="F219" s="31">
        <f>+[2]TabDin!F220</f>
        <v>0</v>
      </c>
      <c r="G219" s="31">
        <f>+[2]TabDin!G220</f>
        <v>231945.56781875511</v>
      </c>
      <c r="H219" s="31">
        <f>+[2]TabDin!H220</f>
        <v>0</v>
      </c>
      <c r="I219" s="31">
        <f>+[2]TabDin!I220</f>
        <v>431676.47344046086</v>
      </c>
      <c r="J219" s="31">
        <f>+[2]TabDin!J220</f>
        <v>515434.59515278914</v>
      </c>
      <c r="K219" s="31">
        <f>+[2]TabDin!K220</f>
        <v>0</v>
      </c>
      <c r="L219" s="31">
        <f t="shared" si="6"/>
        <v>11032555.762085291</v>
      </c>
      <c r="N219" s="28" t="s">
        <v>260</v>
      </c>
      <c r="O219" s="32">
        <f>+B219/[1]Formato_Análises_Mecenato!$T$31</f>
        <v>0</v>
      </c>
      <c r="P219" s="32">
        <f>+C219/[1]Formato_Análises_Mecenato!$T$31</f>
        <v>5.8770104203883476E-3</v>
      </c>
      <c r="Q219" s="32">
        <f>+D219/[1]Formato_Análises_Mecenato!$T$31</f>
        <v>3.4790075723688913E-5</v>
      </c>
      <c r="R219" s="32">
        <f>+E219/[1]Formato_Análises_Mecenato!$T$31</f>
        <v>0</v>
      </c>
      <c r="S219" s="32">
        <f>+F219/[1]Formato_Análises_Mecenato!$T$31</f>
        <v>0</v>
      </c>
      <c r="T219" s="32">
        <f>+G219/[1]Formato_Análises_Mecenato!$T$31</f>
        <v>1.3916030289475565E-4</v>
      </c>
      <c r="U219" s="32">
        <f>+H219/[1]Formato_Análises_Mecenato!$T$31</f>
        <v>0</v>
      </c>
      <c r="V219" s="32">
        <f>+I219/[1]Formato_Análises_Mecenato!$T$31</f>
        <v>2.5899278594301747E-4</v>
      </c>
      <c r="W219" s="32">
        <f>+J219/[1]Formato_Análises_Mecenato!$T$31</f>
        <v>3.0924511754390146E-4</v>
      </c>
      <c r="X219" s="32">
        <f>+K219/[1]Formato_Análises_Mecenato!$T$31</f>
        <v>0</v>
      </c>
    </row>
    <row r="220" spans="1:24" x14ac:dyDescent="0.25">
      <c r="A220" s="28" t="s">
        <v>261</v>
      </c>
      <c r="B220" s="31">
        <f>+[2]TabDin!B221</f>
        <v>0</v>
      </c>
      <c r="C220" s="31">
        <f>+[2]TabDin!C221</f>
        <v>0</v>
      </c>
      <c r="D220" s="31">
        <f>+[2]TabDin!D221</f>
        <v>0</v>
      </c>
      <c r="E220" s="31">
        <f>+[2]TabDin!E221</f>
        <v>0</v>
      </c>
      <c r="F220" s="31">
        <f>+[2]TabDin!F221</f>
        <v>0</v>
      </c>
      <c r="G220" s="31">
        <f>+[2]TabDin!G221</f>
        <v>0</v>
      </c>
      <c r="H220" s="31">
        <f>+[2]TabDin!H221</f>
        <v>0</v>
      </c>
      <c r="I220" s="31">
        <f>+[2]TabDin!I221</f>
        <v>5540.9218978924828</v>
      </c>
      <c r="J220" s="31">
        <f>+[2]TabDin!J221</f>
        <v>79892.362248682315</v>
      </c>
      <c r="K220" s="31">
        <f>+[2]TabDin!K221</f>
        <v>0</v>
      </c>
      <c r="L220" s="31">
        <f t="shared" si="6"/>
        <v>85433.284146574792</v>
      </c>
      <c r="N220" s="28" t="s">
        <v>261</v>
      </c>
      <c r="O220" s="32">
        <f>+B220/[1]Formato_Análises_Mecenato!$T$31</f>
        <v>0</v>
      </c>
      <c r="P220" s="32">
        <f>+C220/[1]Formato_Análises_Mecenato!$T$31</f>
        <v>0</v>
      </c>
      <c r="Q220" s="32">
        <f>+D220/[1]Formato_Análises_Mecenato!$T$31</f>
        <v>0</v>
      </c>
      <c r="R220" s="32">
        <f>+E220/[1]Formato_Análises_Mecenato!$T$31</f>
        <v>0</v>
      </c>
      <c r="S220" s="32">
        <f>+F220/[1]Formato_Análises_Mecenato!$T$31</f>
        <v>0</v>
      </c>
      <c r="T220" s="32">
        <f>+G220/[1]Formato_Análises_Mecenato!$T$31</f>
        <v>0</v>
      </c>
      <c r="U220" s="32">
        <f>+H220/[1]Formato_Análises_Mecenato!$T$31</f>
        <v>0</v>
      </c>
      <c r="V220" s="32">
        <f>+I220/[1]Formato_Análises_Mecenato!$T$31</f>
        <v>3.3243850135969406E-6</v>
      </c>
      <c r="W220" s="32">
        <f>+J220/[1]Formato_Análises_Mecenato!$T$31</f>
        <v>4.7932993219304729E-5</v>
      </c>
      <c r="X220" s="32">
        <f>+K220/[1]Formato_Análises_Mecenato!$T$31</f>
        <v>0</v>
      </c>
    </row>
    <row r="221" spans="1:24" x14ac:dyDescent="0.25">
      <c r="A221" s="28" t="s">
        <v>262</v>
      </c>
      <c r="B221" s="31">
        <f>+[2]TabDin!B222</f>
        <v>0</v>
      </c>
      <c r="C221" s="31">
        <f>+[2]TabDin!C222</f>
        <v>1912667.3894075828</v>
      </c>
      <c r="D221" s="31">
        <f>+[2]TabDin!D222</f>
        <v>893093.70342334616</v>
      </c>
      <c r="E221" s="31">
        <f>+[2]TabDin!E222</f>
        <v>0</v>
      </c>
      <c r="F221" s="31">
        <f>+[2]TabDin!F222</f>
        <v>399940.95924306556</v>
      </c>
      <c r="G221" s="31">
        <f>+[2]TabDin!G222</f>
        <v>3418169.617145089</v>
      </c>
      <c r="H221" s="31">
        <f>+[2]TabDin!H222</f>
        <v>0</v>
      </c>
      <c r="I221" s="31">
        <f>+[2]TabDin!I222</f>
        <v>4668980.0452928273</v>
      </c>
      <c r="J221" s="31">
        <f>+[2]TabDin!J222</f>
        <v>3820658.9365700493</v>
      </c>
      <c r="K221" s="31">
        <f>+[2]TabDin!K222</f>
        <v>0</v>
      </c>
      <c r="L221" s="31">
        <f t="shared" si="6"/>
        <v>15113510.651081961</v>
      </c>
      <c r="N221" s="28" t="s">
        <v>262</v>
      </c>
      <c r="O221" s="32">
        <f>+B221/[1]Formato_Análises_Mecenato!$T$31</f>
        <v>0</v>
      </c>
      <c r="P221" s="32">
        <f>+C221/[1]Formato_Análises_Mecenato!$T$31</f>
        <v>1.1475423986323679E-3</v>
      </c>
      <c r="Q221" s="32">
        <f>+D221/[1]Formato_Análises_Mecenato!$T$31</f>
        <v>5.3582912340410934E-4</v>
      </c>
      <c r="R221" s="32">
        <f>+E221/[1]Formato_Análises_Mecenato!$T$31</f>
        <v>0</v>
      </c>
      <c r="S221" s="32">
        <f>+F221/[1]Formato_Análises_Mecenato!$T$31</f>
        <v>2.3995244035779242E-4</v>
      </c>
      <c r="T221" s="32">
        <f>+G221/[1]Formato_Análises_Mecenato!$T$31</f>
        <v>2.0507980546507283E-3</v>
      </c>
      <c r="U221" s="32">
        <f>+H221/[1]Formato_Análises_Mecenato!$T$31</f>
        <v>0</v>
      </c>
      <c r="V221" s="32">
        <f>+I221/[1]Formato_Análises_Mecenato!$T$31</f>
        <v>2.8012463588880966E-3</v>
      </c>
      <c r="W221" s="32">
        <f>+J221/[1]Formato_Análises_Mecenato!$T$31</f>
        <v>2.2922794337941698E-3</v>
      </c>
      <c r="X221" s="32">
        <f>+K221/[1]Formato_Análises_Mecenato!$T$31</f>
        <v>0</v>
      </c>
    </row>
    <row r="222" spans="1:24" x14ac:dyDescent="0.25">
      <c r="A222" s="28" t="s">
        <v>263</v>
      </c>
      <c r="B222" s="31">
        <f>+[2]TabDin!B223</f>
        <v>0</v>
      </c>
      <c r="C222" s="31">
        <f>+[2]TabDin!C223</f>
        <v>0</v>
      </c>
      <c r="D222" s="31">
        <f>+[2]TabDin!D223</f>
        <v>0</v>
      </c>
      <c r="E222" s="31">
        <f>+[2]TabDin!E223</f>
        <v>0</v>
      </c>
      <c r="F222" s="31">
        <f>+[2]TabDin!F223</f>
        <v>0</v>
      </c>
      <c r="G222" s="31">
        <f>+[2]TabDin!G223</f>
        <v>0</v>
      </c>
      <c r="H222" s="31">
        <f>+[2]TabDin!H223</f>
        <v>0</v>
      </c>
      <c r="I222" s="31">
        <f>+[2]TabDin!I223</f>
        <v>0</v>
      </c>
      <c r="J222" s="31">
        <f>+[2]TabDin!J223</f>
        <v>0</v>
      </c>
      <c r="K222" s="31">
        <f>+[2]TabDin!K223</f>
        <v>0</v>
      </c>
      <c r="L222" s="31">
        <f t="shared" si="6"/>
        <v>0</v>
      </c>
      <c r="N222" s="28" t="s">
        <v>263</v>
      </c>
      <c r="O222" s="32">
        <f>+B222/[1]Formato_Análises_Mecenato!$T$31</f>
        <v>0</v>
      </c>
      <c r="P222" s="32">
        <f>+C222/[1]Formato_Análises_Mecenato!$T$31</f>
        <v>0</v>
      </c>
      <c r="Q222" s="32">
        <f>+D222/[1]Formato_Análises_Mecenato!$T$31</f>
        <v>0</v>
      </c>
      <c r="R222" s="32">
        <f>+E222/[1]Formato_Análises_Mecenato!$T$31</f>
        <v>0</v>
      </c>
      <c r="S222" s="32">
        <f>+F222/[1]Formato_Análises_Mecenato!$T$31</f>
        <v>0</v>
      </c>
      <c r="T222" s="32">
        <f>+G222/[1]Formato_Análises_Mecenato!$T$31</f>
        <v>0</v>
      </c>
      <c r="U222" s="32">
        <f>+H222/[1]Formato_Análises_Mecenato!$T$31</f>
        <v>0</v>
      </c>
      <c r="V222" s="32">
        <f>+I222/[1]Formato_Análises_Mecenato!$T$31</f>
        <v>0</v>
      </c>
      <c r="W222" s="32">
        <f>+J222/[1]Formato_Análises_Mecenato!$T$31</f>
        <v>0</v>
      </c>
      <c r="X222" s="32">
        <f>+K222/[1]Formato_Análises_Mecenato!$T$31</f>
        <v>0</v>
      </c>
    </row>
    <row r="223" spans="1:24" x14ac:dyDescent="0.25">
      <c r="A223" s="28" t="s">
        <v>264</v>
      </c>
      <c r="B223" s="31">
        <f>+[2]TabDin!B224</f>
        <v>0</v>
      </c>
      <c r="C223" s="31">
        <f>+[2]TabDin!C224</f>
        <v>0</v>
      </c>
      <c r="D223" s="31">
        <f>+[2]TabDin!D224</f>
        <v>0</v>
      </c>
      <c r="E223" s="31">
        <f>+[2]TabDin!E224</f>
        <v>0</v>
      </c>
      <c r="F223" s="31">
        <f>+[2]TabDin!F224</f>
        <v>0</v>
      </c>
      <c r="G223" s="31">
        <f>+[2]TabDin!G224</f>
        <v>78751.963206906745</v>
      </c>
      <c r="H223" s="31">
        <f>+[2]TabDin!H224</f>
        <v>0</v>
      </c>
      <c r="I223" s="31">
        <f>+[2]TabDin!I224</f>
        <v>554092.18978924828</v>
      </c>
      <c r="J223" s="31">
        <f>+[2]TabDin!J224</f>
        <v>0</v>
      </c>
      <c r="K223" s="31">
        <f>+[2]TabDin!K224</f>
        <v>0</v>
      </c>
      <c r="L223" s="31">
        <f t="shared" si="6"/>
        <v>632844.15299615497</v>
      </c>
      <c r="N223" s="28" t="s">
        <v>264</v>
      </c>
      <c r="O223" s="32">
        <f>+B223/[1]Formato_Análises_Mecenato!$T$31</f>
        <v>0</v>
      </c>
      <c r="P223" s="32">
        <f>+C223/[1]Formato_Análises_Mecenato!$T$31</f>
        <v>0</v>
      </c>
      <c r="Q223" s="32">
        <f>+D223/[1]Formato_Análises_Mecenato!$T$31</f>
        <v>0</v>
      </c>
      <c r="R223" s="32">
        <f>+E223/[1]Formato_Análises_Mecenato!$T$31</f>
        <v>0</v>
      </c>
      <c r="S223" s="32">
        <f>+F223/[1]Formato_Análises_Mecenato!$T$31</f>
        <v>0</v>
      </c>
      <c r="T223" s="32">
        <f>+G223/[1]Formato_Análises_Mecenato!$T$31</f>
        <v>4.7248788396738829E-5</v>
      </c>
      <c r="U223" s="32">
        <f>+H223/[1]Formato_Análises_Mecenato!$T$31</f>
        <v>0</v>
      </c>
      <c r="V223" s="32">
        <f>+I223/[1]Formato_Análises_Mecenato!$T$31</f>
        <v>3.3243850135969405E-4</v>
      </c>
      <c r="W223" s="32">
        <f>+J223/[1]Formato_Análises_Mecenato!$T$31</f>
        <v>0</v>
      </c>
      <c r="X223" s="32">
        <f>+K223/[1]Formato_Análises_Mecenato!$T$31</f>
        <v>0</v>
      </c>
    </row>
    <row r="224" spans="1:24" x14ac:dyDescent="0.25">
      <c r="A224" s="28" t="s">
        <v>265</v>
      </c>
      <c r="B224" s="31">
        <f>+[2]TabDin!B225</f>
        <v>0</v>
      </c>
      <c r="C224" s="31">
        <f>+[2]TabDin!C225</f>
        <v>3428233.3487567985</v>
      </c>
      <c r="D224" s="31">
        <f>+[2]TabDin!D225</f>
        <v>554092.18978924828</v>
      </c>
      <c r="E224" s="31">
        <f>+[2]TabDin!E225</f>
        <v>0</v>
      </c>
      <c r="F224" s="31">
        <f>+[2]TabDin!F225</f>
        <v>154630.37854583675</v>
      </c>
      <c r="G224" s="31">
        <f>+[2]TabDin!G225</f>
        <v>1450824.0367590208</v>
      </c>
      <c r="H224" s="31">
        <f>+[2]TabDin!H225</f>
        <v>0</v>
      </c>
      <c r="I224" s="31">
        <f>+[2]TabDin!I225</f>
        <v>7148823.4420247488</v>
      </c>
      <c r="J224" s="31">
        <f>+[2]TabDin!J225</f>
        <v>784491.45382254501</v>
      </c>
      <c r="K224" s="31">
        <f>+[2]TabDin!K225</f>
        <v>0</v>
      </c>
      <c r="L224" s="31">
        <f t="shared" si="6"/>
        <v>13521094.849698199</v>
      </c>
      <c r="N224" s="28" t="s">
        <v>265</v>
      </c>
      <c r="O224" s="32">
        <f>+B224/[1]Formato_Análises_Mecenato!$T$31</f>
        <v>0</v>
      </c>
      <c r="P224" s="32">
        <f>+C224/[1]Formato_Análises_Mecenato!$T$31</f>
        <v>2.0568359882594937E-3</v>
      </c>
      <c r="Q224" s="32">
        <f>+D224/[1]Formato_Análises_Mecenato!$T$31</f>
        <v>3.3243850135969405E-4</v>
      </c>
      <c r="R224" s="32">
        <f>+E224/[1]Formato_Análises_Mecenato!$T$31</f>
        <v>0</v>
      </c>
      <c r="S224" s="32">
        <f>+F224/[1]Formato_Análises_Mecenato!$T$31</f>
        <v>9.2773535263170444E-5</v>
      </c>
      <c r="T224" s="32">
        <f>+G224/[1]Formato_Análises_Mecenato!$T$31</f>
        <v>8.7045040050147513E-4</v>
      </c>
      <c r="U224" s="32">
        <f>+H224/[1]Formato_Análises_Mecenato!$T$31</f>
        <v>0</v>
      </c>
      <c r="V224" s="32">
        <f>+I224/[1]Formato_Análises_Mecenato!$T$31</f>
        <v>4.2890771524061507E-3</v>
      </c>
      <c r="W224" s="32">
        <f>+J224/[1]Formato_Análises_Mecenato!$T$31</f>
        <v>4.7067106890181804E-4</v>
      </c>
      <c r="X224" s="32">
        <f>+K224/[1]Formato_Análises_Mecenato!$T$31</f>
        <v>0</v>
      </c>
    </row>
    <row r="225" spans="1:24" x14ac:dyDescent="0.25">
      <c r="A225" s="28" t="s">
        <v>266</v>
      </c>
      <c r="B225" s="31">
        <f>+[2]TabDin!B226</f>
        <v>4441370.725636174</v>
      </c>
      <c r="C225" s="31">
        <f>+[2]TabDin!C226</f>
        <v>41102910.396905892</v>
      </c>
      <c r="D225" s="31">
        <f>+[2]TabDin!D226</f>
        <v>10206657.359724009</v>
      </c>
      <c r="E225" s="31">
        <f>+[2]TabDin!E226</f>
        <v>0</v>
      </c>
      <c r="F225" s="31">
        <f>+[2]TabDin!F226</f>
        <v>291469.56560010905</v>
      </c>
      <c r="G225" s="31">
        <f>+[2]TabDin!G226</f>
        <v>13281937.527197899</v>
      </c>
      <c r="H225" s="31">
        <f>+[2]TabDin!H226</f>
        <v>0</v>
      </c>
      <c r="I225" s="31">
        <f>+[2]TabDin!I226</f>
        <v>44811435.429116137</v>
      </c>
      <c r="J225" s="31">
        <f>+[2]TabDin!J226</f>
        <v>45945992.341902055</v>
      </c>
      <c r="K225" s="31">
        <f>+[2]TabDin!K226</f>
        <v>0</v>
      </c>
      <c r="L225" s="31">
        <f t="shared" si="6"/>
        <v>160081773.34608227</v>
      </c>
      <c r="N225" s="28" t="s">
        <v>266</v>
      </c>
      <c r="O225" s="32">
        <f>+B225/[1]Formato_Análises_Mecenato!$T$31</f>
        <v>2.6646876733182148E-3</v>
      </c>
      <c r="P225" s="32">
        <f>+C225/[1]Formato_Análises_Mecenato!$T$31</f>
        <v>2.466049907519257E-2</v>
      </c>
      <c r="Q225" s="32">
        <f>+D225/[1]Formato_Análises_Mecenato!$T$31</f>
        <v>6.1236847208568645E-3</v>
      </c>
      <c r="R225" s="32">
        <f>+E225/[1]Formato_Análises_Mecenato!$T$31</f>
        <v>0</v>
      </c>
      <c r="S225" s="32">
        <f>+F225/[1]Formato_Análises_Mecenato!$T$31</f>
        <v>1.7487289545971773E-4</v>
      </c>
      <c r="T225" s="32">
        <f>+G225/[1]Formato_Análises_Mecenato!$T$31</f>
        <v>7.9687595098104167E-3</v>
      </c>
      <c r="U225" s="32">
        <f>+H225/[1]Formato_Análises_Mecenato!$T$31</f>
        <v>0</v>
      </c>
      <c r="V225" s="32">
        <f>+I225/[1]Formato_Análises_Mecenato!$T$31</f>
        <v>2.6885501568788099E-2</v>
      </c>
      <c r="W225" s="32">
        <f>+J225/[1]Formato_Análises_Mecenato!$T$31</f>
        <v>2.7566201291224703E-2</v>
      </c>
      <c r="X225" s="32">
        <f>+K225/[1]Formato_Análises_Mecenato!$T$31</f>
        <v>0</v>
      </c>
    </row>
    <row r="226" spans="1:24" x14ac:dyDescent="0.25">
      <c r="A226" s="28" t="s">
        <v>267</v>
      </c>
      <c r="B226" s="31">
        <f>+[2]TabDin!B227</f>
        <v>0</v>
      </c>
      <c r="C226" s="31">
        <f>+[2]TabDin!C227</f>
        <v>2842582.928499158</v>
      </c>
      <c r="D226" s="31">
        <f>+[2]TabDin!D227</f>
        <v>154630.37854583675</v>
      </c>
      <c r="E226" s="31">
        <f>+[2]TabDin!E227</f>
        <v>0</v>
      </c>
      <c r="F226" s="31">
        <f>+[2]TabDin!F227</f>
        <v>0</v>
      </c>
      <c r="G226" s="31">
        <f>+[2]TabDin!G227</f>
        <v>217423.1981003253</v>
      </c>
      <c r="H226" s="31">
        <f>+[2]TabDin!H227</f>
        <v>0</v>
      </c>
      <c r="I226" s="31">
        <f>+[2]TabDin!I227</f>
        <v>183084.94537124649</v>
      </c>
      <c r="J226" s="31">
        <f>+[2]TabDin!J227</f>
        <v>5929427.8504410293</v>
      </c>
      <c r="K226" s="31">
        <f>+[2]TabDin!K227</f>
        <v>0</v>
      </c>
      <c r="L226" s="31">
        <f t="shared" si="6"/>
        <v>9327149.3009575959</v>
      </c>
      <c r="N226" s="28" t="s">
        <v>267</v>
      </c>
      <c r="O226" s="32">
        <f>+B226/[1]Formato_Análises_Mecenato!$T$31</f>
        <v>0</v>
      </c>
      <c r="P226" s="32">
        <f>+C226/[1]Formato_Análises_Mecenato!$T$31</f>
        <v>1.705463506172754E-3</v>
      </c>
      <c r="Q226" s="32">
        <f>+D226/[1]Formato_Análises_Mecenato!$T$31</f>
        <v>9.2773535263170444E-5</v>
      </c>
      <c r="R226" s="32">
        <f>+E226/[1]Formato_Análises_Mecenato!$T$31</f>
        <v>0</v>
      </c>
      <c r="S226" s="32">
        <f>+F226/[1]Formato_Análises_Mecenato!$T$31</f>
        <v>0</v>
      </c>
      <c r="T226" s="32">
        <f>+G226/[1]Formato_Análises_Mecenato!$T$31</f>
        <v>1.3044732170795626E-4</v>
      </c>
      <c r="U226" s="32">
        <f>+H226/[1]Formato_Análises_Mecenato!$T$31</f>
        <v>0</v>
      </c>
      <c r="V226" s="32">
        <f>+I226/[1]Formato_Análises_Mecenato!$T$31</f>
        <v>1.0984541197718154E-4</v>
      </c>
      <c r="W226" s="32">
        <f>+J226/[1]Formato_Análises_Mecenato!$T$31</f>
        <v>3.557476796904126E-3</v>
      </c>
      <c r="X226" s="32">
        <f>+K226/[1]Formato_Análises_Mecenato!$T$31</f>
        <v>0</v>
      </c>
    </row>
    <row r="227" spans="1:24" x14ac:dyDescent="0.25">
      <c r="A227" s="28" t="s">
        <v>268</v>
      </c>
      <c r="B227" s="31">
        <f>+[2]TabDin!B228</f>
        <v>18827540.924230184</v>
      </c>
      <c r="C227" s="31">
        <f>+[2]TabDin!C228</f>
        <v>105350227.06527966</v>
      </c>
      <c r="D227" s="31">
        <f>+[2]TabDin!D228</f>
        <v>20787274.746917155</v>
      </c>
      <c r="E227" s="31">
        <f>+[2]TabDin!E228</f>
        <v>0</v>
      </c>
      <c r="F227" s="31">
        <f>+[2]TabDin!F228</f>
        <v>2937467.7368170484</v>
      </c>
      <c r="G227" s="31">
        <f>+[2]TabDin!G228</f>
        <v>23737003.268193595</v>
      </c>
      <c r="H227" s="31">
        <f>+[2]TabDin!H228</f>
        <v>0</v>
      </c>
      <c r="I227" s="31">
        <f>+[2]TabDin!I228</f>
        <v>62887841.068946995</v>
      </c>
      <c r="J227" s="31">
        <f>+[2]TabDin!J228</f>
        <v>74652218.742493272</v>
      </c>
      <c r="K227" s="31">
        <f>+[2]TabDin!K228</f>
        <v>0</v>
      </c>
      <c r="L227" s="31">
        <f t="shared" si="6"/>
        <v>309179573.5528779</v>
      </c>
      <c r="N227" s="28" t="s">
        <v>268</v>
      </c>
      <c r="O227" s="32">
        <f>+B227/[1]Formato_Análises_Mecenato!$T$31</f>
        <v>1.1295953280843091E-2</v>
      </c>
      <c r="P227" s="32">
        <f>+C227/[1]Formato_Análises_Mecenato!$T$31</f>
        <v>6.3206939655305411E-2</v>
      </c>
      <c r="Q227" s="32">
        <f>+D227/[1]Formato_Análises_Mecenato!$T$31</f>
        <v>1.2471734111332254E-2</v>
      </c>
      <c r="R227" s="32">
        <f>+E227/[1]Formato_Análises_Mecenato!$T$31</f>
        <v>0</v>
      </c>
      <c r="S227" s="32">
        <f>+F227/[1]Formato_Análises_Mecenato!$T$31</f>
        <v>1.7623915121260576E-3</v>
      </c>
      <c r="T227" s="32">
        <f>+G227/[1]Formato_Análises_Mecenato!$T$31</f>
        <v>1.4241481722111723E-2</v>
      </c>
      <c r="U227" s="32">
        <f>+H227/[1]Formato_Análises_Mecenato!$T$31</f>
        <v>0</v>
      </c>
      <c r="V227" s="32">
        <f>+I227/[1]Formato_Análises_Mecenato!$T$31</f>
        <v>3.7730796470275441E-2</v>
      </c>
      <c r="W227" s="32">
        <f>+J227/[1]Formato_Análises_Mecenato!$T$31</f>
        <v>4.4789066114376927E-2</v>
      </c>
      <c r="X227" s="32">
        <f>+K227/[1]Formato_Análises_Mecenato!$T$31</f>
        <v>0</v>
      </c>
    </row>
    <row r="228" spans="1:24" x14ac:dyDescent="0.25">
      <c r="A228" s="28" t="s">
        <v>269</v>
      </c>
      <c r="B228" s="31">
        <f>+[2]TabDin!B229</f>
        <v>9569487.2801435161</v>
      </c>
      <c r="C228" s="31">
        <f>+[2]TabDin!C229</f>
        <v>254827495.56866062</v>
      </c>
      <c r="D228" s="31">
        <f>+[2]TabDin!D229</f>
        <v>48558735.819881842</v>
      </c>
      <c r="E228" s="31">
        <f>+[2]TabDin!E229</f>
        <v>0</v>
      </c>
      <c r="F228" s="31">
        <f>+[2]TabDin!F229</f>
        <v>7034629.8739085132</v>
      </c>
      <c r="G228" s="31">
        <f>+[2]TabDin!G229</f>
        <v>62579776.95769731</v>
      </c>
      <c r="H228" s="31">
        <f>+[2]TabDin!H229</f>
        <v>0</v>
      </c>
      <c r="I228" s="31">
        <f>+[2]TabDin!I229</f>
        <v>148976034.26018444</v>
      </c>
      <c r="J228" s="31">
        <f>+[2]TabDin!J229</f>
        <v>156572011.95493284</v>
      </c>
      <c r="K228" s="31">
        <f>+[2]TabDin!K229</f>
        <v>0</v>
      </c>
      <c r="L228" s="31">
        <f t="shared" si="6"/>
        <v>688118171.71540904</v>
      </c>
      <c r="N228" s="28" t="s">
        <v>269</v>
      </c>
      <c r="O228" s="32">
        <f>+B228/[1]Formato_Análises_Mecenato!$T$31</f>
        <v>5.7414020064090344E-3</v>
      </c>
      <c r="P228" s="32">
        <f>+C228/[1]Formato_Análises_Mecenato!$T$31</f>
        <v>0.15288876525097961</v>
      </c>
      <c r="Q228" s="32">
        <f>+D228/[1]Formato_Análises_Mecenato!$T$31</f>
        <v>2.9133768100977578E-2</v>
      </c>
      <c r="R228" s="32">
        <f>+E228/[1]Formato_Análises_Mecenato!$T$31</f>
        <v>0</v>
      </c>
      <c r="S228" s="32">
        <f>+F228/[1]Formato_Análises_Mecenato!$T$31</f>
        <v>4.2205644764488938E-3</v>
      </c>
      <c r="T228" s="32">
        <f>+G228/[1]Formato_Análises_Mecenato!$T$31</f>
        <v>3.7545967350945127E-2</v>
      </c>
      <c r="U228" s="32">
        <f>+H228/[1]Formato_Análises_Mecenato!$T$31</f>
        <v>0</v>
      </c>
      <c r="V228" s="32">
        <f>+I228/[1]Formato_Análises_Mecenato!$T$31</f>
        <v>8.9381100258430601E-2</v>
      </c>
      <c r="W228" s="32">
        <f>+J228/[1]Formato_Análises_Mecenato!$T$31</f>
        <v>9.3938456394715958E-2</v>
      </c>
      <c r="X228" s="32">
        <f>+K228/[1]Formato_Análises_Mecenato!$T$31</f>
        <v>0</v>
      </c>
    </row>
    <row r="229" spans="1:24" x14ac:dyDescent="0.25">
      <c r="A229" s="28" t="s">
        <v>270</v>
      </c>
      <c r="B229" s="31">
        <f>+[2]TabDin!B230</f>
        <v>3132502.9559617238</v>
      </c>
      <c r="C229" s="31">
        <f>+[2]TabDin!C230</f>
        <v>27447379.715697825</v>
      </c>
      <c r="D229" s="31">
        <f>+[2]TabDin!D230</f>
        <v>2799732.7888657255</v>
      </c>
      <c r="E229" s="31">
        <f>+[2]TabDin!E230</f>
        <v>0</v>
      </c>
      <c r="F229" s="31">
        <f>+[2]TabDin!F230</f>
        <v>163650.48396101056</v>
      </c>
      <c r="G229" s="31">
        <f>+[2]TabDin!G230</f>
        <v>5222834.181614304</v>
      </c>
      <c r="H229" s="31">
        <f>+[2]TabDin!H230</f>
        <v>0</v>
      </c>
      <c r="I229" s="31">
        <f>+[2]TabDin!I230</f>
        <v>16373293.648689317</v>
      </c>
      <c r="J229" s="31">
        <f>+[2]TabDin!J230</f>
        <v>11967487.729716592</v>
      </c>
      <c r="K229" s="31">
        <f>+[2]TabDin!K230</f>
        <v>0</v>
      </c>
      <c r="L229" s="31">
        <f t="shared" si="6"/>
        <v>67106881.504506499</v>
      </c>
      <c r="N229" s="28" t="s">
        <v>270</v>
      </c>
      <c r="O229" s="32">
        <f>+B229/[1]Formato_Análises_Mecenato!$T$31</f>
        <v>1.8794067257667274E-3</v>
      </c>
      <c r="P229" s="32">
        <f>+C229/[1]Formato_Análises_Mecenato!$T$31</f>
        <v>1.6467595008707168E-2</v>
      </c>
      <c r="Q229" s="32">
        <f>+D229/[1]Formato_Análises_Mecenato!$T$31</f>
        <v>1.6797547225708591E-3</v>
      </c>
      <c r="R229" s="32">
        <f>+E229/[1]Formato_Análises_Mecenato!$T$31</f>
        <v>0</v>
      </c>
      <c r="S229" s="32">
        <f>+F229/[1]Formato_Análises_Mecenato!$T$31</f>
        <v>9.8185324820188727E-5</v>
      </c>
      <c r="T229" s="32">
        <f>+G229/[1]Formato_Análises_Mecenato!$T$31</f>
        <v>3.1335420353902532E-3</v>
      </c>
      <c r="U229" s="32">
        <f>+H229/[1]Formato_Análises_Mecenato!$T$31</f>
        <v>0</v>
      </c>
      <c r="V229" s="32">
        <f>+I229/[1]Formato_Análises_Mecenato!$T$31</f>
        <v>9.8234793833906747E-3</v>
      </c>
      <c r="W229" s="32">
        <f>+J229/[1]Formato_Análises_Mecenato!$T$31</f>
        <v>7.1801295149472076E-3</v>
      </c>
      <c r="X229" s="32">
        <f>+K229/[1]Formato_Análises_Mecenato!$T$31</f>
        <v>0</v>
      </c>
    </row>
    <row r="230" spans="1:24" x14ac:dyDescent="0.25">
      <c r="A230" s="28" t="s">
        <v>271</v>
      </c>
      <c r="B230" s="31">
        <f>+[2]TabDin!B231</f>
        <v>1388850.7453249602</v>
      </c>
      <c r="C230" s="31">
        <f>+[2]TabDin!C231</f>
        <v>14216512.81408935</v>
      </c>
      <c r="D230" s="31">
        <f>+[2]TabDin!D231</f>
        <v>4446869.9231035886</v>
      </c>
      <c r="E230" s="31">
        <f>+[2]TabDin!E231</f>
        <v>0</v>
      </c>
      <c r="F230" s="31">
        <f>+[2]TabDin!F231</f>
        <v>453299.63765795907</v>
      </c>
      <c r="G230" s="31">
        <f>+[2]TabDin!G231</f>
        <v>4420212.1483910177</v>
      </c>
      <c r="H230" s="31">
        <f>+[2]TabDin!H231</f>
        <v>0</v>
      </c>
      <c r="I230" s="31">
        <f>+[2]TabDin!I231</f>
        <v>14034557.533834437</v>
      </c>
      <c r="J230" s="31">
        <f>+[2]TabDin!J231</f>
        <v>6983521.5313925976</v>
      </c>
      <c r="K230" s="31">
        <f>+[2]TabDin!K231</f>
        <v>0</v>
      </c>
      <c r="L230" s="31">
        <f t="shared" si="6"/>
        <v>45943824.333793908</v>
      </c>
      <c r="N230" s="28" t="s">
        <v>271</v>
      </c>
      <c r="O230" s="32">
        <f>+B230/[1]Formato_Análises_Mecenato!$T$31</f>
        <v>8.3326830606245616E-4</v>
      </c>
      <c r="P230" s="32">
        <f>+C230/[1]Formato_Análises_Mecenato!$T$31</f>
        <v>8.5294763246425691E-3</v>
      </c>
      <c r="Q230" s="32">
        <f>+D230/[1]Formato_Análises_Mecenato!$T$31</f>
        <v>2.6679870249395462E-3</v>
      </c>
      <c r="R230" s="32">
        <f>+E230/[1]Formato_Análises_Mecenato!$T$31</f>
        <v>0</v>
      </c>
      <c r="S230" s="32">
        <f>+F230/[1]Formato_Análises_Mecenato!$T$31</f>
        <v>2.7196602837376493E-4</v>
      </c>
      <c r="T230" s="32">
        <f>+G230/[1]Formato_Análises_Mecenato!$T$31</f>
        <v>2.6519931689741659E-3</v>
      </c>
      <c r="U230" s="32">
        <f>+H230/[1]Formato_Análises_Mecenato!$T$31</f>
        <v>0</v>
      </c>
      <c r="V230" s="32">
        <f>+I230/[1]Formato_Análises_Mecenato!$T$31</f>
        <v>8.4203086774583824E-3</v>
      </c>
      <c r="W230" s="32">
        <f>+J230/[1]Formato_Análises_Mecenato!$T$31</f>
        <v>4.1899010216916062E-3</v>
      </c>
      <c r="X230" s="32">
        <f>+K230/[1]Formato_Análises_Mecenato!$T$31</f>
        <v>0</v>
      </c>
    </row>
    <row r="231" spans="1:24" x14ac:dyDescent="0.25">
      <c r="A231" s="28" t="s">
        <v>272</v>
      </c>
      <c r="B231" s="31">
        <f>+[2]TabDin!B232</f>
        <v>2825221.8929489739</v>
      </c>
      <c r="C231" s="31">
        <f>+[2]TabDin!C232</f>
        <v>33119737.035892494</v>
      </c>
      <c r="D231" s="31">
        <f>+[2]TabDin!D232</f>
        <v>4054537.3841206264</v>
      </c>
      <c r="E231" s="31">
        <f>+[2]TabDin!E232</f>
        <v>0</v>
      </c>
      <c r="F231" s="31">
        <f>+[2]TabDin!F232</f>
        <v>903724.36154626391</v>
      </c>
      <c r="G231" s="31">
        <f>+[2]TabDin!G232</f>
        <v>7375411.9563515633</v>
      </c>
      <c r="H231" s="31">
        <f>+[2]TabDin!H232</f>
        <v>0</v>
      </c>
      <c r="I231" s="31">
        <f>+[2]TabDin!I232</f>
        <v>26444755.838657841</v>
      </c>
      <c r="J231" s="31">
        <f>+[2]TabDin!J232</f>
        <v>25646030.671376113</v>
      </c>
      <c r="K231" s="31">
        <f>+[2]TabDin!K232</f>
        <v>0</v>
      </c>
      <c r="L231" s="31">
        <f t="shared" si="6"/>
        <v>100369419.14089388</v>
      </c>
      <c r="N231" s="28" t="s">
        <v>272</v>
      </c>
      <c r="O231" s="32">
        <f>+B231/[1]Formato_Análises_Mecenato!$T$31</f>
        <v>1.6950474116189747E-3</v>
      </c>
      <c r="P231" s="32">
        <f>+C231/[1]Formato_Análises_Mecenato!$T$31</f>
        <v>1.9870837287612859E-2</v>
      </c>
      <c r="Q231" s="32">
        <f>+D231/[1]Formato_Análises_Mecenato!$T$31</f>
        <v>2.4325994058797145E-3</v>
      </c>
      <c r="R231" s="32">
        <f>+E231/[1]Formato_Análises_Mecenato!$T$31</f>
        <v>0</v>
      </c>
      <c r="S231" s="32">
        <f>+F231/[1]Formato_Análises_Mecenato!$T$31</f>
        <v>5.42207195717661E-4</v>
      </c>
      <c r="T231" s="32">
        <f>+G231/[1]Formato_Análises_Mecenato!$T$31</f>
        <v>4.4250233857518629E-3</v>
      </c>
      <c r="U231" s="32">
        <f>+H231/[1]Formato_Análises_Mecenato!$T$31</f>
        <v>0</v>
      </c>
      <c r="V231" s="32">
        <f>+I231/[1]Formato_Análises_Mecenato!$T$31</f>
        <v>1.5866051104546752E-2</v>
      </c>
      <c r="W231" s="32">
        <f>+J231/[1]Formato_Análises_Mecenato!$T$31</f>
        <v>1.5386840239455147E-2</v>
      </c>
      <c r="X231" s="32">
        <f>+K231/[1]Formato_Análises_Mecenato!$T$31</f>
        <v>0</v>
      </c>
    </row>
    <row r="232" spans="1:24" x14ac:dyDescent="0.25">
      <c r="A232" s="28" t="s">
        <v>273</v>
      </c>
      <c r="B232" s="31">
        <f>+[2]TabDin!B233</f>
        <v>0</v>
      </c>
      <c r="C232" s="31">
        <f>+[2]TabDin!C233</f>
        <v>85355.608153085283</v>
      </c>
      <c r="D232" s="31">
        <f>+[2]TabDin!D233</f>
        <v>0</v>
      </c>
      <c r="E232" s="31">
        <f>+[2]TabDin!E233</f>
        <v>0</v>
      </c>
      <c r="F232" s="31">
        <f>+[2]TabDin!F233</f>
        <v>0</v>
      </c>
      <c r="G232" s="31">
        <f>+[2]TabDin!G233</f>
        <v>12112.712986090541</v>
      </c>
      <c r="H232" s="31">
        <f>+[2]TabDin!H233</f>
        <v>0</v>
      </c>
      <c r="I232" s="31">
        <f>+[2]TabDin!I233</f>
        <v>579863.91954688774</v>
      </c>
      <c r="J232" s="31">
        <f>+[2]TabDin!J233</f>
        <v>0</v>
      </c>
      <c r="K232" s="31">
        <f>+[2]TabDin!K233</f>
        <v>0</v>
      </c>
      <c r="L232" s="31">
        <f t="shared" si="6"/>
        <v>677332.24068606354</v>
      </c>
      <c r="N232" s="28" t="s">
        <v>273</v>
      </c>
      <c r="O232" s="32">
        <f>+B232/[1]Formato_Análises_Mecenato!$T$31</f>
        <v>0</v>
      </c>
      <c r="P232" s="32">
        <f>+C232/[1]Formato_Análises_Mecenato!$T$31</f>
        <v>5.1210774993687808E-5</v>
      </c>
      <c r="Q232" s="32">
        <f>+D232/[1]Formato_Análises_Mecenato!$T$31</f>
        <v>0</v>
      </c>
      <c r="R232" s="32">
        <f>+E232/[1]Formato_Análises_Mecenato!$T$31</f>
        <v>0</v>
      </c>
      <c r="S232" s="32">
        <f>+F232/[1]Formato_Análises_Mecenato!$T$31</f>
        <v>0</v>
      </c>
      <c r="T232" s="32">
        <f>+G232/[1]Formato_Análises_Mecenato!$T$31</f>
        <v>7.2672602622816824E-6</v>
      </c>
      <c r="U232" s="32">
        <f>+H232/[1]Formato_Análises_Mecenato!$T$31</f>
        <v>0</v>
      </c>
      <c r="V232" s="32">
        <f>+I232/[1]Formato_Análises_Mecenato!$T$31</f>
        <v>3.4790075723688913E-4</v>
      </c>
      <c r="W232" s="32">
        <f>+J232/[1]Formato_Análises_Mecenato!$T$31</f>
        <v>0</v>
      </c>
      <c r="X232" s="32">
        <f>+K232/[1]Formato_Análises_Mecenato!$T$31</f>
        <v>0</v>
      </c>
    </row>
    <row r="233" spans="1:24" x14ac:dyDescent="0.25">
      <c r="A233" s="28" t="s">
        <v>274</v>
      </c>
      <c r="B233" s="31">
        <f>+[2]TabDin!B234</f>
        <v>0</v>
      </c>
      <c r="C233" s="31">
        <f>+[2]TabDin!C234</f>
        <v>1564103.0563872107</v>
      </c>
      <c r="D233" s="31">
        <f>+[2]TabDin!D234</f>
        <v>103086.91903055782</v>
      </c>
      <c r="E233" s="31">
        <f>+[2]TabDin!E234</f>
        <v>0</v>
      </c>
      <c r="F233" s="31">
        <f>+[2]TabDin!F234</f>
        <v>0</v>
      </c>
      <c r="G233" s="31">
        <f>+[2]TabDin!G234</f>
        <v>257717.29757639457</v>
      </c>
      <c r="H233" s="31">
        <f>+[2]TabDin!H234</f>
        <v>0</v>
      </c>
      <c r="I233" s="31">
        <f>+[2]TabDin!I234</f>
        <v>1546667.4503369771</v>
      </c>
      <c r="J233" s="31">
        <f>+[2]TabDin!J234</f>
        <v>1126326.2341110082</v>
      </c>
      <c r="K233" s="31">
        <f>+[2]TabDin!K234</f>
        <v>0</v>
      </c>
      <c r="L233" s="31">
        <f t="shared" si="6"/>
        <v>4597900.9574421486</v>
      </c>
      <c r="N233" s="28" t="s">
        <v>274</v>
      </c>
      <c r="O233" s="32">
        <f>+B233/[1]Formato_Análises_Mecenato!$T$31</f>
        <v>0</v>
      </c>
      <c r="P233" s="32">
        <f>+C233/[1]Formato_Análises_Mecenato!$T$31</f>
        <v>9.3841437511554501E-4</v>
      </c>
      <c r="Q233" s="32">
        <f>+D233/[1]Formato_Análises_Mecenato!$T$31</f>
        <v>6.1849023508780287E-5</v>
      </c>
      <c r="R233" s="32">
        <f>+E233/[1]Formato_Análises_Mecenato!$T$31</f>
        <v>0</v>
      </c>
      <c r="S233" s="32">
        <f>+F233/[1]Formato_Análises_Mecenato!$T$31</f>
        <v>0</v>
      </c>
      <c r="T233" s="32">
        <f>+G233/[1]Formato_Análises_Mecenato!$T$31</f>
        <v>1.5462255877195073E-4</v>
      </c>
      <c r="U233" s="32">
        <f>+H233/[1]Formato_Análises_Mecenato!$T$31</f>
        <v>0</v>
      </c>
      <c r="V233" s="32">
        <f>+I233/[1]Formato_Análises_Mecenato!$T$31</f>
        <v>9.2795354052438732E-4</v>
      </c>
      <c r="W233" s="32">
        <f>+J233/[1]Formato_Análises_Mecenato!$T$31</f>
        <v>6.7576156497060425E-4</v>
      </c>
      <c r="X233" s="32">
        <f>+K233/[1]Formato_Análises_Mecenato!$T$31</f>
        <v>0</v>
      </c>
    </row>
    <row r="234" spans="1:24" x14ac:dyDescent="0.25">
      <c r="A234" s="28" t="s">
        <v>275</v>
      </c>
      <c r="B234" s="31">
        <f>+[2]TabDin!B235</f>
        <v>0</v>
      </c>
      <c r="C234" s="31">
        <f>+[2]TabDin!C235</f>
        <v>759930.99536351464</v>
      </c>
      <c r="D234" s="31">
        <f>+[2]TabDin!D235</f>
        <v>779594.82516859344</v>
      </c>
      <c r="E234" s="31">
        <f>+[2]TabDin!E235</f>
        <v>0</v>
      </c>
      <c r="F234" s="31">
        <f>+[2]TabDin!F235</f>
        <v>0</v>
      </c>
      <c r="G234" s="31">
        <f>+[2]TabDin!G235</f>
        <v>453324.72643687803</v>
      </c>
      <c r="H234" s="31">
        <f>+[2]TabDin!H235</f>
        <v>0</v>
      </c>
      <c r="I234" s="31">
        <f>+[2]TabDin!I235</f>
        <v>5463236.5621509226</v>
      </c>
      <c r="J234" s="31">
        <f>+[2]TabDin!J235</f>
        <v>1382601.7580378416</v>
      </c>
      <c r="K234" s="31">
        <f>+[2]TabDin!K235</f>
        <v>0</v>
      </c>
      <c r="L234" s="31">
        <f t="shared" si="6"/>
        <v>8838688.8671577498</v>
      </c>
      <c r="N234" s="28" t="s">
        <v>275</v>
      </c>
      <c r="O234" s="32">
        <f>+B234/[1]Formato_Análises_Mecenato!$T$31</f>
        <v>0</v>
      </c>
      <c r="P234" s="32">
        <f>+C234/[1]Formato_Análises_Mecenato!$T$31</f>
        <v>4.5593553905085113E-4</v>
      </c>
      <c r="Q234" s="32">
        <f>+D234/[1]Formato_Análises_Mecenato!$T$31</f>
        <v>4.677332402851509E-4</v>
      </c>
      <c r="R234" s="32">
        <f>+E234/[1]Formato_Análises_Mecenato!$T$31</f>
        <v>0</v>
      </c>
      <c r="S234" s="32">
        <f>+F234/[1]Formato_Análises_Mecenato!$T$31</f>
        <v>0</v>
      </c>
      <c r="T234" s="32">
        <f>+G234/[1]Formato_Análises_Mecenato!$T$31</f>
        <v>2.7198108087986132E-4</v>
      </c>
      <c r="U234" s="32">
        <f>+H234/[1]Formato_Análises_Mecenato!$T$31</f>
        <v>0</v>
      </c>
      <c r="V234" s="32">
        <f>+I234/[1]Formato_Análises_Mecenato!$T$31</f>
        <v>3.2777761693153205E-3</v>
      </c>
      <c r="W234" s="32">
        <f>+J234/[1]Formato_Análises_Mecenato!$T$31</f>
        <v>8.2951910329976135E-4</v>
      </c>
      <c r="X234" s="32">
        <f>+K234/[1]Formato_Análises_Mecenato!$T$31</f>
        <v>0</v>
      </c>
    </row>
    <row r="235" spans="1:24" x14ac:dyDescent="0.25">
      <c r="A235" s="28" t="s">
        <v>276</v>
      </c>
      <c r="B235" s="31">
        <f>+[2]TabDin!B236</f>
        <v>87682.035084172356</v>
      </c>
      <c r="C235" s="31">
        <f>+[2]TabDin!C236</f>
        <v>1623556.8777484347</v>
      </c>
      <c r="D235" s="31">
        <f>+[2]TabDin!D236</f>
        <v>1151480.885571331</v>
      </c>
      <c r="E235" s="31">
        <f>+[2]TabDin!E236</f>
        <v>0</v>
      </c>
      <c r="F235" s="31">
        <f>+[2]TabDin!F236</f>
        <v>395776.45388806914</v>
      </c>
      <c r="G235" s="31">
        <f>+[2]TabDin!G236</f>
        <v>1715656.3032858502</v>
      </c>
      <c r="H235" s="31">
        <f>+[2]TabDin!H236</f>
        <v>0</v>
      </c>
      <c r="I235" s="31">
        <f>+[2]TabDin!I236</f>
        <v>8197114.19278784</v>
      </c>
      <c r="J235" s="31">
        <f>+[2]TabDin!J236</f>
        <v>528320.46003160882</v>
      </c>
      <c r="K235" s="31">
        <f>+[2]TabDin!K236</f>
        <v>0</v>
      </c>
      <c r="L235" s="31">
        <f t="shared" si="6"/>
        <v>13699587.208397305</v>
      </c>
      <c r="N235" s="28" t="s">
        <v>276</v>
      </c>
      <c r="O235" s="32">
        <f>+B235/[1]Formato_Análises_Mecenato!$T$31</f>
        <v>5.2606560562850198E-5</v>
      </c>
      <c r="P235" s="32">
        <f>+C235/[1]Formato_Análises_Mecenato!$T$31</f>
        <v>9.7408486395775349E-4</v>
      </c>
      <c r="Q235" s="32">
        <f>+D235/[1]Formato_Análises_Mecenato!$T$31</f>
        <v>6.9085359259307591E-4</v>
      </c>
      <c r="R235" s="32">
        <f>+E235/[1]Formato_Análises_Mecenato!$T$31</f>
        <v>0</v>
      </c>
      <c r="S235" s="32">
        <f>+F235/[1]Formato_Análises_Mecenato!$T$31</f>
        <v>2.3745386350608474E-4</v>
      </c>
      <c r="T235" s="32">
        <f>+G235/[1]Formato_Análises_Mecenato!$T$31</f>
        <v>1.0293417247581064E-3</v>
      </c>
      <c r="U235" s="32">
        <f>+H235/[1]Formato_Análises_Mecenato!$T$31</f>
        <v>0</v>
      </c>
      <c r="V235" s="32">
        <f>+I235/[1]Formato_Análises_Mecenato!$T$31</f>
        <v>4.9180197951556566E-3</v>
      </c>
      <c r="W235" s="32">
        <f>+J235/[1]Formato_Análises_Mecenato!$T$31</f>
        <v>3.1697624548249898E-4</v>
      </c>
      <c r="X235" s="32">
        <f>+K235/[1]Formato_Análises_Mecenato!$T$31</f>
        <v>0</v>
      </c>
    </row>
    <row r="236" spans="1:24" x14ac:dyDescent="0.25">
      <c r="A236" s="28" t="s">
        <v>6</v>
      </c>
      <c r="B236" s="31">
        <f>+[2]TabDin!B237</f>
        <v>40639903.708376065</v>
      </c>
      <c r="C236" s="31">
        <f>+[2]TabDin!C237</f>
        <v>503985898.51542306</v>
      </c>
      <c r="D236" s="31">
        <f>+[2]TabDin!D237</f>
        <v>98749592.965859339</v>
      </c>
      <c r="E236" s="31">
        <f>+[2]TabDin!E237</f>
        <v>0</v>
      </c>
      <c r="F236" s="31">
        <f>+[2]TabDin!F237</f>
        <v>12970219.603190081</v>
      </c>
      <c r="G236" s="31">
        <f>+[2]TabDin!G237</f>
        <v>127143845.28433508</v>
      </c>
      <c r="H236" s="31">
        <f>+[2]TabDin!H237</f>
        <v>0</v>
      </c>
      <c r="I236" s="31">
        <f>+[2]TabDin!I237</f>
        <v>350326307.66805357</v>
      </c>
      <c r="J236" s="31">
        <f>+[2]TabDin!J237</f>
        <v>336706332.50279909</v>
      </c>
      <c r="K236" s="31">
        <f>+[2]TabDin!K237</f>
        <v>0</v>
      </c>
      <c r="L236" s="31">
        <f t="shared" si="6"/>
        <v>1470522100.2480361</v>
      </c>
      <c r="N236" s="28" t="s">
        <v>6</v>
      </c>
      <c r="O236" s="32">
        <f>+B236/[1]Formato_Análises_Mecenato!$T$31</f>
        <v>2.4382709110831378E-2</v>
      </c>
      <c r="P236" s="32">
        <f>+C236/[1]Formato_Análises_Mecenato!$T$31</f>
        <v>0.30237624694297249</v>
      </c>
      <c r="Q236" s="32">
        <f>+D236/[1]Formato_Análises_Mecenato!$T$31</f>
        <v>5.9246759475054901E-2</v>
      </c>
      <c r="R236" s="32">
        <f>+E236/[1]Formato_Análises_Mecenato!$T$31</f>
        <v>0</v>
      </c>
      <c r="S236" s="32">
        <f>+F236/[1]Formato_Análises_Mecenato!$T$31</f>
        <v>7.7817382136908505E-3</v>
      </c>
      <c r="T236" s="32">
        <f>+G236/[1]Formato_Análises_Mecenato!$T$31</f>
        <v>7.6282449314995421E-2</v>
      </c>
      <c r="U236" s="32">
        <f>+H236/[1]Formato_Análises_Mecenato!$T$31</f>
        <v>0</v>
      </c>
      <c r="V236" s="32">
        <f>+I236/[1]Formato_Análises_Mecenato!$T$31</f>
        <v>0.21018515484280642</v>
      </c>
      <c r="W236" s="32">
        <f>+J236/[1]Formato_Análises_Mecenato!$T$31</f>
        <v>0.20201358300705174</v>
      </c>
      <c r="X236" s="32">
        <f>+K236/[1]Formato_Análises_Mecenato!$T$31</f>
        <v>0</v>
      </c>
    </row>
    <row r="237" spans="1:24" x14ac:dyDescent="0.25"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</row>
    <row r="238" spans="1:24" x14ac:dyDescent="0.25"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</row>
    <row r="239" spans="1:24" x14ac:dyDescent="0.25"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</row>
    <row r="240" spans="1:24" x14ac:dyDescent="0.25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</row>
    <row r="241" spans="1:24" x14ac:dyDescent="0.25">
      <c r="A241" s="28"/>
      <c r="B241" s="30">
        <v>2014</v>
      </c>
      <c r="C241" s="30">
        <v>2014</v>
      </c>
      <c r="D241" s="30">
        <v>2014</v>
      </c>
      <c r="E241" s="30">
        <v>2014</v>
      </c>
      <c r="F241" s="30">
        <v>2014</v>
      </c>
      <c r="G241" s="30">
        <v>2014</v>
      </c>
      <c r="H241" s="30">
        <v>2014</v>
      </c>
      <c r="I241" s="30">
        <v>2014</v>
      </c>
      <c r="J241" s="30">
        <v>2014</v>
      </c>
      <c r="K241" s="30">
        <v>2014</v>
      </c>
      <c r="O241" s="30">
        <v>2014</v>
      </c>
      <c r="P241" s="30">
        <v>2014</v>
      </c>
      <c r="Q241" s="30">
        <v>2014</v>
      </c>
      <c r="R241" s="30">
        <v>2014</v>
      </c>
      <c r="S241" s="30">
        <v>2014</v>
      </c>
      <c r="T241" s="30">
        <v>2014</v>
      </c>
      <c r="U241" s="30">
        <v>2014</v>
      </c>
      <c r="V241" s="30">
        <v>2014</v>
      </c>
      <c r="W241" s="30">
        <v>2014</v>
      </c>
      <c r="X241" s="30">
        <v>2014</v>
      </c>
    </row>
    <row r="242" spans="1:24" x14ac:dyDescent="0.25">
      <c r="A242" s="28"/>
      <c r="B242" s="28" t="s">
        <v>283</v>
      </c>
      <c r="C242" s="28" t="s">
        <v>284</v>
      </c>
      <c r="D242" s="28" t="s">
        <v>285</v>
      </c>
      <c r="E242" s="28" t="s">
        <v>286</v>
      </c>
      <c r="F242" s="28" t="s">
        <v>287</v>
      </c>
      <c r="G242" s="28" t="s">
        <v>288</v>
      </c>
      <c r="H242" s="28" t="s">
        <v>289</v>
      </c>
      <c r="I242" s="28" t="s">
        <v>290</v>
      </c>
      <c r="J242" s="28" t="s">
        <v>291</v>
      </c>
      <c r="K242" s="28" t="s">
        <v>292</v>
      </c>
      <c r="L242" s="28" t="s">
        <v>293</v>
      </c>
      <c r="O242" s="28" t="s">
        <v>283</v>
      </c>
      <c r="P242" s="28" t="s">
        <v>284</v>
      </c>
      <c r="Q242" s="28" t="s">
        <v>285</v>
      </c>
      <c r="R242" s="28" t="s">
        <v>286</v>
      </c>
      <c r="S242" s="28" t="s">
        <v>287</v>
      </c>
      <c r="T242" s="28" t="s">
        <v>288</v>
      </c>
      <c r="U242" s="28" t="s">
        <v>289</v>
      </c>
      <c r="V242" s="28" t="s">
        <v>290</v>
      </c>
      <c r="W242" s="28" t="s">
        <v>291</v>
      </c>
      <c r="X242" s="28" t="s">
        <v>292</v>
      </c>
    </row>
    <row r="243" spans="1:24" x14ac:dyDescent="0.25">
      <c r="A243" s="28" t="s">
        <v>250</v>
      </c>
      <c r="B243" s="31">
        <f>+[2]TabDin!B244</f>
        <v>0</v>
      </c>
      <c r="C243" s="31">
        <f>+[2]TabDin!C244</f>
        <v>0</v>
      </c>
      <c r="D243" s="31">
        <f>+[2]TabDin!D244</f>
        <v>1502072.7088865133</v>
      </c>
      <c r="E243" s="31">
        <f>+[2]TabDin!E244</f>
        <v>0</v>
      </c>
      <c r="F243" s="31">
        <f>+[2]TabDin!F244</f>
        <v>0</v>
      </c>
      <c r="G243" s="31">
        <f>+[2]TabDin!G244</f>
        <v>0</v>
      </c>
      <c r="H243" s="31">
        <f>+[2]TabDin!H244</f>
        <v>0</v>
      </c>
      <c r="I243" s="31">
        <f>+[2]TabDin!I244</f>
        <v>0</v>
      </c>
      <c r="J243" s="31">
        <f>+[2]TabDin!J244</f>
        <v>0</v>
      </c>
      <c r="K243" s="31">
        <f>+[2]TabDin!K244</f>
        <v>0</v>
      </c>
      <c r="L243" s="31">
        <f>SUM(B243:K243)</f>
        <v>1502072.7088865133</v>
      </c>
      <c r="N243" s="28" t="s">
        <v>250</v>
      </c>
      <c r="O243" s="32">
        <f>+B243/[1]Formato_Análises_Mecenato!$U$31</f>
        <v>0</v>
      </c>
      <c r="P243" s="32">
        <f>+C243/[1]Formato_Análises_Mecenato!$U$31</f>
        <v>0</v>
      </c>
      <c r="Q243" s="32">
        <f>+D243/[1]Formato_Análises_Mecenato!$U$31</f>
        <v>9.2926501486993815E-4</v>
      </c>
      <c r="R243" s="32">
        <f>+E243/[1]Formato_Análises_Mecenato!$U$31</f>
        <v>0</v>
      </c>
      <c r="S243" s="32">
        <f>+F243/[1]Formato_Análises_Mecenato!$U$31</f>
        <v>0</v>
      </c>
      <c r="T243" s="32">
        <f>+G243/[1]Formato_Análises_Mecenato!$U$31</f>
        <v>0</v>
      </c>
      <c r="U243" s="32">
        <f>+H243/[1]Formato_Análises_Mecenato!$U$31</f>
        <v>0</v>
      </c>
      <c r="V243" s="32">
        <f>+I243/[1]Formato_Análises_Mecenato!$U$31</f>
        <v>0</v>
      </c>
      <c r="W243" s="32">
        <f>+J243/[1]Formato_Análises_Mecenato!$U$31</f>
        <v>0</v>
      </c>
      <c r="X243" s="32">
        <f>+K243/[1]Formato_Análises_Mecenato!$U$31</f>
        <v>0</v>
      </c>
    </row>
    <row r="244" spans="1:24" x14ac:dyDescent="0.25">
      <c r="A244" s="28" t="s">
        <v>251</v>
      </c>
      <c r="B244" s="31">
        <f>+[2]TabDin!B245</f>
        <v>0</v>
      </c>
      <c r="C244" s="31">
        <f>+[2]TabDin!C245</f>
        <v>0</v>
      </c>
      <c r="D244" s="31">
        <f>+[2]TabDin!D245</f>
        <v>0</v>
      </c>
      <c r="E244" s="31">
        <f>+[2]TabDin!E245</f>
        <v>0</v>
      </c>
      <c r="F244" s="31">
        <f>+[2]TabDin!F245</f>
        <v>0</v>
      </c>
      <c r="G244" s="31">
        <f>+[2]TabDin!G245</f>
        <v>0</v>
      </c>
      <c r="H244" s="31">
        <f>+[2]TabDin!H245</f>
        <v>0</v>
      </c>
      <c r="I244" s="31">
        <f>+[2]TabDin!I245</f>
        <v>0</v>
      </c>
      <c r="J244" s="31">
        <f>+[2]TabDin!J245</f>
        <v>0</v>
      </c>
      <c r="K244" s="31">
        <f>+[2]TabDin!K245</f>
        <v>0</v>
      </c>
      <c r="L244" s="31">
        <f t="shared" ref="L244:L270" si="7">SUM(B244:K244)</f>
        <v>0</v>
      </c>
      <c r="N244" s="28" t="s">
        <v>251</v>
      </c>
      <c r="O244" s="32">
        <f>+B244/[1]Formato_Análises_Mecenato!$U$31</f>
        <v>0</v>
      </c>
      <c r="P244" s="32">
        <f>+C244/[1]Formato_Análises_Mecenato!$U$31</f>
        <v>0</v>
      </c>
      <c r="Q244" s="32">
        <f>+D244/[1]Formato_Análises_Mecenato!$U$31</f>
        <v>0</v>
      </c>
      <c r="R244" s="32">
        <f>+E244/[1]Formato_Análises_Mecenato!$U$31</f>
        <v>0</v>
      </c>
      <c r="S244" s="32">
        <f>+F244/[1]Formato_Análises_Mecenato!$U$31</f>
        <v>0</v>
      </c>
      <c r="T244" s="32">
        <f>+G244/[1]Formato_Análises_Mecenato!$U$31</f>
        <v>0</v>
      </c>
      <c r="U244" s="32">
        <f>+H244/[1]Formato_Análises_Mecenato!$U$31</f>
        <v>0</v>
      </c>
      <c r="V244" s="32">
        <f>+I244/[1]Formato_Análises_Mecenato!$U$31</f>
        <v>0</v>
      </c>
      <c r="W244" s="32">
        <f>+J244/[1]Formato_Análises_Mecenato!$U$31</f>
        <v>0</v>
      </c>
      <c r="X244" s="32">
        <f>+K244/[1]Formato_Análises_Mecenato!$U$31</f>
        <v>0</v>
      </c>
    </row>
    <row r="245" spans="1:24" x14ac:dyDescent="0.25">
      <c r="A245" s="28" t="s">
        <v>252</v>
      </c>
      <c r="B245" s="31">
        <f>+[2]TabDin!B246</f>
        <v>0</v>
      </c>
      <c r="C245" s="31">
        <f>+[2]TabDin!C246</f>
        <v>609402.91043533524</v>
      </c>
      <c r="D245" s="31">
        <f>+[2]TabDin!D246</f>
        <v>0</v>
      </c>
      <c r="E245" s="31">
        <f>+[2]TabDin!E246</f>
        <v>0</v>
      </c>
      <c r="F245" s="31">
        <f>+[2]TabDin!F246</f>
        <v>0</v>
      </c>
      <c r="G245" s="31">
        <f>+[2]TabDin!G246</f>
        <v>221127.23000300507</v>
      </c>
      <c r="H245" s="31">
        <f>+[2]TabDin!H246</f>
        <v>0</v>
      </c>
      <c r="I245" s="31">
        <f>+[2]TabDin!I246</f>
        <v>1426228.2487819779</v>
      </c>
      <c r="J245" s="31">
        <f>+[2]TabDin!J246</f>
        <v>538829.37994467793</v>
      </c>
      <c r="K245" s="31">
        <f>+[2]TabDin!K246</f>
        <v>0</v>
      </c>
      <c r="L245" s="31">
        <f t="shared" si="7"/>
        <v>2795587.7691649962</v>
      </c>
      <c r="N245" s="28" t="s">
        <v>252</v>
      </c>
      <c r="O245" s="32">
        <f>+B245/[1]Formato_Análises_Mecenato!$U$31</f>
        <v>0</v>
      </c>
      <c r="P245" s="32">
        <f>+C245/[1]Formato_Análises_Mecenato!$U$31</f>
        <v>3.7701024809063424E-4</v>
      </c>
      <c r="Q245" s="32">
        <f>+D245/[1]Formato_Análises_Mecenato!$U$31</f>
        <v>0</v>
      </c>
      <c r="R245" s="32">
        <f>+E245/[1]Formato_Análises_Mecenato!$U$31</f>
        <v>0</v>
      </c>
      <c r="S245" s="32">
        <f>+F245/[1]Formato_Análises_Mecenato!$U$31</f>
        <v>0</v>
      </c>
      <c r="T245" s="32">
        <f>+G245/[1]Formato_Análises_Mecenato!$U$31</f>
        <v>1.3680149932902873E-4</v>
      </c>
      <c r="U245" s="32">
        <f>+H245/[1]Formato_Análises_Mecenato!$U$31</f>
        <v>0</v>
      </c>
      <c r="V245" s="32">
        <f>+I245/[1]Formato_Análises_Mecenato!$U$31</f>
        <v>8.8234344913621938E-4</v>
      </c>
      <c r="W245" s="32">
        <f>+J245/[1]Formato_Análises_Mecenato!$U$31</f>
        <v>3.3334957010025898E-4</v>
      </c>
      <c r="X245" s="32">
        <f>+K245/[1]Formato_Análises_Mecenato!$U$31</f>
        <v>0</v>
      </c>
    </row>
    <row r="246" spans="1:24" x14ac:dyDescent="0.25">
      <c r="A246" s="28" t="s">
        <v>253</v>
      </c>
      <c r="B246" s="31">
        <f>+[2]TabDin!B247</f>
        <v>0</v>
      </c>
      <c r="C246" s="31">
        <f>+[2]TabDin!C247</f>
        <v>0</v>
      </c>
      <c r="D246" s="31">
        <f>+[2]TabDin!D247</f>
        <v>0</v>
      </c>
      <c r="E246" s="31">
        <f>+[2]TabDin!E247</f>
        <v>0</v>
      </c>
      <c r="F246" s="31">
        <f>+[2]TabDin!F247</f>
        <v>0</v>
      </c>
      <c r="G246" s="31">
        <f>+[2]TabDin!G247</f>
        <v>0</v>
      </c>
      <c r="H246" s="31">
        <f>+[2]TabDin!H247</f>
        <v>0</v>
      </c>
      <c r="I246" s="31">
        <f>+[2]TabDin!I247</f>
        <v>0</v>
      </c>
      <c r="J246" s="31">
        <f>+[2]TabDin!J247</f>
        <v>0</v>
      </c>
      <c r="K246" s="31">
        <f>+[2]TabDin!K247</f>
        <v>0</v>
      </c>
      <c r="L246" s="31">
        <f t="shared" si="7"/>
        <v>0</v>
      </c>
      <c r="N246" s="28" t="s">
        <v>253</v>
      </c>
      <c r="O246" s="32">
        <f>+B246/[1]Formato_Análises_Mecenato!$U$31</f>
        <v>0</v>
      </c>
      <c r="P246" s="32">
        <f>+C246/[1]Formato_Análises_Mecenato!$U$31</f>
        <v>0</v>
      </c>
      <c r="Q246" s="32">
        <f>+D246/[1]Formato_Análises_Mecenato!$U$31</f>
        <v>0</v>
      </c>
      <c r="R246" s="32">
        <f>+E246/[1]Formato_Análises_Mecenato!$U$31</f>
        <v>0</v>
      </c>
      <c r="S246" s="32">
        <f>+F246/[1]Formato_Análises_Mecenato!$U$31</f>
        <v>0</v>
      </c>
      <c r="T246" s="32">
        <f>+G246/[1]Formato_Análises_Mecenato!$U$31</f>
        <v>0</v>
      </c>
      <c r="U246" s="32">
        <f>+H246/[1]Formato_Análises_Mecenato!$U$31</f>
        <v>0</v>
      </c>
      <c r="V246" s="32">
        <f>+I246/[1]Formato_Análises_Mecenato!$U$31</f>
        <v>0</v>
      </c>
      <c r="W246" s="32">
        <f>+J246/[1]Formato_Análises_Mecenato!$U$31</f>
        <v>0</v>
      </c>
      <c r="X246" s="32">
        <f>+K246/[1]Formato_Análises_Mecenato!$U$31</f>
        <v>0</v>
      </c>
    </row>
    <row r="247" spans="1:24" x14ac:dyDescent="0.25">
      <c r="A247" s="28" t="s">
        <v>254</v>
      </c>
      <c r="B247" s="31">
        <f>+[2]TabDin!B248</f>
        <v>605496.24863911571</v>
      </c>
      <c r="C247" s="31">
        <f>+[2]TabDin!C248</f>
        <v>573315.51566531858</v>
      </c>
      <c r="D247" s="31">
        <f>+[2]TabDin!D248</f>
        <v>0</v>
      </c>
      <c r="E247" s="31">
        <f>+[2]TabDin!E248</f>
        <v>0</v>
      </c>
      <c r="F247" s="31">
        <f>+[2]TabDin!F248</f>
        <v>0</v>
      </c>
      <c r="G247" s="31">
        <f>+[2]TabDin!G248</f>
        <v>0</v>
      </c>
      <c r="H247" s="31">
        <f>+[2]TabDin!H248</f>
        <v>0</v>
      </c>
      <c r="I247" s="31">
        <f>+[2]TabDin!I248</f>
        <v>6067250.9600977376</v>
      </c>
      <c r="J247" s="31">
        <f>+[2]TabDin!J248</f>
        <v>0</v>
      </c>
      <c r="K247" s="31">
        <f>+[2]TabDin!K248</f>
        <v>0</v>
      </c>
      <c r="L247" s="31">
        <f t="shared" si="7"/>
        <v>7246062.7244021725</v>
      </c>
      <c r="N247" s="28" t="s">
        <v>254</v>
      </c>
      <c r="O247" s="32">
        <f>+B247/[1]Formato_Análises_Mecenato!$U$31</f>
        <v>3.7459337165670519E-4</v>
      </c>
      <c r="P247" s="32">
        <f>+C247/[1]Formato_Análises_Mecenato!$U$31</f>
        <v>3.5468459551790611E-4</v>
      </c>
      <c r="Q247" s="32">
        <f>+D247/[1]Formato_Análises_Mecenato!$U$31</f>
        <v>0</v>
      </c>
      <c r="R247" s="32">
        <f>+E247/[1]Formato_Análises_Mecenato!$U$31</f>
        <v>0</v>
      </c>
      <c r="S247" s="32">
        <f>+F247/[1]Formato_Análises_Mecenato!$U$31</f>
        <v>0</v>
      </c>
      <c r="T247" s="32">
        <f>+G247/[1]Formato_Análises_Mecenato!$U$31</f>
        <v>0</v>
      </c>
      <c r="U247" s="32">
        <f>+H247/[1]Formato_Análises_Mecenato!$U$31</f>
        <v>0</v>
      </c>
      <c r="V247" s="32">
        <f>+I247/[1]Formato_Análises_Mecenato!$U$31</f>
        <v>3.7535360440936198E-3</v>
      </c>
      <c r="W247" s="32">
        <f>+J247/[1]Formato_Análises_Mecenato!$U$31</f>
        <v>0</v>
      </c>
      <c r="X247" s="32">
        <f>+K247/[1]Formato_Análises_Mecenato!$U$31</f>
        <v>0</v>
      </c>
    </row>
    <row r="248" spans="1:24" x14ac:dyDescent="0.25">
      <c r="A248" s="28" t="s">
        <v>255</v>
      </c>
      <c r="B248" s="31">
        <f>+[2]TabDin!B249</f>
        <v>0</v>
      </c>
      <c r="C248" s="31">
        <f>+[2]TabDin!C249</f>
        <v>0</v>
      </c>
      <c r="D248" s="31">
        <f>+[2]TabDin!D249</f>
        <v>0</v>
      </c>
      <c r="E248" s="31">
        <f>+[2]TabDin!E249</f>
        <v>0</v>
      </c>
      <c r="F248" s="31">
        <f>+[2]TabDin!F249</f>
        <v>0</v>
      </c>
      <c r="G248" s="31">
        <f>+[2]TabDin!G249</f>
        <v>0</v>
      </c>
      <c r="H248" s="31">
        <f>+[2]TabDin!H249</f>
        <v>0</v>
      </c>
      <c r="I248" s="31">
        <f>+[2]TabDin!I249</f>
        <v>0</v>
      </c>
      <c r="J248" s="31">
        <f>+[2]TabDin!J249</f>
        <v>0</v>
      </c>
      <c r="K248" s="31">
        <f>+[2]TabDin!K249</f>
        <v>0</v>
      </c>
      <c r="L248" s="31">
        <f t="shared" si="7"/>
        <v>0</v>
      </c>
      <c r="N248" s="28" t="s">
        <v>255</v>
      </c>
      <c r="O248" s="32">
        <f>+B248/[1]Formato_Análises_Mecenato!$U$31</f>
        <v>0</v>
      </c>
      <c r="P248" s="32">
        <f>+C248/[1]Formato_Análises_Mecenato!$U$31</f>
        <v>0</v>
      </c>
      <c r="Q248" s="32">
        <f>+D248/[1]Formato_Análises_Mecenato!$U$31</f>
        <v>0</v>
      </c>
      <c r="R248" s="32">
        <f>+E248/[1]Formato_Análises_Mecenato!$U$31</f>
        <v>0</v>
      </c>
      <c r="S248" s="32">
        <f>+F248/[1]Formato_Análises_Mecenato!$U$31</f>
        <v>0</v>
      </c>
      <c r="T248" s="32">
        <f>+G248/[1]Formato_Análises_Mecenato!$U$31</f>
        <v>0</v>
      </c>
      <c r="U248" s="32">
        <f>+H248/[1]Formato_Análises_Mecenato!$U$31</f>
        <v>0</v>
      </c>
      <c r="V248" s="32">
        <f>+I248/[1]Formato_Análises_Mecenato!$U$31</f>
        <v>0</v>
      </c>
      <c r="W248" s="32">
        <f>+J248/[1]Formato_Análises_Mecenato!$U$31</f>
        <v>0</v>
      </c>
      <c r="X248" s="32">
        <f>+K248/[1]Formato_Análises_Mecenato!$U$31</f>
        <v>0</v>
      </c>
    </row>
    <row r="249" spans="1:24" x14ac:dyDescent="0.25">
      <c r="A249" s="28" t="s">
        <v>256</v>
      </c>
      <c r="B249" s="31">
        <f>+[2]TabDin!B250</f>
        <v>0</v>
      </c>
      <c r="C249" s="31">
        <f>+[2]TabDin!C250</f>
        <v>0</v>
      </c>
      <c r="D249" s="31">
        <f>+[2]TabDin!D250</f>
        <v>0</v>
      </c>
      <c r="E249" s="31">
        <f>+[2]TabDin!E250</f>
        <v>0</v>
      </c>
      <c r="F249" s="31">
        <f>+[2]TabDin!F250</f>
        <v>0</v>
      </c>
      <c r="G249" s="31">
        <f>+[2]TabDin!G250</f>
        <v>0</v>
      </c>
      <c r="H249" s="31">
        <f>+[2]TabDin!H250</f>
        <v>0</v>
      </c>
      <c r="I249" s="31">
        <f>+[2]TabDin!I250</f>
        <v>0</v>
      </c>
      <c r="J249" s="31">
        <f>+[2]TabDin!J250</f>
        <v>0</v>
      </c>
      <c r="K249" s="31">
        <f>+[2]TabDin!K250</f>
        <v>0</v>
      </c>
      <c r="L249" s="31">
        <f t="shared" si="7"/>
        <v>0</v>
      </c>
      <c r="N249" s="28" t="s">
        <v>256</v>
      </c>
      <c r="O249" s="32">
        <f>+B249/[1]Formato_Análises_Mecenato!$U$31</f>
        <v>0</v>
      </c>
      <c r="P249" s="32">
        <f>+C249/[1]Formato_Análises_Mecenato!$U$31</f>
        <v>0</v>
      </c>
      <c r="Q249" s="32">
        <f>+D249/[1]Formato_Análises_Mecenato!$U$31</f>
        <v>0</v>
      </c>
      <c r="R249" s="32">
        <f>+E249/[1]Formato_Análises_Mecenato!$U$31</f>
        <v>0</v>
      </c>
      <c r="S249" s="32">
        <f>+F249/[1]Formato_Análises_Mecenato!$U$31</f>
        <v>0</v>
      </c>
      <c r="T249" s="32">
        <f>+G249/[1]Formato_Análises_Mecenato!$U$31</f>
        <v>0</v>
      </c>
      <c r="U249" s="32">
        <f>+H249/[1]Formato_Análises_Mecenato!$U$31</f>
        <v>0</v>
      </c>
      <c r="V249" s="32">
        <f>+I249/[1]Formato_Análises_Mecenato!$U$31</f>
        <v>0</v>
      </c>
      <c r="W249" s="32">
        <f>+J249/[1]Formato_Análises_Mecenato!$U$31</f>
        <v>0</v>
      </c>
      <c r="X249" s="32">
        <f>+K249/[1]Formato_Análises_Mecenato!$U$31</f>
        <v>0</v>
      </c>
    </row>
    <row r="250" spans="1:24" x14ac:dyDescent="0.25">
      <c r="A250" s="28" t="s">
        <v>257</v>
      </c>
      <c r="B250" s="31">
        <f>+[2]TabDin!B251</f>
        <v>0</v>
      </c>
      <c r="C250" s="31">
        <f>+[2]TabDin!C251</f>
        <v>0</v>
      </c>
      <c r="D250" s="31">
        <f>+[2]TabDin!D251</f>
        <v>386537.30070248729</v>
      </c>
      <c r="E250" s="31">
        <f>+[2]TabDin!E251</f>
        <v>0</v>
      </c>
      <c r="F250" s="31">
        <f>+[2]TabDin!F251</f>
        <v>0</v>
      </c>
      <c r="G250" s="31">
        <f>+[2]TabDin!G251</f>
        <v>161461.62966210657</v>
      </c>
      <c r="H250" s="31">
        <f>+[2]TabDin!H251</f>
        <v>0</v>
      </c>
      <c r="I250" s="31">
        <f>+[2]TabDin!I251</f>
        <v>1734544.2744055213</v>
      </c>
      <c r="J250" s="31">
        <f>+[2]TabDin!J251</f>
        <v>3632977.4918346941</v>
      </c>
      <c r="K250" s="31">
        <f>+[2]TabDin!K251</f>
        <v>0</v>
      </c>
      <c r="L250" s="31">
        <f t="shared" si="7"/>
        <v>5915520.6966048088</v>
      </c>
      <c r="N250" s="28" t="s">
        <v>257</v>
      </c>
      <c r="O250" s="32">
        <f>+B250/[1]Formato_Análises_Mecenato!$U$31</f>
        <v>0</v>
      </c>
      <c r="P250" s="32">
        <f>+C250/[1]Formato_Análises_Mecenato!$U$31</f>
        <v>0</v>
      </c>
      <c r="Q250" s="32">
        <f>+D250/[1]Formato_Análises_Mecenato!$U$31</f>
        <v>2.3913329119157908E-4</v>
      </c>
      <c r="R250" s="32">
        <f>+E250/[1]Formato_Análises_Mecenato!$U$31</f>
        <v>0</v>
      </c>
      <c r="S250" s="32">
        <f>+F250/[1]Formato_Análises_Mecenato!$U$31</f>
        <v>0</v>
      </c>
      <c r="T250" s="32">
        <f>+G250/[1]Formato_Análises_Mecenato!$U$31</f>
        <v>9.9889068485976986E-5</v>
      </c>
      <c r="U250" s="32">
        <f>+H250/[1]Formato_Análises_Mecenato!$U$31</f>
        <v>0</v>
      </c>
      <c r="V250" s="32">
        <f>+I250/[1]Formato_Análises_Mecenato!$U$31</f>
        <v>1.0730847457729783E-3</v>
      </c>
      <c r="W250" s="32">
        <f>+J250/[1]Formato_Análises_Mecenato!$U$31</f>
        <v>2.2475602299402309E-3</v>
      </c>
      <c r="X250" s="32">
        <f>+K250/[1]Formato_Análises_Mecenato!$U$31</f>
        <v>0</v>
      </c>
    </row>
    <row r="251" spans="1:24" x14ac:dyDescent="0.25">
      <c r="A251" s="28" t="s">
        <v>258</v>
      </c>
      <c r="B251" s="31">
        <f>+[2]TabDin!B252</f>
        <v>0</v>
      </c>
      <c r="C251" s="31">
        <f>+[2]TabDin!C252</f>
        <v>400139.28953116608</v>
      </c>
      <c r="D251" s="31">
        <f>+[2]TabDin!D252</f>
        <v>0</v>
      </c>
      <c r="E251" s="31">
        <f>+[2]TabDin!E252</f>
        <v>0</v>
      </c>
      <c r="F251" s="31">
        <f>+[2]TabDin!F252</f>
        <v>37681.242545309447</v>
      </c>
      <c r="G251" s="31">
        <f>+[2]TabDin!G252</f>
        <v>0</v>
      </c>
      <c r="H251" s="31">
        <f>+[2]TabDin!H252</f>
        <v>0</v>
      </c>
      <c r="I251" s="31">
        <f>+[2]TabDin!I252</f>
        <v>1116908.3588178905</v>
      </c>
      <c r="J251" s="31">
        <f>+[2]TabDin!J252</f>
        <v>0</v>
      </c>
      <c r="K251" s="31">
        <f>+[2]TabDin!K252</f>
        <v>0</v>
      </c>
      <c r="L251" s="31">
        <f t="shared" si="7"/>
        <v>1554728.890894366</v>
      </c>
      <c r="N251" s="28" t="s">
        <v>258</v>
      </c>
      <c r="O251" s="32">
        <f>+B251/[1]Formato_Análises_Mecenato!$U$31</f>
        <v>0</v>
      </c>
      <c r="P251" s="32">
        <f>+C251/[1]Formato_Análises_Mecenato!$U$31</f>
        <v>2.4754823161114963E-4</v>
      </c>
      <c r="Q251" s="32">
        <f>+D251/[1]Formato_Análises_Mecenato!$U$31</f>
        <v>0</v>
      </c>
      <c r="R251" s="32">
        <f>+E251/[1]Formato_Análises_Mecenato!$U$31</f>
        <v>0</v>
      </c>
      <c r="S251" s="32">
        <f>+F251/[1]Formato_Análises_Mecenato!$U$31</f>
        <v>2.3311694704940076E-5</v>
      </c>
      <c r="T251" s="32">
        <f>+G251/[1]Formato_Análises_Mecenato!$U$31</f>
        <v>0</v>
      </c>
      <c r="U251" s="32">
        <f>+H251/[1]Formato_Análises_Mecenato!$U$31</f>
        <v>0</v>
      </c>
      <c r="V251" s="32">
        <f>+I251/[1]Formato_Análises_Mecenato!$U$31</f>
        <v>6.909811066567234E-4</v>
      </c>
      <c r="W251" s="32">
        <f>+J251/[1]Formato_Análises_Mecenato!$U$31</f>
        <v>0</v>
      </c>
      <c r="X251" s="32">
        <f>+K251/[1]Formato_Análises_Mecenato!$U$31</f>
        <v>0</v>
      </c>
    </row>
    <row r="252" spans="1:24" x14ac:dyDescent="0.25">
      <c r="A252" s="28" t="s">
        <v>259</v>
      </c>
      <c r="B252" s="31">
        <f>+[2]TabDin!B253</f>
        <v>181648.8745917347</v>
      </c>
      <c r="C252" s="31">
        <f>+[2]TabDin!C253</f>
        <v>3332522.0064010597</v>
      </c>
      <c r="D252" s="31">
        <f>+[2]TabDin!D253</f>
        <v>2054877.0512391059</v>
      </c>
      <c r="E252" s="31">
        <f>+[2]TabDin!E253</f>
        <v>0</v>
      </c>
      <c r="F252" s="31">
        <f>+[2]TabDin!F253</f>
        <v>69026.572344859189</v>
      </c>
      <c r="G252" s="31">
        <f>+[2]TabDin!G253</f>
        <v>1983615.1441732957</v>
      </c>
      <c r="H252" s="31">
        <f>+[2]TabDin!H253</f>
        <v>0</v>
      </c>
      <c r="I252" s="31">
        <f>+[2]TabDin!I253</f>
        <v>5004432.0292380033</v>
      </c>
      <c r="J252" s="31">
        <f>+[2]TabDin!J253</f>
        <v>1993535.8490194243</v>
      </c>
      <c r="K252" s="31">
        <f>+[2]TabDin!K253</f>
        <v>0</v>
      </c>
      <c r="L252" s="31">
        <f t="shared" si="7"/>
        <v>14619657.527007485</v>
      </c>
      <c r="N252" s="28" t="s">
        <v>259</v>
      </c>
      <c r="O252" s="32">
        <f>+B252/[1]Formato_Análises_Mecenato!$U$31</f>
        <v>1.1237801149701154E-4</v>
      </c>
      <c r="P252" s="32">
        <f>+C252/[1]Formato_Análises_Mecenato!$U$31</f>
        <v>2.0616818969624528E-3</v>
      </c>
      <c r="Q252" s="32">
        <f>+D252/[1]Formato_Análises_Mecenato!$U$31</f>
        <v>1.2712602674148402E-3</v>
      </c>
      <c r="R252" s="32">
        <f>+E252/[1]Formato_Análises_Mecenato!$U$31</f>
        <v>0</v>
      </c>
      <c r="S252" s="32">
        <f>+F252/[1]Formato_Análises_Mecenato!$U$31</f>
        <v>4.2703644368864393E-5</v>
      </c>
      <c r="T252" s="32">
        <f>+G252/[1]Formato_Análises_Mecenato!$U$31</f>
        <v>1.2271737217120959E-3</v>
      </c>
      <c r="U252" s="32">
        <f>+H252/[1]Formato_Análises_Mecenato!$U$31</f>
        <v>0</v>
      </c>
      <c r="V252" s="32">
        <f>+I252/[1]Formato_Análises_Mecenato!$U$31</f>
        <v>3.0960176405260848E-3</v>
      </c>
      <c r="W252" s="32">
        <f>+J252/[1]Formato_Análises_Mecenato!$U$31</f>
        <v>1.2333112168425361E-3</v>
      </c>
      <c r="X252" s="32">
        <f>+K252/[1]Formato_Análises_Mecenato!$U$31</f>
        <v>0</v>
      </c>
    </row>
    <row r="253" spans="1:24" x14ac:dyDescent="0.25">
      <c r="A253" s="28" t="s">
        <v>260</v>
      </c>
      <c r="B253" s="31">
        <f>+[2]TabDin!B254</f>
        <v>0</v>
      </c>
      <c r="C253" s="31">
        <f>+[2]TabDin!C254</f>
        <v>5961895.6663980009</v>
      </c>
      <c r="D253" s="31">
        <f>+[2]TabDin!D254</f>
        <v>0</v>
      </c>
      <c r="E253" s="31">
        <f>+[2]TabDin!E254</f>
        <v>0</v>
      </c>
      <c r="F253" s="31">
        <f>+[2]TabDin!F254</f>
        <v>0</v>
      </c>
      <c r="G253" s="31">
        <f>+[2]TabDin!G254</f>
        <v>233721.55197469864</v>
      </c>
      <c r="H253" s="31">
        <f>+[2]TabDin!H254</f>
        <v>0</v>
      </c>
      <c r="I253" s="31">
        <f>+[2]TabDin!I254</f>
        <v>1872194.4007921459</v>
      </c>
      <c r="J253" s="31">
        <f>+[2]TabDin!J254</f>
        <v>0</v>
      </c>
      <c r="K253" s="31">
        <f>+[2]TabDin!K254</f>
        <v>0</v>
      </c>
      <c r="L253" s="31">
        <f t="shared" si="7"/>
        <v>8067811.6191648459</v>
      </c>
      <c r="N253" s="28" t="s">
        <v>260</v>
      </c>
      <c r="O253" s="32">
        <f>+B253/[1]Formato_Análises_Mecenato!$U$31</f>
        <v>0</v>
      </c>
      <c r="P253" s="32">
        <f>+C253/[1]Formato_Análises_Mecenato!$U$31</f>
        <v>3.6883574492178176E-3</v>
      </c>
      <c r="Q253" s="32">
        <f>+D253/[1]Formato_Análises_Mecenato!$U$31</f>
        <v>0</v>
      </c>
      <c r="R253" s="32">
        <f>+E253/[1]Formato_Análises_Mecenato!$U$31</f>
        <v>0</v>
      </c>
      <c r="S253" s="32">
        <f>+F253/[1]Formato_Análises_Mecenato!$U$31</f>
        <v>0</v>
      </c>
      <c r="T253" s="32">
        <f>+G253/[1]Formato_Análises_Mecenato!$U$31</f>
        <v>1.4459304145948818E-4</v>
      </c>
      <c r="U253" s="32">
        <f>+H253/[1]Formato_Análises_Mecenato!$U$31</f>
        <v>0</v>
      </c>
      <c r="V253" s="32">
        <f>+I253/[1]Formato_Análises_Mecenato!$U$31</f>
        <v>1.1582427051625324E-3</v>
      </c>
      <c r="W253" s="32">
        <f>+J253/[1]Formato_Análises_Mecenato!$U$31</f>
        <v>0</v>
      </c>
      <c r="X253" s="32">
        <f>+K253/[1]Formato_Análises_Mecenato!$U$31</f>
        <v>0</v>
      </c>
    </row>
    <row r="254" spans="1:24" x14ac:dyDescent="0.25">
      <c r="A254" s="28" t="s">
        <v>261</v>
      </c>
      <c r="B254" s="31">
        <f>+[2]TabDin!B255</f>
        <v>0</v>
      </c>
      <c r="C254" s="31">
        <f>+[2]TabDin!C255</f>
        <v>0</v>
      </c>
      <c r="D254" s="31">
        <f>+[2]TabDin!D255</f>
        <v>0</v>
      </c>
      <c r="E254" s="31">
        <f>+[2]TabDin!E255</f>
        <v>0</v>
      </c>
      <c r="F254" s="31">
        <f>+[2]TabDin!F255</f>
        <v>0</v>
      </c>
      <c r="G254" s="31">
        <f>+[2]TabDin!G255</f>
        <v>0</v>
      </c>
      <c r="H254" s="31">
        <f>+[2]TabDin!H255</f>
        <v>0</v>
      </c>
      <c r="I254" s="31">
        <f>+[2]TabDin!I255</f>
        <v>0</v>
      </c>
      <c r="J254" s="31">
        <f>+[2]TabDin!J255</f>
        <v>551195.34506115981</v>
      </c>
      <c r="K254" s="31">
        <f>+[2]TabDin!K255</f>
        <v>0</v>
      </c>
      <c r="L254" s="31">
        <f t="shared" si="7"/>
        <v>551195.34506115981</v>
      </c>
      <c r="N254" s="28" t="s">
        <v>261</v>
      </c>
      <c r="O254" s="32">
        <f>+B254/[1]Formato_Análises_Mecenato!$U$31</f>
        <v>0</v>
      </c>
      <c r="P254" s="32">
        <f>+C254/[1]Formato_Análises_Mecenato!$U$31</f>
        <v>0</v>
      </c>
      <c r="Q254" s="32">
        <f>+D254/[1]Formato_Análises_Mecenato!$U$31</f>
        <v>0</v>
      </c>
      <c r="R254" s="32">
        <f>+E254/[1]Formato_Análises_Mecenato!$U$31</f>
        <v>0</v>
      </c>
      <c r="S254" s="32">
        <f>+F254/[1]Formato_Análises_Mecenato!$U$31</f>
        <v>0</v>
      </c>
      <c r="T254" s="32">
        <f>+G254/[1]Formato_Análises_Mecenato!$U$31</f>
        <v>0</v>
      </c>
      <c r="U254" s="32">
        <f>+H254/[1]Formato_Análises_Mecenato!$U$31</f>
        <v>0</v>
      </c>
      <c r="V254" s="32">
        <f>+I254/[1]Formato_Análises_Mecenato!$U$31</f>
        <v>0</v>
      </c>
      <c r="W254" s="32">
        <f>+J254/[1]Formato_Análises_Mecenato!$U$31</f>
        <v>3.4099983808653185E-4</v>
      </c>
      <c r="X254" s="32">
        <f>+K254/[1]Formato_Análises_Mecenato!$U$31</f>
        <v>0</v>
      </c>
    </row>
    <row r="255" spans="1:24" x14ac:dyDescent="0.25">
      <c r="A255" s="28" t="s">
        <v>262</v>
      </c>
      <c r="B255" s="31">
        <f>+[2]TabDin!B256</f>
        <v>0</v>
      </c>
      <c r="C255" s="31">
        <f>+[2]TabDin!C256</f>
        <v>4513724.8875012966</v>
      </c>
      <c r="D255" s="31">
        <f>+[2]TabDin!D256</f>
        <v>798208.75068598427</v>
      </c>
      <c r="E255" s="31">
        <f>+[2]TabDin!E256</f>
        <v>0</v>
      </c>
      <c r="F255" s="31">
        <f>+[2]TabDin!F256</f>
        <v>0</v>
      </c>
      <c r="G255" s="31">
        <f>+[2]TabDin!G256</f>
        <v>2348908.2578044566</v>
      </c>
      <c r="H255" s="31">
        <f>+[2]TabDin!H256</f>
        <v>0</v>
      </c>
      <c r="I255" s="31">
        <f>+[2]TabDin!I256</f>
        <v>3965542.2132450873</v>
      </c>
      <c r="J255" s="31">
        <f>+[2]TabDin!J256</f>
        <v>11224782.703694217</v>
      </c>
      <c r="K255" s="31">
        <f>+[2]TabDin!K256</f>
        <v>0</v>
      </c>
      <c r="L255" s="31">
        <f t="shared" si="7"/>
        <v>22851166.812931042</v>
      </c>
      <c r="N255" s="28" t="s">
        <v>262</v>
      </c>
      <c r="O255" s="32">
        <f>+B255/[1]Formato_Análises_Mecenato!$U$31</f>
        <v>0</v>
      </c>
      <c r="P255" s="32">
        <f>+C255/[1]Formato_Análises_Mecenato!$U$31</f>
        <v>2.7924391408536051E-3</v>
      </c>
      <c r="Q255" s="32">
        <f>+D255/[1]Formato_Análises_Mecenato!$U$31</f>
        <v>4.9381595324062802E-4</v>
      </c>
      <c r="R255" s="32">
        <f>+E255/[1]Formato_Análises_Mecenato!$U$31</f>
        <v>0</v>
      </c>
      <c r="S255" s="32">
        <f>+F255/[1]Formato_Análises_Mecenato!$U$31</f>
        <v>0</v>
      </c>
      <c r="T255" s="32">
        <f>+G255/[1]Formato_Análises_Mecenato!$U$31</f>
        <v>1.4531641871949447E-3</v>
      </c>
      <c r="U255" s="32">
        <f>+H255/[1]Formato_Análises_Mecenato!$U$31</f>
        <v>0</v>
      </c>
      <c r="V255" s="32">
        <f>+I255/[1]Formato_Análises_Mecenato!$U$31</f>
        <v>2.4533031070714836E-3</v>
      </c>
      <c r="W255" s="32">
        <f>+J255/[1]Formato_Análises_Mecenato!$U$31</f>
        <v>6.9442696111512358E-3</v>
      </c>
      <c r="X255" s="32">
        <f>+K255/[1]Formato_Análises_Mecenato!$U$31</f>
        <v>0</v>
      </c>
    </row>
    <row r="256" spans="1:24" x14ac:dyDescent="0.25">
      <c r="A256" s="28" t="s">
        <v>263</v>
      </c>
      <c r="B256" s="31">
        <f>+[2]TabDin!B257</f>
        <v>0</v>
      </c>
      <c r="C256" s="31">
        <f>+[2]TabDin!C257</f>
        <v>0</v>
      </c>
      <c r="D256" s="31">
        <f>+[2]TabDin!D257</f>
        <v>0</v>
      </c>
      <c r="E256" s="31">
        <f>+[2]TabDin!E257</f>
        <v>0</v>
      </c>
      <c r="F256" s="31">
        <f>+[2]TabDin!F257</f>
        <v>0</v>
      </c>
      <c r="G256" s="31">
        <f>+[2]TabDin!G257</f>
        <v>0</v>
      </c>
      <c r="H256" s="31">
        <f>+[2]TabDin!H257</f>
        <v>0</v>
      </c>
      <c r="I256" s="31">
        <f>+[2]TabDin!I257</f>
        <v>36329.774918346942</v>
      </c>
      <c r="J256" s="31">
        <f>+[2]TabDin!J257</f>
        <v>0</v>
      </c>
      <c r="K256" s="31">
        <f>+[2]TabDin!K257</f>
        <v>0</v>
      </c>
      <c r="L256" s="31">
        <f t="shared" si="7"/>
        <v>36329.774918346942</v>
      </c>
      <c r="N256" s="28" t="s">
        <v>263</v>
      </c>
      <c r="O256" s="32">
        <f>+B256/[1]Formato_Análises_Mecenato!$U$31</f>
        <v>0</v>
      </c>
      <c r="P256" s="32">
        <f>+C256/[1]Formato_Análises_Mecenato!$U$31</f>
        <v>0</v>
      </c>
      <c r="Q256" s="32">
        <f>+D256/[1]Formato_Análises_Mecenato!$U$31</f>
        <v>0</v>
      </c>
      <c r="R256" s="32">
        <f>+E256/[1]Formato_Análises_Mecenato!$U$31</f>
        <v>0</v>
      </c>
      <c r="S256" s="32">
        <f>+F256/[1]Formato_Análises_Mecenato!$U$31</f>
        <v>0</v>
      </c>
      <c r="T256" s="32">
        <f>+G256/[1]Formato_Análises_Mecenato!$U$31</f>
        <v>0</v>
      </c>
      <c r="U256" s="32">
        <f>+H256/[1]Formato_Análises_Mecenato!$U$31</f>
        <v>0</v>
      </c>
      <c r="V256" s="32">
        <f>+I256/[1]Formato_Análises_Mecenato!$U$31</f>
        <v>2.2475602299402312E-5</v>
      </c>
      <c r="W256" s="32">
        <f>+J256/[1]Formato_Análises_Mecenato!$U$31</f>
        <v>0</v>
      </c>
      <c r="X256" s="32">
        <f>+K256/[1]Formato_Análises_Mecenato!$U$31</f>
        <v>0</v>
      </c>
    </row>
    <row r="257" spans="1:24" x14ac:dyDescent="0.25">
      <c r="A257" s="28" t="s">
        <v>264</v>
      </c>
      <c r="B257" s="31">
        <f>+[2]TabDin!B258</f>
        <v>0</v>
      </c>
      <c r="C257" s="31">
        <f>+[2]TabDin!C258</f>
        <v>0</v>
      </c>
      <c r="D257" s="31">
        <f>+[2]TabDin!D258</f>
        <v>0</v>
      </c>
      <c r="E257" s="31">
        <f>+[2]TabDin!E258</f>
        <v>0</v>
      </c>
      <c r="F257" s="31">
        <f>+[2]TabDin!F258</f>
        <v>0</v>
      </c>
      <c r="G257" s="31">
        <f>+[2]TabDin!G258</f>
        <v>0</v>
      </c>
      <c r="H257" s="31">
        <f>+[2]TabDin!H258</f>
        <v>0</v>
      </c>
      <c r="I257" s="31">
        <f>+[2]TabDin!I258</f>
        <v>985505.69428502477</v>
      </c>
      <c r="J257" s="31">
        <f>+[2]TabDin!J258</f>
        <v>0</v>
      </c>
      <c r="K257" s="31">
        <f>+[2]TabDin!K258</f>
        <v>0</v>
      </c>
      <c r="L257" s="31">
        <f t="shared" si="7"/>
        <v>985505.69428502477</v>
      </c>
      <c r="N257" s="28" t="s">
        <v>264</v>
      </c>
      <c r="O257" s="32">
        <f>+B257/[1]Formato_Análises_Mecenato!$U$31</f>
        <v>0</v>
      </c>
      <c r="P257" s="32">
        <f>+C257/[1]Formato_Análises_Mecenato!$U$31</f>
        <v>0</v>
      </c>
      <c r="Q257" s="32">
        <f>+D257/[1]Formato_Análises_Mecenato!$U$31</f>
        <v>0</v>
      </c>
      <c r="R257" s="32">
        <f>+E257/[1]Formato_Análises_Mecenato!$U$31</f>
        <v>0</v>
      </c>
      <c r="S257" s="32">
        <f>+F257/[1]Formato_Análises_Mecenato!$U$31</f>
        <v>0</v>
      </c>
      <c r="T257" s="32">
        <f>+G257/[1]Formato_Análises_Mecenato!$U$31</f>
        <v>0</v>
      </c>
      <c r="U257" s="32">
        <f>+H257/[1]Formato_Análises_Mecenato!$U$31</f>
        <v>0</v>
      </c>
      <c r="V257" s="32">
        <f>+I257/[1]Formato_Análises_Mecenato!$U$31</f>
        <v>6.0968817170845339E-4</v>
      </c>
      <c r="W257" s="32">
        <f>+J257/[1]Formato_Análises_Mecenato!$U$31</f>
        <v>0</v>
      </c>
      <c r="X257" s="32">
        <f>+K257/[1]Formato_Análises_Mecenato!$U$31</f>
        <v>0</v>
      </c>
    </row>
    <row r="258" spans="1:24" x14ac:dyDescent="0.25">
      <c r="A258" s="28" t="s">
        <v>265</v>
      </c>
      <c r="B258" s="31">
        <f>+[2]TabDin!B259</f>
        <v>0</v>
      </c>
      <c r="C258" s="31">
        <f>+[2]TabDin!C259</f>
        <v>3874436.0748745035</v>
      </c>
      <c r="D258" s="31">
        <f>+[2]TabDin!D259</f>
        <v>147753.19459291702</v>
      </c>
      <c r="E258" s="31">
        <f>+[2]TabDin!E259</f>
        <v>0</v>
      </c>
      <c r="F258" s="31">
        <f>+[2]TabDin!F259</f>
        <v>228867.96670515733</v>
      </c>
      <c r="G258" s="31">
        <f>+[2]TabDin!G259</f>
        <v>1401299.290069707</v>
      </c>
      <c r="H258" s="31">
        <f>+[2]TabDin!H259</f>
        <v>0</v>
      </c>
      <c r="I258" s="31">
        <f>+[2]TabDin!I259</f>
        <v>5824873.9119082913</v>
      </c>
      <c r="J258" s="31">
        <f>+[2]TabDin!J259</f>
        <v>3126782.6279723928</v>
      </c>
      <c r="K258" s="31">
        <f>+[2]TabDin!K259</f>
        <v>0</v>
      </c>
      <c r="L258" s="31">
        <f t="shared" si="7"/>
        <v>14604013.066122968</v>
      </c>
      <c r="N258" s="28" t="s">
        <v>265</v>
      </c>
      <c r="O258" s="32">
        <f>+B258/[1]Formato_Análises_Mecenato!$U$31</f>
        <v>0</v>
      </c>
      <c r="P258" s="32">
        <f>+C258/[1]Formato_Análises_Mecenato!$U$31</f>
        <v>2.3969398255027489E-3</v>
      </c>
      <c r="Q258" s="32">
        <f>+D258/[1]Formato_Análises_Mecenato!$U$31</f>
        <v>9.1408274551669203E-5</v>
      </c>
      <c r="R258" s="32">
        <f>+E258/[1]Formato_Análises_Mecenato!$U$31</f>
        <v>0</v>
      </c>
      <c r="S258" s="32">
        <f>+F258/[1]Formato_Análises_Mecenato!$U$31</f>
        <v>1.4159034594349263E-4</v>
      </c>
      <c r="T258" s="32">
        <f>+G258/[1]Formato_Análises_Mecenato!$U$31</f>
        <v>8.6692102048053653E-4</v>
      </c>
      <c r="U258" s="32">
        <f>+H258/[1]Formato_Análises_Mecenato!$U$31</f>
        <v>0</v>
      </c>
      <c r="V258" s="32">
        <f>+I258/[1]Formato_Análises_Mecenato!$U$31</f>
        <v>3.603588235337503E-3</v>
      </c>
      <c r="W258" s="32">
        <f>+J258/[1]Formato_Análises_Mecenato!$U$31</f>
        <v>1.9344001712352252E-3</v>
      </c>
      <c r="X258" s="32">
        <f>+K258/[1]Formato_Análises_Mecenato!$U$31</f>
        <v>0</v>
      </c>
    </row>
    <row r="259" spans="1:24" x14ac:dyDescent="0.25">
      <c r="A259" s="28" t="s">
        <v>266</v>
      </c>
      <c r="B259" s="31">
        <f>+[2]TabDin!B260</f>
        <v>1030554.6151837748</v>
      </c>
      <c r="C259" s="31">
        <f>+[2]TabDin!C260</f>
        <v>36716232.438863635</v>
      </c>
      <c r="D259" s="31">
        <f>+[2]TabDin!D260</f>
        <v>9072746.1985479314</v>
      </c>
      <c r="E259" s="31">
        <f>+[2]TabDin!E260</f>
        <v>0</v>
      </c>
      <c r="F259" s="31">
        <f>+[2]TabDin!F260</f>
        <v>509607.44071963074</v>
      </c>
      <c r="G259" s="31">
        <f>+[2]TabDin!G260</f>
        <v>14586860.739141462</v>
      </c>
      <c r="H259" s="31">
        <f>+[2]TabDin!H260</f>
        <v>0</v>
      </c>
      <c r="I259" s="31">
        <f>+[2]TabDin!I260</f>
        <v>38994513.882507659</v>
      </c>
      <c r="J259" s="31">
        <f>+[2]TabDin!J260</f>
        <v>61815548.513702817</v>
      </c>
      <c r="K259" s="31">
        <f>+[2]TabDin!K260</f>
        <v>0</v>
      </c>
      <c r="L259" s="31">
        <f t="shared" si="7"/>
        <v>162726063.82866693</v>
      </c>
      <c r="N259" s="28" t="s">
        <v>266</v>
      </c>
      <c r="O259" s="32">
        <f>+B259/[1]Formato_Análises_Mecenato!$U$31</f>
        <v>6.375579185597122E-4</v>
      </c>
      <c r="P259" s="32">
        <f>+C259/[1]Formato_Análises_Mecenato!$U$31</f>
        <v>2.2714686234171194E-2</v>
      </c>
      <c r="Q259" s="32">
        <f>+D259/[1]Formato_Análises_Mecenato!$U$31</f>
        <v>5.6129011473450632E-3</v>
      </c>
      <c r="R259" s="32">
        <f>+E259/[1]Formato_Análises_Mecenato!$U$31</f>
        <v>0</v>
      </c>
      <c r="S259" s="32">
        <f>+F259/[1]Formato_Análises_Mecenato!$U$31</f>
        <v>3.152712669476627E-4</v>
      </c>
      <c r="T259" s="32">
        <f>+G259/[1]Formato_Análises_Mecenato!$U$31</f>
        <v>9.0242364976542144E-3</v>
      </c>
      <c r="U259" s="32">
        <f>+H259/[1]Formato_Análises_Mecenato!$U$31</f>
        <v>0</v>
      </c>
      <c r="V259" s="32">
        <f>+I259/[1]Formato_Análises_Mecenato!$U$31</f>
        <v>2.4124156779159123E-2</v>
      </c>
      <c r="W259" s="32">
        <f>+J259/[1]Formato_Análises_Mecenato!$U$31</f>
        <v>3.8242507349302651E-2</v>
      </c>
      <c r="X259" s="32">
        <f>+K259/[1]Formato_Análises_Mecenato!$U$31</f>
        <v>0</v>
      </c>
    </row>
    <row r="260" spans="1:24" x14ac:dyDescent="0.25">
      <c r="A260" s="28" t="s">
        <v>267</v>
      </c>
      <c r="B260" s="31">
        <f>+[2]TabDin!B261</f>
        <v>0</v>
      </c>
      <c r="C260" s="31">
        <f>+[2]TabDin!C261</f>
        <v>2902490.6628365493</v>
      </c>
      <c r="D260" s="31">
        <f>+[2]TabDin!D261</f>
        <v>1132035.7864556906</v>
      </c>
      <c r="E260" s="31">
        <f>+[2]TabDin!E261</f>
        <v>0</v>
      </c>
      <c r="F260" s="31">
        <f>+[2]TabDin!F261</f>
        <v>0</v>
      </c>
      <c r="G260" s="31">
        <f>+[2]TabDin!G261</f>
        <v>54494.662377520413</v>
      </c>
      <c r="H260" s="31">
        <f>+[2]TabDin!H261</f>
        <v>0</v>
      </c>
      <c r="I260" s="31">
        <f>+[2]TabDin!I261</f>
        <v>552370.22576216911</v>
      </c>
      <c r="J260" s="31">
        <f>+[2]TabDin!J261</f>
        <v>7440819.5513233962</v>
      </c>
      <c r="K260" s="31">
        <f>+[2]TabDin!K261</f>
        <v>0</v>
      </c>
      <c r="L260" s="31">
        <f t="shared" si="7"/>
        <v>12082210.888755325</v>
      </c>
      <c r="N260" s="28" t="s">
        <v>267</v>
      </c>
      <c r="O260" s="32">
        <f>+B260/[1]Formato_Análises_Mecenato!$U$31</f>
        <v>0</v>
      </c>
      <c r="P260" s="32">
        <f>+C260/[1]Formato_Análises_Mecenato!$U$31</f>
        <v>1.7956407922224249E-3</v>
      </c>
      <c r="Q260" s="32">
        <f>+D260/[1]Formato_Análises_Mecenato!$U$31</f>
        <v>7.0033976764937594E-4</v>
      </c>
      <c r="R260" s="32">
        <f>+E260/[1]Formato_Análises_Mecenato!$U$31</f>
        <v>0</v>
      </c>
      <c r="S260" s="32">
        <f>+F260/[1]Formato_Análises_Mecenato!$U$31</f>
        <v>0</v>
      </c>
      <c r="T260" s="32">
        <f>+G260/[1]Formato_Análises_Mecenato!$U$31</f>
        <v>3.3713403449103465E-5</v>
      </c>
      <c r="U260" s="32">
        <f>+H260/[1]Formato_Análises_Mecenato!$U$31</f>
        <v>0</v>
      </c>
      <c r="V260" s="32">
        <f>+I260/[1]Formato_Análises_Mecenato!$U$31</f>
        <v>3.417266840811596E-4</v>
      </c>
      <c r="W260" s="32">
        <f>+J260/[1]Formato_Análises_Mecenato!$U$31</f>
        <v>4.603301324961011E-3</v>
      </c>
      <c r="X260" s="32">
        <f>+K260/[1]Formato_Análises_Mecenato!$U$31</f>
        <v>0</v>
      </c>
    </row>
    <row r="261" spans="1:24" x14ac:dyDescent="0.25">
      <c r="A261" s="28" t="s">
        <v>268</v>
      </c>
      <c r="B261" s="31">
        <f>+[2]TabDin!B262</f>
        <v>4651372.1317257741</v>
      </c>
      <c r="C261" s="31">
        <f>+[2]TabDin!C262</f>
        <v>133787483.99814174</v>
      </c>
      <c r="D261" s="31">
        <f>+[2]TabDin!D262</f>
        <v>26321228.939160265</v>
      </c>
      <c r="E261" s="31">
        <f>+[2]TabDin!E262</f>
        <v>0</v>
      </c>
      <c r="F261" s="31">
        <f>+[2]TabDin!F262</f>
        <v>48439.699891129254</v>
      </c>
      <c r="G261" s="31">
        <f>+[2]TabDin!G262</f>
        <v>15493691.071279841</v>
      </c>
      <c r="H261" s="31">
        <f>+[2]TabDin!H262</f>
        <v>0</v>
      </c>
      <c r="I261" s="31">
        <f>+[2]TabDin!I262</f>
        <v>84874154.768989846</v>
      </c>
      <c r="J261" s="31">
        <f>+[2]TabDin!J262</f>
        <v>83196081.169749588</v>
      </c>
      <c r="K261" s="31">
        <f>+[2]TabDin!K262</f>
        <v>0</v>
      </c>
      <c r="L261" s="31">
        <f t="shared" si="7"/>
        <v>348372451.77893817</v>
      </c>
      <c r="N261" s="28" t="s">
        <v>268</v>
      </c>
      <c r="O261" s="32">
        <f>+B261/[1]Formato_Análises_Mecenato!$U$31</f>
        <v>2.8775953171787079E-3</v>
      </c>
      <c r="P261" s="32">
        <f>+C261/[1]Formato_Análises_Mecenato!$U$31</f>
        <v>8.2768315788858321E-2</v>
      </c>
      <c r="Q261" s="32">
        <f>+D261/[1]Formato_Análises_Mecenato!$U$31</f>
        <v>1.6283763799740135E-2</v>
      </c>
      <c r="R261" s="32">
        <f>+E261/[1]Formato_Análises_Mecenato!$U$31</f>
        <v>0</v>
      </c>
      <c r="S261" s="32">
        <f>+F261/[1]Formato_Análises_Mecenato!$U$31</f>
        <v>2.9967469732536413E-5</v>
      </c>
      <c r="T261" s="32">
        <f>+G261/[1]Formato_Análises_Mecenato!$U$31</f>
        <v>9.585251751505517E-3</v>
      </c>
      <c r="U261" s="32">
        <f>+H261/[1]Formato_Análises_Mecenato!$U$31</f>
        <v>0</v>
      </c>
      <c r="V261" s="32">
        <f>+I261/[1]Formato_Análises_Mecenato!$U$31</f>
        <v>5.2507832827843305E-2</v>
      </c>
      <c r="W261" s="32">
        <f>+J261/[1]Formato_Análises_Mecenato!$U$31</f>
        <v>5.1469683956004195E-2</v>
      </c>
      <c r="X261" s="32">
        <f>+K261/[1]Formato_Análises_Mecenato!$U$31</f>
        <v>0</v>
      </c>
    </row>
    <row r="262" spans="1:24" x14ac:dyDescent="0.25">
      <c r="A262" s="28" t="s">
        <v>269</v>
      </c>
      <c r="B262" s="31">
        <f>+[2]TabDin!B263</f>
        <v>4356364.3929205444</v>
      </c>
      <c r="C262" s="31">
        <f>+[2]TabDin!C263</f>
        <v>222471645.58469871</v>
      </c>
      <c r="D262" s="31">
        <f>+[2]TabDin!D263</f>
        <v>39693410.264714822</v>
      </c>
      <c r="E262" s="31">
        <f>+[2]TabDin!E263</f>
        <v>0</v>
      </c>
      <c r="F262" s="31">
        <f>+[2]TabDin!F263</f>
        <v>3417802.3505054377</v>
      </c>
      <c r="G262" s="31">
        <f>+[2]TabDin!G263</f>
        <v>58074545.150634311</v>
      </c>
      <c r="H262" s="31">
        <f>+[2]TabDin!H263</f>
        <v>0</v>
      </c>
      <c r="I262" s="31">
        <f>+[2]TabDin!I263</f>
        <v>136344625.3343451</v>
      </c>
      <c r="J262" s="31">
        <f>+[2]TabDin!J263</f>
        <v>191094808.77574158</v>
      </c>
      <c r="K262" s="31">
        <f>+[2]TabDin!K263</f>
        <v>0</v>
      </c>
      <c r="L262" s="31">
        <f t="shared" si="7"/>
        <v>655453201.85356045</v>
      </c>
      <c r="N262" s="28" t="s">
        <v>269</v>
      </c>
      <c r="O262" s="32">
        <f>+B262/[1]Formato_Análises_Mecenato!$U$31</f>
        <v>2.6950872607006638E-3</v>
      </c>
      <c r="P262" s="32">
        <f>+C262/[1]Formato_Análises_Mecenato!$U$31</f>
        <v>0.13763322895045302</v>
      </c>
      <c r="Q262" s="32">
        <f>+D262/[1]Formato_Análises_Mecenato!$U$31</f>
        <v>2.4556532624324254E-2</v>
      </c>
      <c r="R262" s="32">
        <f>+E262/[1]Formato_Análises_Mecenato!$U$31</f>
        <v>0</v>
      </c>
      <c r="S262" s="32">
        <f>+F262/[1]Formato_Análises_Mecenato!$U$31</f>
        <v>2.1144410209139259E-3</v>
      </c>
      <c r="T262" s="32">
        <f>+G262/[1]Formato_Análises_Mecenato!$U$31</f>
        <v>3.5928116357945523E-2</v>
      </c>
      <c r="U262" s="32">
        <f>+H262/[1]Formato_Análises_Mecenato!$U$31</f>
        <v>0</v>
      </c>
      <c r="V262" s="32">
        <f>+I262/[1]Formato_Análises_Mecenato!$U$31</f>
        <v>8.4350304442106061E-2</v>
      </c>
      <c r="W262" s="32">
        <f>+J262/[1]Formato_Análises_Mecenato!$U$31</f>
        <v>0.11822178731294297</v>
      </c>
      <c r="X262" s="32">
        <f>+K262/[1]Formato_Análises_Mecenato!$U$31</f>
        <v>0</v>
      </c>
    </row>
    <row r="263" spans="1:24" x14ac:dyDescent="0.25">
      <c r="A263" s="28" t="s">
        <v>270</v>
      </c>
      <c r="B263" s="31">
        <f>+[2]TabDin!B264</f>
        <v>0</v>
      </c>
      <c r="C263" s="31">
        <f>+[2]TabDin!C264</f>
        <v>29070692.280769818</v>
      </c>
      <c r="D263" s="31">
        <f>+[2]TabDin!D264</f>
        <v>2226342.4840525049</v>
      </c>
      <c r="E263" s="31">
        <f>+[2]TabDin!E264</f>
        <v>0</v>
      </c>
      <c r="F263" s="31">
        <f>+[2]TabDin!F264</f>
        <v>0</v>
      </c>
      <c r="G263" s="31">
        <f>+[2]TabDin!G264</f>
        <v>5643651.6215336444</v>
      </c>
      <c r="H263" s="31">
        <f>+[2]TabDin!H264</f>
        <v>0</v>
      </c>
      <c r="I263" s="31">
        <f>+[2]TabDin!I264</f>
        <v>14021191.138254751</v>
      </c>
      <c r="J263" s="31">
        <f>+[2]TabDin!J264</f>
        <v>17138786.19623889</v>
      </c>
      <c r="K263" s="31">
        <f>+[2]TabDin!K264</f>
        <v>0</v>
      </c>
      <c r="L263" s="31">
        <f t="shared" si="7"/>
        <v>68100663.720849603</v>
      </c>
      <c r="N263" s="28" t="s">
        <v>270</v>
      </c>
      <c r="O263" s="32">
        <f>+B263/[1]Formato_Análises_Mecenato!$U$31</f>
        <v>0</v>
      </c>
      <c r="P263" s="32">
        <f>+C263/[1]Formato_Análises_Mecenato!$U$31</f>
        <v>1.798473345181454E-2</v>
      </c>
      <c r="Q263" s="32">
        <f>+D263/[1]Formato_Análises_Mecenato!$U$31</f>
        <v>1.3773382402255839E-3</v>
      </c>
      <c r="R263" s="32">
        <f>+E263/[1]Formato_Análises_Mecenato!$U$31</f>
        <v>0</v>
      </c>
      <c r="S263" s="32">
        <f>+F263/[1]Formato_Análises_Mecenato!$U$31</f>
        <v>0</v>
      </c>
      <c r="T263" s="32">
        <f>+G263/[1]Formato_Análises_Mecenato!$U$31</f>
        <v>3.4914741323626886E-3</v>
      </c>
      <c r="U263" s="32">
        <f>+H263/[1]Formato_Análises_Mecenato!$U$31</f>
        <v>0</v>
      </c>
      <c r="V263" s="32">
        <f>+I263/[1]Formato_Análises_Mecenato!$U$31</f>
        <v>8.6742820866795751E-3</v>
      </c>
      <c r="W263" s="32">
        <f>+J263/[1]Formato_Análises_Mecenato!$U$31</f>
        <v>1.0602998320438775E-2</v>
      </c>
      <c r="X263" s="32">
        <f>+K263/[1]Formato_Análises_Mecenato!$U$31</f>
        <v>0</v>
      </c>
    </row>
    <row r="264" spans="1:24" x14ac:dyDescent="0.25">
      <c r="A264" s="28" t="s">
        <v>271</v>
      </c>
      <c r="B264" s="31">
        <f>+[2]TabDin!B265</f>
        <v>0</v>
      </c>
      <c r="C264" s="31">
        <f>+[2]TabDin!C265</f>
        <v>18458275.144325782</v>
      </c>
      <c r="D264" s="31">
        <f>+[2]TabDin!D265</f>
        <v>2983766.4485112298</v>
      </c>
      <c r="E264" s="31">
        <f>+[2]TabDin!E265</f>
        <v>0</v>
      </c>
      <c r="F264" s="31">
        <f>+[2]TabDin!F265</f>
        <v>128365.20471149252</v>
      </c>
      <c r="G264" s="31">
        <f>+[2]TabDin!G265</f>
        <v>3349534.0532226725</v>
      </c>
      <c r="H264" s="31">
        <f>+[2]TabDin!H265</f>
        <v>0</v>
      </c>
      <c r="I264" s="31">
        <f>+[2]TabDin!I265</f>
        <v>12683297.925821779</v>
      </c>
      <c r="J264" s="31">
        <f>+[2]TabDin!J265</f>
        <v>5374927.5424176203</v>
      </c>
      <c r="K264" s="31">
        <f>+[2]TabDin!K265</f>
        <v>0</v>
      </c>
      <c r="L264" s="31">
        <f t="shared" si="7"/>
        <v>42978166.319010578</v>
      </c>
      <c r="N264" s="28" t="s">
        <v>271</v>
      </c>
      <c r="O264" s="32">
        <f>+B264/[1]Formato_Análises_Mecenato!$U$31</f>
        <v>0</v>
      </c>
      <c r="P264" s="32">
        <f>+C264/[1]Formato_Análises_Mecenato!$U$31</f>
        <v>1.1419306951645872E-2</v>
      </c>
      <c r="Q264" s="32">
        <f>+D264/[1]Formato_Análises_Mecenato!$U$31</f>
        <v>1.8459224754836406E-3</v>
      </c>
      <c r="R264" s="32">
        <f>+E264/[1]Formato_Análises_Mecenato!$U$31</f>
        <v>0</v>
      </c>
      <c r="S264" s="32">
        <f>+F264/[1]Formato_Análises_Mecenato!$U$31</f>
        <v>7.9413794791221491E-5</v>
      </c>
      <c r="T264" s="32">
        <f>+G264/[1]Formato_Análises_Mecenato!$U$31</f>
        <v>2.0722064873162534E-3</v>
      </c>
      <c r="U264" s="32">
        <f>+H264/[1]Formato_Análises_Mecenato!$U$31</f>
        <v>0</v>
      </c>
      <c r="V264" s="32">
        <f>+I264/[1]Formato_Análises_Mecenato!$U$31</f>
        <v>7.8465875625792457E-3</v>
      </c>
      <c r="W264" s="32">
        <f>+J264/[1]Formato_Análises_Mecenato!$U$31</f>
        <v>3.3252265972744726E-3</v>
      </c>
      <c r="X264" s="32">
        <f>+K264/[1]Formato_Análises_Mecenato!$U$31</f>
        <v>0</v>
      </c>
    </row>
    <row r="265" spans="1:24" x14ac:dyDescent="0.25">
      <c r="A265" s="28" t="s">
        <v>272</v>
      </c>
      <c r="B265" s="31">
        <f>+[2]TabDin!B266</f>
        <v>1100454.5795375209</v>
      </c>
      <c r="C265" s="31">
        <f>+[2]TabDin!C266</f>
        <v>37214925.119435936</v>
      </c>
      <c r="D265" s="31">
        <f>+[2]TabDin!D266</f>
        <v>5000896.0522451997</v>
      </c>
      <c r="E265" s="31">
        <f>+[2]TabDin!E266</f>
        <v>0</v>
      </c>
      <c r="F265" s="31">
        <f>+[2]TabDin!F266</f>
        <v>145319.09967338777</v>
      </c>
      <c r="G265" s="31">
        <f>+[2]TabDin!G266</f>
        <v>6699206.1474801106</v>
      </c>
      <c r="H265" s="31">
        <f>+[2]TabDin!H266</f>
        <v>0</v>
      </c>
      <c r="I265" s="31">
        <f>+[2]TabDin!I266</f>
        <v>27524925.715259217</v>
      </c>
      <c r="J265" s="31">
        <f>+[2]TabDin!J266</f>
        <v>18989810.910218149</v>
      </c>
      <c r="K265" s="31">
        <f>+[2]TabDin!K266</f>
        <v>0</v>
      </c>
      <c r="L265" s="31">
        <f t="shared" si="7"/>
        <v>96675537.623849511</v>
      </c>
      <c r="N265" s="28" t="s">
        <v>272</v>
      </c>
      <c r="O265" s="32">
        <f>+B265/[1]Formato_Análises_Mecenato!$U$31</f>
        <v>6.8080189139158899E-4</v>
      </c>
      <c r="P265" s="32">
        <f>+C265/[1]Formato_Análises_Mecenato!$U$31</f>
        <v>2.3023205028558372E-2</v>
      </c>
      <c r="Q265" s="32">
        <f>+D265/[1]Formato_Análises_Mecenato!$U$31</f>
        <v>3.0938300901542834E-3</v>
      </c>
      <c r="R265" s="32">
        <f>+E265/[1]Formato_Análises_Mecenato!$U$31</f>
        <v>0</v>
      </c>
      <c r="S265" s="32">
        <f>+F265/[1]Formato_Análises_Mecenato!$U$31</f>
        <v>8.9902409197609249E-5</v>
      </c>
      <c r="T265" s="32">
        <f>+G265/[1]Formato_Análises_Mecenato!$U$31</f>
        <v>4.1444983744293772E-3</v>
      </c>
      <c r="U265" s="32">
        <f>+H265/[1]Formato_Análises_Mecenato!$U$31</f>
        <v>0</v>
      </c>
      <c r="V265" s="32">
        <f>+I265/[1]Formato_Análises_Mecenato!$U$31</f>
        <v>1.70284370075835E-2</v>
      </c>
      <c r="W265" s="32">
        <f>+J265/[1]Formato_Análises_Mecenato!$U$31</f>
        <v>1.1748144289861031E-2</v>
      </c>
      <c r="X265" s="32">
        <f>+K265/[1]Formato_Análises_Mecenato!$U$31</f>
        <v>0</v>
      </c>
    </row>
    <row r="266" spans="1:24" x14ac:dyDescent="0.25">
      <c r="A266" s="28" t="s">
        <v>273</v>
      </c>
      <c r="B266" s="31">
        <f>+[2]TabDin!B267</f>
        <v>0</v>
      </c>
      <c r="C266" s="31">
        <f>+[2]TabDin!C267</f>
        <v>108663.48300379817</v>
      </c>
      <c r="D266" s="31">
        <f>+[2]TabDin!D267</f>
        <v>0</v>
      </c>
      <c r="E266" s="31">
        <f>+[2]TabDin!E267</f>
        <v>0</v>
      </c>
      <c r="F266" s="31">
        <f>+[2]TabDin!F267</f>
        <v>0</v>
      </c>
      <c r="G266" s="31">
        <f>+[2]TabDin!G267</f>
        <v>1628.7849088392213</v>
      </c>
      <c r="H266" s="31">
        <f>+[2]TabDin!H267</f>
        <v>0</v>
      </c>
      <c r="I266" s="31">
        <f>+[2]TabDin!I267</f>
        <v>1671169.6462439592</v>
      </c>
      <c r="J266" s="31">
        <f>+[2]TabDin!J267</f>
        <v>182254.3708403738</v>
      </c>
      <c r="K266" s="31">
        <f>+[2]TabDin!K267</f>
        <v>0</v>
      </c>
      <c r="L266" s="31">
        <f t="shared" si="7"/>
        <v>1963716.2849969706</v>
      </c>
      <c r="N266" s="28" t="s">
        <v>273</v>
      </c>
      <c r="O266" s="32">
        <f>+B266/[1]Formato_Análises_Mecenato!$U$31</f>
        <v>0</v>
      </c>
      <c r="P266" s="32">
        <f>+C266/[1]Formato_Análises_Mecenato!$U$31</f>
        <v>6.7225223221183597E-5</v>
      </c>
      <c r="Q266" s="32">
        <f>+D266/[1]Formato_Análises_Mecenato!$U$31</f>
        <v>0</v>
      </c>
      <c r="R266" s="32">
        <f>+E266/[1]Formato_Análises_Mecenato!$U$31</f>
        <v>0</v>
      </c>
      <c r="S266" s="32">
        <f>+F266/[1]Formato_Análises_Mecenato!$U$31</f>
        <v>0</v>
      </c>
      <c r="T266" s="32">
        <f>+G266/[1]Formato_Análises_Mecenato!$U$31</f>
        <v>1.007656169756537E-6</v>
      </c>
      <c r="U266" s="32">
        <f>+H266/[1]Formato_Análises_Mecenato!$U$31</f>
        <v>0</v>
      </c>
      <c r="V266" s="32">
        <f>+I266/[1]Formato_Análises_Mecenato!$U$31</f>
        <v>1.0338777057725063E-3</v>
      </c>
      <c r="W266" s="32">
        <f>+J266/[1]Formato_Análises_Mecenato!$U$31</f>
        <v>1.1275260486866825E-4</v>
      </c>
      <c r="X266" s="32">
        <f>+K266/[1]Formato_Análises_Mecenato!$U$31</f>
        <v>0</v>
      </c>
    </row>
    <row r="267" spans="1:24" x14ac:dyDescent="0.25">
      <c r="A267" s="28" t="s">
        <v>274</v>
      </c>
      <c r="B267" s="31">
        <f>+[2]TabDin!B268</f>
        <v>0</v>
      </c>
      <c r="C267" s="31">
        <f>+[2]TabDin!C268</f>
        <v>220157.90316848364</v>
      </c>
      <c r="D267" s="31">
        <f>+[2]TabDin!D268</f>
        <v>0</v>
      </c>
      <c r="E267" s="31">
        <f>+[2]TabDin!E268</f>
        <v>0</v>
      </c>
      <c r="F267" s="31">
        <f>+[2]TabDin!F268</f>
        <v>0</v>
      </c>
      <c r="G267" s="31">
        <f>+[2]TabDin!G268</f>
        <v>53828.059447468637</v>
      </c>
      <c r="H267" s="31">
        <f>+[2]TabDin!H268</f>
        <v>0</v>
      </c>
      <c r="I267" s="31">
        <f>+[2]TabDin!I268</f>
        <v>819694.94249796809</v>
      </c>
      <c r="J267" s="31">
        <f>+[2]TabDin!J268</f>
        <v>536859.57954860537</v>
      </c>
      <c r="K267" s="31">
        <f>+[2]TabDin!K268</f>
        <v>0</v>
      </c>
      <c r="L267" s="31">
        <f t="shared" si="7"/>
        <v>1630540.4846625258</v>
      </c>
      <c r="N267" s="28" t="s">
        <v>274</v>
      </c>
      <c r="O267" s="32">
        <f>+B267/[1]Formato_Análises_Mecenato!$U$31</f>
        <v>0</v>
      </c>
      <c r="P267" s="32">
        <f>+C267/[1]Formato_Análises_Mecenato!$U$31</f>
        <v>1.3620182029221094E-4</v>
      </c>
      <c r="Q267" s="32">
        <f>+D267/[1]Formato_Análises_Mecenato!$U$31</f>
        <v>0</v>
      </c>
      <c r="R267" s="32">
        <f>+E267/[1]Formato_Análises_Mecenato!$U$31</f>
        <v>0</v>
      </c>
      <c r="S267" s="32">
        <f>+F267/[1]Formato_Análises_Mecenato!$U$31</f>
        <v>0</v>
      </c>
      <c r="T267" s="32">
        <f>+G267/[1]Formato_Análises_Mecenato!$U$31</f>
        <v>3.3301006114379163E-5</v>
      </c>
      <c r="U267" s="32">
        <f>+H267/[1]Formato_Análises_Mecenato!$U$31</f>
        <v>0</v>
      </c>
      <c r="V267" s="32">
        <f>+I267/[1]Formato_Análises_Mecenato!$U$31</f>
        <v>5.0710849642814288E-4</v>
      </c>
      <c r="W267" s="32">
        <f>+J267/[1]Formato_Análises_Mecenato!$U$31</f>
        <v>3.3213094294358555E-4</v>
      </c>
      <c r="X267" s="32">
        <f>+K267/[1]Formato_Análises_Mecenato!$U$31</f>
        <v>0</v>
      </c>
    </row>
    <row r="268" spans="1:24" x14ac:dyDescent="0.25">
      <c r="A268" s="28" t="s">
        <v>275</v>
      </c>
      <c r="B268" s="31">
        <f>+[2]TabDin!B269</f>
        <v>0</v>
      </c>
      <c r="C268" s="31">
        <f>+[2]TabDin!C269</f>
        <v>478342.03642490128</v>
      </c>
      <c r="D268" s="31">
        <f>+[2]TabDin!D269</f>
        <v>381523.18626750674</v>
      </c>
      <c r="E268" s="31">
        <f>+[2]TabDin!E269</f>
        <v>0</v>
      </c>
      <c r="F268" s="31">
        <f>+[2]TabDin!F269</f>
        <v>0</v>
      </c>
      <c r="G268" s="31">
        <f>+[2]TabDin!G269</f>
        <v>181769.97384146252</v>
      </c>
      <c r="H268" s="31">
        <f>+[2]TabDin!H269</f>
        <v>0</v>
      </c>
      <c r="I268" s="31">
        <f>+[2]TabDin!I269</f>
        <v>3767602.3167646173</v>
      </c>
      <c r="J268" s="31">
        <f>+[2]TabDin!J269</f>
        <v>198602.76955362994</v>
      </c>
      <c r="K268" s="31">
        <f>+[2]TabDin!K269</f>
        <v>0</v>
      </c>
      <c r="L268" s="31">
        <f t="shared" si="7"/>
        <v>5007840.2828521179</v>
      </c>
      <c r="N268" s="28" t="s">
        <v>275</v>
      </c>
      <c r="O268" s="32">
        <f>+B268/[1]Formato_Análises_Mecenato!$U$31</f>
        <v>0</v>
      </c>
      <c r="P268" s="32">
        <f>+C268/[1]Formato_Análises_Mecenato!$U$31</f>
        <v>2.9592876360879701E-4</v>
      </c>
      <c r="Q268" s="32">
        <f>+D268/[1]Formato_Análises_Mecenato!$U$31</f>
        <v>2.360312834808899E-4</v>
      </c>
      <c r="R268" s="32">
        <f>+E268/[1]Formato_Análises_Mecenato!$U$31</f>
        <v>0</v>
      </c>
      <c r="S268" s="32">
        <f>+F268/[1]Formato_Análises_Mecenato!$U$31</f>
        <v>0</v>
      </c>
      <c r="T268" s="32">
        <f>+G268/[1]Formato_Análises_Mecenato!$U$31</f>
        <v>1.1245293017134289E-4</v>
      </c>
      <c r="U268" s="32">
        <f>+H268/[1]Formato_Análises_Mecenato!$U$31</f>
        <v>0</v>
      </c>
      <c r="V268" s="32">
        <f>+I268/[1]Formato_Análises_Mecenato!$U$31</f>
        <v>2.3308465710076393E-3</v>
      </c>
      <c r="W268" s="32">
        <f>+J268/[1]Formato_Análises_Mecenato!$U$31</f>
        <v>1.228666259033993E-4</v>
      </c>
      <c r="X268" s="32">
        <f>+K268/[1]Formato_Análises_Mecenato!$U$31</f>
        <v>0</v>
      </c>
    </row>
    <row r="269" spans="1:24" x14ac:dyDescent="0.25">
      <c r="A269" s="28" t="s">
        <v>276</v>
      </c>
      <c r="B269" s="31">
        <f>+[2]TabDin!B270</f>
        <v>0</v>
      </c>
      <c r="C269" s="31">
        <f>+[2]TabDin!C270</f>
        <v>3787470.6710399366</v>
      </c>
      <c r="D269" s="31">
        <f>+[2]TabDin!D270</f>
        <v>1065673.3976048436</v>
      </c>
      <c r="E269" s="31">
        <f>+[2]TabDin!E270</f>
        <v>0</v>
      </c>
      <c r="F269" s="31">
        <f>+[2]TabDin!F270</f>
        <v>0</v>
      </c>
      <c r="G269" s="31">
        <f>+[2]TabDin!G270</f>
        <v>1298273.5705270625</v>
      </c>
      <c r="H269" s="31">
        <f>+[2]TabDin!H270</f>
        <v>0</v>
      </c>
      <c r="I269" s="31">
        <f>+[2]TabDin!I270</f>
        <v>2688403.3439576733</v>
      </c>
      <c r="J269" s="31">
        <f>+[2]TabDin!J270</f>
        <v>3106270.837053495</v>
      </c>
      <c r="K269" s="31">
        <f>+[2]TabDin!K270</f>
        <v>0</v>
      </c>
      <c r="L269" s="31">
        <f t="shared" si="7"/>
        <v>11946091.820183011</v>
      </c>
      <c r="N269" s="28" t="s">
        <v>276</v>
      </c>
      <c r="O269" s="32">
        <f>+B269/[1]Formato_Análises_Mecenato!$U$31</f>
        <v>0</v>
      </c>
      <c r="P269" s="32">
        <f>+C269/[1]Formato_Análises_Mecenato!$U$31</f>
        <v>2.3431382306735569E-3</v>
      </c>
      <c r="Q269" s="32">
        <f>+D269/[1]Formato_Análises_Mecenato!$U$31</f>
        <v>6.5928433411580111E-4</v>
      </c>
      <c r="R269" s="32">
        <f>+E269/[1]Formato_Análises_Mecenato!$U$31</f>
        <v>0</v>
      </c>
      <c r="S269" s="32">
        <f>+F269/[1]Formato_Análises_Mecenato!$U$31</f>
        <v>0</v>
      </c>
      <c r="T269" s="32">
        <f>+G269/[1]Formato_Análises_Mecenato!$U$31</f>
        <v>8.0318362865098105E-4</v>
      </c>
      <c r="U269" s="32">
        <f>+H269/[1]Formato_Análises_Mecenato!$U$31</f>
        <v>0</v>
      </c>
      <c r="V269" s="32">
        <f>+I269/[1]Formato_Análises_Mecenato!$U$31</f>
        <v>1.6631945701557707E-3</v>
      </c>
      <c r="W269" s="32">
        <f>+J269/[1]Formato_Análises_Mecenato!$U$31</f>
        <v>1.9217104461769832E-3</v>
      </c>
      <c r="X269" s="32">
        <f>+K269/[1]Formato_Análises_Mecenato!$U$31</f>
        <v>0</v>
      </c>
    </row>
    <row r="270" spans="1:24" x14ac:dyDescent="0.25">
      <c r="A270" s="30" t="s">
        <v>6</v>
      </c>
      <c r="B270" s="31">
        <f>+[2]TabDin!B271</f>
        <v>11925890.842598464</v>
      </c>
      <c r="C270" s="31">
        <f>+[2]TabDin!C271</f>
        <v>504481815.67351604</v>
      </c>
      <c r="D270" s="31">
        <f>+[2]TabDin!D271</f>
        <v>92767071.763667002</v>
      </c>
      <c r="E270" s="31">
        <f>+[2]TabDin!E271</f>
        <v>0</v>
      </c>
      <c r="F270" s="31">
        <f>+[2]TabDin!F271</f>
        <v>4585109.5770964036</v>
      </c>
      <c r="G270" s="31">
        <f>+[2]TabDin!G271</f>
        <v>111787616.93808167</v>
      </c>
      <c r="H270" s="31">
        <f>+[2]TabDin!H271</f>
        <v>0</v>
      </c>
      <c r="I270" s="31">
        <f>+[2]TabDin!I271</f>
        <v>351975759.10689473</v>
      </c>
      <c r="J270" s="31">
        <f>+[2]TabDin!J271</f>
        <v>410142873.61391467</v>
      </c>
      <c r="K270" s="31">
        <f>+[2]TabDin!K271</f>
        <v>0</v>
      </c>
      <c r="L270" s="31">
        <f t="shared" si="7"/>
        <v>1487666137.515769</v>
      </c>
      <c r="N270" s="28" t="s">
        <v>6</v>
      </c>
      <c r="O270" s="32">
        <f>+B270/[1]Formato_Análises_Mecenato!$U$31</f>
        <v>7.3780137709843893E-3</v>
      </c>
      <c r="P270" s="32">
        <f>+C270/[1]Formato_Análises_Mecenato!$U$31</f>
        <v>0.31210027262327583</v>
      </c>
      <c r="Q270" s="32">
        <f>+D270/[1]Formato_Análises_Mecenato!$U$31</f>
        <v>5.7390826563787689E-2</v>
      </c>
      <c r="R270" s="32">
        <f>+E270/[1]Formato_Análises_Mecenato!$U$31</f>
        <v>0</v>
      </c>
      <c r="S270" s="32">
        <f>+F270/[1]Formato_Análises_Mecenato!$U$31</f>
        <v>2.8366016466002523E-3</v>
      </c>
      <c r="T270" s="32">
        <f>+G270/[1]Formato_Análises_Mecenato!$U$31</f>
        <v>6.9157984764431218E-2</v>
      </c>
      <c r="U270" s="32">
        <f>+H270/[1]Formato_Análises_Mecenato!$U$31</f>
        <v>0</v>
      </c>
      <c r="V270" s="32">
        <f>+I270/[1]Formato_Análises_Mecenato!$U$31</f>
        <v>0.21775161554116101</v>
      </c>
      <c r="W270" s="32">
        <f>+J270/[1]Formato_Análises_Mecenato!$U$31</f>
        <v>0.25373700040803376</v>
      </c>
      <c r="X270" s="32">
        <f>+K270/[1]Formato_Análises_Mecenato!$U$31</f>
        <v>0</v>
      </c>
    </row>
    <row r="275" spans="1:24" x14ac:dyDescent="0.25">
      <c r="A275" s="28"/>
      <c r="B275" s="30">
        <v>2015</v>
      </c>
      <c r="C275" s="30">
        <v>2015</v>
      </c>
      <c r="D275" s="30">
        <v>2015</v>
      </c>
      <c r="E275" s="30">
        <v>2015</v>
      </c>
      <c r="F275" s="30">
        <v>2015</v>
      </c>
      <c r="G275" s="30">
        <v>2015</v>
      </c>
      <c r="H275" s="30">
        <v>2015</v>
      </c>
      <c r="I275" s="30">
        <v>2015</v>
      </c>
      <c r="J275" s="30">
        <v>2015</v>
      </c>
      <c r="K275" s="30">
        <v>2015</v>
      </c>
      <c r="O275" s="30">
        <v>2015</v>
      </c>
      <c r="P275" s="30">
        <v>2015</v>
      </c>
      <c r="Q275" s="30">
        <v>2015</v>
      </c>
      <c r="R275" s="30">
        <v>2015</v>
      </c>
      <c r="S275" s="30">
        <v>2015</v>
      </c>
      <c r="T275" s="30">
        <v>2015</v>
      </c>
      <c r="U275" s="30">
        <v>2015</v>
      </c>
      <c r="V275" s="30">
        <v>2015</v>
      </c>
      <c r="W275" s="30">
        <v>2015</v>
      </c>
      <c r="X275" s="30">
        <v>2015</v>
      </c>
    </row>
    <row r="276" spans="1:24" x14ac:dyDescent="0.25">
      <c r="A276" s="28"/>
      <c r="B276" s="28" t="s">
        <v>283</v>
      </c>
      <c r="C276" s="28" t="s">
        <v>284</v>
      </c>
      <c r="D276" s="28" t="s">
        <v>285</v>
      </c>
      <c r="E276" s="28" t="s">
        <v>286</v>
      </c>
      <c r="F276" s="28" t="s">
        <v>287</v>
      </c>
      <c r="G276" s="28" t="s">
        <v>288</v>
      </c>
      <c r="H276" s="28" t="s">
        <v>289</v>
      </c>
      <c r="I276" s="28" t="s">
        <v>290</v>
      </c>
      <c r="J276" s="28" t="s">
        <v>291</v>
      </c>
      <c r="K276" s="28" t="s">
        <v>292</v>
      </c>
      <c r="L276" s="28" t="s">
        <v>293</v>
      </c>
      <c r="O276" s="28" t="s">
        <v>283</v>
      </c>
      <c r="P276" s="28" t="s">
        <v>284</v>
      </c>
      <c r="Q276" s="28" t="s">
        <v>285</v>
      </c>
      <c r="R276" s="28" t="s">
        <v>286</v>
      </c>
      <c r="S276" s="28" t="s">
        <v>287</v>
      </c>
      <c r="T276" s="28" t="s">
        <v>288</v>
      </c>
      <c r="U276" s="28" t="s">
        <v>289</v>
      </c>
      <c r="V276" s="28" t="s">
        <v>290</v>
      </c>
      <c r="W276" s="28" t="s">
        <v>291</v>
      </c>
      <c r="X276" s="28" t="s">
        <v>292</v>
      </c>
    </row>
    <row r="277" spans="1:24" x14ac:dyDescent="0.25">
      <c r="A277" s="28" t="s">
        <v>250</v>
      </c>
      <c r="B277" s="31">
        <f>+[2]TabDin!B278</f>
        <v>0</v>
      </c>
      <c r="C277" s="31">
        <f>+[2]TabDin!C278</f>
        <v>0</v>
      </c>
      <c r="D277" s="31">
        <f>+[2]TabDin!D278</f>
        <v>1334933.0650743239</v>
      </c>
      <c r="E277" s="31">
        <f>+[2]TabDin!E278</f>
        <v>0</v>
      </c>
      <c r="F277" s="31">
        <f>+[2]TabDin!F278</f>
        <v>0</v>
      </c>
      <c r="G277" s="31">
        <f>+[2]TabDin!G278</f>
        <v>0</v>
      </c>
      <c r="H277" s="31">
        <f>+[2]TabDin!H278</f>
        <v>0</v>
      </c>
      <c r="I277" s="31">
        <f>+[2]TabDin!I278</f>
        <v>0</v>
      </c>
      <c r="J277" s="31">
        <f>+[2]TabDin!J278</f>
        <v>0</v>
      </c>
      <c r="K277" s="31">
        <f>+[2]TabDin!K278</f>
        <v>0</v>
      </c>
      <c r="L277" s="31">
        <f>SUM(B277:K277)</f>
        <v>1334933.0650743239</v>
      </c>
      <c r="N277" s="28" t="s">
        <v>250</v>
      </c>
      <c r="O277" s="32">
        <f>+B277/[1]Formato_Análises_Mecenato!$V$31</f>
        <v>0</v>
      </c>
      <c r="P277" s="32">
        <f>+C277/[1]Formato_Análises_Mecenato!$V$31</f>
        <v>0</v>
      </c>
      <c r="Q277" s="32">
        <f>+D277/[1]Formato_Análises_Mecenato!$V$31</f>
        <v>1.0279237114550184E-3</v>
      </c>
      <c r="R277" s="32">
        <f>+E277/[1]Formato_Análises_Mecenato!$V$31</f>
        <v>0</v>
      </c>
      <c r="S277" s="32">
        <f>+F277/[1]Formato_Análises_Mecenato!$V$31</f>
        <v>0</v>
      </c>
      <c r="T277" s="32">
        <f>+G277/[1]Formato_Análises_Mecenato!$V$31</f>
        <v>0</v>
      </c>
      <c r="U277" s="32">
        <f>+H277/[1]Formato_Análises_Mecenato!$V$31</f>
        <v>0</v>
      </c>
      <c r="V277" s="32">
        <f>+I277/[1]Formato_Análises_Mecenato!$V$31</f>
        <v>0</v>
      </c>
      <c r="W277" s="32">
        <f>+J277/[1]Formato_Análises_Mecenato!$V$31</f>
        <v>0</v>
      </c>
      <c r="X277" s="32">
        <f>+K277/[1]Formato_Análises_Mecenato!$V$31</f>
        <v>0</v>
      </c>
    </row>
    <row r="278" spans="1:24" x14ac:dyDescent="0.25">
      <c r="A278" s="28" t="s">
        <v>251</v>
      </c>
      <c r="B278" s="31">
        <f>+[2]TabDin!B279</f>
        <v>0</v>
      </c>
      <c r="C278" s="31">
        <f>+[2]TabDin!C279</f>
        <v>0</v>
      </c>
      <c r="D278" s="31">
        <f>+[2]TabDin!D279</f>
        <v>0</v>
      </c>
      <c r="E278" s="31">
        <f>+[2]TabDin!E279</f>
        <v>0</v>
      </c>
      <c r="F278" s="31">
        <f>+[2]TabDin!F279</f>
        <v>0</v>
      </c>
      <c r="G278" s="31">
        <f>+[2]TabDin!G279</f>
        <v>0</v>
      </c>
      <c r="H278" s="31">
        <f>+[2]TabDin!H279</f>
        <v>0</v>
      </c>
      <c r="I278" s="31">
        <f>+[2]TabDin!I279</f>
        <v>0</v>
      </c>
      <c r="J278" s="31">
        <f>+[2]TabDin!J279</f>
        <v>0</v>
      </c>
      <c r="K278" s="31">
        <f>+[2]TabDin!K279</f>
        <v>0</v>
      </c>
      <c r="L278" s="31">
        <f t="shared" ref="L278:L304" si="8">SUM(B278:K278)</f>
        <v>0</v>
      </c>
      <c r="N278" s="28" t="s">
        <v>251</v>
      </c>
      <c r="O278" s="32">
        <f>+B278/[1]Formato_Análises_Mecenato!$V$31</f>
        <v>0</v>
      </c>
      <c r="P278" s="32">
        <f>+C278/[1]Formato_Análises_Mecenato!$V$31</f>
        <v>0</v>
      </c>
      <c r="Q278" s="32">
        <f>+D278/[1]Formato_Análises_Mecenato!$V$31</f>
        <v>0</v>
      </c>
      <c r="R278" s="32">
        <f>+E278/[1]Formato_Análises_Mecenato!$V$31</f>
        <v>0</v>
      </c>
      <c r="S278" s="32">
        <f>+F278/[1]Formato_Análises_Mecenato!$V$31</f>
        <v>0</v>
      </c>
      <c r="T278" s="32">
        <f>+G278/[1]Formato_Análises_Mecenato!$V$31</f>
        <v>0</v>
      </c>
      <c r="U278" s="32">
        <f>+H278/[1]Formato_Análises_Mecenato!$V$31</f>
        <v>0</v>
      </c>
      <c r="V278" s="32">
        <f>+I278/[1]Formato_Análises_Mecenato!$V$31</f>
        <v>0</v>
      </c>
      <c r="W278" s="32">
        <f>+J278/[1]Formato_Análises_Mecenato!$V$31</f>
        <v>0</v>
      </c>
      <c r="X278" s="32">
        <f>+K278/[1]Formato_Análises_Mecenato!$V$31</f>
        <v>0</v>
      </c>
    </row>
    <row r="279" spans="1:24" x14ac:dyDescent="0.25">
      <c r="A279" s="28" t="s">
        <v>252</v>
      </c>
      <c r="B279" s="31">
        <f>+[2]TabDin!B280</f>
        <v>0</v>
      </c>
      <c r="C279" s="31">
        <f>+[2]TabDin!C280</f>
        <v>328262.22911663703</v>
      </c>
      <c r="D279" s="31">
        <f>+[2]TabDin!D280</f>
        <v>80314.825390537182</v>
      </c>
      <c r="E279" s="31">
        <f>+[2]TabDin!E280</f>
        <v>0</v>
      </c>
      <c r="F279" s="31">
        <f>+[2]TabDin!F280</f>
        <v>0</v>
      </c>
      <c r="G279" s="31">
        <f>+[2]TabDin!G280</f>
        <v>93007.631583047158</v>
      </c>
      <c r="H279" s="31">
        <f>+[2]TabDin!H280</f>
        <v>0</v>
      </c>
      <c r="I279" s="31">
        <f>+[2]TabDin!I280</f>
        <v>1137975.7276043417</v>
      </c>
      <c r="J279" s="31">
        <f>+[2]TabDin!J280</f>
        <v>289563.34021570516</v>
      </c>
      <c r="K279" s="31">
        <f>+[2]TabDin!K280</f>
        <v>0</v>
      </c>
      <c r="L279" s="31">
        <f t="shared" si="8"/>
        <v>1929123.7539102682</v>
      </c>
      <c r="N279" s="28" t="s">
        <v>252</v>
      </c>
      <c r="O279" s="32">
        <f>+B279/[1]Formato_Análises_Mecenato!$V$31</f>
        <v>0</v>
      </c>
      <c r="P279" s="32">
        <f>+C279/[1]Formato_Análises_Mecenato!$V$31</f>
        <v>2.5276812576762744E-4</v>
      </c>
      <c r="Q279" s="32">
        <f>+D279/[1]Formato_Análises_Mecenato!$V$31</f>
        <v>6.1843934771146173E-5</v>
      </c>
      <c r="R279" s="32">
        <f>+E279/[1]Formato_Análises_Mecenato!$V$31</f>
        <v>0</v>
      </c>
      <c r="S279" s="32">
        <f>+F279/[1]Formato_Análises_Mecenato!$V$31</f>
        <v>0</v>
      </c>
      <c r="T279" s="32">
        <f>+G279/[1]Formato_Análises_Mecenato!$V$31</f>
        <v>7.1617635634161112E-5</v>
      </c>
      <c r="U279" s="32">
        <f>+H279/[1]Formato_Análises_Mecenato!$V$31</f>
        <v>0</v>
      </c>
      <c r="V279" s="32">
        <f>+I279/[1]Formato_Análises_Mecenato!$V$31</f>
        <v>8.762628359944418E-4</v>
      </c>
      <c r="W279" s="32">
        <f>+J279/[1]Formato_Análises_Mecenato!$V$31</f>
        <v>2.2296924929286088E-4</v>
      </c>
      <c r="X279" s="32">
        <f>+K279/[1]Formato_Análises_Mecenato!$V$31</f>
        <v>0</v>
      </c>
    </row>
    <row r="280" spans="1:24" x14ac:dyDescent="0.25">
      <c r="A280" s="28" t="s">
        <v>253</v>
      </c>
      <c r="B280" s="31">
        <f>+[2]TabDin!B281</f>
        <v>0</v>
      </c>
      <c r="C280" s="31">
        <f>+[2]TabDin!C281</f>
        <v>0</v>
      </c>
      <c r="D280" s="31">
        <f>+[2]TabDin!D281</f>
        <v>0</v>
      </c>
      <c r="E280" s="31">
        <f>+[2]TabDin!E281</f>
        <v>0</v>
      </c>
      <c r="F280" s="31">
        <f>+[2]TabDin!F281</f>
        <v>0</v>
      </c>
      <c r="G280" s="31">
        <f>+[2]TabDin!G281</f>
        <v>0</v>
      </c>
      <c r="H280" s="31">
        <f>+[2]TabDin!H281</f>
        <v>0</v>
      </c>
      <c r="I280" s="31">
        <f>+[2]TabDin!I281</f>
        <v>0</v>
      </c>
      <c r="J280" s="31">
        <f>+[2]TabDin!J281</f>
        <v>0</v>
      </c>
      <c r="K280" s="31">
        <f>+[2]TabDin!K281</f>
        <v>0</v>
      </c>
      <c r="L280" s="31">
        <f t="shared" si="8"/>
        <v>0</v>
      </c>
      <c r="N280" s="28" t="s">
        <v>253</v>
      </c>
      <c r="O280" s="32">
        <f>+B280/[1]Formato_Análises_Mecenato!$V$31</f>
        <v>0</v>
      </c>
      <c r="P280" s="32">
        <f>+C280/[1]Formato_Análises_Mecenato!$V$31</f>
        <v>0</v>
      </c>
      <c r="Q280" s="32">
        <f>+D280/[1]Formato_Análises_Mecenato!$V$31</f>
        <v>0</v>
      </c>
      <c r="R280" s="32">
        <f>+E280/[1]Formato_Análises_Mecenato!$V$31</f>
        <v>0</v>
      </c>
      <c r="S280" s="32">
        <f>+F280/[1]Formato_Análises_Mecenato!$V$31</f>
        <v>0</v>
      </c>
      <c r="T280" s="32">
        <f>+G280/[1]Formato_Análises_Mecenato!$V$31</f>
        <v>0</v>
      </c>
      <c r="U280" s="32">
        <f>+H280/[1]Formato_Análises_Mecenato!$V$31</f>
        <v>0</v>
      </c>
      <c r="V280" s="32">
        <f>+I280/[1]Formato_Análises_Mecenato!$V$31</f>
        <v>0</v>
      </c>
      <c r="W280" s="32">
        <f>+J280/[1]Formato_Análises_Mecenato!$V$31</f>
        <v>0</v>
      </c>
      <c r="X280" s="32">
        <f>+K280/[1]Formato_Análises_Mecenato!$V$31</f>
        <v>0</v>
      </c>
    </row>
    <row r="281" spans="1:24" x14ac:dyDescent="0.25">
      <c r="A281" s="28" t="s">
        <v>254</v>
      </c>
      <c r="B281" s="31">
        <f>+[2]TabDin!B282</f>
        <v>0</v>
      </c>
      <c r="C281" s="31">
        <f>+[2]TabDin!C282</f>
        <v>115629.11186779046</v>
      </c>
      <c r="D281" s="31">
        <f>+[2]TabDin!D282</f>
        <v>0</v>
      </c>
      <c r="E281" s="31">
        <f>+[2]TabDin!E282</f>
        <v>0</v>
      </c>
      <c r="F281" s="31">
        <f>+[2]TabDin!F282</f>
        <v>0</v>
      </c>
      <c r="G281" s="31">
        <f>+[2]TabDin!G282</f>
        <v>0</v>
      </c>
      <c r="H281" s="31">
        <f>+[2]TabDin!H282</f>
        <v>0</v>
      </c>
      <c r="I281" s="31">
        <f>+[2]TabDin!I282</f>
        <v>2574486.803960233</v>
      </c>
      <c r="J281" s="31">
        <f>+[2]TabDin!J282</f>
        <v>751939.34616317658</v>
      </c>
      <c r="K281" s="31">
        <f>+[2]TabDin!K282</f>
        <v>0</v>
      </c>
      <c r="L281" s="31">
        <f t="shared" si="8"/>
        <v>3442055.2619912</v>
      </c>
      <c r="N281" s="28" t="s">
        <v>254</v>
      </c>
      <c r="O281" s="32">
        <f>+B281/[1]Formato_Análises_Mecenato!$V$31</f>
        <v>0</v>
      </c>
      <c r="P281" s="32">
        <f>+C281/[1]Formato_Análises_Mecenato!$V$31</f>
        <v>8.9036603357164678E-5</v>
      </c>
      <c r="Q281" s="32">
        <f>+D281/[1]Formato_Análises_Mecenato!$V$31</f>
        <v>0</v>
      </c>
      <c r="R281" s="32">
        <f>+E281/[1]Formato_Análises_Mecenato!$V$31</f>
        <v>0</v>
      </c>
      <c r="S281" s="32">
        <f>+F281/[1]Formato_Análises_Mecenato!$V$31</f>
        <v>0</v>
      </c>
      <c r="T281" s="32">
        <f>+G281/[1]Formato_Análises_Mecenato!$V$31</f>
        <v>0</v>
      </c>
      <c r="U281" s="32">
        <f>+H281/[1]Formato_Análises_Mecenato!$V$31</f>
        <v>0</v>
      </c>
      <c r="V281" s="32">
        <f>+I281/[1]Formato_Análises_Mecenato!$V$31</f>
        <v>1.9824035375672045E-3</v>
      </c>
      <c r="W281" s="32">
        <f>+J281/[1]Formato_Análises_Mecenato!$V$31</f>
        <v>5.7900752009171197E-4</v>
      </c>
      <c r="X281" s="32">
        <f>+K281/[1]Formato_Análises_Mecenato!$V$31</f>
        <v>0</v>
      </c>
    </row>
    <row r="282" spans="1:24" x14ac:dyDescent="0.25">
      <c r="A282" s="28" t="s">
        <v>255</v>
      </c>
      <c r="B282" s="31">
        <f>+[2]TabDin!B283</f>
        <v>0</v>
      </c>
      <c r="C282" s="31">
        <f>+[2]TabDin!C283</f>
        <v>0</v>
      </c>
      <c r="D282" s="31">
        <f>+[2]TabDin!D283</f>
        <v>0</v>
      </c>
      <c r="E282" s="31">
        <f>+[2]TabDin!E283</f>
        <v>0</v>
      </c>
      <c r="F282" s="31">
        <f>+[2]TabDin!F283</f>
        <v>0</v>
      </c>
      <c r="G282" s="31">
        <f>+[2]TabDin!G283</f>
        <v>0</v>
      </c>
      <c r="H282" s="31">
        <f>+[2]TabDin!H283</f>
        <v>0</v>
      </c>
      <c r="I282" s="31">
        <f>+[2]TabDin!I283</f>
        <v>0</v>
      </c>
      <c r="J282" s="31">
        <f>+[2]TabDin!J283</f>
        <v>0</v>
      </c>
      <c r="K282" s="31">
        <f>+[2]TabDin!K283</f>
        <v>0</v>
      </c>
      <c r="L282" s="31">
        <f t="shared" si="8"/>
        <v>0</v>
      </c>
      <c r="N282" s="28" t="s">
        <v>255</v>
      </c>
      <c r="O282" s="32">
        <f>+B282/[1]Formato_Análises_Mecenato!$V$31</f>
        <v>0</v>
      </c>
      <c r="P282" s="32">
        <f>+C282/[1]Formato_Análises_Mecenato!$V$31</f>
        <v>0</v>
      </c>
      <c r="Q282" s="32">
        <f>+D282/[1]Formato_Análises_Mecenato!$V$31</f>
        <v>0</v>
      </c>
      <c r="R282" s="32">
        <f>+E282/[1]Formato_Análises_Mecenato!$V$31</f>
        <v>0</v>
      </c>
      <c r="S282" s="32">
        <f>+F282/[1]Formato_Análises_Mecenato!$V$31</f>
        <v>0</v>
      </c>
      <c r="T282" s="32">
        <f>+G282/[1]Formato_Análises_Mecenato!$V$31</f>
        <v>0</v>
      </c>
      <c r="U282" s="32">
        <f>+H282/[1]Formato_Análises_Mecenato!$V$31</f>
        <v>0</v>
      </c>
      <c r="V282" s="32">
        <f>+I282/[1]Formato_Análises_Mecenato!$V$31</f>
        <v>0</v>
      </c>
      <c r="W282" s="32">
        <f>+J282/[1]Formato_Análises_Mecenato!$V$31</f>
        <v>0</v>
      </c>
      <c r="X282" s="32">
        <f>+K282/[1]Formato_Análises_Mecenato!$V$31</f>
        <v>0</v>
      </c>
    </row>
    <row r="283" spans="1:24" x14ac:dyDescent="0.25">
      <c r="A283" s="28" t="s">
        <v>256</v>
      </c>
      <c r="B283" s="31">
        <f>+[2]TabDin!B284</f>
        <v>0</v>
      </c>
      <c r="C283" s="31">
        <f>+[2]TabDin!C284</f>
        <v>1081133.8400105047</v>
      </c>
      <c r="D283" s="31">
        <f>+[2]TabDin!D284</f>
        <v>0</v>
      </c>
      <c r="E283" s="31">
        <f>+[2]TabDin!E284</f>
        <v>0</v>
      </c>
      <c r="F283" s="31">
        <f>+[2]TabDin!F284</f>
        <v>0</v>
      </c>
      <c r="G283" s="31">
        <f>+[2]TabDin!G284</f>
        <v>0</v>
      </c>
      <c r="H283" s="31">
        <f>+[2]TabDin!H284</f>
        <v>0</v>
      </c>
      <c r="I283" s="31">
        <f>+[2]TabDin!I284</f>
        <v>0</v>
      </c>
      <c r="J283" s="31">
        <f>+[2]TabDin!J284</f>
        <v>0</v>
      </c>
      <c r="K283" s="31">
        <f>+[2]TabDin!K284</f>
        <v>0</v>
      </c>
      <c r="L283" s="31">
        <f t="shared" si="8"/>
        <v>1081133.8400105047</v>
      </c>
      <c r="N283" s="28" t="s">
        <v>256</v>
      </c>
      <c r="O283" s="32">
        <f>+B283/[1]Formato_Análises_Mecenato!$V$31</f>
        <v>0</v>
      </c>
      <c r="P283" s="32">
        <f>+C283/[1]Formato_Análises_Mecenato!$V$31</f>
        <v>8.3249350733651938E-4</v>
      </c>
      <c r="Q283" s="32">
        <f>+D283/[1]Formato_Análises_Mecenato!$V$31</f>
        <v>0</v>
      </c>
      <c r="R283" s="32">
        <f>+E283/[1]Formato_Análises_Mecenato!$V$31</f>
        <v>0</v>
      </c>
      <c r="S283" s="32">
        <f>+F283/[1]Formato_Análises_Mecenato!$V$31</f>
        <v>0</v>
      </c>
      <c r="T283" s="32">
        <f>+G283/[1]Formato_Análises_Mecenato!$V$31</f>
        <v>0</v>
      </c>
      <c r="U283" s="32">
        <f>+H283/[1]Formato_Análises_Mecenato!$V$31</f>
        <v>0</v>
      </c>
      <c r="V283" s="32">
        <f>+I283/[1]Formato_Análises_Mecenato!$V$31</f>
        <v>0</v>
      </c>
      <c r="W283" s="32">
        <f>+J283/[1]Formato_Análises_Mecenato!$V$31</f>
        <v>0</v>
      </c>
      <c r="X283" s="32">
        <f>+K283/[1]Formato_Análises_Mecenato!$V$31</f>
        <v>0</v>
      </c>
    </row>
    <row r="284" spans="1:24" x14ac:dyDescent="0.25">
      <c r="A284" s="28" t="s">
        <v>257</v>
      </c>
      <c r="B284" s="31">
        <f>+[2]TabDin!B285</f>
        <v>0</v>
      </c>
      <c r="C284" s="31">
        <f>+[2]TabDin!C285</f>
        <v>0</v>
      </c>
      <c r="D284" s="31">
        <f>+[2]TabDin!D285</f>
        <v>30980.601354678322</v>
      </c>
      <c r="E284" s="31">
        <f>+[2]TabDin!E285</f>
        <v>0</v>
      </c>
      <c r="F284" s="31">
        <f>+[2]TabDin!F285</f>
        <v>0</v>
      </c>
      <c r="G284" s="31">
        <f>+[2]TabDin!G285</f>
        <v>0</v>
      </c>
      <c r="H284" s="31">
        <f>+[2]TabDin!H285</f>
        <v>0</v>
      </c>
      <c r="I284" s="31">
        <f>+[2]TabDin!I285</f>
        <v>663089.70281560672</v>
      </c>
      <c r="J284" s="31">
        <f>+[2]TabDin!J285</f>
        <v>0</v>
      </c>
      <c r="K284" s="31">
        <f>+[2]TabDin!K285</f>
        <v>0</v>
      </c>
      <c r="L284" s="31">
        <f t="shared" si="8"/>
        <v>694070.304170285</v>
      </c>
      <c r="N284" s="28" t="s">
        <v>257</v>
      </c>
      <c r="O284" s="32">
        <f>+B284/[1]Formato_Análises_Mecenato!$V$31</f>
        <v>0</v>
      </c>
      <c r="P284" s="32">
        <f>+C284/[1]Formato_Análises_Mecenato!$V$31</f>
        <v>0</v>
      </c>
      <c r="Q284" s="32">
        <f>+D284/[1]Formato_Análises_Mecenato!$V$31</f>
        <v>2.3855649066446838E-5</v>
      </c>
      <c r="R284" s="32">
        <f>+E284/[1]Formato_Análises_Mecenato!$V$31</f>
        <v>0</v>
      </c>
      <c r="S284" s="32">
        <f>+F284/[1]Formato_Análises_Mecenato!$V$31</f>
        <v>0</v>
      </c>
      <c r="T284" s="32">
        <f>+G284/[1]Formato_Análises_Mecenato!$V$31</f>
        <v>0</v>
      </c>
      <c r="U284" s="32">
        <f>+H284/[1]Formato_Análises_Mecenato!$V$31</f>
        <v>0</v>
      </c>
      <c r="V284" s="32">
        <f>+I284/[1]Formato_Análises_Mecenato!$V$31</f>
        <v>5.1059161405060736E-4</v>
      </c>
      <c r="W284" s="32">
        <f>+J284/[1]Formato_Análises_Mecenato!$V$31</f>
        <v>0</v>
      </c>
      <c r="X284" s="32">
        <f>+K284/[1]Formato_Análises_Mecenato!$V$31</f>
        <v>0</v>
      </c>
    </row>
    <row r="285" spans="1:24" x14ac:dyDescent="0.25">
      <c r="A285" s="28" t="s">
        <v>258</v>
      </c>
      <c r="B285" s="31">
        <f>+[2]TabDin!B286</f>
        <v>0</v>
      </c>
      <c r="C285" s="31">
        <f>+[2]TabDin!C286</f>
        <v>344467.60529180954</v>
      </c>
      <c r="D285" s="31">
        <f>+[2]TabDin!D286</f>
        <v>0</v>
      </c>
      <c r="E285" s="31">
        <f>+[2]TabDin!E286</f>
        <v>0</v>
      </c>
      <c r="F285" s="31">
        <f>+[2]TabDin!F286</f>
        <v>0</v>
      </c>
      <c r="G285" s="31">
        <f>+[2]TabDin!G286</f>
        <v>98478.668734991108</v>
      </c>
      <c r="H285" s="31">
        <f>+[2]TabDin!H286</f>
        <v>0</v>
      </c>
      <c r="I285" s="31">
        <f>+[2]TabDin!I286</f>
        <v>250981.43303115616</v>
      </c>
      <c r="J285" s="31">
        <f>+[2]TabDin!J286</f>
        <v>0</v>
      </c>
      <c r="K285" s="31">
        <f>+[2]TabDin!K286</f>
        <v>0</v>
      </c>
      <c r="L285" s="31">
        <f t="shared" si="8"/>
        <v>693927.70705795684</v>
      </c>
      <c r="N285" s="28" t="s">
        <v>258</v>
      </c>
      <c r="O285" s="32">
        <f>+B285/[1]Formato_Análises_Mecenato!$V$31</f>
        <v>0</v>
      </c>
      <c r="P285" s="32">
        <f>+C285/[1]Formato_Análises_Mecenato!$V$31</f>
        <v>2.6524657196041887E-4</v>
      </c>
      <c r="Q285" s="32">
        <f>+D285/[1]Formato_Análises_Mecenato!$V$31</f>
        <v>0</v>
      </c>
      <c r="R285" s="32">
        <f>+E285/[1]Formato_Análises_Mecenato!$V$31</f>
        <v>0</v>
      </c>
      <c r="S285" s="32">
        <f>+F285/[1]Formato_Análises_Mecenato!$V$31</f>
        <v>0</v>
      </c>
      <c r="T285" s="32">
        <f>+G285/[1]Formato_Análises_Mecenato!$V$31</f>
        <v>7.5830437730288239E-5</v>
      </c>
      <c r="U285" s="32">
        <f>+H285/[1]Formato_Análises_Mecenato!$V$31</f>
        <v>0</v>
      </c>
      <c r="V285" s="32">
        <f>+I285/[1]Formato_Análises_Mecenato!$V$31</f>
        <v>1.9326045095251372E-4</v>
      </c>
      <c r="W285" s="32">
        <f>+J285/[1]Formato_Análises_Mecenato!$V$31</f>
        <v>0</v>
      </c>
      <c r="X285" s="32">
        <f>+K285/[1]Formato_Análises_Mecenato!$V$31</f>
        <v>0</v>
      </c>
    </row>
    <row r="286" spans="1:24" x14ac:dyDescent="0.25">
      <c r="A286" s="28" t="s">
        <v>259</v>
      </c>
      <c r="B286" s="31">
        <f>+[2]TabDin!B287</f>
        <v>62369.823532161034</v>
      </c>
      <c r="C286" s="31">
        <f>+[2]TabDin!C287</f>
        <v>2520437.8042379427</v>
      </c>
      <c r="D286" s="31">
        <f>+[2]TabDin!D287</f>
        <v>952888.25386054826</v>
      </c>
      <c r="E286" s="31">
        <f>+[2]TabDin!E287</f>
        <v>0</v>
      </c>
      <c r="F286" s="31">
        <f>+[2]TabDin!F287</f>
        <v>41612.719519759994</v>
      </c>
      <c r="G286" s="31">
        <f>+[2]TabDin!G287</f>
        <v>1039511.0866086081</v>
      </c>
      <c r="H286" s="31">
        <f>+[2]TabDin!H287</f>
        <v>0</v>
      </c>
      <c r="I286" s="31">
        <f>+[2]TabDin!I287</f>
        <v>4208855.0939768571</v>
      </c>
      <c r="J286" s="31">
        <f>+[2]TabDin!J287</f>
        <v>941585.33183026686</v>
      </c>
      <c r="K286" s="31">
        <f>+[2]TabDin!K287</f>
        <v>0</v>
      </c>
      <c r="L286" s="31">
        <f t="shared" si="8"/>
        <v>9767260.1135661434</v>
      </c>
      <c r="N286" s="28" t="s">
        <v>259</v>
      </c>
      <c r="O286" s="32">
        <f>+B286/[1]Formato_Análises_Mecenato!$V$31</f>
        <v>4.8025943895849212E-5</v>
      </c>
      <c r="P286" s="32">
        <f>+C286/[1]Formato_Análises_Mecenato!$V$31</f>
        <v>1.940784785400125E-3</v>
      </c>
      <c r="Q286" s="32">
        <f>+D286/[1]Formato_Análises_Mecenato!$V$31</f>
        <v>7.3374198013118497E-4</v>
      </c>
      <c r="R286" s="32">
        <f>+E286/[1]Formato_Análises_Mecenato!$V$31</f>
        <v>0</v>
      </c>
      <c r="S286" s="32">
        <f>+F286/[1]Formato_Análises_Mecenato!$V$31</f>
        <v>3.2042581168747102E-5</v>
      </c>
      <c r="T286" s="32">
        <f>+G286/[1]Formato_Análises_Mecenato!$V$31</f>
        <v>8.0044319988872804E-4</v>
      </c>
      <c r="U286" s="32">
        <f>+H286/[1]Formato_Análises_Mecenato!$V$31</f>
        <v>0</v>
      </c>
      <c r="V286" s="32">
        <f>+I286/[1]Formato_Análises_Mecenato!$V$31</f>
        <v>3.2408980362893134E-3</v>
      </c>
      <c r="W286" s="32">
        <f>+J286/[1]Formato_Análises_Mecenato!$V$31</f>
        <v>7.2503851636387864E-4</v>
      </c>
      <c r="X286" s="32">
        <f>+K286/[1]Formato_Análises_Mecenato!$V$31</f>
        <v>0</v>
      </c>
    </row>
    <row r="287" spans="1:24" x14ac:dyDescent="0.25">
      <c r="A287" s="28" t="s">
        <v>260</v>
      </c>
      <c r="B287" s="31">
        <f>+[2]TabDin!B288</f>
        <v>0</v>
      </c>
      <c r="C287" s="31">
        <f>+[2]TabDin!C288</f>
        <v>5388922.3225042</v>
      </c>
      <c r="D287" s="31">
        <f>+[2]TabDin!D288</f>
        <v>0</v>
      </c>
      <c r="E287" s="31">
        <f>+[2]TabDin!E288</f>
        <v>0</v>
      </c>
      <c r="F287" s="31">
        <f>+[2]TabDin!F288</f>
        <v>0</v>
      </c>
      <c r="G287" s="31">
        <f>+[2]TabDin!G288</f>
        <v>543821.09290322871</v>
      </c>
      <c r="H287" s="31">
        <f>+[2]TabDin!H288</f>
        <v>0</v>
      </c>
      <c r="I287" s="31">
        <f>+[2]TabDin!I288</f>
        <v>361143.16239982017</v>
      </c>
      <c r="J287" s="31">
        <f>+[2]TabDin!J288</f>
        <v>0</v>
      </c>
      <c r="K287" s="31">
        <f>+[2]TabDin!K288</f>
        <v>0</v>
      </c>
      <c r="L287" s="31">
        <f t="shared" si="8"/>
        <v>6293886.5778072486</v>
      </c>
      <c r="N287" s="28" t="s">
        <v>260</v>
      </c>
      <c r="O287" s="32">
        <f>+B287/[1]Formato_Análises_Mecenato!$V$31</f>
        <v>0</v>
      </c>
      <c r="P287" s="32">
        <f>+C287/[1]Formato_Análises_Mecenato!$V$31</f>
        <v>4.1495721241895387E-3</v>
      </c>
      <c r="Q287" s="32">
        <f>+D287/[1]Formato_Análises_Mecenato!$V$31</f>
        <v>0</v>
      </c>
      <c r="R287" s="32">
        <f>+E287/[1]Formato_Análises_Mecenato!$V$31</f>
        <v>0</v>
      </c>
      <c r="S287" s="32">
        <f>+F287/[1]Formato_Análises_Mecenato!$V$31</f>
        <v>0</v>
      </c>
      <c r="T287" s="32">
        <f>+G287/[1]Formato_Análises_Mecenato!$V$31</f>
        <v>4.187525283550362E-4</v>
      </c>
      <c r="U287" s="32">
        <f>+H287/[1]Formato_Análises_Mecenato!$V$31</f>
        <v>0</v>
      </c>
      <c r="V287" s="32">
        <f>+I287/[1]Formato_Análises_Mecenato!$V$31</f>
        <v>2.7808706636535147E-4</v>
      </c>
      <c r="W287" s="32">
        <f>+J287/[1]Formato_Análises_Mecenato!$V$31</f>
        <v>0</v>
      </c>
      <c r="X287" s="32">
        <f>+K287/[1]Formato_Análises_Mecenato!$V$31</f>
        <v>0</v>
      </c>
    </row>
    <row r="288" spans="1:24" x14ac:dyDescent="0.25">
      <c r="A288" s="28" t="s">
        <v>261</v>
      </c>
      <c r="B288" s="31">
        <f>+[2]TabDin!B289</f>
        <v>0</v>
      </c>
      <c r="C288" s="31">
        <f>+[2]TabDin!C289</f>
        <v>0</v>
      </c>
      <c r="D288" s="31">
        <f>+[2]TabDin!D289</f>
        <v>88411.96037541423</v>
      </c>
      <c r="E288" s="31">
        <f>+[2]TabDin!E289</f>
        <v>0</v>
      </c>
      <c r="F288" s="31">
        <f>+[2]TabDin!F289</f>
        <v>0</v>
      </c>
      <c r="G288" s="31">
        <f>+[2]TabDin!G289</f>
        <v>0</v>
      </c>
      <c r="H288" s="31">
        <f>+[2]TabDin!H289</f>
        <v>0</v>
      </c>
      <c r="I288" s="31">
        <f>+[2]TabDin!I289</f>
        <v>0</v>
      </c>
      <c r="J288" s="31">
        <f>+[2]TabDin!J289</f>
        <v>0</v>
      </c>
      <c r="K288" s="31">
        <f>+[2]TabDin!K289</f>
        <v>0</v>
      </c>
      <c r="L288" s="31">
        <f t="shared" si="8"/>
        <v>88411.96037541423</v>
      </c>
      <c r="N288" s="28" t="s">
        <v>261</v>
      </c>
      <c r="O288" s="32">
        <f>+B288/[1]Formato_Análises_Mecenato!$V$31</f>
        <v>0</v>
      </c>
      <c r="P288" s="32">
        <f>+C288/[1]Formato_Análises_Mecenato!$V$31</f>
        <v>0</v>
      </c>
      <c r="Q288" s="32">
        <f>+D288/[1]Formato_Análises_Mecenato!$V$31</f>
        <v>6.8078881873414321E-5</v>
      </c>
      <c r="R288" s="32">
        <f>+E288/[1]Formato_Análises_Mecenato!$V$31</f>
        <v>0</v>
      </c>
      <c r="S288" s="32">
        <f>+F288/[1]Formato_Análises_Mecenato!$V$31</f>
        <v>0</v>
      </c>
      <c r="T288" s="32">
        <f>+G288/[1]Formato_Análises_Mecenato!$V$31</f>
        <v>0</v>
      </c>
      <c r="U288" s="32">
        <f>+H288/[1]Formato_Análises_Mecenato!$V$31</f>
        <v>0</v>
      </c>
      <c r="V288" s="32">
        <f>+I288/[1]Formato_Análises_Mecenato!$V$31</f>
        <v>0</v>
      </c>
      <c r="W288" s="32">
        <f>+J288/[1]Formato_Análises_Mecenato!$V$31</f>
        <v>0</v>
      </c>
      <c r="X288" s="32">
        <f>+K288/[1]Formato_Análises_Mecenato!$V$31</f>
        <v>0</v>
      </c>
    </row>
    <row r="289" spans="1:24" x14ac:dyDescent="0.25">
      <c r="A289" s="28" t="s">
        <v>262</v>
      </c>
      <c r="B289" s="31">
        <f>+[2]TabDin!B290</f>
        <v>0</v>
      </c>
      <c r="C289" s="31">
        <f>+[2]TabDin!C290</f>
        <v>3749905.9815702494</v>
      </c>
      <c r="D289" s="31">
        <f>+[2]TabDin!D290</f>
        <v>1300492.8862028369</v>
      </c>
      <c r="E289" s="31">
        <f>+[2]TabDin!E290</f>
        <v>0</v>
      </c>
      <c r="F289" s="31">
        <f>+[2]TabDin!F290</f>
        <v>0</v>
      </c>
      <c r="G289" s="31">
        <f>+[2]TabDin!G290</f>
        <v>2333675.3396438593</v>
      </c>
      <c r="H289" s="31">
        <f>+[2]TabDin!H290</f>
        <v>0</v>
      </c>
      <c r="I289" s="31">
        <f>+[2]TabDin!I290</f>
        <v>4712033.3104568012</v>
      </c>
      <c r="J289" s="31">
        <f>+[2]TabDin!J290</f>
        <v>4274083.6438416522</v>
      </c>
      <c r="K289" s="31">
        <f>+[2]TabDin!K290</f>
        <v>0</v>
      </c>
      <c r="L289" s="31">
        <f t="shared" si="8"/>
        <v>16370191.161715398</v>
      </c>
      <c r="N289" s="28" t="s">
        <v>262</v>
      </c>
      <c r="O289" s="32">
        <f>+B289/[1]Formato_Análises_Mecenato!$V$31</f>
        <v>0</v>
      </c>
      <c r="P289" s="32">
        <f>+C289/[1]Formato_Análises_Mecenato!$V$31</f>
        <v>2.8874985383394143E-3</v>
      </c>
      <c r="Q289" s="32">
        <f>+D289/[1]Formato_Análises_Mecenato!$V$31</f>
        <v>1.0014041222598982E-3</v>
      </c>
      <c r="R289" s="32">
        <f>+E289/[1]Formato_Análises_Mecenato!$V$31</f>
        <v>0</v>
      </c>
      <c r="S289" s="32">
        <f>+F289/[1]Formato_Análises_Mecenato!$V$31</f>
        <v>0</v>
      </c>
      <c r="T289" s="32">
        <f>+G289/[1]Formato_Análises_Mecenato!$V$31</f>
        <v>1.7969741548983268E-3</v>
      </c>
      <c r="U289" s="32">
        <f>+H289/[1]Formato_Análises_Mecenato!$V$31</f>
        <v>0</v>
      </c>
      <c r="V289" s="32">
        <f>+I289/[1]Formato_Análises_Mecenato!$V$31</f>
        <v>3.6283547810052621E-3</v>
      </c>
      <c r="W289" s="32">
        <f>+J289/[1]Formato_Análises_Mecenato!$V$31</f>
        <v>3.2911252535364312E-3</v>
      </c>
      <c r="X289" s="32">
        <f>+K289/[1]Formato_Análises_Mecenato!$V$31</f>
        <v>0</v>
      </c>
    </row>
    <row r="290" spans="1:24" x14ac:dyDescent="0.25">
      <c r="A290" s="28" t="s">
        <v>263</v>
      </c>
      <c r="B290" s="31">
        <f>+[2]TabDin!B291</f>
        <v>0</v>
      </c>
      <c r="C290" s="31">
        <f>+[2]TabDin!C291</f>
        <v>164514.08715895459</v>
      </c>
      <c r="D290" s="31">
        <f>+[2]TabDin!D291</f>
        <v>0</v>
      </c>
      <c r="E290" s="31">
        <f>+[2]TabDin!E291</f>
        <v>0</v>
      </c>
      <c r="F290" s="31">
        <f>+[2]TabDin!F291</f>
        <v>0</v>
      </c>
      <c r="G290" s="31">
        <f>+[2]TabDin!G291</f>
        <v>12036.28173427669</v>
      </c>
      <c r="H290" s="31">
        <f>+[2]TabDin!H291</f>
        <v>0</v>
      </c>
      <c r="I290" s="31">
        <f>+[2]TabDin!I291</f>
        <v>0</v>
      </c>
      <c r="J290" s="31">
        <f>+[2]TabDin!J291</f>
        <v>0</v>
      </c>
      <c r="K290" s="31">
        <f>+[2]TabDin!K291</f>
        <v>0</v>
      </c>
      <c r="L290" s="31">
        <f t="shared" si="8"/>
        <v>176550.36889323127</v>
      </c>
      <c r="N290" s="28" t="s">
        <v>263</v>
      </c>
      <c r="O290" s="32">
        <f>+B290/[1]Formato_Análises_Mecenato!$V$31</f>
        <v>0</v>
      </c>
      <c r="P290" s="32">
        <f>+C290/[1]Formato_Análises_Mecenato!$V$31</f>
        <v>1.2667895903054261E-4</v>
      </c>
      <c r="Q290" s="32">
        <f>+D290/[1]Formato_Análises_Mecenato!$V$31</f>
        <v>0</v>
      </c>
      <c r="R290" s="32">
        <f>+E290/[1]Formato_Análises_Mecenato!$V$31</f>
        <v>0</v>
      </c>
      <c r="S290" s="32">
        <f>+F290/[1]Formato_Análises_Mecenato!$V$31</f>
        <v>0</v>
      </c>
      <c r="T290" s="32">
        <f>+G290/[1]Formato_Análises_Mecenato!$V$31</f>
        <v>9.2681646114796732E-6</v>
      </c>
      <c r="U290" s="32">
        <f>+H290/[1]Formato_Análises_Mecenato!$V$31</f>
        <v>0</v>
      </c>
      <c r="V290" s="32">
        <f>+I290/[1]Formato_Análises_Mecenato!$V$31</f>
        <v>0</v>
      </c>
      <c r="W290" s="32">
        <f>+J290/[1]Formato_Análises_Mecenato!$V$31</f>
        <v>0</v>
      </c>
      <c r="X290" s="32">
        <f>+K290/[1]Formato_Análises_Mecenato!$V$31</f>
        <v>0</v>
      </c>
    </row>
    <row r="291" spans="1:24" x14ac:dyDescent="0.25">
      <c r="A291" s="28" t="s">
        <v>264</v>
      </c>
      <c r="B291" s="31">
        <f>+[2]TabDin!B292</f>
        <v>0</v>
      </c>
      <c r="C291" s="31">
        <f>+[2]TabDin!C292</f>
        <v>0</v>
      </c>
      <c r="D291" s="31">
        <f>+[2]TabDin!D292</f>
        <v>45081.346132018152</v>
      </c>
      <c r="E291" s="31">
        <f>+[2]TabDin!E292</f>
        <v>0</v>
      </c>
      <c r="F291" s="31">
        <f>+[2]TabDin!F292</f>
        <v>0</v>
      </c>
      <c r="G291" s="31">
        <f>+[2]TabDin!G292</f>
        <v>75193.934616317667</v>
      </c>
      <c r="H291" s="31">
        <f>+[2]TabDin!H292</f>
        <v>0</v>
      </c>
      <c r="I291" s="31">
        <f>+[2]TabDin!I292</f>
        <v>382972.60063607653</v>
      </c>
      <c r="J291" s="31">
        <f>+[2]TabDin!J292</f>
        <v>0</v>
      </c>
      <c r="K291" s="31">
        <f>+[2]TabDin!K292</f>
        <v>0</v>
      </c>
      <c r="L291" s="31">
        <f t="shared" si="8"/>
        <v>503247.88138441235</v>
      </c>
      <c r="N291" s="28" t="s">
        <v>264</v>
      </c>
      <c r="O291" s="32">
        <f>+B291/[1]Formato_Análises_Mecenato!$V$31</f>
        <v>0</v>
      </c>
      <c r="P291" s="32">
        <f>+C291/[1]Formato_Análises_Mecenato!$V$31</f>
        <v>0</v>
      </c>
      <c r="Q291" s="32">
        <f>+D291/[1]Formato_Análises_Mecenato!$V$31</f>
        <v>3.4713489272087503E-5</v>
      </c>
      <c r="R291" s="32">
        <f>+E291/[1]Formato_Análises_Mecenato!$V$31</f>
        <v>0</v>
      </c>
      <c r="S291" s="32">
        <f>+F291/[1]Formato_Análises_Mecenato!$V$31</f>
        <v>0</v>
      </c>
      <c r="T291" s="32">
        <f>+G291/[1]Formato_Análises_Mecenato!$V$31</f>
        <v>5.7900752009171207E-5</v>
      </c>
      <c r="U291" s="32">
        <f>+H291/[1]Formato_Análises_Mecenato!$V$31</f>
        <v>0</v>
      </c>
      <c r="V291" s="32">
        <f>+I291/[1]Formato_Análises_Mecenato!$V$31</f>
        <v>2.9489614672889867E-4</v>
      </c>
      <c r="W291" s="32">
        <f>+J291/[1]Formato_Análises_Mecenato!$V$31</f>
        <v>0</v>
      </c>
      <c r="X291" s="32">
        <f>+K291/[1]Formato_Análises_Mecenato!$V$31</f>
        <v>0</v>
      </c>
    </row>
    <row r="292" spans="1:24" x14ac:dyDescent="0.25">
      <c r="A292" s="28" t="s">
        <v>265</v>
      </c>
      <c r="B292" s="31">
        <f>+[2]TabDin!B293</f>
        <v>2407256.3468553382</v>
      </c>
      <c r="C292" s="31">
        <f>+[2]TabDin!C293</f>
        <v>3550122.0874660867</v>
      </c>
      <c r="D292" s="31">
        <f>+[2]TabDin!D293</f>
        <v>54929.21300551726</v>
      </c>
      <c r="E292" s="31">
        <f>+[2]TabDin!E293</f>
        <v>0</v>
      </c>
      <c r="F292" s="31">
        <f>+[2]TabDin!F293</f>
        <v>0</v>
      </c>
      <c r="G292" s="31">
        <f>+[2]TabDin!G293</f>
        <v>1043385.8611348781</v>
      </c>
      <c r="H292" s="31">
        <f>+[2]TabDin!H293</f>
        <v>0</v>
      </c>
      <c r="I292" s="31">
        <f>+[2]TabDin!I293</f>
        <v>6086698.4336893549</v>
      </c>
      <c r="J292" s="31">
        <f>+[2]TabDin!J293</f>
        <v>1449824.8452651468</v>
      </c>
      <c r="K292" s="31">
        <f>+[2]TabDin!K293</f>
        <v>0</v>
      </c>
      <c r="L292" s="31">
        <f t="shared" si="8"/>
        <v>14592216.787416322</v>
      </c>
      <c r="N292" s="28" t="s">
        <v>265</v>
      </c>
      <c r="O292" s="32">
        <f>+B292/[1]Formato_Análises_Mecenato!$V$31</f>
        <v>1.8536329222959347E-3</v>
      </c>
      <c r="P292" s="32">
        <f>+C292/[1]Formato_Análises_Mecenato!$V$31</f>
        <v>2.7336611608038946E-3</v>
      </c>
      <c r="Q292" s="32">
        <f>+D292/[1]Formato_Análises_Mecenato!$V$31</f>
        <v>4.2296533045116323E-5</v>
      </c>
      <c r="R292" s="32">
        <f>+E292/[1]Formato_Análises_Mecenato!$V$31</f>
        <v>0</v>
      </c>
      <c r="S292" s="32">
        <f>+F292/[1]Formato_Análises_Mecenato!$V$31</f>
        <v>0</v>
      </c>
      <c r="T292" s="32">
        <f>+G292/[1]Formato_Análises_Mecenato!$V$31</f>
        <v>8.0342684956847665E-4</v>
      </c>
      <c r="U292" s="32">
        <f>+H292/[1]Formato_Análises_Mecenato!$V$31</f>
        <v>0</v>
      </c>
      <c r="V292" s="32">
        <f>+I292/[1]Formato_Análises_Mecenato!$V$31</f>
        <v>4.6868729288064058E-3</v>
      </c>
      <c r="W292" s="32">
        <f>+J292/[1]Formato_Análises_Mecenato!$V$31</f>
        <v>1.1163925554736878E-3</v>
      </c>
      <c r="X292" s="32">
        <f>+K292/[1]Formato_Análises_Mecenato!$V$31</f>
        <v>0</v>
      </c>
    </row>
    <row r="293" spans="1:24" x14ac:dyDescent="0.25">
      <c r="A293" s="28" t="s">
        <v>266</v>
      </c>
      <c r="B293" s="31">
        <f>+[2]TabDin!B294</f>
        <v>329356.43654702581</v>
      </c>
      <c r="C293" s="31">
        <f>+[2]TabDin!C294</f>
        <v>42024440.494824387</v>
      </c>
      <c r="D293" s="31">
        <f>+[2]TabDin!D294</f>
        <v>9047002.4602845218</v>
      </c>
      <c r="E293" s="31">
        <f>+[2]TabDin!E294</f>
        <v>0</v>
      </c>
      <c r="F293" s="31">
        <f>+[2]TabDin!F294</f>
        <v>109420.74303887901</v>
      </c>
      <c r="G293" s="31">
        <f>+[2]TabDin!G294</f>
        <v>8488803.2847886439</v>
      </c>
      <c r="H293" s="31">
        <f>+[2]TabDin!H294</f>
        <v>0</v>
      </c>
      <c r="I293" s="31">
        <f>+[2]TabDin!I294</f>
        <v>33172784.337583981</v>
      </c>
      <c r="J293" s="31">
        <f>+[2]TabDin!J294</f>
        <v>33015619.997966815</v>
      </c>
      <c r="K293" s="31">
        <f>+[2]TabDin!K294</f>
        <v>0</v>
      </c>
      <c r="L293" s="31">
        <f t="shared" si="8"/>
        <v>126187427.75503425</v>
      </c>
      <c r="N293" s="28" t="s">
        <v>266</v>
      </c>
      <c r="O293" s="32">
        <f>+B293/[1]Formato_Análises_Mecenato!$V$31</f>
        <v>2.5361068618685287E-4</v>
      </c>
      <c r="P293" s="32">
        <f>+C293/[1]Formato_Análises_Mecenato!$V$31</f>
        <v>3.2359614107584755E-2</v>
      </c>
      <c r="Q293" s="32">
        <f>+D293/[1]Formato_Análises_Mecenato!$V$31</f>
        <v>6.9663630258499738E-3</v>
      </c>
      <c r="R293" s="32">
        <f>+E293/[1]Formato_Análises_Mecenato!$V$31</f>
        <v>0</v>
      </c>
      <c r="S293" s="32">
        <f>+F293/[1]Formato_Análises_Mecenato!$V$31</f>
        <v>8.4256041922542478E-5</v>
      </c>
      <c r="T293" s="32">
        <f>+G293/[1]Formato_Análises_Mecenato!$V$31</f>
        <v>6.5365391019254378E-3</v>
      </c>
      <c r="U293" s="32">
        <f>+H293/[1]Formato_Análises_Mecenato!$V$31</f>
        <v>0</v>
      </c>
      <c r="V293" s="32">
        <f>+I293/[1]Formato_Análises_Mecenato!$V$31</f>
        <v>2.554367143021341E-2</v>
      </c>
      <c r="W293" s="32">
        <f>+J293/[1]Formato_Análises_Mecenato!$V$31</f>
        <v>2.5422651915816514E-2</v>
      </c>
      <c r="X293" s="32">
        <f>+K293/[1]Formato_Análises_Mecenato!$V$31</f>
        <v>0</v>
      </c>
    </row>
    <row r="294" spans="1:24" x14ac:dyDescent="0.25">
      <c r="A294" s="28" t="s">
        <v>267</v>
      </c>
      <c r="B294" s="31">
        <f>+[2]TabDin!B295</f>
        <v>0</v>
      </c>
      <c r="C294" s="31">
        <f>+[2]TabDin!C295</f>
        <v>1611768.2671395917</v>
      </c>
      <c r="D294" s="31">
        <f>+[2]TabDin!D295</f>
        <v>671843.36225871707</v>
      </c>
      <c r="E294" s="31">
        <f>+[2]TabDin!E295</f>
        <v>0</v>
      </c>
      <c r="F294" s="31">
        <f>+[2]TabDin!F295</f>
        <v>0</v>
      </c>
      <c r="G294" s="31">
        <f>+[2]TabDin!G295</f>
        <v>180003.60000694386</v>
      </c>
      <c r="H294" s="31">
        <f>+[2]TabDin!H295</f>
        <v>0</v>
      </c>
      <c r="I294" s="31">
        <f>+[2]TabDin!I295</f>
        <v>866800.33535690815</v>
      </c>
      <c r="J294" s="31">
        <f>+[2]TabDin!J295</f>
        <v>4393882.8568211747</v>
      </c>
      <c r="K294" s="31">
        <f>+[2]TabDin!K295</f>
        <v>0</v>
      </c>
      <c r="L294" s="31">
        <f t="shared" si="8"/>
        <v>7724298.4215833358</v>
      </c>
      <c r="N294" s="28" t="s">
        <v>267</v>
      </c>
      <c r="O294" s="32">
        <f>+B294/[1]Formato_Análises_Mecenato!$V$31</f>
        <v>0</v>
      </c>
      <c r="P294" s="32">
        <f>+C294/[1]Formato_Análises_Mecenato!$V$31</f>
        <v>1.2410920536089275E-3</v>
      </c>
      <c r="Q294" s="32">
        <f>+D294/[1]Formato_Análises_Mecenato!$V$31</f>
        <v>5.1733209740441083E-4</v>
      </c>
      <c r="R294" s="32">
        <f>+E294/[1]Formato_Análises_Mecenato!$V$31</f>
        <v>0</v>
      </c>
      <c r="S294" s="32">
        <f>+F294/[1]Formato_Análises_Mecenato!$V$31</f>
        <v>0</v>
      </c>
      <c r="T294" s="32">
        <f>+G294/[1]Formato_Análises_Mecenato!$V$31</f>
        <v>1.3860617692026419E-4</v>
      </c>
      <c r="U294" s="32">
        <f>+H294/[1]Formato_Análises_Mecenato!$V$31</f>
        <v>0</v>
      </c>
      <c r="V294" s="32">
        <f>+I294/[1]Formato_Análises_Mecenato!$V$31</f>
        <v>6.6745265446018442E-4</v>
      </c>
      <c r="W294" s="32">
        <f>+J294/[1]Formato_Análises_Mecenato!$V$31</f>
        <v>3.3833729136304937E-3</v>
      </c>
      <c r="X294" s="32">
        <f>+K294/[1]Formato_Análises_Mecenato!$V$31</f>
        <v>0</v>
      </c>
    </row>
    <row r="295" spans="1:24" x14ac:dyDescent="0.25">
      <c r="A295" s="28" t="s">
        <v>268</v>
      </c>
      <c r="B295" s="31">
        <f>+[2]TabDin!B296</f>
        <v>875365.94431103207</v>
      </c>
      <c r="C295" s="31">
        <f>+[2]TabDin!C296</f>
        <v>93860279.187831879</v>
      </c>
      <c r="D295" s="31">
        <f>+[2]TabDin!D296</f>
        <v>17451654.015675522</v>
      </c>
      <c r="E295" s="31">
        <f>+[2]TabDin!E296</f>
        <v>0</v>
      </c>
      <c r="F295" s="31">
        <f>+[2]TabDin!F296</f>
        <v>666125.03422750498</v>
      </c>
      <c r="G295" s="31">
        <f>+[2]TabDin!G296</f>
        <v>15337653.816866487</v>
      </c>
      <c r="H295" s="31">
        <f>+[2]TabDin!H296</f>
        <v>0</v>
      </c>
      <c r="I295" s="31">
        <f>+[2]TabDin!I296</f>
        <v>77229557.820153385</v>
      </c>
      <c r="J295" s="31">
        <f>+[2]TabDin!J296</f>
        <v>64352269.874306783</v>
      </c>
      <c r="K295" s="31">
        <f>+[2]TabDin!K296</f>
        <v>0</v>
      </c>
      <c r="L295" s="31">
        <f t="shared" si="8"/>
        <v>269772905.69337261</v>
      </c>
      <c r="N295" s="28" t="s">
        <v>268</v>
      </c>
      <c r="O295" s="32">
        <f>+B295/[1]Formato_Análises_Mecenato!$V$31</f>
        <v>6.7404833538033983E-4</v>
      </c>
      <c r="P295" s="32">
        <f>+C295/[1]Formato_Análises_Mecenato!$V$31</f>
        <v>7.2274190418370271E-2</v>
      </c>
      <c r="Q295" s="32">
        <f>+D295/[1]Formato_Análises_Mecenato!$V$31</f>
        <v>1.3438103704340626E-2</v>
      </c>
      <c r="R295" s="32">
        <f>+E295/[1]Formato_Análises_Mecenato!$V$31</f>
        <v>0</v>
      </c>
      <c r="S295" s="32">
        <f>+F295/[1]Formato_Análises_Mecenato!$V$31</f>
        <v>5.1292887665353856E-4</v>
      </c>
      <c r="T295" s="32">
        <f>+G295/[1]Formato_Análises_Mecenato!$V$31</f>
        <v>1.1810283563219585E-2</v>
      </c>
      <c r="U295" s="32">
        <f>+H295/[1]Formato_Análises_Mecenato!$V$31</f>
        <v>0</v>
      </c>
      <c r="V295" s="32">
        <f>+I295/[1]Formato_Análises_Mecenato!$V$31</f>
        <v>5.9468220381598005E-2</v>
      </c>
      <c r="W295" s="32">
        <f>+J295/[1]Formato_Análises_Mecenato!$V$31</f>
        <v>4.9552465078891023E-2</v>
      </c>
      <c r="X295" s="32">
        <f>+K295/[1]Formato_Análises_Mecenato!$V$31</f>
        <v>0</v>
      </c>
    </row>
    <row r="296" spans="1:24" x14ac:dyDescent="0.25">
      <c r="A296" s="28" t="s">
        <v>269</v>
      </c>
      <c r="B296" s="31">
        <f>+[2]TabDin!B297</f>
        <v>1367759.2879859875</v>
      </c>
      <c r="C296" s="31">
        <f>+[2]TabDin!C297</f>
        <v>184730861.62871143</v>
      </c>
      <c r="D296" s="31">
        <f>+[2]TabDin!D297</f>
        <v>32742590.241444811</v>
      </c>
      <c r="E296" s="31">
        <f>+[2]TabDin!E297</f>
        <v>0</v>
      </c>
      <c r="F296" s="31">
        <f>+[2]TabDin!F297</f>
        <v>1463940.1211171623</v>
      </c>
      <c r="G296" s="31">
        <f>+[2]TabDin!G297</f>
        <v>62993573.020158924</v>
      </c>
      <c r="H296" s="31">
        <f>+[2]TabDin!H297</f>
        <v>0</v>
      </c>
      <c r="I296" s="31">
        <f>+[2]TabDin!I297</f>
        <v>116819641.9077687</v>
      </c>
      <c r="J296" s="31">
        <f>+[2]TabDin!J297</f>
        <v>156255732.46099821</v>
      </c>
      <c r="K296" s="31">
        <f>+[2]TabDin!K297</f>
        <v>0</v>
      </c>
      <c r="L296" s="31">
        <f t="shared" si="8"/>
        <v>556374098.66818523</v>
      </c>
      <c r="N296" s="28" t="s">
        <v>269</v>
      </c>
      <c r="O296" s="32">
        <f>+B296/[1]Formato_Análises_Mecenato!$V$31</f>
        <v>1.0532005240317809E-3</v>
      </c>
      <c r="P296" s="32">
        <f>+C296/[1]Formato_Análises_Mecenato!$V$31</f>
        <v>0.14224625778903469</v>
      </c>
      <c r="Q296" s="32">
        <f>+D296/[1]Formato_Análises_Mecenato!$V$31</f>
        <v>2.5212413838714025E-2</v>
      </c>
      <c r="R296" s="32">
        <f>+E296/[1]Formato_Análises_Mecenato!$V$31</f>
        <v>0</v>
      </c>
      <c r="S296" s="32">
        <f>+F296/[1]Formato_Análises_Mecenato!$V$31</f>
        <v>1.1272615848816959E-3</v>
      </c>
      <c r="T296" s="32">
        <f>+G296/[1]Formato_Análises_Mecenato!$V$31</f>
        <v>4.8506242800337933E-2</v>
      </c>
      <c r="U296" s="32">
        <f>+H296/[1]Formato_Análises_Mecenato!$V$31</f>
        <v>0</v>
      </c>
      <c r="V296" s="32">
        <f>+I296/[1]Formato_Análises_Mecenato!$V$31</f>
        <v>8.9953334007794705E-2</v>
      </c>
      <c r="W296" s="32">
        <f>+J296/[1]Formato_Análises_Mecenato!$V$31</f>
        <v>0.12031986969960103</v>
      </c>
      <c r="X296" s="32">
        <f>+K296/[1]Formato_Análises_Mecenato!$V$31</f>
        <v>0</v>
      </c>
    </row>
    <row r="297" spans="1:24" x14ac:dyDescent="0.25">
      <c r="A297" s="28" t="s">
        <v>270</v>
      </c>
      <c r="B297" s="31">
        <f>+[2]TabDin!B298</f>
        <v>0</v>
      </c>
      <c r="C297" s="31">
        <f>+[2]TabDin!C298</f>
        <v>21411720.041570805</v>
      </c>
      <c r="D297" s="31">
        <f>+[2]TabDin!D298</f>
        <v>2019795.1322666176</v>
      </c>
      <c r="E297" s="31">
        <f>+[2]TabDin!E298</f>
        <v>0</v>
      </c>
      <c r="F297" s="31">
        <f>+[2]TabDin!F298</f>
        <v>0</v>
      </c>
      <c r="G297" s="31">
        <f>+[2]TabDin!G298</f>
        <v>3314057.3168668887</v>
      </c>
      <c r="H297" s="31">
        <f>+[2]TabDin!H298</f>
        <v>0</v>
      </c>
      <c r="I297" s="31">
        <f>+[2]TabDin!I298</f>
        <v>9737138.7495382465</v>
      </c>
      <c r="J297" s="31">
        <f>+[2]TabDin!J298</f>
        <v>8676373.723091403</v>
      </c>
      <c r="K297" s="31">
        <f>+[2]TabDin!K298</f>
        <v>0</v>
      </c>
      <c r="L297" s="31">
        <f t="shared" si="8"/>
        <v>45159084.963333957</v>
      </c>
      <c r="N297" s="28" t="s">
        <v>270</v>
      </c>
      <c r="O297" s="32">
        <f>+B297/[1]Formato_Análises_Mecenato!$V$31</f>
        <v>0</v>
      </c>
      <c r="P297" s="32">
        <f>+C297/[1]Formato_Análises_Mecenato!$V$31</f>
        <v>1.6487429452158975E-2</v>
      </c>
      <c r="Q297" s="32">
        <f>+D297/[1]Formato_Análises_Mecenato!$V$31</f>
        <v>1.555280457917706E-3</v>
      </c>
      <c r="R297" s="32">
        <f>+E297/[1]Formato_Análises_Mecenato!$V$31</f>
        <v>0</v>
      </c>
      <c r="S297" s="32">
        <f>+F297/[1]Formato_Análises_Mecenato!$V$31</f>
        <v>0</v>
      </c>
      <c r="T297" s="32">
        <f>+G297/[1]Formato_Análises_Mecenato!$V$31</f>
        <v>2.5518868220848253E-3</v>
      </c>
      <c r="U297" s="32">
        <f>+H297/[1]Formato_Análises_Mecenato!$V$31</f>
        <v>0</v>
      </c>
      <c r="V297" s="32">
        <f>+I297/[1]Formato_Análises_Mecenato!$V$31</f>
        <v>7.4977810230661759E-3</v>
      </c>
      <c r="W297" s="32">
        <f>+J297/[1]Formato_Análises_Mecenato!$V$31</f>
        <v>6.6809718874663981E-3</v>
      </c>
      <c r="X297" s="32">
        <f>+K297/[1]Formato_Análises_Mecenato!$V$31</f>
        <v>0</v>
      </c>
    </row>
    <row r="298" spans="1:24" x14ac:dyDescent="0.25">
      <c r="A298" s="28" t="s">
        <v>271</v>
      </c>
      <c r="B298" s="31">
        <f>+[2]TabDin!B299</f>
        <v>0</v>
      </c>
      <c r="C298" s="31">
        <f>+[2]TabDin!C299</f>
        <v>20785588.124792933</v>
      </c>
      <c r="D298" s="31">
        <f>+[2]TabDin!D299</f>
        <v>2791939.6860984559</v>
      </c>
      <c r="E298" s="31">
        <f>+[2]TabDin!E299</f>
        <v>0</v>
      </c>
      <c r="F298" s="31">
        <f>+[2]TabDin!F299</f>
        <v>153030.60996058461</v>
      </c>
      <c r="G298" s="31">
        <f>+[2]TabDin!G299</f>
        <v>3272088.947106027</v>
      </c>
      <c r="H298" s="31">
        <f>+[2]TabDin!H299</f>
        <v>0</v>
      </c>
      <c r="I298" s="31">
        <f>+[2]TabDin!I299</f>
        <v>10510699.153074624</v>
      </c>
      <c r="J298" s="31">
        <f>+[2]TabDin!J299</f>
        <v>2844362.6935791876</v>
      </c>
      <c r="K298" s="31">
        <f>+[2]TabDin!K299</f>
        <v>0</v>
      </c>
      <c r="L298" s="31">
        <f t="shared" si="8"/>
        <v>40357709.214611813</v>
      </c>
      <c r="N298" s="28" t="s">
        <v>271</v>
      </c>
      <c r="O298" s="32">
        <f>+B298/[1]Formato_Análises_Mecenato!$V$31</f>
        <v>0</v>
      </c>
      <c r="P298" s="32">
        <f>+C298/[1]Formato_Análises_Mecenato!$V$31</f>
        <v>1.6005296032444091E-2</v>
      </c>
      <c r="Q298" s="32">
        <f>+D298/[1]Formato_Análises_Mecenato!$V$31</f>
        <v>2.1498463701122711E-3</v>
      </c>
      <c r="R298" s="32">
        <f>+E298/[1]Formato_Análises_Mecenato!$V$31</f>
        <v>0</v>
      </c>
      <c r="S298" s="32">
        <f>+F298/[1]Formato_Análises_Mecenato!$V$31</f>
        <v>1.1783646436845982E-4</v>
      </c>
      <c r="T298" s="32">
        <f>+G298/[1]Formato_Análises_Mecenato!$V$31</f>
        <v>2.5195703835030159E-3</v>
      </c>
      <c r="U298" s="32">
        <f>+H298/[1]Formato_Análises_Mecenato!$V$31</f>
        <v>0</v>
      </c>
      <c r="V298" s="32">
        <f>+I298/[1]Formato_Análises_Mecenato!$V$31</f>
        <v>8.0934371663151893E-3</v>
      </c>
      <c r="W298" s="32">
        <f>+J298/[1]Formato_Análises_Mecenato!$V$31</f>
        <v>2.1902130774963812E-3</v>
      </c>
      <c r="X298" s="32">
        <f>+K298/[1]Formato_Análises_Mecenato!$V$31</f>
        <v>0</v>
      </c>
    </row>
    <row r="299" spans="1:24" x14ac:dyDescent="0.25">
      <c r="A299" s="28" t="s">
        <v>272</v>
      </c>
      <c r="B299" s="31">
        <f>+[2]TabDin!B300</f>
        <v>1593334.8876788095</v>
      </c>
      <c r="C299" s="31">
        <f>+[2]TabDin!C300</f>
        <v>38098190.905797116</v>
      </c>
      <c r="D299" s="31">
        <f>+[2]TabDin!D300</f>
        <v>2206598.1372459978</v>
      </c>
      <c r="E299" s="31">
        <f>+[2]TabDin!E300</f>
        <v>0</v>
      </c>
      <c r="F299" s="31">
        <f>+[2]TabDin!F300</f>
        <v>0</v>
      </c>
      <c r="G299" s="31">
        <f>+[2]TabDin!G300</f>
        <v>5388551.7253895989</v>
      </c>
      <c r="H299" s="31">
        <f>+[2]TabDin!H300</f>
        <v>0</v>
      </c>
      <c r="I299" s="31">
        <f>+[2]TabDin!I300</f>
        <v>21757650.066035453</v>
      </c>
      <c r="J299" s="31">
        <f>+[2]TabDin!J300</f>
        <v>12660642.162051033</v>
      </c>
      <c r="K299" s="31">
        <f>+[2]TabDin!K300</f>
        <v>0</v>
      </c>
      <c r="L299" s="31">
        <f t="shared" si="8"/>
        <v>81704967.88419801</v>
      </c>
      <c r="N299" s="28" t="s">
        <v>272</v>
      </c>
      <c r="O299" s="32">
        <f>+B299/[1]Formato_Análises_Mecenato!$V$31</f>
        <v>1.2268980027417169E-3</v>
      </c>
      <c r="P299" s="32">
        <f>+C299/[1]Formato_Análises_Mecenato!$V$31</f>
        <v>2.9336327655820262E-2</v>
      </c>
      <c r="Q299" s="32">
        <f>+D299/[1]Formato_Análises_Mecenato!$V$31</f>
        <v>1.6991223052830371E-3</v>
      </c>
      <c r="R299" s="32">
        <f>+E299/[1]Formato_Análises_Mecenato!$V$31</f>
        <v>0</v>
      </c>
      <c r="S299" s="32">
        <f>+F299/[1]Formato_Análises_Mecenato!$V$31</f>
        <v>0</v>
      </c>
      <c r="T299" s="32">
        <f>+G299/[1]Formato_Análises_Mecenato!$V$31</f>
        <v>4.1492867574011499E-3</v>
      </c>
      <c r="U299" s="32">
        <f>+H299/[1]Formato_Análises_Mecenato!$V$31</f>
        <v>0</v>
      </c>
      <c r="V299" s="32">
        <f>+I299/[1]Formato_Análises_Mecenato!$V$31</f>
        <v>1.675380211454533E-2</v>
      </c>
      <c r="W299" s="32">
        <f>+J299/[1]Formato_Análises_Mecenato!$V$31</f>
        <v>9.7489339511526787E-3</v>
      </c>
      <c r="X299" s="32">
        <f>+K299/[1]Formato_Análises_Mecenato!$V$31</f>
        <v>0</v>
      </c>
    </row>
    <row r="300" spans="1:24" x14ac:dyDescent="0.25">
      <c r="A300" s="28" t="s">
        <v>273</v>
      </c>
      <c r="B300" s="31">
        <f>+[2]TabDin!B301</f>
        <v>0</v>
      </c>
      <c r="C300" s="31">
        <f>+[2]TabDin!C301</f>
        <v>331010.75781895634</v>
      </c>
      <c r="D300" s="31">
        <f>+[2]TabDin!D301</f>
        <v>0</v>
      </c>
      <c r="E300" s="31">
        <f>+[2]TabDin!E301</f>
        <v>0</v>
      </c>
      <c r="F300" s="31">
        <f>+[2]TabDin!F301</f>
        <v>0</v>
      </c>
      <c r="G300" s="31">
        <f>+[2]TabDin!G301</f>
        <v>0</v>
      </c>
      <c r="H300" s="31">
        <f>+[2]TabDin!H301</f>
        <v>0</v>
      </c>
      <c r="I300" s="31">
        <f>+[2]TabDin!I301</f>
        <v>1247396.4706432207</v>
      </c>
      <c r="J300" s="31">
        <f>+[2]TabDin!J301</f>
        <v>0</v>
      </c>
      <c r="K300" s="31">
        <f>+[2]TabDin!K301</f>
        <v>0</v>
      </c>
      <c r="L300" s="31">
        <f t="shared" si="8"/>
        <v>1578407.2284621771</v>
      </c>
      <c r="N300" s="28" t="s">
        <v>273</v>
      </c>
      <c r="O300" s="32">
        <f>+B300/[1]Formato_Análises_Mecenato!$V$31</f>
        <v>0</v>
      </c>
      <c r="P300" s="32">
        <f>+C300/[1]Formato_Análises_Mecenato!$V$31</f>
        <v>2.5488454485907559E-4</v>
      </c>
      <c r="Q300" s="32">
        <f>+D300/[1]Formato_Análises_Mecenato!$V$31</f>
        <v>0</v>
      </c>
      <c r="R300" s="32">
        <f>+E300/[1]Formato_Análises_Mecenato!$V$31</f>
        <v>0</v>
      </c>
      <c r="S300" s="32">
        <f>+F300/[1]Formato_Análises_Mecenato!$V$31</f>
        <v>0</v>
      </c>
      <c r="T300" s="32">
        <f>+G300/[1]Formato_Análises_Mecenato!$V$31</f>
        <v>0</v>
      </c>
      <c r="U300" s="32">
        <f>+H300/[1]Formato_Análises_Mecenato!$V$31</f>
        <v>0</v>
      </c>
      <c r="V300" s="32">
        <f>+I300/[1]Formato_Análises_Mecenato!$V$31</f>
        <v>9.6051887791698428E-4</v>
      </c>
      <c r="W300" s="32">
        <f>+J300/[1]Formato_Análises_Mecenato!$V$31</f>
        <v>0</v>
      </c>
      <c r="X300" s="32">
        <f>+K300/[1]Formato_Análises_Mecenato!$V$31</f>
        <v>0</v>
      </c>
    </row>
    <row r="301" spans="1:24" x14ac:dyDescent="0.25">
      <c r="A301" s="28" t="s">
        <v>274</v>
      </c>
      <c r="B301" s="31">
        <f>+[2]TabDin!B302</f>
        <v>0</v>
      </c>
      <c r="C301" s="31">
        <f>+[2]TabDin!C302</f>
        <v>1473997.8679178839</v>
      </c>
      <c r="D301" s="31">
        <f>+[2]TabDin!D302</f>
        <v>0</v>
      </c>
      <c r="E301" s="31">
        <f>+[2]TabDin!E302</f>
        <v>0</v>
      </c>
      <c r="F301" s="31">
        <f>+[2]TabDin!F302</f>
        <v>0</v>
      </c>
      <c r="G301" s="31">
        <f>+[2]TabDin!G302</f>
        <v>0</v>
      </c>
      <c r="H301" s="31">
        <f>+[2]TabDin!H302</f>
        <v>0</v>
      </c>
      <c r="I301" s="31">
        <f>+[2]TabDin!I302</f>
        <v>425816.70837177313</v>
      </c>
      <c r="J301" s="31">
        <f>+[2]TabDin!J302</f>
        <v>193589.02779494209</v>
      </c>
      <c r="K301" s="31">
        <f>+[2]TabDin!K302</f>
        <v>0</v>
      </c>
      <c r="L301" s="31">
        <f t="shared" si="8"/>
        <v>2093403.6040845991</v>
      </c>
      <c r="N301" s="28" t="s">
        <v>274</v>
      </c>
      <c r="O301" s="32">
        <f>+B301/[1]Formato_Análises_Mecenato!$V$31</f>
        <v>0</v>
      </c>
      <c r="P301" s="32">
        <f>+C301/[1]Formato_Análises_Mecenato!$V$31</f>
        <v>1.1350062401687361E-3</v>
      </c>
      <c r="Q301" s="32">
        <f>+D301/[1]Formato_Análises_Mecenato!$V$31</f>
        <v>0</v>
      </c>
      <c r="R301" s="32">
        <f>+E301/[1]Formato_Análises_Mecenato!$V$31</f>
        <v>0</v>
      </c>
      <c r="S301" s="32">
        <f>+F301/[1]Formato_Análises_Mecenato!$V$31</f>
        <v>0</v>
      </c>
      <c r="T301" s="32">
        <f>+G301/[1]Formato_Análises_Mecenato!$V$31</f>
        <v>0</v>
      </c>
      <c r="U301" s="32">
        <f>+H301/[1]Formato_Análises_Mecenato!$V$31</f>
        <v>0</v>
      </c>
      <c r="V301" s="32">
        <f>+I301/[1]Formato_Análises_Mecenato!$V$31</f>
        <v>3.2788692011662948E-4</v>
      </c>
      <c r="W301" s="32">
        <f>+J301/[1]Formato_Análises_Mecenato!$V$31</f>
        <v>1.4906721329647064E-4</v>
      </c>
      <c r="X301" s="32">
        <f>+K301/[1]Formato_Análises_Mecenato!$V$31</f>
        <v>0</v>
      </c>
    </row>
    <row r="302" spans="1:24" x14ac:dyDescent="0.25">
      <c r="A302" s="28" t="s">
        <v>275</v>
      </c>
      <c r="B302" s="31">
        <f>+[2]TabDin!B303</f>
        <v>0</v>
      </c>
      <c r="C302" s="31">
        <f>+[2]TabDin!C303</f>
        <v>365465.2817498559</v>
      </c>
      <c r="D302" s="31">
        <f>+[2]TabDin!D303</f>
        <v>0</v>
      </c>
      <c r="E302" s="31">
        <f>+[2]TabDin!E303</f>
        <v>0</v>
      </c>
      <c r="F302" s="31">
        <f>+[2]TabDin!F303</f>
        <v>0</v>
      </c>
      <c r="G302" s="31">
        <f>+[2]TabDin!G303</f>
        <v>264558.84027868963</v>
      </c>
      <c r="H302" s="31">
        <f>+[2]TabDin!H303</f>
        <v>0</v>
      </c>
      <c r="I302" s="31">
        <f>+[2]TabDin!I303</f>
        <v>2537232.9035077235</v>
      </c>
      <c r="J302" s="31">
        <f>+[2]TabDin!J303</f>
        <v>0</v>
      </c>
      <c r="K302" s="31">
        <f>+[2]TabDin!K303</f>
        <v>0</v>
      </c>
      <c r="L302" s="31">
        <f t="shared" si="8"/>
        <v>3167257.0255362689</v>
      </c>
      <c r="N302" s="28" t="s">
        <v>275</v>
      </c>
      <c r="O302" s="32">
        <f>+B302/[1]Formato_Análises_Mecenato!$V$31</f>
        <v>0</v>
      </c>
      <c r="P302" s="32">
        <f>+C302/[1]Formato_Análises_Mecenato!$V$31</f>
        <v>2.814151800212919E-4</v>
      </c>
      <c r="Q302" s="32">
        <f>+D302/[1]Formato_Análises_Mecenato!$V$31</f>
        <v>0</v>
      </c>
      <c r="R302" s="32">
        <f>+E302/[1]Formato_Análises_Mecenato!$V$31</f>
        <v>0</v>
      </c>
      <c r="S302" s="32">
        <f>+F302/[1]Formato_Análises_Mecenato!$V$31</f>
        <v>0</v>
      </c>
      <c r="T302" s="32">
        <f>+G302/[1]Formato_Análises_Mecenato!$V$31</f>
        <v>2.0371531136084724E-4</v>
      </c>
      <c r="U302" s="32">
        <f>+H302/[1]Formato_Análises_Mecenato!$V$31</f>
        <v>0</v>
      </c>
      <c r="V302" s="32">
        <f>+I302/[1]Formato_Análises_Mecenato!$V$31</f>
        <v>1.9537173295308581E-3</v>
      </c>
      <c r="W302" s="32">
        <f>+J302/[1]Formato_Análises_Mecenato!$V$31</f>
        <v>0</v>
      </c>
      <c r="X302" s="32">
        <f>+K302/[1]Formato_Análises_Mecenato!$V$31</f>
        <v>0</v>
      </c>
    </row>
    <row r="303" spans="1:24" x14ac:dyDescent="0.25">
      <c r="A303" s="28" t="s">
        <v>276</v>
      </c>
      <c r="B303" s="31">
        <f>+[2]TabDin!B304</f>
        <v>0</v>
      </c>
      <c r="C303" s="31">
        <f>+[2]TabDin!C304</f>
        <v>12905024.583258688</v>
      </c>
      <c r="D303" s="31">
        <f>+[2]TabDin!D304</f>
        <v>2356813.3843144155</v>
      </c>
      <c r="E303" s="31">
        <f>+[2]TabDin!E304</f>
        <v>0</v>
      </c>
      <c r="F303" s="31">
        <f>+[2]TabDin!F304</f>
        <v>0</v>
      </c>
      <c r="G303" s="31">
        <f>+[2]TabDin!G304</f>
        <v>682497.03631017741</v>
      </c>
      <c r="H303" s="31">
        <f>+[2]TabDin!H304</f>
        <v>0</v>
      </c>
      <c r="I303" s="31">
        <f>+[2]TabDin!I304</f>
        <v>3793752.8319372279</v>
      </c>
      <c r="J303" s="31">
        <f>+[2]TabDin!J304</f>
        <v>103730.8644008573</v>
      </c>
      <c r="K303" s="31">
        <f>+[2]TabDin!K304</f>
        <v>0</v>
      </c>
      <c r="L303" s="31">
        <f t="shared" si="8"/>
        <v>19841818.700221367</v>
      </c>
      <c r="N303" s="28" t="s">
        <v>276</v>
      </c>
      <c r="O303" s="32">
        <f>+B303/[1]Formato_Análises_Mecenato!$V$31</f>
        <v>0</v>
      </c>
      <c r="P303" s="32">
        <f>+C303/[1]Formato_Análises_Mecenato!$V$31</f>
        <v>9.9371130381754064E-3</v>
      </c>
      <c r="Q303" s="32">
        <f>+D303/[1]Formato_Análises_Mecenato!$V$31</f>
        <v>1.8147908869696431E-3</v>
      </c>
      <c r="R303" s="32">
        <f>+E303/[1]Formato_Análises_Mecenato!$V$31</f>
        <v>0</v>
      </c>
      <c r="S303" s="32">
        <f>+F303/[1]Formato_Análises_Mecenato!$V$31</f>
        <v>0</v>
      </c>
      <c r="T303" s="32">
        <f>+G303/[1]Formato_Análises_Mecenato!$V$31</f>
        <v>5.2553562794696986E-4</v>
      </c>
      <c r="U303" s="32">
        <f>+H303/[1]Formato_Análises_Mecenato!$V$31</f>
        <v>0</v>
      </c>
      <c r="V303" s="32">
        <f>+I303/[1]Formato_Análises_Mecenato!$V$31</f>
        <v>2.9212614425209267E-3</v>
      </c>
      <c r="W303" s="32">
        <f>+J303/[1]Formato_Análises_Mecenato!$V$31</f>
        <v>7.9874727742570281E-5</v>
      </c>
      <c r="X303" s="32">
        <f>+K303/[1]Formato_Análises_Mecenato!$V$31</f>
        <v>0</v>
      </c>
    </row>
    <row r="304" spans="1:24" x14ac:dyDescent="0.25">
      <c r="A304" s="30" t="s">
        <v>6</v>
      </c>
      <c r="B304" s="31">
        <f>+[2]TabDin!B305</f>
        <v>6635442.7269103546</v>
      </c>
      <c r="C304" s="31">
        <f>+[2]TabDin!C305</f>
        <v>434841742.21063763</v>
      </c>
      <c r="D304" s="31">
        <f>+[2]TabDin!D305</f>
        <v>73176268.57098493</v>
      </c>
      <c r="E304" s="31">
        <f>+[2]TabDin!E305</f>
        <v>0</v>
      </c>
      <c r="F304" s="31">
        <f>+[2]TabDin!F305</f>
        <v>2434129.2278638906</v>
      </c>
      <c r="G304" s="31">
        <f>+[2]TabDin!G305</f>
        <v>105160897.48473158</v>
      </c>
      <c r="H304" s="31">
        <f>+[2]TabDin!H305</f>
        <v>0</v>
      </c>
      <c r="I304" s="31">
        <f>+[2]TabDin!I305</f>
        <v>298476707.55254149</v>
      </c>
      <c r="J304" s="31">
        <f>+[2]TabDin!J305</f>
        <v>290203200.16832638</v>
      </c>
      <c r="K304" s="31">
        <f>+[2]TabDin!K305</f>
        <v>0</v>
      </c>
      <c r="L304" s="31">
        <f t="shared" si="8"/>
        <v>1210928387.9419961</v>
      </c>
      <c r="N304" s="28" t="s">
        <v>6</v>
      </c>
      <c r="O304" s="32">
        <f>+B304/[1]Formato_Análises_Mecenato!$V$31</f>
        <v>5.1094164145324746E-3</v>
      </c>
      <c r="P304" s="32">
        <f>+C304/[1]Formato_Análises_Mecenato!$V$31</f>
        <v>0.33483636688843166</v>
      </c>
      <c r="Q304" s="32">
        <f>+D304/[1]Formato_Análises_Mecenato!$V$31</f>
        <v>5.6347110988466002E-2</v>
      </c>
      <c r="R304" s="32">
        <f>+E304/[1]Formato_Análises_Mecenato!$V$31</f>
        <v>0</v>
      </c>
      <c r="S304" s="32">
        <f>+F304/[1]Formato_Análises_Mecenato!$V$31</f>
        <v>1.8743255489949836E-3</v>
      </c>
      <c r="T304" s="32">
        <f>+G304/[1]Formato_Análises_Mecenato!$V$31</f>
        <v>8.0975880267395689E-2</v>
      </c>
      <c r="U304" s="32">
        <f>+H304/[1]Formato_Análises_Mecenato!$V$31</f>
        <v>0</v>
      </c>
      <c r="V304" s="32">
        <f>+I304/[1]Formato_Análises_Mecenato!$V$31</f>
        <v>0.22983271074583839</v>
      </c>
      <c r="W304" s="32">
        <f>+J304/[1]Formato_Análises_Mecenato!$V$31</f>
        <v>0.22346195355985216</v>
      </c>
      <c r="X304" s="32">
        <f>+K304/[1]Formato_Análises_Mecenato!$V$31</f>
        <v>0</v>
      </c>
    </row>
    <row r="309" spans="1:24" x14ac:dyDescent="0.25">
      <c r="A309" s="28"/>
      <c r="B309" s="30">
        <v>2016</v>
      </c>
      <c r="C309" s="30">
        <v>2016</v>
      </c>
      <c r="D309" s="30">
        <v>2016</v>
      </c>
      <c r="E309" s="30">
        <v>2016</v>
      </c>
      <c r="F309" s="30">
        <v>2016</v>
      </c>
      <c r="G309" s="30">
        <v>2016</v>
      </c>
      <c r="H309" s="30">
        <v>2016</v>
      </c>
      <c r="I309" s="30">
        <v>2016</v>
      </c>
      <c r="J309" s="30">
        <v>2016</v>
      </c>
      <c r="K309" s="30">
        <v>2016</v>
      </c>
      <c r="O309" s="30">
        <v>2016</v>
      </c>
      <c r="P309" s="30">
        <v>2016</v>
      </c>
      <c r="Q309" s="30">
        <v>2016</v>
      </c>
      <c r="R309" s="30">
        <v>2016</v>
      </c>
      <c r="S309" s="30">
        <v>2016</v>
      </c>
      <c r="T309" s="30">
        <v>2016</v>
      </c>
      <c r="U309" s="30">
        <v>2016</v>
      </c>
      <c r="V309" s="30">
        <v>2016</v>
      </c>
      <c r="W309" s="30">
        <v>2016</v>
      </c>
      <c r="X309" s="30">
        <v>2016</v>
      </c>
    </row>
    <row r="310" spans="1:24" x14ac:dyDescent="0.25">
      <c r="A310" s="28"/>
      <c r="B310" s="28" t="s">
        <v>283</v>
      </c>
      <c r="C310" s="28" t="s">
        <v>284</v>
      </c>
      <c r="D310" s="28" t="s">
        <v>285</v>
      </c>
      <c r="E310" s="28" t="s">
        <v>286</v>
      </c>
      <c r="F310" s="28" t="s">
        <v>287</v>
      </c>
      <c r="G310" s="28" t="s">
        <v>288</v>
      </c>
      <c r="H310" s="28" t="s">
        <v>289</v>
      </c>
      <c r="I310" s="28" t="s">
        <v>290</v>
      </c>
      <c r="J310" s="28" t="s">
        <v>291</v>
      </c>
      <c r="K310" s="28" t="s">
        <v>292</v>
      </c>
      <c r="L310" s="28" t="s">
        <v>293</v>
      </c>
      <c r="O310" s="28" t="s">
        <v>283</v>
      </c>
      <c r="P310" s="28" t="s">
        <v>284</v>
      </c>
      <c r="Q310" s="28" t="s">
        <v>285</v>
      </c>
      <c r="R310" s="28" t="s">
        <v>286</v>
      </c>
      <c r="S310" s="28" t="s">
        <v>287</v>
      </c>
      <c r="T310" s="28" t="s">
        <v>288</v>
      </c>
      <c r="U310" s="28" t="s">
        <v>289</v>
      </c>
      <c r="V310" s="28" t="s">
        <v>290</v>
      </c>
      <c r="W310" s="28" t="s">
        <v>291</v>
      </c>
      <c r="X310" s="28" t="s">
        <v>292</v>
      </c>
    </row>
    <row r="311" spans="1:24" x14ac:dyDescent="0.25">
      <c r="A311" s="28" t="s">
        <v>250</v>
      </c>
      <c r="B311" s="31">
        <f>+[2]TabDin!B312</f>
        <v>0</v>
      </c>
      <c r="C311" s="31">
        <f>+[2]TabDin!C312</f>
        <v>0</v>
      </c>
      <c r="D311" s="31">
        <f>+[2]TabDin!D312</f>
        <v>980059.45097053843</v>
      </c>
      <c r="E311" s="31">
        <f>+[2]TabDin!E312</f>
        <v>0</v>
      </c>
      <c r="F311" s="31">
        <f>+[2]TabDin!F312</f>
        <v>0</v>
      </c>
      <c r="G311" s="31">
        <f>+[2]TabDin!G312</f>
        <v>0</v>
      </c>
      <c r="H311" s="31">
        <f>+[2]TabDin!H312</f>
        <v>0</v>
      </c>
      <c r="I311" s="31">
        <f>+[2]TabDin!I312</f>
        <v>0</v>
      </c>
      <c r="J311" s="31">
        <f>+[2]TabDin!J312</f>
        <v>0</v>
      </c>
      <c r="K311" s="31">
        <f>+[2]TabDin!K312</f>
        <v>0</v>
      </c>
      <c r="L311" s="31">
        <f>SUM(B311:K311)</f>
        <v>980059.45097053843</v>
      </c>
      <c r="N311" s="28" t="s">
        <v>250</v>
      </c>
      <c r="O311" s="32">
        <f>+B311/[1]Formato_Análises_Mecenato!$W$31</f>
        <v>0</v>
      </c>
      <c r="P311" s="32">
        <f>+C311/[1]Formato_Análises_Mecenato!$W$31</f>
        <v>0</v>
      </c>
      <c r="Q311" s="32">
        <f>+D311/[1]Formato_Análises_Mecenato!$W$31</f>
        <v>8.4363580807620883E-4</v>
      </c>
      <c r="R311" s="32">
        <f>+E311/[1]Formato_Análises_Mecenato!$W$31</f>
        <v>0</v>
      </c>
      <c r="S311" s="32">
        <f>+F311/[1]Formato_Análises_Mecenato!$W$31</f>
        <v>0</v>
      </c>
      <c r="T311" s="32">
        <f>+G311/[1]Formato_Análises_Mecenato!$W$31</f>
        <v>0</v>
      </c>
      <c r="U311" s="32">
        <f>+H311/[1]Formato_Análises_Mecenato!$W$31</f>
        <v>0</v>
      </c>
      <c r="V311" s="32">
        <f>+I311/[1]Formato_Análises_Mecenato!$W$31</f>
        <v>0</v>
      </c>
      <c r="W311" s="32">
        <f>+J311/[1]Formato_Análises_Mecenato!$W$31</f>
        <v>0</v>
      </c>
      <c r="X311" s="32">
        <f>+K311/[1]Formato_Análises_Mecenato!$W$31</f>
        <v>0</v>
      </c>
    </row>
    <row r="312" spans="1:24" x14ac:dyDescent="0.25">
      <c r="A312" s="28" t="s">
        <v>251</v>
      </c>
      <c r="B312" s="31">
        <f>+[2]TabDin!B313</f>
        <v>0</v>
      </c>
      <c r="C312" s="31">
        <f>+[2]TabDin!C313</f>
        <v>0</v>
      </c>
      <c r="D312" s="31">
        <f>+[2]TabDin!D313</f>
        <v>0</v>
      </c>
      <c r="E312" s="31">
        <f>+[2]TabDin!E313</f>
        <v>0</v>
      </c>
      <c r="F312" s="31">
        <f>+[2]TabDin!F313</f>
        <v>0</v>
      </c>
      <c r="G312" s="31">
        <f>+[2]TabDin!G313</f>
        <v>0</v>
      </c>
      <c r="H312" s="31">
        <f>+[2]TabDin!H313</f>
        <v>0</v>
      </c>
      <c r="I312" s="31">
        <f>+[2]TabDin!I313</f>
        <v>0</v>
      </c>
      <c r="J312" s="31">
        <f>+[2]TabDin!J313</f>
        <v>0</v>
      </c>
      <c r="K312" s="31">
        <f>+[2]TabDin!K313</f>
        <v>0</v>
      </c>
      <c r="L312" s="31">
        <f t="shared" ref="L312:L338" si="9">SUM(B312:K312)</f>
        <v>0</v>
      </c>
      <c r="N312" s="28" t="s">
        <v>251</v>
      </c>
      <c r="O312" s="32">
        <f>+B312/[1]Formato_Análises_Mecenato!$W$31</f>
        <v>0</v>
      </c>
      <c r="P312" s="32">
        <f>+C312/[1]Formato_Análises_Mecenato!$W$31</f>
        <v>0</v>
      </c>
      <c r="Q312" s="32">
        <f>+D312/[1]Formato_Análises_Mecenato!$W$31</f>
        <v>0</v>
      </c>
      <c r="R312" s="32">
        <f>+E312/[1]Formato_Análises_Mecenato!$W$31</f>
        <v>0</v>
      </c>
      <c r="S312" s="32">
        <f>+F312/[1]Formato_Análises_Mecenato!$W$31</f>
        <v>0</v>
      </c>
      <c r="T312" s="32">
        <f>+G312/[1]Formato_Análises_Mecenato!$W$31</f>
        <v>0</v>
      </c>
      <c r="U312" s="32">
        <f>+H312/[1]Formato_Análises_Mecenato!$W$31</f>
        <v>0</v>
      </c>
      <c r="V312" s="32">
        <f>+I312/[1]Formato_Análises_Mecenato!$W$31</f>
        <v>0</v>
      </c>
      <c r="W312" s="32">
        <f>+J312/[1]Formato_Análises_Mecenato!$W$31</f>
        <v>0</v>
      </c>
      <c r="X312" s="32">
        <f>+K312/[1]Formato_Análises_Mecenato!$W$31</f>
        <v>0</v>
      </c>
    </row>
    <row r="313" spans="1:24" x14ac:dyDescent="0.25">
      <c r="A313" s="28" t="s">
        <v>252</v>
      </c>
      <c r="B313" s="31">
        <f>+[2]TabDin!B314</f>
        <v>0</v>
      </c>
      <c r="C313" s="31">
        <f>+[2]TabDin!C314</f>
        <v>215400.904578177</v>
      </c>
      <c r="D313" s="31">
        <f>+[2]TabDin!D314</f>
        <v>360315.97462152148</v>
      </c>
      <c r="E313" s="31">
        <f>+[2]TabDin!E314</f>
        <v>0</v>
      </c>
      <c r="F313" s="31">
        <f>+[2]TabDin!F314</f>
        <v>0</v>
      </c>
      <c r="G313" s="31">
        <f>+[2]TabDin!G314</f>
        <v>154421.13198065205</v>
      </c>
      <c r="H313" s="31">
        <f>+[2]TabDin!H314</f>
        <v>0</v>
      </c>
      <c r="I313" s="31">
        <f>+[2]TabDin!I314</f>
        <v>0</v>
      </c>
      <c r="J313" s="31">
        <f>+[2]TabDin!J314</f>
        <v>276421.37229134998</v>
      </c>
      <c r="K313" s="31">
        <f>+[2]TabDin!K314</f>
        <v>0</v>
      </c>
      <c r="L313" s="31">
        <f t="shared" si="9"/>
        <v>1006559.3834717006</v>
      </c>
      <c r="N313" s="28" t="s">
        <v>252</v>
      </c>
      <c r="O313" s="32">
        <f>+B313/[1]Formato_Análises_Mecenato!$W$31</f>
        <v>0</v>
      </c>
      <c r="P313" s="32">
        <f>+C313/[1]Formato_Análises_Mecenato!$W$31</f>
        <v>1.8541723771369395E-4</v>
      </c>
      <c r="Q313" s="32">
        <f>+D313/[1]Formato_Análises_Mecenato!$W$31</f>
        <v>3.101602235574297E-4</v>
      </c>
      <c r="R313" s="32">
        <f>+E313/[1]Formato_Análises_Mecenato!$W$31</f>
        <v>0</v>
      </c>
      <c r="S313" s="32">
        <f>+F313/[1]Formato_Análises_Mecenato!$W$31</f>
        <v>0</v>
      </c>
      <c r="T313" s="32">
        <f>+G313/[1]Formato_Análises_Mecenato!$W$31</f>
        <v>1.3292581009604129E-4</v>
      </c>
      <c r="U313" s="32">
        <f>+H313/[1]Formato_Análises_Mecenato!$W$31</f>
        <v>0</v>
      </c>
      <c r="V313" s="32">
        <f>+I313/[1]Formato_Análises_Mecenato!$W$31</f>
        <v>0</v>
      </c>
      <c r="W313" s="32">
        <f>+J313/[1]Formato_Análises_Mecenato!$W$31</f>
        <v>2.3794369571316729E-4</v>
      </c>
      <c r="X313" s="32">
        <f>+K313/[1]Formato_Análises_Mecenato!$W$31</f>
        <v>0</v>
      </c>
    </row>
    <row r="314" spans="1:24" x14ac:dyDescent="0.25">
      <c r="A314" s="28" t="s">
        <v>253</v>
      </c>
      <c r="B314" s="31">
        <f>+[2]TabDin!B315</f>
        <v>0</v>
      </c>
      <c r="C314" s="31">
        <f>+[2]TabDin!C315</f>
        <v>0</v>
      </c>
      <c r="D314" s="31">
        <f>+[2]TabDin!D315</f>
        <v>0</v>
      </c>
      <c r="E314" s="31">
        <f>+[2]TabDin!E315</f>
        <v>0</v>
      </c>
      <c r="F314" s="31">
        <f>+[2]TabDin!F315</f>
        <v>0</v>
      </c>
      <c r="G314" s="31">
        <f>+[2]TabDin!G315</f>
        <v>0</v>
      </c>
      <c r="H314" s="31">
        <f>+[2]TabDin!H315</f>
        <v>0</v>
      </c>
      <c r="I314" s="31">
        <f>+[2]TabDin!I315</f>
        <v>0</v>
      </c>
      <c r="J314" s="31">
        <f>+[2]TabDin!J315</f>
        <v>0</v>
      </c>
      <c r="K314" s="31">
        <f>+[2]TabDin!K315</f>
        <v>0</v>
      </c>
      <c r="L314" s="31">
        <f t="shared" si="9"/>
        <v>0</v>
      </c>
      <c r="N314" s="28" t="s">
        <v>253</v>
      </c>
      <c r="O314" s="32">
        <f>+B314/[1]Formato_Análises_Mecenato!$W$31</f>
        <v>0</v>
      </c>
      <c r="P314" s="32">
        <f>+C314/[1]Formato_Análises_Mecenato!$W$31</f>
        <v>0</v>
      </c>
      <c r="Q314" s="32">
        <f>+D314/[1]Formato_Análises_Mecenato!$W$31</f>
        <v>0</v>
      </c>
      <c r="R314" s="32">
        <f>+E314/[1]Formato_Análises_Mecenato!$W$31</f>
        <v>0</v>
      </c>
      <c r="S314" s="32">
        <f>+F314/[1]Formato_Análises_Mecenato!$W$31</f>
        <v>0</v>
      </c>
      <c r="T314" s="32">
        <f>+G314/[1]Formato_Análises_Mecenato!$W$31</f>
        <v>0</v>
      </c>
      <c r="U314" s="32">
        <f>+H314/[1]Formato_Análises_Mecenato!$W$31</f>
        <v>0</v>
      </c>
      <c r="V314" s="32">
        <f>+I314/[1]Formato_Análises_Mecenato!$W$31</f>
        <v>0</v>
      </c>
      <c r="W314" s="32">
        <f>+J314/[1]Formato_Análises_Mecenato!$W$31</f>
        <v>0</v>
      </c>
      <c r="X314" s="32">
        <f>+K314/[1]Formato_Análises_Mecenato!$W$31</f>
        <v>0</v>
      </c>
    </row>
    <row r="315" spans="1:24" x14ac:dyDescent="0.25">
      <c r="A315" s="28" t="s">
        <v>254</v>
      </c>
      <c r="B315" s="31">
        <f>+[2]TabDin!B316</f>
        <v>0</v>
      </c>
      <c r="C315" s="31">
        <f>+[2]TabDin!C316</f>
        <v>182216.93573716941</v>
      </c>
      <c r="D315" s="31">
        <f>+[2]TabDin!D316</f>
        <v>243779.49368678938</v>
      </c>
      <c r="E315" s="31">
        <f>+[2]TabDin!E316</f>
        <v>0</v>
      </c>
      <c r="F315" s="31">
        <f>+[2]TabDin!F316</f>
        <v>0</v>
      </c>
      <c r="G315" s="31">
        <f>+[2]TabDin!G316</f>
        <v>0</v>
      </c>
      <c r="H315" s="31">
        <f>+[2]TabDin!H316</f>
        <v>0</v>
      </c>
      <c r="I315" s="31">
        <f>+[2]TabDin!I316</f>
        <v>2821274.0812865128</v>
      </c>
      <c r="J315" s="31">
        <f>+[2]TabDin!J316</f>
        <v>308842.2639613041</v>
      </c>
      <c r="K315" s="31">
        <f>+[2]TabDin!K316</f>
        <v>0</v>
      </c>
      <c r="L315" s="31">
        <f t="shared" si="9"/>
        <v>3556112.7746717753</v>
      </c>
      <c r="N315" s="28" t="s">
        <v>254</v>
      </c>
      <c r="O315" s="32">
        <f>+B315/[1]Formato_Análises_Mecenato!$W$31</f>
        <v>0</v>
      </c>
      <c r="P315" s="32">
        <f>+C315/[1]Formato_Análises_Mecenato!$W$31</f>
        <v>1.568524559133287E-4</v>
      </c>
      <c r="Q315" s="32">
        <f>+D315/[1]Formato_Análises_Mecenato!$W$31</f>
        <v>2.0984554553828385E-4</v>
      </c>
      <c r="R315" s="32">
        <f>+E315/[1]Formato_Análises_Mecenato!$W$31</f>
        <v>0</v>
      </c>
      <c r="S315" s="32">
        <f>+F315/[1]Formato_Análises_Mecenato!$W$31</f>
        <v>0</v>
      </c>
      <c r="T315" s="32">
        <f>+G315/[1]Formato_Análises_Mecenato!$W$31</f>
        <v>0</v>
      </c>
      <c r="U315" s="32">
        <f>+H315/[1]Formato_Análises_Mecenato!$W$31</f>
        <v>0</v>
      </c>
      <c r="V315" s="32">
        <f>+I315/[1]Formato_Análises_Mecenato!$W$31</f>
        <v>2.4285545504546743E-3</v>
      </c>
      <c r="W315" s="32">
        <f>+J315/[1]Formato_Análises_Mecenato!$W$31</f>
        <v>2.6585162019208259E-4</v>
      </c>
      <c r="X315" s="32">
        <f>+K315/[1]Formato_Análises_Mecenato!$W$31</f>
        <v>0</v>
      </c>
    </row>
    <row r="316" spans="1:24" x14ac:dyDescent="0.25">
      <c r="A316" s="28" t="s">
        <v>255</v>
      </c>
      <c r="B316" s="31">
        <f>+[2]TabDin!B317</f>
        <v>0</v>
      </c>
      <c r="C316" s="31">
        <f>+[2]TabDin!C317</f>
        <v>0</v>
      </c>
      <c r="D316" s="31">
        <f>+[2]TabDin!D317</f>
        <v>0</v>
      </c>
      <c r="E316" s="31">
        <f>+[2]TabDin!E317</f>
        <v>0</v>
      </c>
      <c r="F316" s="31">
        <f>+[2]TabDin!F317</f>
        <v>0</v>
      </c>
      <c r="G316" s="31">
        <f>+[2]TabDin!G317</f>
        <v>0</v>
      </c>
      <c r="H316" s="31">
        <f>+[2]TabDin!H317</f>
        <v>0</v>
      </c>
      <c r="I316" s="31">
        <f>+[2]TabDin!I317</f>
        <v>288252.77969721716</v>
      </c>
      <c r="J316" s="31">
        <f>+[2]TabDin!J317</f>
        <v>0</v>
      </c>
      <c r="K316" s="31">
        <f>+[2]TabDin!K317</f>
        <v>0</v>
      </c>
      <c r="L316" s="31">
        <f t="shared" si="9"/>
        <v>288252.77969721716</v>
      </c>
      <c r="N316" s="28" t="s">
        <v>255</v>
      </c>
      <c r="O316" s="32">
        <f>+B316/[1]Formato_Análises_Mecenato!$W$31</f>
        <v>0</v>
      </c>
      <c r="P316" s="32">
        <f>+C316/[1]Formato_Análises_Mecenato!$W$31</f>
        <v>0</v>
      </c>
      <c r="Q316" s="32">
        <f>+D316/[1]Formato_Análises_Mecenato!$W$31</f>
        <v>0</v>
      </c>
      <c r="R316" s="32">
        <f>+E316/[1]Formato_Análises_Mecenato!$W$31</f>
        <v>0</v>
      </c>
      <c r="S316" s="32">
        <f>+F316/[1]Formato_Análises_Mecenato!$W$31</f>
        <v>0</v>
      </c>
      <c r="T316" s="32">
        <f>+G316/[1]Formato_Análises_Mecenato!$W$31</f>
        <v>0</v>
      </c>
      <c r="U316" s="32">
        <f>+H316/[1]Formato_Análises_Mecenato!$W$31</f>
        <v>0</v>
      </c>
      <c r="V316" s="32">
        <f>+I316/[1]Formato_Análises_Mecenato!$W$31</f>
        <v>2.4812817884594372E-4</v>
      </c>
      <c r="W316" s="32">
        <f>+J316/[1]Formato_Análises_Mecenato!$W$31</f>
        <v>0</v>
      </c>
      <c r="X316" s="32">
        <f>+K316/[1]Formato_Análises_Mecenato!$W$31</f>
        <v>0</v>
      </c>
    </row>
    <row r="317" spans="1:24" x14ac:dyDescent="0.25">
      <c r="A317" s="28" t="s">
        <v>256</v>
      </c>
      <c r="B317" s="31">
        <f>+[2]TabDin!B318</f>
        <v>0</v>
      </c>
      <c r="C317" s="31">
        <f>+[2]TabDin!C318</f>
        <v>339355.50902996422</v>
      </c>
      <c r="D317" s="31">
        <f>+[2]TabDin!D318</f>
        <v>0</v>
      </c>
      <c r="E317" s="31">
        <f>+[2]TabDin!E318</f>
        <v>0</v>
      </c>
      <c r="F317" s="31">
        <f>+[2]TabDin!F318</f>
        <v>0</v>
      </c>
      <c r="G317" s="31">
        <f>+[2]TabDin!G318</f>
        <v>0</v>
      </c>
      <c r="H317" s="31">
        <f>+[2]TabDin!H318</f>
        <v>0</v>
      </c>
      <c r="I317" s="31">
        <f>+[2]TabDin!I318</f>
        <v>0</v>
      </c>
      <c r="J317" s="31">
        <f>+[2]TabDin!J318</f>
        <v>0</v>
      </c>
      <c r="K317" s="31">
        <f>+[2]TabDin!K318</f>
        <v>0</v>
      </c>
      <c r="L317" s="31">
        <f t="shared" si="9"/>
        <v>339355.50902996422</v>
      </c>
      <c r="N317" s="28" t="s">
        <v>256</v>
      </c>
      <c r="O317" s="32">
        <f>+B317/[1]Formato_Análises_Mecenato!$W$31</f>
        <v>0</v>
      </c>
      <c r="P317" s="32">
        <f>+C317/[1]Formato_Análises_Mecenato!$W$31</f>
        <v>2.9211744124511612E-4</v>
      </c>
      <c r="Q317" s="32">
        <f>+D317/[1]Formato_Análises_Mecenato!$W$31</f>
        <v>0</v>
      </c>
      <c r="R317" s="32">
        <f>+E317/[1]Formato_Análises_Mecenato!$W$31</f>
        <v>0</v>
      </c>
      <c r="S317" s="32">
        <f>+F317/[1]Formato_Análises_Mecenato!$W$31</f>
        <v>0</v>
      </c>
      <c r="T317" s="32">
        <f>+G317/[1]Formato_Análises_Mecenato!$W$31</f>
        <v>0</v>
      </c>
      <c r="U317" s="32">
        <f>+H317/[1]Formato_Análises_Mecenato!$W$31</f>
        <v>0</v>
      </c>
      <c r="V317" s="32">
        <f>+I317/[1]Formato_Análises_Mecenato!$W$31</f>
        <v>0</v>
      </c>
      <c r="W317" s="32">
        <f>+J317/[1]Formato_Análises_Mecenato!$W$31</f>
        <v>0</v>
      </c>
      <c r="X317" s="32">
        <f>+K317/[1]Formato_Análises_Mecenato!$W$31</f>
        <v>0</v>
      </c>
    </row>
    <row r="318" spans="1:24" x14ac:dyDescent="0.25">
      <c r="A318" s="28" t="s">
        <v>257</v>
      </c>
      <c r="B318" s="31">
        <f>+[2]TabDin!B319</f>
        <v>0</v>
      </c>
      <c r="C318" s="31">
        <f>+[2]TabDin!C319</f>
        <v>0</v>
      </c>
      <c r="D318" s="31">
        <f>+[2]TabDin!D319</f>
        <v>0</v>
      </c>
      <c r="E318" s="31">
        <f>+[2]TabDin!E319</f>
        <v>0</v>
      </c>
      <c r="F318" s="31">
        <f>+[2]TabDin!F319</f>
        <v>0</v>
      </c>
      <c r="G318" s="31">
        <f>+[2]TabDin!G319</f>
        <v>0</v>
      </c>
      <c r="H318" s="31">
        <f>+[2]TabDin!H319</f>
        <v>0</v>
      </c>
      <c r="I318" s="31">
        <f>+[2]TabDin!I319</f>
        <v>0</v>
      </c>
      <c r="J318" s="31">
        <f>+[2]TabDin!J319</f>
        <v>0</v>
      </c>
      <c r="K318" s="31">
        <f>+[2]TabDin!K319</f>
        <v>0</v>
      </c>
      <c r="L318" s="31">
        <f t="shared" si="9"/>
        <v>0</v>
      </c>
      <c r="N318" s="28" t="s">
        <v>257</v>
      </c>
      <c r="O318" s="32">
        <f>+B318/[1]Formato_Análises_Mecenato!$W$31</f>
        <v>0</v>
      </c>
      <c r="P318" s="32">
        <f>+C318/[1]Formato_Análises_Mecenato!$W$31</f>
        <v>0</v>
      </c>
      <c r="Q318" s="32">
        <f>+D318/[1]Formato_Análises_Mecenato!$W$31</f>
        <v>0</v>
      </c>
      <c r="R318" s="32">
        <f>+E318/[1]Formato_Análises_Mecenato!$W$31</f>
        <v>0</v>
      </c>
      <c r="S318" s="32">
        <f>+F318/[1]Formato_Análises_Mecenato!$W$31</f>
        <v>0</v>
      </c>
      <c r="T318" s="32">
        <f>+G318/[1]Formato_Análises_Mecenato!$W$31</f>
        <v>0</v>
      </c>
      <c r="U318" s="32">
        <f>+H318/[1]Formato_Análises_Mecenato!$W$31</f>
        <v>0</v>
      </c>
      <c r="V318" s="32">
        <f>+I318/[1]Formato_Análises_Mecenato!$W$31</f>
        <v>0</v>
      </c>
      <c r="W318" s="32">
        <f>+J318/[1]Formato_Análises_Mecenato!$W$31</f>
        <v>0</v>
      </c>
      <c r="X318" s="32">
        <f>+K318/[1]Formato_Análises_Mecenato!$W$31</f>
        <v>0</v>
      </c>
    </row>
    <row r="319" spans="1:24" x14ac:dyDescent="0.25">
      <c r="A319" s="28" t="s">
        <v>258</v>
      </c>
      <c r="B319" s="31">
        <f>+[2]TabDin!B320</f>
        <v>0</v>
      </c>
      <c r="C319" s="31">
        <f>+[2]TabDin!C320</f>
        <v>338054.89189848618</v>
      </c>
      <c r="D319" s="31">
        <f>+[2]TabDin!D320</f>
        <v>0</v>
      </c>
      <c r="E319" s="31">
        <f>+[2]TabDin!E320</f>
        <v>0</v>
      </c>
      <c r="F319" s="31">
        <f>+[2]TabDin!F320</f>
        <v>0</v>
      </c>
      <c r="G319" s="31">
        <f>+[2]TabDin!G320</f>
        <v>157169.82812990766</v>
      </c>
      <c r="H319" s="31">
        <f>+[2]TabDin!H320</f>
        <v>0</v>
      </c>
      <c r="I319" s="31">
        <f>+[2]TabDin!I320</f>
        <v>728276.92769771966</v>
      </c>
      <c r="J319" s="31">
        <f>+[2]TabDin!J320</f>
        <v>0</v>
      </c>
      <c r="K319" s="31">
        <f>+[2]TabDin!K320</f>
        <v>0</v>
      </c>
      <c r="L319" s="31">
        <f t="shared" si="9"/>
        <v>1223501.6477261134</v>
      </c>
      <c r="N319" s="28" t="s">
        <v>258</v>
      </c>
      <c r="O319" s="32">
        <f>+B319/[1]Formato_Análises_Mecenato!$W$31</f>
        <v>0</v>
      </c>
      <c r="P319" s="32">
        <f>+C319/[1]Formato_Análises_Mecenato!$W$31</f>
        <v>2.9099786917872192E-4</v>
      </c>
      <c r="Q319" s="32">
        <f>+D319/[1]Formato_Análises_Mecenato!$W$31</f>
        <v>0</v>
      </c>
      <c r="R319" s="32">
        <f>+E319/[1]Formato_Análises_Mecenato!$W$31</f>
        <v>0</v>
      </c>
      <c r="S319" s="32">
        <f>+F319/[1]Formato_Análises_Mecenato!$W$31</f>
        <v>0</v>
      </c>
      <c r="T319" s="32">
        <f>+G319/[1]Formato_Análises_Mecenato!$W$31</f>
        <v>1.3529188951575083E-4</v>
      </c>
      <c r="U319" s="32">
        <f>+H319/[1]Formato_Análises_Mecenato!$W$31</f>
        <v>0</v>
      </c>
      <c r="V319" s="32">
        <f>+I319/[1]Formato_Análises_Mecenato!$W$31</f>
        <v>6.2690124950388741E-4</v>
      </c>
      <c r="W319" s="32">
        <f>+J319/[1]Formato_Análises_Mecenato!$W$31</f>
        <v>0</v>
      </c>
      <c r="X319" s="32">
        <f>+K319/[1]Formato_Análises_Mecenato!$W$31</f>
        <v>0</v>
      </c>
    </row>
    <row r="320" spans="1:24" x14ac:dyDescent="0.25">
      <c r="A320" s="28" t="s">
        <v>259</v>
      </c>
      <c r="B320" s="31">
        <f>+[2]TabDin!B321</f>
        <v>5147.3710660217357</v>
      </c>
      <c r="C320" s="31">
        <f>+[2]TabDin!C321</f>
        <v>3577166.1091321064</v>
      </c>
      <c r="D320" s="31">
        <f>+[2]TabDin!D321</f>
        <v>1322543.0894605189</v>
      </c>
      <c r="E320" s="31">
        <f>+[2]TabDin!E321</f>
        <v>0</v>
      </c>
      <c r="F320" s="31">
        <f>+[2]TabDin!F321</f>
        <v>0</v>
      </c>
      <c r="G320" s="31">
        <f>+[2]TabDin!G321</f>
        <v>1987263.233825994</v>
      </c>
      <c r="H320" s="31">
        <f>+[2]TabDin!H321</f>
        <v>0</v>
      </c>
      <c r="I320" s="31">
        <f>+[2]TabDin!I321</f>
        <v>4831496.3298783833</v>
      </c>
      <c r="J320" s="31">
        <f>+[2]TabDin!J321</f>
        <v>1426330.0470018217</v>
      </c>
      <c r="K320" s="31">
        <f>+[2]TabDin!K321</f>
        <v>0</v>
      </c>
      <c r="L320" s="31">
        <f t="shared" si="9"/>
        <v>13149946.180364845</v>
      </c>
      <c r="N320" s="28" t="s">
        <v>259</v>
      </c>
      <c r="O320" s="32">
        <f>+B320/[1]Formato_Análises_Mecenato!$W$31</f>
        <v>4.4308603365347102E-6</v>
      </c>
      <c r="P320" s="32">
        <f>+C320/[1]Formato_Análises_Mecenato!$W$31</f>
        <v>3.079226895992875E-3</v>
      </c>
      <c r="Q320" s="32">
        <f>+D320/[1]Formato_Análises_Mecenato!$W$31</f>
        <v>1.1384459451798817E-3</v>
      </c>
      <c r="R320" s="32">
        <f>+E320/[1]Formato_Análises_Mecenato!$W$31</f>
        <v>0</v>
      </c>
      <c r="S320" s="32">
        <f>+F320/[1]Formato_Análises_Mecenato!$W$31</f>
        <v>0</v>
      </c>
      <c r="T320" s="32">
        <f>+G320/[1]Formato_Análises_Mecenato!$W$31</f>
        <v>1.7106374745620716E-3</v>
      </c>
      <c r="U320" s="32">
        <f>+H320/[1]Formato_Análises_Mecenato!$W$31</f>
        <v>0</v>
      </c>
      <c r="V320" s="32">
        <f>+I320/[1]Formato_Análises_Mecenato!$W$31</f>
        <v>4.1589551597484833E-3</v>
      </c>
      <c r="W320" s="32">
        <f>+J320/[1]Formato_Análises_Mecenato!$W$31</f>
        <v>1.2277858252314647E-3</v>
      </c>
      <c r="X320" s="32">
        <f>+K320/[1]Formato_Análises_Mecenato!$W$31</f>
        <v>0</v>
      </c>
    </row>
    <row r="321" spans="1:24" x14ac:dyDescent="0.25">
      <c r="A321" s="28" t="s">
        <v>260</v>
      </c>
      <c r="B321" s="31">
        <f>+[2]TabDin!B322</f>
        <v>0</v>
      </c>
      <c r="C321" s="31">
        <f>+[2]TabDin!C322</f>
        <v>3933547.2171211769</v>
      </c>
      <c r="D321" s="31">
        <f>+[2]TabDin!D322</f>
        <v>36031.597462152145</v>
      </c>
      <c r="E321" s="31">
        <f>+[2]TabDin!E322</f>
        <v>0</v>
      </c>
      <c r="F321" s="31">
        <f>+[2]TabDin!F322</f>
        <v>0</v>
      </c>
      <c r="G321" s="31">
        <f>+[2]TabDin!G322</f>
        <v>514737.10660217353</v>
      </c>
      <c r="H321" s="31">
        <f>+[2]TabDin!H322</f>
        <v>0</v>
      </c>
      <c r="I321" s="31">
        <f>+[2]TabDin!I322</f>
        <v>1544.2113198065206</v>
      </c>
      <c r="J321" s="31">
        <f>+[2]TabDin!J322</f>
        <v>0</v>
      </c>
      <c r="K321" s="31">
        <f>+[2]TabDin!K322</f>
        <v>0</v>
      </c>
      <c r="L321" s="31">
        <f t="shared" si="9"/>
        <v>4485860.1325053098</v>
      </c>
      <c r="N321" s="28" t="s">
        <v>260</v>
      </c>
      <c r="O321" s="32">
        <f>+B321/[1]Formato_Análises_Mecenato!$W$31</f>
        <v>0</v>
      </c>
      <c r="P321" s="32">
        <f>+C321/[1]Formato_Análises_Mecenato!$W$31</f>
        <v>3.3859999838129241E-3</v>
      </c>
      <c r="Q321" s="32">
        <f>+D321/[1]Formato_Análises_Mecenato!$W$31</f>
        <v>3.1016022355742965E-5</v>
      </c>
      <c r="R321" s="32">
        <f>+E321/[1]Formato_Análises_Mecenato!$W$31</f>
        <v>0</v>
      </c>
      <c r="S321" s="32">
        <f>+F321/[1]Formato_Análises_Mecenato!$W$31</f>
        <v>0</v>
      </c>
      <c r="T321" s="32">
        <f>+G321/[1]Formato_Análises_Mecenato!$W$31</f>
        <v>4.4308603365347099E-4</v>
      </c>
      <c r="U321" s="32">
        <f>+H321/[1]Formato_Análises_Mecenato!$W$31</f>
        <v>0</v>
      </c>
      <c r="V321" s="32">
        <f>+I321/[1]Formato_Análises_Mecenato!$W$31</f>
        <v>1.3292581009604129E-6</v>
      </c>
      <c r="W321" s="32">
        <f>+J321/[1]Formato_Análises_Mecenato!$W$31</f>
        <v>0</v>
      </c>
      <c r="X321" s="32">
        <f>+K321/[1]Formato_Análises_Mecenato!$W$31</f>
        <v>0</v>
      </c>
    </row>
    <row r="322" spans="1:24" x14ac:dyDescent="0.25">
      <c r="A322" s="28" t="s">
        <v>261</v>
      </c>
      <c r="B322" s="31">
        <f>+[2]TabDin!B323</f>
        <v>0</v>
      </c>
      <c r="C322" s="31">
        <f>+[2]TabDin!C323</f>
        <v>195770.56084904828</v>
      </c>
      <c r="D322" s="31">
        <f>+[2]TabDin!D323</f>
        <v>133831.64771656512</v>
      </c>
      <c r="E322" s="31">
        <f>+[2]TabDin!E323</f>
        <v>0</v>
      </c>
      <c r="F322" s="31">
        <f>+[2]TabDin!F323</f>
        <v>0</v>
      </c>
      <c r="G322" s="31">
        <f>+[2]TabDin!G323</f>
        <v>0</v>
      </c>
      <c r="H322" s="31">
        <f>+[2]TabDin!H323</f>
        <v>0</v>
      </c>
      <c r="I322" s="31">
        <f>+[2]TabDin!I323</f>
        <v>644914.12086186314</v>
      </c>
      <c r="J322" s="31">
        <f>+[2]TabDin!J323</f>
        <v>184996.51611282118</v>
      </c>
      <c r="K322" s="31">
        <f>+[2]TabDin!K323</f>
        <v>0</v>
      </c>
      <c r="L322" s="31">
        <f t="shared" si="9"/>
        <v>1159512.8455402977</v>
      </c>
      <c r="N322" s="28" t="s">
        <v>261</v>
      </c>
      <c r="O322" s="32">
        <f>+B322/[1]Formato_Análises_Mecenato!$W$31</f>
        <v>0</v>
      </c>
      <c r="P322" s="32">
        <f>+C322/[1]Formato_Análises_Mecenato!$W$31</f>
        <v>1.6851942515922364E-4</v>
      </c>
      <c r="Q322" s="32">
        <f>+D322/[1]Formato_Análises_Mecenato!$W$31</f>
        <v>1.1520236874990245E-4</v>
      </c>
      <c r="R322" s="32">
        <f>+E322/[1]Formato_Análises_Mecenato!$W$31</f>
        <v>0</v>
      </c>
      <c r="S322" s="32">
        <f>+F322/[1]Formato_Análises_Mecenato!$W$31</f>
        <v>0</v>
      </c>
      <c r="T322" s="32">
        <f>+G322/[1]Formato_Análises_Mecenato!$W$31</f>
        <v>0</v>
      </c>
      <c r="U322" s="32">
        <f>+H322/[1]Formato_Análises_Mecenato!$W$31</f>
        <v>0</v>
      </c>
      <c r="V322" s="32">
        <f>+I322/[1]Formato_Análises_Mecenato!$W$31</f>
        <v>5.5514249156443369E-4</v>
      </c>
      <c r="W322" s="32">
        <f>+J322/[1]Formato_Análises_Mecenato!$W$31</f>
        <v>1.5924512049505748E-4</v>
      </c>
      <c r="X322" s="32">
        <f>+K322/[1]Formato_Análises_Mecenato!$W$31</f>
        <v>0</v>
      </c>
    </row>
    <row r="323" spans="1:24" x14ac:dyDescent="0.25">
      <c r="A323" s="28" t="s">
        <v>262</v>
      </c>
      <c r="B323" s="31">
        <f>+[2]TabDin!B324</f>
        <v>0</v>
      </c>
      <c r="C323" s="31">
        <f>+[2]TabDin!C324</f>
        <v>3260499.2543501472</v>
      </c>
      <c r="D323" s="31">
        <f>+[2]TabDin!D324</f>
        <v>614513.74734593881</v>
      </c>
      <c r="E323" s="31">
        <f>+[2]TabDin!E324</f>
        <v>0</v>
      </c>
      <c r="F323" s="31">
        <f>+[2]TabDin!F324</f>
        <v>0</v>
      </c>
      <c r="G323" s="31">
        <f>+[2]TabDin!G324</f>
        <v>1013007.7731641434</v>
      </c>
      <c r="H323" s="31">
        <f>+[2]TabDin!H324</f>
        <v>0</v>
      </c>
      <c r="I323" s="31">
        <f>+[2]TabDin!I324</f>
        <v>3434375.3179487395</v>
      </c>
      <c r="J323" s="31">
        <f>+[2]TabDin!J324</f>
        <v>4096274.5794331301</v>
      </c>
      <c r="K323" s="31">
        <f>+[2]TabDin!K324</f>
        <v>0</v>
      </c>
      <c r="L323" s="31">
        <f t="shared" si="9"/>
        <v>12418670.672242099</v>
      </c>
      <c r="N323" s="28" t="s">
        <v>262</v>
      </c>
      <c r="O323" s="32">
        <f>+B323/[1]Formato_Análises_Mecenato!$W$31</f>
        <v>0</v>
      </c>
      <c r="P323" s="32">
        <f>+C323/[1]Formato_Análises_Mecenato!$W$31</f>
        <v>2.8066398629711807E-3</v>
      </c>
      <c r="Q323" s="32">
        <f>+D323/[1]Formato_Análises_Mecenato!$W$31</f>
        <v>5.2897383041685981E-4</v>
      </c>
      <c r="R323" s="32">
        <f>+E323/[1]Formato_Análises_Mecenato!$W$31</f>
        <v>0</v>
      </c>
      <c r="S323" s="32">
        <f>+F323/[1]Formato_Análises_Mecenato!$W$31</f>
        <v>0</v>
      </c>
      <c r="T323" s="32">
        <f>+G323/[1]Formato_Análises_Mecenato!$W$31</f>
        <v>8.7199774509036734E-4</v>
      </c>
      <c r="U323" s="32">
        <f>+H323/[1]Formato_Análises_Mecenato!$W$31</f>
        <v>0</v>
      </c>
      <c r="V323" s="32">
        <f>+I323/[1]Formato_Análises_Mecenato!$W$31</f>
        <v>2.9563124907631432E-3</v>
      </c>
      <c r="W323" s="32">
        <f>+J323/[1]Formato_Análises_Mecenato!$W$31</f>
        <v>3.526075802340265E-3</v>
      </c>
      <c r="X323" s="32">
        <f>+K323/[1]Formato_Análises_Mecenato!$W$31</f>
        <v>0</v>
      </c>
    </row>
    <row r="324" spans="1:24" x14ac:dyDescent="0.25">
      <c r="A324" s="28" t="s">
        <v>263</v>
      </c>
      <c r="B324" s="31">
        <f>+[2]TabDin!B325</f>
        <v>0</v>
      </c>
      <c r="C324" s="31">
        <f>+[2]TabDin!C325</f>
        <v>205894.84264086941</v>
      </c>
      <c r="D324" s="31">
        <f>+[2]TabDin!D325</f>
        <v>0</v>
      </c>
      <c r="E324" s="31">
        <f>+[2]TabDin!E325</f>
        <v>0</v>
      </c>
      <c r="F324" s="31">
        <f>+[2]TabDin!F325</f>
        <v>0</v>
      </c>
      <c r="G324" s="31">
        <f>+[2]TabDin!G325</f>
        <v>24707.381116904329</v>
      </c>
      <c r="H324" s="31">
        <f>+[2]TabDin!H325</f>
        <v>0</v>
      </c>
      <c r="I324" s="31">
        <f>+[2]TabDin!I325</f>
        <v>0</v>
      </c>
      <c r="J324" s="31">
        <f>+[2]TabDin!J325</f>
        <v>0</v>
      </c>
      <c r="K324" s="31">
        <f>+[2]TabDin!K325</f>
        <v>0</v>
      </c>
      <c r="L324" s="31">
        <f t="shared" si="9"/>
        <v>230602.22375777373</v>
      </c>
      <c r="N324" s="28" t="s">
        <v>263</v>
      </c>
      <c r="O324" s="32">
        <f>+B324/[1]Formato_Análises_Mecenato!$W$31</f>
        <v>0</v>
      </c>
      <c r="P324" s="32">
        <f>+C324/[1]Formato_Análises_Mecenato!$W$31</f>
        <v>1.7723441346138838E-4</v>
      </c>
      <c r="Q324" s="32">
        <f>+D324/[1]Formato_Análises_Mecenato!$W$31</f>
        <v>0</v>
      </c>
      <c r="R324" s="32">
        <f>+E324/[1]Formato_Análises_Mecenato!$W$31</f>
        <v>0</v>
      </c>
      <c r="S324" s="32">
        <f>+F324/[1]Formato_Análises_Mecenato!$W$31</f>
        <v>0</v>
      </c>
      <c r="T324" s="32">
        <f>+G324/[1]Formato_Análises_Mecenato!$W$31</f>
        <v>2.1268129615366607E-5</v>
      </c>
      <c r="U324" s="32">
        <f>+H324/[1]Formato_Análises_Mecenato!$W$31</f>
        <v>0</v>
      </c>
      <c r="V324" s="32">
        <f>+I324/[1]Formato_Análises_Mecenato!$W$31</f>
        <v>0</v>
      </c>
      <c r="W324" s="32">
        <f>+J324/[1]Formato_Análises_Mecenato!$W$31</f>
        <v>0</v>
      </c>
      <c r="X324" s="32">
        <f>+K324/[1]Formato_Análises_Mecenato!$W$31</f>
        <v>0</v>
      </c>
    </row>
    <row r="325" spans="1:24" x14ac:dyDescent="0.25">
      <c r="A325" s="28" t="s">
        <v>264</v>
      </c>
      <c r="B325" s="31">
        <f>+[2]TabDin!B326</f>
        <v>0</v>
      </c>
      <c r="C325" s="31">
        <f>+[2]TabDin!C326</f>
        <v>0</v>
      </c>
      <c r="D325" s="31">
        <f>+[2]TabDin!D326</f>
        <v>0</v>
      </c>
      <c r="E325" s="31">
        <f>+[2]TabDin!E326</f>
        <v>0</v>
      </c>
      <c r="F325" s="31">
        <f>+[2]TabDin!F326</f>
        <v>0</v>
      </c>
      <c r="G325" s="31">
        <f>+[2]TabDin!G326</f>
        <v>0</v>
      </c>
      <c r="H325" s="31">
        <f>+[2]TabDin!H326</f>
        <v>0</v>
      </c>
      <c r="I325" s="31">
        <f>+[2]TabDin!I326</f>
        <v>0</v>
      </c>
      <c r="J325" s="31">
        <f>+[2]TabDin!J326</f>
        <v>544767.89887555758</v>
      </c>
      <c r="K325" s="31">
        <f>+[2]TabDin!K326</f>
        <v>0</v>
      </c>
      <c r="L325" s="31">
        <f t="shared" si="9"/>
        <v>544767.89887555758</v>
      </c>
      <c r="N325" s="28" t="s">
        <v>264</v>
      </c>
      <c r="O325" s="32">
        <f>+B325/[1]Formato_Análises_Mecenato!$W$31</f>
        <v>0</v>
      </c>
      <c r="P325" s="32">
        <f>+C325/[1]Formato_Análises_Mecenato!$W$31</f>
        <v>0</v>
      </c>
      <c r="Q325" s="32">
        <f>+D325/[1]Formato_Análises_Mecenato!$W$31</f>
        <v>0</v>
      </c>
      <c r="R325" s="32">
        <f>+E325/[1]Formato_Análises_Mecenato!$W$31</f>
        <v>0</v>
      </c>
      <c r="S325" s="32">
        <f>+F325/[1]Formato_Análises_Mecenato!$W$31</f>
        <v>0</v>
      </c>
      <c r="T325" s="32">
        <f>+G325/[1]Formato_Análises_Mecenato!$W$31</f>
        <v>0</v>
      </c>
      <c r="U325" s="32">
        <f>+H325/[1]Formato_Análises_Mecenato!$W$31</f>
        <v>0</v>
      </c>
      <c r="V325" s="32">
        <f>+I325/[1]Formato_Análises_Mecenato!$W$31</f>
        <v>0</v>
      </c>
      <c r="W325" s="32">
        <f>+J325/[1]Formato_Análises_Mecenato!$W$31</f>
        <v>4.6893655902888182E-4</v>
      </c>
      <c r="X325" s="32">
        <f>+K325/[1]Formato_Análises_Mecenato!$W$31</f>
        <v>0</v>
      </c>
    </row>
    <row r="326" spans="1:24" x14ac:dyDescent="0.25">
      <c r="A326" s="28" t="s">
        <v>265</v>
      </c>
      <c r="B326" s="31">
        <f>+[2]TabDin!B327</f>
        <v>7000424.6497895597</v>
      </c>
      <c r="C326" s="31">
        <f>+[2]TabDin!C327</f>
        <v>1863332.8837866699</v>
      </c>
      <c r="D326" s="31">
        <f>+[2]TabDin!D327</f>
        <v>211042.21370689114</v>
      </c>
      <c r="E326" s="31">
        <f>+[2]TabDin!E327</f>
        <v>0</v>
      </c>
      <c r="F326" s="31">
        <f>+[2]TabDin!F327</f>
        <v>0</v>
      </c>
      <c r="G326" s="31">
        <f>+[2]TabDin!G327</f>
        <v>760163.75903008983</v>
      </c>
      <c r="H326" s="31">
        <f>+[2]TabDin!H327</f>
        <v>0</v>
      </c>
      <c r="I326" s="31">
        <f>+[2]TabDin!I327</f>
        <v>4431968.8457817705</v>
      </c>
      <c r="J326" s="31">
        <f>+[2]TabDin!J327</f>
        <v>2559890.5785539295</v>
      </c>
      <c r="K326" s="31">
        <f>+[2]TabDin!K327</f>
        <v>0</v>
      </c>
      <c r="L326" s="31">
        <f t="shared" si="9"/>
        <v>16826822.930648912</v>
      </c>
      <c r="N326" s="28" t="s">
        <v>265</v>
      </c>
      <c r="O326" s="32">
        <f>+B326/[1]Formato_Análises_Mecenato!$W$31</f>
        <v>6.0259700576872051E-3</v>
      </c>
      <c r="P326" s="32">
        <f>+C326/[1]Formato_Análises_Mecenato!$W$31</f>
        <v>1.6039581492445552E-3</v>
      </c>
      <c r="Q326" s="32">
        <f>+D326/[1]Formato_Análises_Mecenato!$W$31</f>
        <v>1.816652737979231E-4</v>
      </c>
      <c r="R326" s="32">
        <f>+E326/[1]Formato_Análises_Mecenato!$W$31</f>
        <v>0</v>
      </c>
      <c r="S326" s="32">
        <f>+F326/[1]Formato_Análises_Mecenato!$W$31</f>
        <v>0</v>
      </c>
      <c r="T326" s="32">
        <f>+G326/[1]Formato_Análises_Mecenato!$W$31</f>
        <v>6.5434945449944592E-4</v>
      </c>
      <c r="U326" s="32">
        <f>+H326/[1]Formato_Análises_Mecenato!$W$31</f>
        <v>0</v>
      </c>
      <c r="V326" s="32">
        <f>+I326/[1]Formato_Análises_Mecenato!$W$31</f>
        <v>3.8150416435217696E-3</v>
      </c>
      <c r="W326" s="32">
        <f>+J326/[1]Formato_Análises_Mecenato!$W$31</f>
        <v>2.2035554625654419E-3</v>
      </c>
      <c r="X326" s="32">
        <f>+K326/[1]Formato_Análises_Mecenato!$W$31</f>
        <v>0</v>
      </c>
    </row>
    <row r="327" spans="1:24" x14ac:dyDescent="0.25">
      <c r="A327" s="28" t="s">
        <v>266</v>
      </c>
      <c r="B327" s="31">
        <f>+[2]TabDin!B328</f>
        <v>2058948.4264086941</v>
      </c>
      <c r="C327" s="31">
        <f>+[2]TabDin!C328</f>
        <v>32004347.35801883</v>
      </c>
      <c r="D327" s="31">
        <f>+[2]TabDin!D328</f>
        <v>8244888.8632346252</v>
      </c>
      <c r="E327" s="31">
        <f>+[2]TabDin!E328</f>
        <v>0</v>
      </c>
      <c r="F327" s="31">
        <f>+[2]TabDin!F328</f>
        <v>44740.949305860922</v>
      </c>
      <c r="G327" s="31">
        <f>+[2]TabDin!G328</f>
        <v>7110780.7646432556</v>
      </c>
      <c r="H327" s="31">
        <f>+[2]TabDin!H328</f>
        <v>0</v>
      </c>
      <c r="I327" s="31">
        <f>+[2]TabDin!I328</f>
        <v>31294029.196180858</v>
      </c>
      <c r="J327" s="31">
        <f>+[2]TabDin!J328</f>
        <v>29340890.119110856</v>
      </c>
      <c r="K327" s="31">
        <f>+[2]TabDin!K328</f>
        <v>0</v>
      </c>
      <c r="L327" s="31">
        <f t="shared" si="9"/>
        <v>110098625.67690298</v>
      </c>
      <c r="N327" s="28" t="s">
        <v>266</v>
      </c>
      <c r="O327" s="32">
        <f>+B327/[1]Formato_Análises_Mecenato!$W$31</f>
        <v>1.772344134613884E-3</v>
      </c>
      <c r="P327" s="32">
        <f>+C327/[1]Formato_Análises_Mecenato!$W$31</f>
        <v>2.7549362866299772E-2</v>
      </c>
      <c r="Q327" s="32">
        <f>+D327/[1]Formato_Análises_Mecenato!$W$31</f>
        <v>7.0972056559888957E-3</v>
      </c>
      <c r="R327" s="32">
        <f>+E327/[1]Formato_Análises_Mecenato!$W$31</f>
        <v>0</v>
      </c>
      <c r="S327" s="32">
        <f>+F327/[1]Formato_Análises_Mecenato!$W$31</f>
        <v>3.8513038045159696E-5</v>
      </c>
      <c r="T327" s="32">
        <f>+G327/[1]Formato_Análises_Mecenato!$W$31</f>
        <v>6.1209646725940382E-3</v>
      </c>
      <c r="U327" s="32">
        <f>+H327/[1]Formato_Análises_Mecenato!$W$31</f>
        <v>0</v>
      </c>
      <c r="V327" s="32">
        <f>+I327/[1]Formato_Análises_Mecenato!$W$31</f>
        <v>2.6937920534041298E-2</v>
      </c>
      <c r="W327" s="32">
        <f>+J327/[1]Formato_Análises_Mecenato!$W$31</f>
        <v>2.5256657155643753E-2</v>
      </c>
      <c r="X327" s="32">
        <f>+K327/[1]Formato_Análises_Mecenato!$W$31</f>
        <v>0</v>
      </c>
    </row>
    <row r="328" spans="1:24" x14ac:dyDescent="0.25">
      <c r="A328" s="28" t="s">
        <v>267</v>
      </c>
      <c r="B328" s="31">
        <f>+[2]TabDin!B329</f>
        <v>0</v>
      </c>
      <c r="C328" s="31">
        <f>+[2]TabDin!C329</f>
        <v>2019305.979027953</v>
      </c>
      <c r="D328" s="31">
        <f>+[2]TabDin!D329</f>
        <v>294115.37797286263</v>
      </c>
      <c r="E328" s="31">
        <f>+[2]TabDin!E329</f>
        <v>0</v>
      </c>
      <c r="F328" s="31">
        <f>+[2]TabDin!F329</f>
        <v>0</v>
      </c>
      <c r="G328" s="31">
        <f>+[2]TabDin!G329</f>
        <v>551816.03965512919</v>
      </c>
      <c r="H328" s="31">
        <f>+[2]TabDin!H329</f>
        <v>0</v>
      </c>
      <c r="I328" s="31">
        <f>+[2]TabDin!I329</f>
        <v>1472838.3255737168</v>
      </c>
      <c r="J328" s="31">
        <f>+[2]TabDin!J329</f>
        <v>3693999.0065770466</v>
      </c>
      <c r="K328" s="31">
        <f>+[2]TabDin!K329</f>
        <v>0</v>
      </c>
      <c r="L328" s="31">
        <f t="shared" si="9"/>
        <v>8032074.728806708</v>
      </c>
      <c r="N328" s="28" t="s">
        <v>267</v>
      </c>
      <c r="O328" s="32">
        <f>+B328/[1]Formato_Análises_Mecenato!$W$31</f>
        <v>0</v>
      </c>
      <c r="P328" s="32">
        <f>+C328/[1]Formato_Análises_Mecenato!$W$31</f>
        <v>1.738219890317223E-3</v>
      </c>
      <c r="Q328" s="32">
        <f>+D328/[1]Formato_Análises_Mecenato!$W$31</f>
        <v>2.5317470722623997E-4</v>
      </c>
      <c r="R328" s="32">
        <f>+E328/[1]Formato_Análises_Mecenato!$W$31</f>
        <v>0</v>
      </c>
      <c r="S328" s="32">
        <f>+F328/[1]Formato_Análises_Mecenato!$W$31</f>
        <v>0</v>
      </c>
      <c r="T328" s="32">
        <f>+G328/[1]Formato_Análises_Mecenato!$W$31</f>
        <v>4.7500360316188875E-4</v>
      </c>
      <c r="U328" s="32">
        <f>+H328/[1]Formato_Análises_Mecenato!$W$31</f>
        <v>0</v>
      </c>
      <c r="V328" s="32">
        <f>+I328/[1]Formato_Análises_Mecenato!$W$31</f>
        <v>1.267820181449732E-3</v>
      </c>
      <c r="W328" s="32">
        <f>+J328/[1]Formato_Análises_Mecenato!$W$31</f>
        <v>3.1797967295353604E-3</v>
      </c>
      <c r="X328" s="32">
        <f>+K328/[1]Formato_Análises_Mecenato!$W$31</f>
        <v>0</v>
      </c>
    </row>
    <row r="329" spans="1:24" x14ac:dyDescent="0.25">
      <c r="A329" s="28" t="s">
        <v>268</v>
      </c>
      <c r="B329" s="31">
        <f>+[2]TabDin!B330</f>
        <v>824574.0073693071</v>
      </c>
      <c r="C329" s="31">
        <f>+[2]TabDin!C330</f>
        <v>94913204.780822247</v>
      </c>
      <c r="D329" s="31">
        <f>+[2]TabDin!D330</f>
        <v>24744469.562299035</v>
      </c>
      <c r="E329" s="31">
        <f>+[2]TabDin!E330</f>
        <v>0</v>
      </c>
      <c r="F329" s="31">
        <f>+[2]TabDin!F330</f>
        <v>172025.14102644636</v>
      </c>
      <c r="G329" s="31">
        <f>+[2]TabDin!G330</f>
        <v>14403317.312049879</v>
      </c>
      <c r="H329" s="31">
        <f>+[2]TabDin!H330</f>
        <v>0</v>
      </c>
      <c r="I329" s="31">
        <f>+[2]TabDin!I330</f>
        <v>49067790.746612698</v>
      </c>
      <c r="J329" s="31">
        <f>+[2]TabDin!J330</f>
        <v>73139489.57325156</v>
      </c>
      <c r="K329" s="31">
        <f>+[2]TabDin!K330</f>
        <v>0</v>
      </c>
      <c r="L329" s="31">
        <f t="shared" si="9"/>
        <v>257264871.12343121</v>
      </c>
      <c r="N329" s="28" t="s">
        <v>268</v>
      </c>
      <c r="O329" s="32">
        <f>+B329/[1]Formato_Análises_Mecenato!$W$31</f>
        <v>7.0979383785010279E-4</v>
      </c>
      <c r="P329" s="32">
        <f>+C329/[1]Formato_Análises_Mecenato!$W$31</f>
        <v>8.1701347946879513E-2</v>
      </c>
      <c r="Q329" s="32">
        <f>+D329/[1]Formato_Análises_Mecenato!$W$31</f>
        <v>2.1300055373104945E-2</v>
      </c>
      <c r="R329" s="32">
        <f>+E329/[1]Formato_Análises_Mecenato!$W$31</f>
        <v>0</v>
      </c>
      <c r="S329" s="32">
        <f>+F329/[1]Formato_Análises_Mecenato!$W$31</f>
        <v>1.4807935244698999E-4</v>
      </c>
      <c r="T329" s="32">
        <f>+G329/[1]Formato_Análises_Mecenato!$W$31</f>
        <v>1.2398384840323858E-2</v>
      </c>
      <c r="U329" s="32">
        <f>+H329/[1]Formato_Análises_Mecenato!$W$31</f>
        <v>0</v>
      </c>
      <c r="V329" s="32">
        <f>+I329/[1]Formato_Análises_Mecenato!$W$31</f>
        <v>4.2237585950566287E-2</v>
      </c>
      <c r="W329" s="32">
        <f>+J329/[1]Formato_Análises_Mecenato!$W$31</f>
        <v>6.2958519840105476E-2</v>
      </c>
      <c r="X329" s="32">
        <f>+K329/[1]Formato_Análises_Mecenato!$W$31</f>
        <v>0</v>
      </c>
    </row>
    <row r="330" spans="1:24" x14ac:dyDescent="0.25">
      <c r="A330" s="28" t="s">
        <v>269</v>
      </c>
      <c r="B330" s="31">
        <f>+[2]TabDin!B331</f>
        <v>1576330.9152584963</v>
      </c>
      <c r="C330" s="31">
        <f>+[2]TabDin!C331</f>
        <v>156195214.15485188</v>
      </c>
      <c r="D330" s="31">
        <f>+[2]TabDin!D331</f>
        <v>33802202.150749065</v>
      </c>
      <c r="E330" s="31">
        <f>+[2]TabDin!E331</f>
        <v>0</v>
      </c>
      <c r="F330" s="31">
        <f>+[2]TabDin!F331</f>
        <v>686659.30020729941</v>
      </c>
      <c r="G330" s="31">
        <f>+[2]TabDin!G331</f>
        <v>56646514.896971159</v>
      </c>
      <c r="H330" s="31">
        <f>+[2]TabDin!H331</f>
        <v>0</v>
      </c>
      <c r="I330" s="31">
        <f>+[2]TabDin!I331</f>
        <v>109116549.5991905</v>
      </c>
      <c r="J330" s="31">
        <f>+[2]TabDin!J331</f>
        <v>153476912.1404981</v>
      </c>
      <c r="K330" s="31">
        <f>+[2]TabDin!K331</f>
        <v>0</v>
      </c>
      <c r="L330" s="31">
        <f t="shared" si="9"/>
        <v>511500383.15772647</v>
      </c>
      <c r="N330" s="28" t="s">
        <v>269</v>
      </c>
      <c r="O330" s="32">
        <f>+B330/[1]Formato_Análises_Mecenato!$W$31</f>
        <v>1.3569066694603896E-3</v>
      </c>
      <c r="P330" s="32">
        <f>+C330/[1]Formato_Análises_Mecenato!$W$31</f>
        <v>0.13445294117685738</v>
      </c>
      <c r="Q330" s="32">
        <f>+D330/[1]Formato_Análises_Mecenato!$W$31</f>
        <v>2.9096957432493339E-2</v>
      </c>
      <c r="R330" s="32">
        <f>+E330/[1]Formato_Análises_Mecenato!$W$31</f>
        <v>0</v>
      </c>
      <c r="S330" s="32">
        <f>+F330/[1]Formato_Análises_Mecenato!$W$31</f>
        <v>5.9107676889373021E-4</v>
      </c>
      <c r="T330" s="32">
        <f>+G330/[1]Formato_Análises_Mecenato!$W$31</f>
        <v>4.8761356591666444E-2</v>
      </c>
      <c r="U330" s="32">
        <f>+H330/[1]Formato_Análises_Mecenato!$W$31</f>
        <v>0</v>
      </c>
      <c r="V330" s="32">
        <f>+I330/[1]Formato_Análises_Mecenato!$W$31</f>
        <v>9.3927596335549285E-2</v>
      </c>
      <c r="W330" s="32">
        <f>+J330/[1]Formato_Análises_Mecenato!$W$31</f>
        <v>0.13211302504809239</v>
      </c>
      <c r="X330" s="32">
        <f>+K330/[1]Formato_Análises_Mecenato!$W$31</f>
        <v>0</v>
      </c>
    </row>
    <row r="331" spans="1:24" x14ac:dyDescent="0.25">
      <c r="A331" s="28" t="s">
        <v>270</v>
      </c>
      <c r="B331" s="31">
        <f>+[2]TabDin!B332</f>
        <v>0</v>
      </c>
      <c r="C331" s="31">
        <f>+[2]TabDin!C332</f>
        <v>21774553.786380611</v>
      </c>
      <c r="D331" s="31">
        <f>+[2]TabDin!D332</f>
        <v>1948836.0601644577</v>
      </c>
      <c r="E331" s="31">
        <f>+[2]TabDin!E332</f>
        <v>0</v>
      </c>
      <c r="F331" s="31">
        <f>+[2]TabDin!F332</f>
        <v>0</v>
      </c>
      <c r="G331" s="31">
        <f>+[2]TabDin!G332</f>
        <v>2634567.9997057603</v>
      </c>
      <c r="H331" s="31">
        <f>+[2]TabDin!H332</f>
        <v>0</v>
      </c>
      <c r="I331" s="31">
        <f>+[2]TabDin!I332</f>
        <v>8660108.4992262144</v>
      </c>
      <c r="J331" s="31">
        <f>+[2]TabDin!J332</f>
        <v>5983619.1977266138</v>
      </c>
      <c r="K331" s="31">
        <f>+[2]TabDin!K332</f>
        <v>0</v>
      </c>
      <c r="L331" s="31">
        <f t="shared" si="9"/>
        <v>41001685.543203659</v>
      </c>
      <c r="N331" s="28" t="s">
        <v>270</v>
      </c>
      <c r="O331" s="32">
        <f>+B331/[1]Formato_Análises_Mecenato!$W$31</f>
        <v>0</v>
      </c>
      <c r="P331" s="32">
        <f>+C331/[1]Formato_Análises_Mecenato!$W$31</f>
        <v>1.8743549955954959E-2</v>
      </c>
      <c r="Q331" s="32">
        <f>+D331/[1]Formato_Análises_Mecenato!$W$31</f>
        <v>1.6775593386674263E-3</v>
      </c>
      <c r="R331" s="32">
        <f>+E331/[1]Formato_Análises_Mecenato!$W$31</f>
        <v>0</v>
      </c>
      <c r="S331" s="32">
        <f>+F331/[1]Formato_Análises_Mecenato!$W$31</f>
        <v>0</v>
      </c>
      <c r="T331" s="32">
        <f>+G331/[1]Formato_Análises_Mecenato!$W$31</f>
        <v>2.2678378349012054E-3</v>
      </c>
      <c r="U331" s="32">
        <f>+H331/[1]Formato_Análises_Mecenato!$W$31</f>
        <v>0</v>
      </c>
      <c r="V331" s="32">
        <f>+I331/[1]Formato_Análises_Mecenato!$W$31</f>
        <v>7.4546269866969288E-3</v>
      </c>
      <c r="W331" s="32">
        <f>+J331/[1]Formato_Análises_Mecenato!$W$31</f>
        <v>5.1507032681491439E-3</v>
      </c>
      <c r="X331" s="32">
        <f>+K331/[1]Formato_Análises_Mecenato!$W$31</f>
        <v>0</v>
      </c>
    </row>
    <row r="332" spans="1:24" x14ac:dyDescent="0.25">
      <c r="A332" s="28" t="s">
        <v>271</v>
      </c>
      <c r="B332" s="31">
        <f>+[2]TabDin!B333</f>
        <v>0</v>
      </c>
      <c r="C332" s="31">
        <f>+[2]TabDin!C333</f>
        <v>18078427.597826298</v>
      </c>
      <c r="D332" s="31">
        <f>+[2]TabDin!D333</f>
        <v>2964954.9352851305</v>
      </c>
      <c r="E332" s="31">
        <f>+[2]TabDin!E333</f>
        <v>0</v>
      </c>
      <c r="F332" s="31">
        <f>+[2]TabDin!F333</f>
        <v>0</v>
      </c>
      <c r="G332" s="31">
        <f>+[2]TabDin!G333</f>
        <v>2515041.2359081591</v>
      </c>
      <c r="H332" s="31">
        <f>+[2]TabDin!H333</f>
        <v>0</v>
      </c>
      <c r="I332" s="31">
        <f>+[2]TabDin!I333</f>
        <v>9945147.4210152701</v>
      </c>
      <c r="J332" s="31">
        <f>+[2]TabDin!J333</f>
        <v>2427649.6640968653</v>
      </c>
      <c r="K332" s="31">
        <f>+[2]TabDin!K333</f>
        <v>0</v>
      </c>
      <c r="L332" s="31">
        <f t="shared" si="9"/>
        <v>35931220.854131721</v>
      </c>
      <c r="N332" s="28" t="s">
        <v>271</v>
      </c>
      <c r="O332" s="32">
        <f>+B332/[1]Formato_Análises_Mecenato!$W$31</f>
        <v>0</v>
      </c>
      <c r="P332" s="32">
        <f>+C332/[1]Formato_Análises_Mecenato!$W$31</f>
        <v>1.5561922146800359E-2</v>
      </c>
      <c r="Q332" s="32">
        <f>+D332/[1]Formato_Análises_Mecenato!$W$31</f>
        <v>2.5522351223303567E-3</v>
      </c>
      <c r="R332" s="32">
        <f>+E332/[1]Formato_Análises_Mecenato!$W$31</f>
        <v>0</v>
      </c>
      <c r="S332" s="32">
        <f>+F332/[1]Formato_Análises_Mecenato!$W$31</f>
        <v>0</v>
      </c>
      <c r="T332" s="32">
        <f>+G332/[1]Formato_Análises_Mecenato!$W$31</f>
        <v>2.1649491194633145E-3</v>
      </c>
      <c r="U332" s="32">
        <f>+H332/[1]Formato_Análises_Mecenato!$W$31</f>
        <v>0</v>
      </c>
      <c r="V332" s="32">
        <f>+I332/[1]Formato_Análises_Mecenato!$W$31</f>
        <v>8.560789320134269E-3</v>
      </c>
      <c r="W332" s="32">
        <f>+J332/[1]Formato_Análises_Mecenato!$W$31</f>
        <v>2.0897223980322214E-3</v>
      </c>
      <c r="X332" s="32">
        <f>+K332/[1]Formato_Análises_Mecenato!$W$31</f>
        <v>0</v>
      </c>
    </row>
    <row r="333" spans="1:24" x14ac:dyDescent="0.25">
      <c r="A333" s="28" t="s">
        <v>272</v>
      </c>
      <c r="B333" s="31">
        <f>+[2]TabDin!B334</f>
        <v>965544.44106991636</v>
      </c>
      <c r="C333" s="31">
        <f>+[2]TabDin!C334</f>
        <v>29870020.026729483</v>
      </c>
      <c r="D333" s="31">
        <f>+[2]TabDin!D334</f>
        <v>2935165.1738092843</v>
      </c>
      <c r="E333" s="31">
        <f>+[2]TabDin!E334</f>
        <v>0</v>
      </c>
      <c r="F333" s="31">
        <f>+[2]TabDin!F334</f>
        <v>0</v>
      </c>
      <c r="G333" s="31">
        <f>+[2]TabDin!G334</f>
        <v>5685702.2185582006</v>
      </c>
      <c r="H333" s="31">
        <f>+[2]TabDin!H334</f>
        <v>0</v>
      </c>
      <c r="I333" s="31">
        <f>+[2]TabDin!I334</f>
        <v>21368983.700442221</v>
      </c>
      <c r="J333" s="31">
        <f>+[2]TabDin!J334</f>
        <v>10579093.48243068</v>
      </c>
      <c r="K333" s="31">
        <f>+[2]TabDin!K334</f>
        <v>0</v>
      </c>
      <c r="L333" s="31">
        <f t="shared" si="9"/>
        <v>71404509.043039784</v>
      </c>
      <c r="N333" s="28" t="s">
        <v>272</v>
      </c>
      <c r="O333" s="32">
        <f>+B333/[1]Formato_Análises_Mecenato!$W$31</f>
        <v>8.3114127818353846E-4</v>
      </c>
      <c r="P333" s="32">
        <f>+C333/[1]Formato_Análises_Mecenato!$W$31</f>
        <v>2.5712132521703509E-2</v>
      </c>
      <c r="Q333" s="32">
        <f>+D333/[1]Formato_Análises_Mecenato!$W$31</f>
        <v>2.5265920764210646E-3</v>
      </c>
      <c r="R333" s="32">
        <f>+E333/[1]Formato_Análises_Mecenato!$W$31</f>
        <v>0</v>
      </c>
      <c r="S333" s="32">
        <f>+F333/[1]Formato_Análises_Mecenato!$W$31</f>
        <v>0</v>
      </c>
      <c r="T333" s="32">
        <f>+G333/[1]Formato_Análises_Mecenato!$W$31</f>
        <v>4.894256140159637E-3</v>
      </c>
      <c r="U333" s="32">
        <f>+H333/[1]Formato_Análises_Mecenato!$W$31</f>
        <v>0</v>
      </c>
      <c r="V333" s="32">
        <f>+I333/[1]Formato_Análises_Mecenato!$W$31</f>
        <v>1.8394434964162022E-2</v>
      </c>
      <c r="W333" s="32">
        <f>+J333/[1]Formato_Análises_Mecenato!$W$31</f>
        <v>9.1064904990467276E-3</v>
      </c>
      <c r="X333" s="32">
        <f>+K333/[1]Formato_Análises_Mecenato!$W$31</f>
        <v>0</v>
      </c>
    </row>
    <row r="334" spans="1:24" x14ac:dyDescent="0.25">
      <c r="A334" s="28" t="s">
        <v>273</v>
      </c>
      <c r="B334" s="31">
        <f>+[2]TabDin!B335</f>
        <v>0</v>
      </c>
      <c r="C334" s="31">
        <f>+[2]TabDin!C335</f>
        <v>444443.20723965071</v>
      </c>
      <c r="D334" s="31">
        <f>+[2]TabDin!D335</f>
        <v>182886.09397575224</v>
      </c>
      <c r="E334" s="31">
        <f>+[2]TabDin!E335</f>
        <v>0</v>
      </c>
      <c r="F334" s="31">
        <f>+[2]TabDin!F335</f>
        <v>0</v>
      </c>
      <c r="G334" s="31">
        <f>+[2]TabDin!G335</f>
        <v>0</v>
      </c>
      <c r="H334" s="31">
        <f>+[2]TabDin!H335</f>
        <v>0</v>
      </c>
      <c r="I334" s="31">
        <f>+[2]TabDin!I335</f>
        <v>1042111.0091714304</v>
      </c>
      <c r="J334" s="31">
        <f>+[2]TabDin!J335</f>
        <v>0</v>
      </c>
      <c r="K334" s="31">
        <f>+[2]TabDin!K335</f>
        <v>0</v>
      </c>
      <c r="L334" s="31">
        <f t="shared" si="9"/>
        <v>1669440.3103868333</v>
      </c>
      <c r="N334" s="28" t="s">
        <v>273</v>
      </c>
      <c r="O334" s="32">
        <f>+B334/[1]Formato_Análises_Mecenato!$W$31</f>
        <v>0</v>
      </c>
      <c r="P334" s="32">
        <f>+C334/[1]Formato_Análises_Mecenato!$W$31</f>
        <v>3.8257699970374142E-4</v>
      </c>
      <c r="Q334" s="32">
        <f>+D334/[1]Formato_Análises_Mecenato!$W$31</f>
        <v>1.5742846775707823E-4</v>
      </c>
      <c r="R334" s="32">
        <f>+E334/[1]Formato_Análises_Mecenato!$W$31</f>
        <v>0</v>
      </c>
      <c r="S334" s="32">
        <f>+F334/[1]Formato_Análises_Mecenato!$W$31</f>
        <v>0</v>
      </c>
      <c r="T334" s="32">
        <f>+G334/[1]Formato_Análises_Mecenato!$W$31</f>
        <v>0</v>
      </c>
      <c r="U334" s="32">
        <f>+H334/[1]Formato_Análises_Mecenato!$W$31</f>
        <v>0</v>
      </c>
      <c r="V334" s="32">
        <f>+I334/[1]Formato_Análises_Mecenato!$W$31</f>
        <v>8.9704982943313461E-4</v>
      </c>
      <c r="W334" s="32">
        <f>+J334/[1]Formato_Análises_Mecenato!$W$31</f>
        <v>0</v>
      </c>
      <c r="X334" s="32">
        <f>+K334/[1]Formato_Análises_Mecenato!$W$31</f>
        <v>0</v>
      </c>
    </row>
    <row r="335" spans="1:24" x14ac:dyDescent="0.25">
      <c r="A335" s="28" t="s">
        <v>274</v>
      </c>
      <c r="B335" s="31">
        <f>+[2]TabDin!B336</f>
        <v>0</v>
      </c>
      <c r="C335" s="31">
        <f>+[2]TabDin!C336</f>
        <v>154065.53099792701</v>
      </c>
      <c r="D335" s="31">
        <f>+[2]TabDin!D336</f>
        <v>0</v>
      </c>
      <c r="E335" s="31">
        <f>+[2]TabDin!E336</f>
        <v>0</v>
      </c>
      <c r="F335" s="31">
        <f>+[2]TabDin!F336</f>
        <v>0</v>
      </c>
      <c r="G335" s="31">
        <f>+[2]TabDin!G336</f>
        <v>93566.811110748182</v>
      </c>
      <c r="H335" s="31">
        <f>+[2]TabDin!H336</f>
        <v>0</v>
      </c>
      <c r="I335" s="31">
        <f>+[2]TabDin!I336</f>
        <v>302358.63536654308</v>
      </c>
      <c r="J335" s="31">
        <f>+[2]TabDin!J336</f>
        <v>620199.93492040958</v>
      </c>
      <c r="K335" s="31">
        <f>+[2]TabDin!K336</f>
        <v>0</v>
      </c>
      <c r="L335" s="31">
        <f t="shared" si="9"/>
        <v>1170190.9123956277</v>
      </c>
      <c r="N335" s="28" t="s">
        <v>274</v>
      </c>
      <c r="O335" s="32">
        <f>+B335/[1]Formato_Análises_Mecenato!$W$31</f>
        <v>0</v>
      </c>
      <c r="P335" s="32">
        <f>+C335/[1]Formato_Análises_Mecenato!$W$31</f>
        <v>1.3261970854055213E-4</v>
      </c>
      <c r="Q335" s="32">
        <f>+D335/[1]Formato_Análises_Mecenato!$W$31</f>
        <v>0</v>
      </c>
      <c r="R335" s="32">
        <f>+E335/[1]Formato_Análises_Mecenato!$W$31</f>
        <v>0</v>
      </c>
      <c r="S335" s="32">
        <f>+F335/[1]Formato_Análises_Mecenato!$W$31</f>
        <v>0</v>
      </c>
      <c r="T335" s="32">
        <f>+G335/[1]Formato_Análises_Mecenato!$W$31</f>
        <v>8.0542371406510665E-5</v>
      </c>
      <c r="U335" s="32">
        <f>+H335/[1]Formato_Análises_Mecenato!$W$31</f>
        <v>0</v>
      </c>
      <c r="V335" s="32">
        <f>+I335/[1]Formato_Análises_Mecenato!$W$31</f>
        <v>2.6027050851218342E-4</v>
      </c>
      <c r="W335" s="32">
        <f>+J335/[1]Formato_Análises_Mecenato!$W$31</f>
        <v>5.3386850435170228E-4</v>
      </c>
      <c r="X335" s="32">
        <f>+K335/[1]Formato_Análises_Mecenato!$W$31</f>
        <v>0</v>
      </c>
    </row>
    <row r="336" spans="1:24" x14ac:dyDescent="0.25">
      <c r="A336" s="28" t="s">
        <v>275</v>
      </c>
      <c r="B336" s="31">
        <f>+[2]TabDin!B337</f>
        <v>0</v>
      </c>
      <c r="C336" s="31">
        <f>+[2]TabDin!C337</f>
        <v>1439946.1714931843</v>
      </c>
      <c r="D336" s="31">
        <f>+[2]TabDin!D337</f>
        <v>0</v>
      </c>
      <c r="E336" s="31">
        <f>+[2]TabDin!E337</f>
        <v>0</v>
      </c>
      <c r="F336" s="31">
        <f>+[2]TabDin!F337</f>
        <v>0</v>
      </c>
      <c r="G336" s="31">
        <f>+[2]TabDin!G337</f>
        <v>207922.90684088197</v>
      </c>
      <c r="H336" s="31">
        <f>+[2]TabDin!H337</f>
        <v>0</v>
      </c>
      <c r="I336" s="31">
        <f>+[2]TabDin!I337</f>
        <v>2491301.8796886737</v>
      </c>
      <c r="J336" s="31">
        <f>+[2]TabDin!J337</f>
        <v>203835.89421446071</v>
      </c>
      <c r="K336" s="31">
        <f>+[2]TabDin!K337</f>
        <v>0</v>
      </c>
      <c r="L336" s="31">
        <f t="shared" si="9"/>
        <v>4343006.8522372004</v>
      </c>
      <c r="N336" s="28" t="s">
        <v>275</v>
      </c>
      <c r="O336" s="32">
        <f>+B336/[1]Formato_Análises_Mecenato!$W$31</f>
        <v>0</v>
      </c>
      <c r="P336" s="32">
        <f>+C336/[1]Formato_Análises_Mecenato!$W$31</f>
        <v>1.2395065939835659E-3</v>
      </c>
      <c r="Q336" s="32">
        <f>+D336/[1]Formato_Análises_Mecenato!$W$31</f>
        <v>0</v>
      </c>
      <c r="R336" s="32">
        <f>+E336/[1]Formato_Análises_Mecenato!$W$31</f>
        <v>0</v>
      </c>
      <c r="S336" s="32">
        <f>+F336/[1]Formato_Análises_Mecenato!$W$31</f>
        <v>0</v>
      </c>
      <c r="T336" s="32">
        <f>+G336/[1]Formato_Análises_Mecenato!$W$31</f>
        <v>1.7898017243398308E-4</v>
      </c>
      <c r="U336" s="32">
        <f>+H336/[1]Formato_Análises_Mecenato!$W$31</f>
        <v>0</v>
      </c>
      <c r="V336" s="32">
        <f>+I336/[1]Formato_Análises_Mecenato!$W$31</f>
        <v>2.144514266304558E-3</v>
      </c>
      <c r="W336" s="32">
        <f>+J336/[1]Formato_Análises_Mecenato!$W$31</f>
        <v>1.754620693267745E-4</v>
      </c>
      <c r="X336" s="32">
        <f>+K336/[1]Formato_Análises_Mecenato!$W$31</f>
        <v>0</v>
      </c>
    </row>
    <row r="337" spans="1:24" x14ac:dyDescent="0.25">
      <c r="A337" s="28" t="s">
        <v>276</v>
      </c>
      <c r="B337" s="31">
        <f>+[2]TabDin!B338</f>
        <v>0</v>
      </c>
      <c r="C337" s="31">
        <f>+[2]TabDin!C338</f>
        <v>4788717.9805073682</v>
      </c>
      <c r="D337" s="31">
        <f>+[2]TabDin!D338</f>
        <v>801136.83271562285</v>
      </c>
      <c r="E337" s="31">
        <f>+[2]TabDin!E338</f>
        <v>0</v>
      </c>
      <c r="F337" s="31">
        <f>+[2]TabDin!F338</f>
        <v>0</v>
      </c>
      <c r="G337" s="31">
        <f>+[2]TabDin!G338</f>
        <v>398103.85509140021</v>
      </c>
      <c r="H337" s="31">
        <f>+[2]TabDin!H338</f>
        <v>0</v>
      </c>
      <c r="I337" s="31">
        <f>+[2]TabDin!I338</f>
        <v>3939800.902355677</v>
      </c>
      <c r="J337" s="31">
        <f>+[2]TabDin!J338</f>
        <v>653716.12538476032</v>
      </c>
      <c r="K337" s="31">
        <f>+[2]TabDin!K338</f>
        <v>0</v>
      </c>
      <c r="L337" s="31">
        <f t="shared" si="9"/>
        <v>10581475.696054829</v>
      </c>
      <c r="N337" s="28" t="s">
        <v>276</v>
      </c>
      <c r="O337" s="32">
        <f>+B337/[1]Formato_Análises_Mecenato!$W$31</f>
        <v>0</v>
      </c>
      <c r="P337" s="32">
        <f>+C337/[1]Formato_Análises_Mecenato!$W$31</f>
        <v>4.1221315289942028E-3</v>
      </c>
      <c r="Q337" s="32">
        <f>+D337/[1]Formato_Análises_Mecenato!$W$31</f>
        <v>6.8961910277826218E-4</v>
      </c>
      <c r="R337" s="32">
        <f>+E337/[1]Formato_Análises_Mecenato!$W$31</f>
        <v>0</v>
      </c>
      <c r="S337" s="32">
        <f>+F337/[1]Formato_Análises_Mecenato!$W$31</f>
        <v>0</v>
      </c>
      <c r="T337" s="32">
        <f>+G337/[1]Formato_Análises_Mecenato!$W$31</f>
        <v>3.4268805545999831E-4</v>
      </c>
      <c r="U337" s="32">
        <f>+H337/[1]Formato_Análises_Mecenato!$W$31</f>
        <v>0</v>
      </c>
      <c r="V337" s="32">
        <f>+I337/[1]Formato_Análises_Mecenato!$W$31</f>
        <v>3.39138316009987E-3</v>
      </c>
      <c r="W337" s="32">
        <f>+J337/[1]Formato_Análises_Mecenato!$W$31</f>
        <v>5.6271926273990811E-4</v>
      </c>
      <c r="X337" s="32">
        <f>+K337/[1]Formato_Análises_Mecenato!$W$31</f>
        <v>0</v>
      </c>
    </row>
    <row r="338" spans="1:24" x14ac:dyDescent="0.25">
      <c r="A338" s="30" t="s">
        <v>6</v>
      </c>
      <c r="B338" s="31">
        <f>+[2]TabDin!B339</f>
        <v>12430969.810961997</v>
      </c>
      <c r="C338" s="31">
        <f>+[2]TabDin!C339</f>
        <v>375793485.68301922</v>
      </c>
      <c r="D338" s="31">
        <f>+[2]TabDin!D339</f>
        <v>79820772.265176743</v>
      </c>
      <c r="E338" s="31">
        <f>+[2]TabDin!E339</f>
        <v>0</v>
      </c>
      <c r="F338" s="31">
        <f>+[2]TabDin!F339</f>
        <v>903425.39053960668</v>
      </c>
      <c r="G338" s="31">
        <f>+[2]TabDin!G339</f>
        <v>94858804.254384443</v>
      </c>
      <c r="H338" s="31">
        <f>+[2]TabDin!H339</f>
        <v>0</v>
      </c>
      <c r="I338" s="31">
        <f>+[2]TabDin!I339</f>
        <v>255883122.5292958</v>
      </c>
      <c r="J338" s="31">
        <f>+[2]TabDin!J339</f>
        <v>289516928.39444131</v>
      </c>
      <c r="K338" s="31">
        <f>+[2]TabDin!K339</f>
        <v>0</v>
      </c>
      <c r="L338" s="31">
        <f t="shared" si="9"/>
        <v>1109207508.3278191</v>
      </c>
      <c r="N338" s="28" t="s">
        <v>6</v>
      </c>
      <c r="O338" s="32">
        <f>+B338/[1]Formato_Análises_Mecenato!$W$31</f>
        <v>1.0700586838131656E-2</v>
      </c>
      <c r="P338" s="32">
        <f>+C338/[1]Formato_Análises_Mecenato!$W$31</f>
        <v>0.32348327507072777</v>
      </c>
      <c r="Q338" s="32">
        <f>+D338/[1]Formato_Análises_Mecenato!$W$31</f>
        <v>6.8709772294439836E-2</v>
      </c>
      <c r="R338" s="32">
        <f>+E338/[1]Formato_Análises_Mecenato!$W$31</f>
        <v>0</v>
      </c>
      <c r="S338" s="32">
        <f>+F338/[1]Formato_Análises_Mecenato!$W$31</f>
        <v>7.7766915938587986E-4</v>
      </c>
      <c r="T338" s="32">
        <f>+G338/[1]Formato_Análises_Mecenato!$W$31</f>
        <v>8.1654519938603398E-2</v>
      </c>
      <c r="U338" s="32">
        <f>+H338/[1]Formato_Análises_Mecenato!$W$31</f>
        <v>0</v>
      </c>
      <c r="V338" s="32">
        <f>+I338/[1]Formato_Análises_Mecenato!$W$31</f>
        <v>0.22026435705945285</v>
      </c>
      <c r="W338" s="32">
        <f>+J338/[1]Formato_Análises_Mecenato!$W$31</f>
        <v>0.24921635886058985</v>
      </c>
      <c r="X338" s="32">
        <f>+K338/[1]Formato_Análises_Mecenato!$W$31</f>
        <v>0</v>
      </c>
    </row>
    <row r="343" spans="1:24" x14ac:dyDescent="0.25">
      <c r="A343" s="30">
        <f>'[3]SCC X Ano = Total'!A343</f>
        <v>0</v>
      </c>
      <c r="B343" s="30">
        <f>'[3]SCC X Ano = Total'!B343</f>
        <v>2017</v>
      </c>
      <c r="C343" s="30">
        <f>'[3]SCC X Ano = Total'!C343</f>
        <v>2017</v>
      </c>
      <c r="D343" s="30">
        <f>'[3]SCC X Ano = Total'!D343</f>
        <v>2017</v>
      </c>
      <c r="E343" s="30">
        <f>'[3]SCC X Ano = Total'!E343</f>
        <v>2017</v>
      </c>
      <c r="F343" s="30">
        <f>'[3]SCC X Ano = Total'!F343</f>
        <v>2017</v>
      </c>
      <c r="G343" s="30">
        <f>'[3]SCC X Ano = Total'!G343</f>
        <v>2017</v>
      </c>
      <c r="H343" s="30">
        <f>'[3]SCC X Ano = Total'!H343</f>
        <v>2017</v>
      </c>
      <c r="I343" s="30">
        <f>'[3]SCC X Ano = Total'!I343</f>
        <v>2017</v>
      </c>
      <c r="J343" s="30">
        <f>'[3]SCC X Ano = Total'!J343</f>
        <v>2017</v>
      </c>
      <c r="K343" s="30">
        <f>'[3]SCC X Ano = Total'!K343</f>
        <v>2017</v>
      </c>
      <c r="L343" s="30">
        <f>'[3]SCC X Ano = Total'!L343</f>
        <v>0</v>
      </c>
      <c r="M343" s="30">
        <f>'[3]SCC X Ano = Total'!M343</f>
        <v>0</v>
      </c>
      <c r="N343" s="30">
        <f>'[3]SCC X Ano = Total'!N343</f>
        <v>0</v>
      </c>
      <c r="O343" s="30">
        <f>'[3]SCC X Ano = Total'!O343</f>
        <v>2017</v>
      </c>
      <c r="P343" s="30">
        <f>'[3]SCC X Ano = Total'!P343</f>
        <v>2017</v>
      </c>
      <c r="Q343" s="30">
        <f>'[3]SCC X Ano = Total'!Q343</f>
        <v>2017</v>
      </c>
      <c r="R343" s="30">
        <f>'[3]SCC X Ano = Total'!R343</f>
        <v>2017</v>
      </c>
      <c r="S343" s="30">
        <f>'[3]SCC X Ano = Total'!S343</f>
        <v>2017</v>
      </c>
      <c r="T343" s="30">
        <f>'[3]SCC X Ano = Total'!T343</f>
        <v>2017</v>
      </c>
      <c r="U343" s="30">
        <f>'[3]SCC X Ano = Total'!U343</f>
        <v>2017</v>
      </c>
      <c r="V343" s="30">
        <f>'[3]SCC X Ano = Total'!V343</f>
        <v>2017</v>
      </c>
      <c r="W343" s="30">
        <f>'[3]SCC X Ano = Total'!W343</f>
        <v>2017</v>
      </c>
      <c r="X343" s="30">
        <f>'[3]SCC X Ano = Total'!X343</f>
        <v>2017</v>
      </c>
    </row>
    <row r="344" spans="1:24" x14ac:dyDescent="0.25">
      <c r="A344" s="30">
        <f>'[3]SCC X Ano = Total'!A344</f>
        <v>0</v>
      </c>
      <c r="B344" s="30" t="str">
        <f>'[3]SCC X Ano = Total'!B344</f>
        <v>Arquitetura e Design</v>
      </c>
      <c r="C344" s="30" t="str">
        <f>'[3]SCC X Ano = Total'!C344</f>
        <v>Artes Cênicas e Espetáculos</v>
      </c>
      <c r="D344" s="30" t="str">
        <f>'[3]SCC X Ano = Total'!D344</f>
        <v>Audiovisual</v>
      </c>
      <c r="E344" s="30" t="str">
        <f>'[3]SCC X Ano = Total'!E344</f>
        <v>Cultura Digital</v>
      </c>
      <c r="F344" s="30" t="str">
        <f>'[3]SCC X Ano = Total'!F344</f>
        <v>Editorial</v>
      </c>
      <c r="G344" s="30" t="str">
        <f>'[3]SCC X Ano = Total'!G344</f>
        <v>Educação e Criação em Artes</v>
      </c>
      <c r="H344" s="30" t="str">
        <f>'[3]SCC X Ano = Total'!H344</f>
        <v>Entretenimento</v>
      </c>
      <c r="I344" s="30" t="str">
        <f>'[3]SCC X Ano = Total'!I344</f>
        <v>Música</v>
      </c>
      <c r="J344" s="30" t="str">
        <f>'[3]SCC X Ano = Total'!J344</f>
        <v>Patrimônio</v>
      </c>
      <c r="K344" s="30" t="str">
        <f>'[3]SCC X Ano = Total'!K344</f>
        <v>Publicidade</v>
      </c>
      <c r="L344" s="30" t="str">
        <f>'[3]SCC X Ano = Total'!L344</f>
        <v>Cultura</v>
      </c>
      <c r="M344" s="30">
        <f>'[3]SCC X Ano = Total'!M344</f>
        <v>0</v>
      </c>
      <c r="N344" s="30">
        <f>'[3]SCC X Ano = Total'!N344</f>
        <v>0</v>
      </c>
      <c r="O344" s="30" t="str">
        <f>'[3]SCC X Ano = Total'!O344</f>
        <v>Arquitetura e Design</v>
      </c>
      <c r="P344" s="30" t="str">
        <f>'[3]SCC X Ano = Total'!P344</f>
        <v>Artes Cênicas e Espetáculos</v>
      </c>
      <c r="Q344" s="30" t="str">
        <f>'[3]SCC X Ano = Total'!Q344</f>
        <v>Audiovisual</v>
      </c>
      <c r="R344" s="30" t="str">
        <f>'[3]SCC X Ano = Total'!R344</f>
        <v>Cultura Digital</v>
      </c>
      <c r="S344" s="30" t="str">
        <f>'[3]SCC X Ano = Total'!S344</f>
        <v>Editorial</v>
      </c>
      <c r="T344" s="30" t="str">
        <f>'[3]SCC X Ano = Total'!T344</f>
        <v>Educação e Criação em Artes</v>
      </c>
      <c r="U344" s="30" t="str">
        <f>'[3]SCC X Ano = Total'!U344</f>
        <v>Entretenimento</v>
      </c>
      <c r="V344" s="30" t="str">
        <f>'[3]SCC X Ano = Total'!V344</f>
        <v>Música</v>
      </c>
      <c r="W344" s="30" t="str">
        <f>'[3]SCC X Ano = Total'!W344</f>
        <v>Patrimônio</v>
      </c>
      <c r="X344" s="30" t="str">
        <f>'[3]SCC X Ano = Total'!X344</f>
        <v>Publicidade</v>
      </c>
    </row>
    <row r="345" spans="1:24" x14ac:dyDescent="0.25">
      <c r="A345" s="30" t="str">
        <f>'[3]SCC X Ano = Total'!A345</f>
        <v>11 - Rondônia</v>
      </c>
      <c r="B345" s="37">
        <f>'[3]SCC X Ano = Total'!B345</f>
        <v>0</v>
      </c>
      <c r="C345" s="37">
        <f>'[3]SCC X Ano = Total'!C345</f>
        <v>0</v>
      </c>
      <c r="D345" s="37">
        <f>'[3]SCC X Ano = Total'!D345</f>
        <v>450000</v>
      </c>
      <c r="E345" s="37">
        <f>'[3]SCC X Ano = Total'!E345</f>
        <v>0</v>
      </c>
      <c r="F345" s="37">
        <f>'[3]SCC X Ano = Total'!F345</f>
        <v>0</v>
      </c>
      <c r="G345" s="37">
        <f>'[3]SCC X Ano = Total'!G345</f>
        <v>0</v>
      </c>
      <c r="H345" s="37">
        <f>'[3]SCC X Ano = Total'!H345</f>
        <v>0</v>
      </c>
      <c r="I345" s="37">
        <f>'[3]SCC X Ano = Total'!I345</f>
        <v>14000</v>
      </c>
      <c r="J345" s="37">
        <f>'[3]SCC X Ano = Total'!J345</f>
        <v>0</v>
      </c>
      <c r="K345" s="37">
        <f>'[3]SCC X Ano = Total'!K345</f>
        <v>0</v>
      </c>
      <c r="L345" s="37">
        <f>'[3]SCC X Ano = Total'!L345</f>
        <v>464000</v>
      </c>
      <c r="M345" s="30">
        <f>'[3]SCC X Ano = Total'!M345</f>
        <v>0</v>
      </c>
      <c r="N345" s="30" t="str">
        <f>'[3]SCC X Ano = Total'!N345</f>
        <v>11 - Rondônia</v>
      </c>
      <c r="O345" s="37">
        <f>'[3]SCC X Ano = Total'!O345</f>
        <v>0</v>
      </c>
      <c r="P345" s="37">
        <f>'[3]SCC X Ano = Total'!P345</f>
        <v>0</v>
      </c>
      <c r="Q345" s="37">
        <f>'[3]SCC X Ano = Total'!Q345</f>
        <v>4.0623283680285186E-4</v>
      </c>
      <c r="R345" s="37">
        <f>'[3]SCC X Ano = Total'!R345</f>
        <v>0</v>
      </c>
      <c r="S345" s="37">
        <f>'[3]SCC X Ano = Total'!S345</f>
        <v>0</v>
      </c>
      <c r="T345" s="37">
        <f>'[3]SCC X Ano = Total'!T345</f>
        <v>0</v>
      </c>
      <c r="U345" s="37">
        <f>'[3]SCC X Ano = Total'!U345</f>
        <v>0</v>
      </c>
      <c r="V345" s="37">
        <f>'[3]SCC X Ano = Total'!V345</f>
        <v>1.263835492275539E-5</v>
      </c>
      <c r="W345" s="37">
        <f>'[3]SCC X Ano = Total'!W345</f>
        <v>0</v>
      </c>
      <c r="X345" s="37">
        <f>'[3]SCC X Ano = Total'!X345</f>
        <v>0</v>
      </c>
    </row>
    <row r="346" spans="1:24" x14ac:dyDescent="0.25">
      <c r="A346" s="30" t="str">
        <f>'[3]SCC X Ano = Total'!A346</f>
        <v>12 - Acre</v>
      </c>
      <c r="B346" s="37">
        <f>'[3]SCC X Ano = Total'!B346</f>
        <v>0</v>
      </c>
      <c r="C346" s="37">
        <f>'[3]SCC X Ano = Total'!C346</f>
        <v>0</v>
      </c>
      <c r="D346" s="37">
        <f>'[3]SCC X Ano = Total'!D346</f>
        <v>0</v>
      </c>
      <c r="E346" s="37">
        <f>'[3]SCC X Ano = Total'!E346</f>
        <v>0</v>
      </c>
      <c r="F346" s="37">
        <f>'[3]SCC X Ano = Total'!F346</f>
        <v>0</v>
      </c>
      <c r="G346" s="37">
        <f>'[3]SCC X Ano = Total'!G346</f>
        <v>0</v>
      </c>
      <c r="H346" s="37">
        <f>'[3]SCC X Ano = Total'!H346</f>
        <v>0</v>
      </c>
      <c r="I346" s="37">
        <f>'[3]SCC X Ano = Total'!I346</f>
        <v>0</v>
      </c>
      <c r="J346" s="37">
        <f>'[3]SCC X Ano = Total'!J346</f>
        <v>0</v>
      </c>
      <c r="K346" s="37">
        <f>'[3]SCC X Ano = Total'!K346</f>
        <v>0</v>
      </c>
      <c r="L346" s="37">
        <f>'[3]SCC X Ano = Total'!L346</f>
        <v>0</v>
      </c>
      <c r="M346" s="30">
        <f>'[3]SCC X Ano = Total'!M346</f>
        <v>0</v>
      </c>
      <c r="N346" s="30" t="str">
        <f>'[3]SCC X Ano = Total'!N346</f>
        <v>12 - Acre</v>
      </c>
      <c r="O346" s="37">
        <f>'[3]SCC X Ano = Total'!O346</f>
        <v>0</v>
      </c>
      <c r="P346" s="37">
        <f>'[3]SCC X Ano = Total'!P346</f>
        <v>0</v>
      </c>
      <c r="Q346" s="37">
        <f>'[3]SCC X Ano = Total'!Q346</f>
        <v>0</v>
      </c>
      <c r="R346" s="37">
        <f>'[3]SCC X Ano = Total'!R346</f>
        <v>0</v>
      </c>
      <c r="S346" s="37">
        <f>'[3]SCC X Ano = Total'!S346</f>
        <v>0</v>
      </c>
      <c r="T346" s="37">
        <f>'[3]SCC X Ano = Total'!T346</f>
        <v>0</v>
      </c>
      <c r="U346" s="37">
        <f>'[3]SCC X Ano = Total'!U346</f>
        <v>0</v>
      </c>
      <c r="V346" s="37">
        <f>'[3]SCC X Ano = Total'!V346</f>
        <v>0</v>
      </c>
      <c r="W346" s="37">
        <f>'[3]SCC X Ano = Total'!W346</f>
        <v>0</v>
      </c>
      <c r="X346" s="37">
        <f>'[3]SCC X Ano = Total'!X346</f>
        <v>0</v>
      </c>
    </row>
    <row r="347" spans="1:24" x14ac:dyDescent="0.25">
      <c r="A347" s="30" t="str">
        <f>'[3]SCC X Ano = Total'!A347</f>
        <v>13 - Amazonas</v>
      </c>
      <c r="B347" s="37">
        <f>'[3]SCC X Ano = Total'!B347</f>
        <v>0</v>
      </c>
      <c r="C347" s="37">
        <f>'[3]SCC X Ano = Total'!C347</f>
        <v>0</v>
      </c>
      <c r="D347" s="37">
        <f>'[3]SCC X Ano = Total'!D347</f>
        <v>1223010</v>
      </c>
      <c r="E347" s="37">
        <f>'[3]SCC X Ano = Total'!E347</f>
        <v>0</v>
      </c>
      <c r="F347" s="37">
        <f>'[3]SCC X Ano = Total'!F347</f>
        <v>0</v>
      </c>
      <c r="G347" s="37">
        <f>'[3]SCC X Ano = Total'!G347</f>
        <v>162000</v>
      </c>
      <c r="H347" s="37">
        <f>'[3]SCC X Ano = Total'!H347</f>
        <v>0</v>
      </c>
      <c r="I347" s="37">
        <f>'[3]SCC X Ano = Total'!I347</f>
        <v>1000000</v>
      </c>
      <c r="J347" s="37">
        <f>'[3]SCC X Ano = Total'!J347</f>
        <v>0</v>
      </c>
      <c r="K347" s="37">
        <f>'[3]SCC X Ano = Total'!K347</f>
        <v>0</v>
      </c>
      <c r="L347" s="37">
        <f>'[3]SCC X Ano = Total'!L347</f>
        <v>2385010</v>
      </c>
      <c r="M347" s="30">
        <f>'[3]SCC X Ano = Total'!M347</f>
        <v>0</v>
      </c>
      <c r="N347" s="30" t="str">
        <f>'[3]SCC X Ano = Total'!N347</f>
        <v>13 - Amazonas</v>
      </c>
      <c r="O347" s="37">
        <f>'[3]SCC X Ano = Total'!O347</f>
        <v>0</v>
      </c>
      <c r="P347" s="37">
        <f>'[3]SCC X Ano = Total'!P347</f>
        <v>0</v>
      </c>
      <c r="Q347" s="37">
        <f>'[3]SCC X Ano = Total'!Q347</f>
        <v>1.1040596038627908E-3</v>
      </c>
      <c r="R347" s="37">
        <f>'[3]SCC X Ano = Total'!R347</f>
        <v>0</v>
      </c>
      <c r="S347" s="37">
        <f>'[3]SCC X Ano = Total'!S347</f>
        <v>0</v>
      </c>
      <c r="T347" s="37">
        <f>'[3]SCC X Ano = Total'!T347</f>
        <v>1.4624382124902666E-4</v>
      </c>
      <c r="U347" s="37">
        <f>'[3]SCC X Ano = Total'!U347</f>
        <v>0</v>
      </c>
      <c r="V347" s="37">
        <f>'[3]SCC X Ano = Total'!V347</f>
        <v>9.0273963733967079E-4</v>
      </c>
      <c r="W347" s="37">
        <f>'[3]SCC X Ano = Total'!W347</f>
        <v>0</v>
      </c>
      <c r="X347" s="37">
        <f>'[3]SCC X Ano = Total'!X347</f>
        <v>0</v>
      </c>
    </row>
    <row r="348" spans="1:24" x14ac:dyDescent="0.25">
      <c r="A348" s="30" t="str">
        <f>'[3]SCC X Ano = Total'!A348</f>
        <v>14 - Roraima</v>
      </c>
      <c r="B348" s="37">
        <f>'[3]SCC X Ano = Total'!B348</f>
        <v>0</v>
      </c>
      <c r="C348" s="37">
        <f>'[3]SCC X Ano = Total'!C348</f>
        <v>0</v>
      </c>
      <c r="D348" s="37">
        <f>'[3]SCC X Ano = Total'!D348</f>
        <v>0</v>
      </c>
      <c r="E348" s="37">
        <f>'[3]SCC X Ano = Total'!E348</f>
        <v>0</v>
      </c>
      <c r="F348" s="37">
        <f>'[3]SCC X Ano = Total'!F348</f>
        <v>0</v>
      </c>
      <c r="G348" s="37">
        <f>'[3]SCC X Ano = Total'!G348</f>
        <v>0</v>
      </c>
      <c r="H348" s="37">
        <f>'[3]SCC X Ano = Total'!H348</f>
        <v>0</v>
      </c>
      <c r="I348" s="37">
        <f>'[3]SCC X Ano = Total'!I348</f>
        <v>0</v>
      </c>
      <c r="J348" s="37">
        <f>'[3]SCC X Ano = Total'!J348</f>
        <v>0</v>
      </c>
      <c r="K348" s="37">
        <f>'[3]SCC X Ano = Total'!K348</f>
        <v>0</v>
      </c>
      <c r="L348" s="37">
        <f>'[3]SCC X Ano = Total'!L348</f>
        <v>0</v>
      </c>
      <c r="M348" s="30">
        <f>'[3]SCC X Ano = Total'!M348</f>
        <v>0</v>
      </c>
      <c r="N348" s="30" t="str">
        <f>'[3]SCC X Ano = Total'!N348</f>
        <v>14 - Roraima</v>
      </c>
      <c r="O348" s="37">
        <f>'[3]SCC X Ano = Total'!O348</f>
        <v>0</v>
      </c>
      <c r="P348" s="37">
        <f>'[3]SCC X Ano = Total'!P348</f>
        <v>0</v>
      </c>
      <c r="Q348" s="37">
        <f>'[3]SCC X Ano = Total'!Q348</f>
        <v>0</v>
      </c>
      <c r="R348" s="37">
        <f>'[3]SCC X Ano = Total'!R348</f>
        <v>0</v>
      </c>
      <c r="S348" s="37">
        <f>'[3]SCC X Ano = Total'!S348</f>
        <v>0</v>
      </c>
      <c r="T348" s="37">
        <f>'[3]SCC X Ano = Total'!T348</f>
        <v>0</v>
      </c>
      <c r="U348" s="37">
        <f>'[3]SCC X Ano = Total'!U348</f>
        <v>0</v>
      </c>
      <c r="V348" s="37">
        <f>'[3]SCC X Ano = Total'!V348</f>
        <v>0</v>
      </c>
      <c r="W348" s="37">
        <f>'[3]SCC X Ano = Total'!W348</f>
        <v>0</v>
      </c>
      <c r="X348" s="37">
        <f>'[3]SCC X Ano = Total'!X348</f>
        <v>0</v>
      </c>
    </row>
    <row r="349" spans="1:24" x14ac:dyDescent="0.25">
      <c r="A349" s="30" t="str">
        <f>'[3]SCC X Ano = Total'!A349</f>
        <v>15 - Pará</v>
      </c>
      <c r="B349" s="37">
        <f>'[3]SCC X Ano = Total'!B349</f>
        <v>0</v>
      </c>
      <c r="C349" s="37">
        <f>'[3]SCC X Ano = Total'!C349</f>
        <v>2230000</v>
      </c>
      <c r="D349" s="37">
        <f>'[3]SCC X Ano = Total'!D349</f>
        <v>30000</v>
      </c>
      <c r="E349" s="37">
        <f>'[3]SCC X Ano = Total'!E349</f>
        <v>0</v>
      </c>
      <c r="F349" s="37">
        <f>'[3]SCC X Ano = Total'!F349</f>
        <v>0</v>
      </c>
      <c r="G349" s="37">
        <f>'[3]SCC X Ano = Total'!G349</f>
        <v>184850</v>
      </c>
      <c r="H349" s="37">
        <f>'[3]SCC X Ano = Total'!H349</f>
        <v>0</v>
      </c>
      <c r="I349" s="37">
        <f>'[3]SCC X Ano = Total'!I349</f>
        <v>2545240</v>
      </c>
      <c r="J349" s="37">
        <f>'[3]SCC X Ano = Total'!J349</f>
        <v>301000</v>
      </c>
      <c r="K349" s="37">
        <f>'[3]SCC X Ano = Total'!K349</f>
        <v>0</v>
      </c>
      <c r="L349" s="37">
        <f>'[3]SCC X Ano = Total'!L349</f>
        <v>5291090</v>
      </c>
      <c r="M349" s="30">
        <f>'[3]SCC X Ano = Total'!M349</f>
        <v>0</v>
      </c>
      <c r="N349" s="30" t="str">
        <f>'[3]SCC X Ano = Total'!N349</f>
        <v>15 - Pará</v>
      </c>
      <c r="O349" s="37">
        <f>'[3]SCC X Ano = Total'!O349</f>
        <v>0</v>
      </c>
      <c r="P349" s="37">
        <f>'[3]SCC X Ano = Total'!P349</f>
        <v>2.0131093912674658E-3</v>
      </c>
      <c r="Q349" s="37">
        <f>'[3]SCC X Ano = Total'!Q349</f>
        <v>2.7082189120190122E-5</v>
      </c>
      <c r="R349" s="37">
        <f>'[3]SCC X Ano = Total'!R349</f>
        <v>0</v>
      </c>
      <c r="S349" s="37">
        <f>'[3]SCC X Ano = Total'!S349</f>
        <v>0</v>
      </c>
      <c r="T349" s="37">
        <f>'[3]SCC X Ano = Total'!T349</f>
        <v>1.6687142196223815E-4</v>
      </c>
      <c r="U349" s="37">
        <f>'[3]SCC X Ano = Total'!U349</f>
        <v>0</v>
      </c>
      <c r="V349" s="37">
        <f>'[3]SCC X Ano = Total'!V349</f>
        <v>2.2976890345424235E-3</v>
      </c>
      <c r="W349" s="37">
        <f>'[3]SCC X Ano = Total'!W349</f>
        <v>2.7172463083924091E-4</v>
      </c>
      <c r="X349" s="37">
        <f>'[3]SCC X Ano = Total'!X349</f>
        <v>0</v>
      </c>
    </row>
    <row r="350" spans="1:24" x14ac:dyDescent="0.25">
      <c r="A350" s="30" t="str">
        <f>'[3]SCC X Ano = Total'!A350</f>
        <v>16 - Amapá</v>
      </c>
      <c r="B350" s="37">
        <f>'[3]SCC X Ano = Total'!B350</f>
        <v>0</v>
      </c>
      <c r="C350" s="37">
        <f>'[3]SCC X Ano = Total'!C350</f>
        <v>0</v>
      </c>
      <c r="D350" s="37">
        <f>'[3]SCC X Ano = Total'!D350</f>
        <v>0</v>
      </c>
      <c r="E350" s="37">
        <f>'[3]SCC X Ano = Total'!E350</f>
        <v>0</v>
      </c>
      <c r="F350" s="37">
        <f>'[3]SCC X Ano = Total'!F350</f>
        <v>0</v>
      </c>
      <c r="G350" s="37">
        <f>'[3]SCC X Ano = Total'!G350</f>
        <v>0</v>
      </c>
      <c r="H350" s="37">
        <f>'[3]SCC X Ano = Total'!H350</f>
        <v>0</v>
      </c>
      <c r="I350" s="37">
        <f>'[3]SCC X Ano = Total'!I350</f>
        <v>0</v>
      </c>
      <c r="J350" s="37">
        <f>'[3]SCC X Ano = Total'!J350</f>
        <v>0</v>
      </c>
      <c r="K350" s="37">
        <f>'[3]SCC X Ano = Total'!K350</f>
        <v>0</v>
      </c>
      <c r="L350" s="37">
        <f>'[3]SCC X Ano = Total'!L350</f>
        <v>0</v>
      </c>
      <c r="M350" s="30">
        <f>'[3]SCC X Ano = Total'!M350</f>
        <v>0</v>
      </c>
      <c r="N350" s="30" t="str">
        <f>'[3]SCC X Ano = Total'!N350</f>
        <v>16 - Amapá</v>
      </c>
      <c r="O350" s="37">
        <f>'[3]SCC X Ano = Total'!O350</f>
        <v>0</v>
      </c>
      <c r="P350" s="37">
        <f>'[3]SCC X Ano = Total'!P350</f>
        <v>0</v>
      </c>
      <c r="Q350" s="37">
        <f>'[3]SCC X Ano = Total'!Q350</f>
        <v>0</v>
      </c>
      <c r="R350" s="37">
        <f>'[3]SCC X Ano = Total'!R350</f>
        <v>0</v>
      </c>
      <c r="S350" s="37">
        <f>'[3]SCC X Ano = Total'!S350</f>
        <v>0</v>
      </c>
      <c r="T350" s="37">
        <f>'[3]SCC X Ano = Total'!T350</f>
        <v>0</v>
      </c>
      <c r="U350" s="37">
        <f>'[3]SCC X Ano = Total'!U350</f>
        <v>0</v>
      </c>
      <c r="V350" s="37">
        <f>'[3]SCC X Ano = Total'!V350</f>
        <v>0</v>
      </c>
      <c r="W350" s="37">
        <f>'[3]SCC X Ano = Total'!W350</f>
        <v>0</v>
      </c>
      <c r="X350" s="37">
        <f>'[3]SCC X Ano = Total'!X350</f>
        <v>0</v>
      </c>
    </row>
    <row r="351" spans="1:24" x14ac:dyDescent="0.25">
      <c r="A351" s="30" t="str">
        <f>'[3]SCC X Ano = Total'!A351</f>
        <v>17 - Tocantins</v>
      </c>
      <c r="B351" s="37">
        <f>'[3]SCC X Ano = Total'!B351</f>
        <v>0</v>
      </c>
      <c r="C351" s="37">
        <f>'[3]SCC X Ano = Total'!C351</f>
        <v>1118469.77</v>
      </c>
      <c r="D351" s="37">
        <f>'[3]SCC X Ano = Total'!D351</f>
        <v>0</v>
      </c>
      <c r="E351" s="37">
        <f>'[3]SCC X Ano = Total'!E351</f>
        <v>0</v>
      </c>
      <c r="F351" s="37">
        <f>'[3]SCC X Ano = Total'!F351</f>
        <v>0</v>
      </c>
      <c r="G351" s="37">
        <f>'[3]SCC X Ano = Total'!G351</f>
        <v>0</v>
      </c>
      <c r="H351" s="37">
        <f>'[3]SCC X Ano = Total'!H351</f>
        <v>0</v>
      </c>
      <c r="I351" s="37">
        <f>'[3]SCC X Ano = Total'!I351</f>
        <v>0</v>
      </c>
      <c r="J351" s="37">
        <f>'[3]SCC X Ano = Total'!J351</f>
        <v>0</v>
      </c>
      <c r="K351" s="37">
        <f>'[3]SCC X Ano = Total'!K351</f>
        <v>0</v>
      </c>
      <c r="L351" s="37">
        <f>'[3]SCC X Ano = Total'!L351</f>
        <v>1118469.77</v>
      </c>
      <c r="M351" s="30">
        <f>'[3]SCC X Ano = Total'!M351</f>
        <v>0</v>
      </c>
      <c r="N351" s="30" t="str">
        <f>'[3]SCC X Ano = Total'!N351</f>
        <v>17 - Tocantins</v>
      </c>
      <c r="O351" s="37">
        <f>'[3]SCC X Ano = Total'!O351</f>
        <v>0</v>
      </c>
      <c r="P351" s="37">
        <f>'[3]SCC X Ano = Total'!P351</f>
        <v>1.009686994545185E-3</v>
      </c>
      <c r="Q351" s="37">
        <f>'[3]SCC X Ano = Total'!Q351</f>
        <v>0</v>
      </c>
      <c r="R351" s="37">
        <f>'[3]SCC X Ano = Total'!R351</f>
        <v>0</v>
      </c>
      <c r="S351" s="37">
        <f>'[3]SCC X Ano = Total'!S351</f>
        <v>0</v>
      </c>
      <c r="T351" s="37">
        <f>'[3]SCC X Ano = Total'!T351</f>
        <v>0</v>
      </c>
      <c r="U351" s="37">
        <f>'[3]SCC X Ano = Total'!U351</f>
        <v>0</v>
      </c>
      <c r="V351" s="37">
        <f>'[3]SCC X Ano = Total'!V351</f>
        <v>0</v>
      </c>
      <c r="W351" s="37">
        <f>'[3]SCC X Ano = Total'!W351</f>
        <v>0</v>
      </c>
      <c r="X351" s="37">
        <f>'[3]SCC X Ano = Total'!X351</f>
        <v>0</v>
      </c>
    </row>
    <row r="352" spans="1:24" x14ac:dyDescent="0.25">
      <c r="A352" s="30" t="str">
        <f>'[3]SCC X Ano = Total'!A352</f>
        <v>21 - Maranhão</v>
      </c>
      <c r="B352" s="37">
        <f>'[3]SCC X Ano = Total'!B352</f>
        <v>0</v>
      </c>
      <c r="C352" s="37">
        <f>'[3]SCC X Ano = Total'!C352</f>
        <v>100000</v>
      </c>
      <c r="D352" s="37">
        <f>'[3]SCC X Ano = Total'!D352</f>
        <v>0</v>
      </c>
      <c r="E352" s="37">
        <f>'[3]SCC X Ano = Total'!E352</f>
        <v>0</v>
      </c>
      <c r="F352" s="37">
        <f>'[3]SCC X Ano = Total'!F352</f>
        <v>0</v>
      </c>
      <c r="G352" s="37">
        <f>'[3]SCC X Ano = Total'!G352</f>
        <v>0</v>
      </c>
      <c r="H352" s="37">
        <f>'[3]SCC X Ano = Total'!H352</f>
        <v>0</v>
      </c>
      <c r="I352" s="37">
        <f>'[3]SCC X Ano = Total'!I352</f>
        <v>633600</v>
      </c>
      <c r="J352" s="37">
        <f>'[3]SCC X Ano = Total'!J352</f>
        <v>4125000</v>
      </c>
      <c r="K352" s="37">
        <f>'[3]SCC X Ano = Total'!K352</f>
        <v>0</v>
      </c>
      <c r="L352" s="37">
        <f>'[3]SCC X Ano = Total'!L352</f>
        <v>4858600</v>
      </c>
      <c r="M352" s="30">
        <f>'[3]SCC X Ano = Total'!M352</f>
        <v>0</v>
      </c>
      <c r="N352" s="30" t="str">
        <f>'[3]SCC X Ano = Total'!N352</f>
        <v>21 - Maranhão</v>
      </c>
      <c r="O352" s="37">
        <f>'[3]SCC X Ano = Total'!O352</f>
        <v>0</v>
      </c>
      <c r="P352" s="37">
        <f>'[3]SCC X Ano = Total'!P352</f>
        <v>9.0273963733967082E-5</v>
      </c>
      <c r="Q352" s="37">
        <f>'[3]SCC X Ano = Total'!Q352</f>
        <v>0</v>
      </c>
      <c r="R352" s="37">
        <f>'[3]SCC X Ano = Total'!R352</f>
        <v>0</v>
      </c>
      <c r="S352" s="37">
        <f>'[3]SCC X Ano = Total'!S352</f>
        <v>0</v>
      </c>
      <c r="T352" s="37">
        <f>'[3]SCC X Ano = Total'!T352</f>
        <v>0</v>
      </c>
      <c r="U352" s="37">
        <f>'[3]SCC X Ano = Total'!U352</f>
        <v>0</v>
      </c>
      <c r="V352" s="37">
        <f>'[3]SCC X Ano = Total'!V352</f>
        <v>5.7197583421841544E-4</v>
      </c>
      <c r="W352" s="37">
        <f>'[3]SCC X Ano = Total'!W352</f>
        <v>3.7238010040261419E-3</v>
      </c>
      <c r="X352" s="37">
        <f>'[3]SCC X Ano = Total'!X352</f>
        <v>0</v>
      </c>
    </row>
    <row r="353" spans="1:24" x14ac:dyDescent="0.25">
      <c r="A353" s="30" t="str">
        <f>'[3]SCC X Ano = Total'!A353</f>
        <v>22 - Piauí</v>
      </c>
      <c r="B353" s="37">
        <f>'[3]SCC X Ano = Total'!B353</f>
        <v>0</v>
      </c>
      <c r="C353" s="37">
        <f>'[3]SCC X Ano = Total'!C353</f>
        <v>474884.01</v>
      </c>
      <c r="D353" s="37">
        <f>'[3]SCC X Ano = Total'!D353</f>
        <v>0</v>
      </c>
      <c r="E353" s="37">
        <f>'[3]SCC X Ano = Total'!E353</f>
        <v>0</v>
      </c>
      <c r="F353" s="37">
        <f>'[3]SCC X Ano = Total'!F353</f>
        <v>28950</v>
      </c>
      <c r="G353" s="37">
        <f>'[3]SCC X Ano = Total'!G353</f>
        <v>0</v>
      </c>
      <c r="H353" s="37">
        <f>'[3]SCC X Ano = Total'!H353</f>
        <v>0</v>
      </c>
      <c r="I353" s="37">
        <f>'[3]SCC X Ano = Total'!I353</f>
        <v>640000</v>
      </c>
      <c r="J353" s="37">
        <f>'[3]SCC X Ano = Total'!J353</f>
        <v>0</v>
      </c>
      <c r="K353" s="37">
        <f>'[3]SCC X Ano = Total'!K353</f>
        <v>0</v>
      </c>
      <c r="L353" s="37">
        <f>'[3]SCC X Ano = Total'!L353</f>
        <v>1143834.01</v>
      </c>
      <c r="M353" s="30">
        <f>'[3]SCC X Ano = Total'!M353</f>
        <v>0</v>
      </c>
      <c r="N353" s="30" t="str">
        <f>'[3]SCC X Ano = Total'!N353</f>
        <v>22 - Piauí</v>
      </c>
      <c r="O353" s="37">
        <f>'[3]SCC X Ano = Total'!O353</f>
        <v>0</v>
      </c>
      <c r="P353" s="37">
        <f>'[3]SCC X Ano = Total'!P353</f>
        <v>4.2869661896580862E-4</v>
      </c>
      <c r="Q353" s="37">
        <f>'[3]SCC X Ano = Total'!Q353</f>
        <v>0</v>
      </c>
      <c r="R353" s="37">
        <f>'[3]SCC X Ano = Total'!R353</f>
        <v>0</v>
      </c>
      <c r="S353" s="37">
        <f>'[3]SCC X Ano = Total'!S353</f>
        <v>2.6134312500983469E-5</v>
      </c>
      <c r="T353" s="37">
        <f>'[3]SCC X Ano = Total'!T353</f>
        <v>0</v>
      </c>
      <c r="U353" s="37">
        <f>'[3]SCC X Ano = Total'!U353</f>
        <v>0</v>
      </c>
      <c r="V353" s="37">
        <f>'[3]SCC X Ano = Total'!V353</f>
        <v>5.7775336789738928E-4</v>
      </c>
      <c r="W353" s="37">
        <f>'[3]SCC X Ano = Total'!W353</f>
        <v>0</v>
      </c>
      <c r="X353" s="37">
        <f>'[3]SCC X Ano = Total'!X353</f>
        <v>0</v>
      </c>
    </row>
    <row r="354" spans="1:24" x14ac:dyDescent="0.25">
      <c r="A354" s="30" t="str">
        <f>'[3]SCC X Ano = Total'!A354</f>
        <v>23 - Ceará</v>
      </c>
      <c r="B354" s="37">
        <f>'[3]SCC X Ano = Total'!B354</f>
        <v>176000</v>
      </c>
      <c r="C354" s="37">
        <f>'[3]SCC X Ano = Total'!C354</f>
        <v>4355764.4799999995</v>
      </c>
      <c r="D354" s="37">
        <f>'[3]SCC X Ano = Total'!D354</f>
        <v>958103.67</v>
      </c>
      <c r="E354" s="37">
        <f>'[3]SCC X Ano = Total'!E354</f>
        <v>0</v>
      </c>
      <c r="F354" s="37">
        <f>'[3]SCC X Ano = Total'!F354</f>
        <v>1238069.76</v>
      </c>
      <c r="G354" s="37">
        <f>'[3]SCC X Ano = Total'!G354</f>
        <v>2788848.67</v>
      </c>
      <c r="H354" s="37">
        <f>'[3]SCC X Ano = Total'!H354</f>
        <v>0</v>
      </c>
      <c r="I354" s="37">
        <f>'[3]SCC X Ano = Total'!I354</f>
        <v>4961136.75</v>
      </c>
      <c r="J354" s="37">
        <f>'[3]SCC X Ano = Total'!J354</f>
        <v>23900</v>
      </c>
      <c r="K354" s="37">
        <f>'[3]SCC X Ano = Total'!K354</f>
        <v>0</v>
      </c>
      <c r="L354" s="37">
        <f>'[3]SCC X Ano = Total'!L354</f>
        <v>14501823.329999998</v>
      </c>
      <c r="M354" s="30">
        <f>'[3]SCC X Ano = Total'!M354</f>
        <v>0</v>
      </c>
      <c r="N354" s="30" t="str">
        <f>'[3]SCC X Ano = Total'!N354</f>
        <v>23 - Ceará</v>
      </c>
      <c r="O354" s="37">
        <f>'[3]SCC X Ano = Total'!O354</f>
        <v>1.5888217617178205E-4</v>
      </c>
      <c r="P354" s="37">
        <f>'[3]SCC X Ano = Total'!P354</f>
        <v>3.9321212470122191E-3</v>
      </c>
      <c r="Q354" s="37">
        <f>'[3]SCC X Ano = Total'!Q354</f>
        <v>8.649181595896077E-4</v>
      </c>
      <c r="R354" s="37">
        <f>'[3]SCC X Ano = Total'!R354</f>
        <v>0</v>
      </c>
      <c r="S354" s="37">
        <f>'[3]SCC X Ano = Total'!S354</f>
        <v>1.1176546461436133E-3</v>
      </c>
      <c r="T354" s="37">
        <f>'[3]SCC X Ano = Total'!T354</f>
        <v>2.5176042369510231E-3</v>
      </c>
      <c r="U354" s="37">
        <f>'[3]SCC X Ano = Total'!U354</f>
        <v>0</v>
      </c>
      <c r="V354" s="37">
        <f>'[3]SCC X Ano = Total'!V354</f>
        <v>4.4786147904875128E-3</v>
      </c>
      <c r="W354" s="37">
        <f>'[3]SCC X Ano = Total'!W354</f>
        <v>2.1575477332418132E-5</v>
      </c>
      <c r="X354" s="37">
        <f>'[3]SCC X Ano = Total'!X354</f>
        <v>0</v>
      </c>
    </row>
    <row r="355" spans="1:24" x14ac:dyDescent="0.25">
      <c r="A355" s="30" t="str">
        <f>'[3]SCC X Ano = Total'!A355</f>
        <v>24 - Rio Grande do Norte</v>
      </c>
      <c r="B355" s="37">
        <f>'[3]SCC X Ano = Total'!B355</f>
        <v>0</v>
      </c>
      <c r="C355" s="37">
        <f>'[3]SCC X Ano = Total'!C355</f>
        <v>2009127.06</v>
      </c>
      <c r="D355" s="37">
        <f>'[3]SCC X Ano = Total'!D355</f>
        <v>25000</v>
      </c>
      <c r="E355" s="37">
        <f>'[3]SCC X Ano = Total'!E355</f>
        <v>0</v>
      </c>
      <c r="F355" s="37">
        <f>'[3]SCC X Ano = Total'!F355</f>
        <v>0</v>
      </c>
      <c r="G355" s="37">
        <f>'[3]SCC X Ano = Total'!G355</f>
        <v>331559.46000000002</v>
      </c>
      <c r="H355" s="37">
        <f>'[3]SCC X Ano = Total'!H355</f>
        <v>0</v>
      </c>
      <c r="I355" s="37">
        <f>'[3]SCC X Ano = Total'!I355</f>
        <v>0</v>
      </c>
      <c r="J355" s="37">
        <f>'[3]SCC X Ano = Total'!J355</f>
        <v>0</v>
      </c>
      <c r="K355" s="37">
        <f>'[3]SCC X Ano = Total'!K355</f>
        <v>0</v>
      </c>
      <c r="L355" s="37">
        <f>'[3]SCC X Ano = Total'!L355</f>
        <v>2365686.52</v>
      </c>
      <c r="M355" s="30">
        <f>'[3]SCC X Ano = Total'!M355</f>
        <v>0</v>
      </c>
      <c r="N355" s="30" t="str">
        <f>'[3]SCC X Ano = Total'!N355</f>
        <v>24 - Rio Grande do Norte</v>
      </c>
      <c r="O355" s="37">
        <f>'[3]SCC X Ano = Total'!O355</f>
        <v>0</v>
      </c>
      <c r="P355" s="37">
        <f>'[3]SCC X Ano = Total'!P355</f>
        <v>1.8137186335137191E-3</v>
      </c>
      <c r="Q355" s="37">
        <f>'[3]SCC X Ano = Total'!Q355</f>
        <v>2.256849093349177E-5</v>
      </c>
      <c r="R355" s="37">
        <f>'[3]SCC X Ano = Total'!R355</f>
        <v>0</v>
      </c>
      <c r="S355" s="37">
        <f>'[3]SCC X Ano = Total'!S355</f>
        <v>0</v>
      </c>
      <c r="T355" s="37">
        <f>'[3]SCC X Ano = Total'!T355</f>
        <v>2.9931186667693711E-4</v>
      </c>
      <c r="U355" s="37">
        <f>'[3]SCC X Ano = Total'!U355</f>
        <v>0</v>
      </c>
      <c r="V355" s="37">
        <f>'[3]SCC X Ano = Total'!V355</f>
        <v>0</v>
      </c>
      <c r="W355" s="37">
        <f>'[3]SCC X Ano = Total'!W355</f>
        <v>0</v>
      </c>
      <c r="X355" s="37">
        <f>'[3]SCC X Ano = Total'!X355</f>
        <v>0</v>
      </c>
    </row>
    <row r="356" spans="1:24" x14ac:dyDescent="0.25">
      <c r="A356" s="30" t="str">
        <f>'[3]SCC X Ano = Total'!A356</f>
        <v>25 - Paraíba</v>
      </c>
      <c r="B356" s="37">
        <f>'[3]SCC X Ano = Total'!B356</f>
        <v>0</v>
      </c>
      <c r="C356" s="37">
        <f>'[3]SCC X Ano = Total'!C356</f>
        <v>78400</v>
      </c>
      <c r="D356" s="37">
        <f>'[3]SCC X Ano = Total'!D356</f>
        <v>200000</v>
      </c>
      <c r="E356" s="37">
        <f>'[3]SCC X Ano = Total'!E356</f>
        <v>0</v>
      </c>
      <c r="F356" s="37">
        <f>'[3]SCC X Ano = Total'!F356</f>
        <v>0</v>
      </c>
      <c r="G356" s="37">
        <f>'[3]SCC X Ano = Total'!G356</f>
        <v>26300</v>
      </c>
      <c r="H356" s="37">
        <f>'[3]SCC X Ano = Total'!H356</f>
        <v>0</v>
      </c>
      <c r="I356" s="37">
        <f>'[3]SCC X Ano = Total'!I356</f>
        <v>60000</v>
      </c>
      <c r="J356" s="37">
        <f>'[3]SCC X Ano = Total'!J356</f>
        <v>0</v>
      </c>
      <c r="K356" s="37">
        <f>'[3]SCC X Ano = Total'!K356</f>
        <v>0</v>
      </c>
      <c r="L356" s="37">
        <f>'[3]SCC X Ano = Total'!L356</f>
        <v>364700</v>
      </c>
      <c r="M356" s="30">
        <f>'[3]SCC X Ano = Total'!M356</f>
        <v>0</v>
      </c>
      <c r="N356" s="30" t="str">
        <f>'[3]SCC X Ano = Total'!N356</f>
        <v>25 - Paraíba</v>
      </c>
      <c r="O356" s="37">
        <f>'[3]SCC X Ano = Total'!O356</f>
        <v>0</v>
      </c>
      <c r="P356" s="37">
        <f>'[3]SCC X Ano = Total'!P356</f>
        <v>7.0774787567430187E-5</v>
      </c>
      <c r="Q356" s="37">
        <f>'[3]SCC X Ano = Total'!Q356</f>
        <v>1.8054792746793416E-4</v>
      </c>
      <c r="R356" s="37">
        <f>'[3]SCC X Ano = Total'!R356</f>
        <v>0</v>
      </c>
      <c r="S356" s="37">
        <f>'[3]SCC X Ano = Total'!S356</f>
        <v>0</v>
      </c>
      <c r="T356" s="37">
        <f>'[3]SCC X Ano = Total'!T356</f>
        <v>2.3742052462033342E-5</v>
      </c>
      <c r="U356" s="37">
        <f>'[3]SCC X Ano = Total'!U356</f>
        <v>0</v>
      </c>
      <c r="V356" s="37">
        <f>'[3]SCC X Ano = Total'!V356</f>
        <v>5.4164378240380245E-5</v>
      </c>
      <c r="W356" s="37">
        <f>'[3]SCC X Ano = Total'!W356</f>
        <v>0</v>
      </c>
      <c r="X356" s="37">
        <f>'[3]SCC X Ano = Total'!X356</f>
        <v>0</v>
      </c>
    </row>
    <row r="357" spans="1:24" x14ac:dyDescent="0.25">
      <c r="A357" s="30" t="str">
        <f>'[3]SCC X Ano = Total'!A357</f>
        <v>26 - Pernambuco</v>
      </c>
      <c r="B357" s="37">
        <f>'[3]SCC X Ano = Total'!B357</f>
        <v>0</v>
      </c>
      <c r="C357" s="37">
        <f>'[3]SCC X Ano = Total'!C357</f>
        <v>8560854</v>
      </c>
      <c r="D357" s="37">
        <f>'[3]SCC X Ano = Total'!D357</f>
        <v>798856.75</v>
      </c>
      <c r="E357" s="37">
        <f>'[3]SCC X Ano = Total'!E357</f>
        <v>0</v>
      </c>
      <c r="F357" s="37">
        <f>'[3]SCC X Ano = Total'!F357</f>
        <v>275519.89</v>
      </c>
      <c r="G357" s="37">
        <f>'[3]SCC X Ano = Total'!G357</f>
        <v>370000</v>
      </c>
      <c r="H357" s="37">
        <f>'[3]SCC X Ano = Total'!H357</f>
        <v>0</v>
      </c>
      <c r="I357" s="37">
        <f>'[3]SCC X Ano = Total'!I357</f>
        <v>4151281.1399999997</v>
      </c>
      <c r="J357" s="37">
        <f>'[3]SCC X Ano = Total'!J357</f>
        <v>531000</v>
      </c>
      <c r="K357" s="37">
        <f>'[3]SCC X Ano = Total'!K357</f>
        <v>0</v>
      </c>
      <c r="L357" s="37">
        <f>'[3]SCC X Ano = Total'!L357</f>
        <v>14687511.780000001</v>
      </c>
      <c r="M357" s="30">
        <f>'[3]SCC X Ano = Total'!M357</f>
        <v>0</v>
      </c>
      <c r="N357" s="30" t="str">
        <f>'[3]SCC X Ano = Total'!N357</f>
        <v>26 - Pernambuco</v>
      </c>
      <c r="O357" s="37">
        <f>'[3]SCC X Ano = Total'!O357</f>
        <v>0</v>
      </c>
      <c r="P357" s="37">
        <f>'[3]SCC X Ano = Total'!P357</f>
        <v>7.72822223527787E-3</v>
      </c>
      <c r="Q357" s="37">
        <f>'[3]SCC X Ano = Total'!Q357</f>
        <v>7.2115965278134804E-4</v>
      </c>
      <c r="R357" s="37">
        <f>'[3]SCC X Ano = Total'!R357</f>
        <v>0</v>
      </c>
      <c r="S357" s="37">
        <f>'[3]SCC X Ano = Total'!S357</f>
        <v>2.4872272557846601E-4</v>
      </c>
      <c r="T357" s="37">
        <f>'[3]SCC X Ano = Total'!T357</f>
        <v>3.3401366581567817E-4</v>
      </c>
      <c r="U357" s="37">
        <f>'[3]SCC X Ano = Total'!U357</f>
        <v>0</v>
      </c>
      <c r="V357" s="37">
        <f>'[3]SCC X Ano = Total'!V357</f>
        <v>3.7475260308186147E-3</v>
      </c>
      <c r="W357" s="37">
        <f>'[3]SCC X Ano = Total'!W357</f>
        <v>4.793547474273652E-4</v>
      </c>
      <c r="X357" s="37">
        <f>'[3]SCC X Ano = Total'!X357</f>
        <v>0</v>
      </c>
    </row>
    <row r="358" spans="1:24" x14ac:dyDescent="0.25">
      <c r="A358" s="30" t="str">
        <f>'[3]SCC X Ano = Total'!A358</f>
        <v>27 - Alagoas</v>
      </c>
      <c r="B358" s="37">
        <f>'[3]SCC X Ano = Total'!B358</f>
        <v>0</v>
      </c>
      <c r="C358" s="37">
        <f>'[3]SCC X Ano = Total'!C358</f>
        <v>0</v>
      </c>
      <c r="D358" s="37">
        <f>'[3]SCC X Ano = Total'!D358</f>
        <v>0</v>
      </c>
      <c r="E358" s="37">
        <f>'[3]SCC X Ano = Total'!E358</f>
        <v>0</v>
      </c>
      <c r="F358" s="37">
        <f>'[3]SCC X Ano = Total'!F358</f>
        <v>0</v>
      </c>
      <c r="G358" s="37">
        <f>'[3]SCC X Ano = Total'!G358</f>
        <v>38000</v>
      </c>
      <c r="H358" s="37">
        <f>'[3]SCC X Ano = Total'!H358</f>
        <v>0</v>
      </c>
      <c r="I358" s="37">
        <f>'[3]SCC X Ano = Total'!I358</f>
        <v>0</v>
      </c>
      <c r="J358" s="37">
        <f>'[3]SCC X Ano = Total'!J358</f>
        <v>0</v>
      </c>
      <c r="K358" s="37">
        <f>'[3]SCC X Ano = Total'!K358</f>
        <v>0</v>
      </c>
      <c r="L358" s="37">
        <f>'[3]SCC X Ano = Total'!L358</f>
        <v>38000</v>
      </c>
      <c r="M358" s="30">
        <f>'[3]SCC X Ano = Total'!M358</f>
        <v>0</v>
      </c>
      <c r="N358" s="30" t="str">
        <f>'[3]SCC X Ano = Total'!N358</f>
        <v>27 - Alagoas</v>
      </c>
      <c r="O358" s="37">
        <f>'[3]SCC X Ano = Total'!O358</f>
        <v>0</v>
      </c>
      <c r="P358" s="37">
        <f>'[3]SCC X Ano = Total'!P358</f>
        <v>0</v>
      </c>
      <c r="Q358" s="37">
        <f>'[3]SCC X Ano = Total'!Q358</f>
        <v>0</v>
      </c>
      <c r="R358" s="37">
        <f>'[3]SCC X Ano = Total'!R358</f>
        <v>0</v>
      </c>
      <c r="S358" s="37">
        <f>'[3]SCC X Ano = Total'!S358</f>
        <v>0</v>
      </c>
      <c r="T358" s="37">
        <f>'[3]SCC X Ano = Total'!T358</f>
        <v>3.4304106218907492E-5</v>
      </c>
      <c r="U358" s="37">
        <f>'[3]SCC X Ano = Total'!U358</f>
        <v>0</v>
      </c>
      <c r="V358" s="37">
        <f>'[3]SCC X Ano = Total'!V358</f>
        <v>0</v>
      </c>
      <c r="W358" s="37">
        <f>'[3]SCC X Ano = Total'!W358</f>
        <v>0</v>
      </c>
      <c r="X358" s="37">
        <f>'[3]SCC X Ano = Total'!X358</f>
        <v>0</v>
      </c>
    </row>
    <row r="359" spans="1:24" x14ac:dyDescent="0.25">
      <c r="A359" s="30" t="str">
        <f>'[3]SCC X Ano = Total'!A359</f>
        <v>28 - Sergipe</v>
      </c>
      <c r="B359" s="37">
        <f>'[3]SCC X Ano = Total'!B359</f>
        <v>0</v>
      </c>
      <c r="C359" s="37">
        <f>'[3]SCC X Ano = Total'!C359</f>
        <v>0</v>
      </c>
      <c r="D359" s="37">
        <f>'[3]SCC X Ano = Total'!D359</f>
        <v>0</v>
      </c>
      <c r="E359" s="37">
        <f>'[3]SCC X Ano = Total'!E359</f>
        <v>0</v>
      </c>
      <c r="F359" s="37">
        <f>'[3]SCC X Ano = Total'!F359</f>
        <v>0</v>
      </c>
      <c r="G359" s="37">
        <f>'[3]SCC X Ano = Total'!G359</f>
        <v>0</v>
      </c>
      <c r="H359" s="37">
        <f>'[3]SCC X Ano = Total'!H359</f>
        <v>0</v>
      </c>
      <c r="I359" s="37">
        <f>'[3]SCC X Ano = Total'!I359</f>
        <v>432000</v>
      </c>
      <c r="J359" s="37">
        <f>'[3]SCC X Ano = Total'!J359</f>
        <v>910400</v>
      </c>
      <c r="K359" s="37">
        <f>'[3]SCC X Ano = Total'!K359</f>
        <v>0</v>
      </c>
      <c r="L359" s="37">
        <f>'[3]SCC X Ano = Total'!L359</f>
        <v>1342400</v>
      </c>
      <c r="M359" s="30">
        <f>'[3]SCC X Ano = Total'!M359</f>
        <v>0</v>
      </c>
      <c r="N359" s="30" t="str">
        <f>'[3]SCC X Ano = Total'!N359</f>
        <v>28 - Sergipe</v>
      </c>
      <c r="O359" s="37">
        <f>'[3]SCC X Ano = Total'!O359</f>
        <v>0</v>
      </c>
      <c r="P359" s="37">
        <f>'[3]SCC X Ano = Total'!P359</f>
        <v>0</v>
      </c>
      <c r="Q359" s="37">
        <f>'[3]SCC X Ano = Total'!Q359</f>
        <v>0</v>
      </c>
      <c r="R359" s="37">
        <f>'[3]SCC X Ano = Total'!R359</f>
        <v>0</v>
      </c>
      <c r="S359" s="37">
        <f>'[3]SCC X Ano = Total'!S359</f>
        <v>0</v>
      </c>
      <c r="T359" s="37">
        <f>'[3]SCC X Ano = Total'!T359</f>
        <v>0</v>
      </c>
      <c r="U359" s="37">
        <f>'[3]SCC X Ano = Total'!U359</f>
        <v>0</v>
      </c>
      <c r="V359" s="37">
        <f>'[3]SCC X Ano = Total'!V359</f>
        <v>3.8998352333073779E-4</v>
      </c>
      <c r="W359" s="37">
        <f>'[3]SCC X Ano = Total'!W359</f>
        <v>8.2185416583403629E-4</v>
      </c>
      <c r="X359" s="37">
        <f>'[3]SCC X Ano = Total'!X359</f>
        <v>0</v>
      </c>
    </row>
    <row r="360" spans="1:24" x14ac:dyDescent="0.25">
      <c r="A360" s="30" t="str">
        <f>'[3]SCC X Ano = Total'!A360</f>
        <v>29 - Bahia</v>
      </c>
      <c r="B360" s="37">
        <f>'[3]SCC X Ano = Total'!B360</f>
        <v>0</v>
      </c>
      <c r="C360" s="37">
        <f>'[3]SCC X Ano = Total'!C360</f>
        <v>1963113.4200000002</v>
      </c>
      <c r="D360" s="37">
        <f>'[3]SCC X Ano = Total'!D360</f>
        <v>13800</v>
      </c>
      <c r="E360" s="37">
        <f>'[3]SCC X Ano = Total'!E360</f>
        <v>0</v>
      </c>
      <c r="F360" s="37">
        <f>'[3]SCC X Ano = Total'!F360</f>
        <v>540850</v>
      </c>
      <c r="G360" s="37">
        <f>'[3]SCC X Ano = Total'!G360</f>
        <v>0</v>
      </c>
      <c r="H360" s="37">
        <f>'[3]SCC X Ano = Total'!H360</f>
        <v>0</v>
      </c>
      <c r="I360" s="37">
        <f>'[3]SCC X Ano = Total'!I360</f>
        <v>3868567.4699999997</v>
      </c>
      <c r="J360" s="37">
        <f>'[3]SCC X Ano = Total'!J360</f>
        <v>587205</v>
      </c>
      <c r="K360" s="37">
        <f>'[3]SCC X Ano = Total'!K360</f>
        <v>0</v>
      </c>
      <c r="L360" s="37">
        <f>'[3]SCC X Ano = Total'!L360</f>
        <v>6973535.8899999997</v>
      </c>
      <c r="M360" s="30">
        <f>'[3]SCC X Ano = Total'!M360</f>
        <v>0</v>
      </c>
      <c r="N360" s="30" t="str">
        <f>'[3]SCC X Ano = Total'!N360</f>
        <v>29 - Bahia</v>
      </c>
      <c r="O360" s="37">
        <f>'[3]SCC X Ano = Total'!O360</f>
        <v>0</v>
      </c>
      <c r="P360" s="37">
        <f>'[3]SCC X Ano = Total'!P360</f>
        <v>1.772180296827441E-3</v>
      </c>
      <c r="Q360" s="37">
        <f>'[3]SCC X Ano = Total'!Q360</f>
        <v>1.2457806995287456E-5</v>
      </c>
      <c r="R360" s="37">
        <f>'[3]SCC X Ano = Total'!R360</f>
        <v>0</v>
      </c>
      <c r="S360" s="37">
        <f>'[3]SCC X Ano = Total'!S360</f>
        <v>4.8824673285516096E-4</v>
      </c>
      <c r="T360" s="37">
        <f>'[3]SCC X Ano = Total'!T360</f>
        <v>0</v>
      </c>
      <c r="U360" s="37">
        <f>'[3]SCC X Ano = Total'!U360</f>
        <v>0</v>
      </c>
      <c r="V360" s="37">
        <f>'[3]SCC X Ano = Total'!V360</f>
        <v>3.4923091948918473E-3</v>
      </c>
      <c r="W360" s="37">
        <f>'[3]SCC X Ano = Total'!W360</f>
        <v>5.3009322874404143E-4</v>
      </c>
      <c r="X360" s="37">
        <f>'[3]SCC X Ano = Total'!X360</f>
        <v>0</v>
      </c>
    </row>
    <row r="361" spans="1:24" x14ac:dyDescent="0.25">
      <c r="A361" s="30" t="str">
        <f>'[3]SCC X Ano = Total'!A361</f>
        <v>31 - Minas Gerais</v>
      </c>
      <c r="B361" s="37">
        <f>'[3]SCC X Ano = Total'!B361</f>
        <v>0</v>
      </c>
      <c r="C361" s="37">
        <f>'[3]SCC X Ano = Total'!C361</f>
        <v>38537552.25</v>
      </c>
      <c r="D361" s="37">
        <f>'[3]SCC X Ano = Total'!D361</f>
        <v>5437000.3399999999</v>
      </c>
      <c r="E361" s="37">
        <f>'[3]SCC X Ano = Total'!E361</f>
        <v>0</v>
      </c>
      <c r="F361" s="37">
        <f>'[3]SCC X Ano = Total'!F361</f>
        <v>2721858.31</v>
      </c>
      <c r="G361" s="37">
        <f>'[3]SCC X Ano = Total'!G361</f>
        <v>7790109.2700000005</v>
      </c>
      <c r="H361" s="37">
        <f>'[3]SCC X Ano = Total'!H361</f>
        <v>0</v>
      </c>
      <c r="I361" s="37">
        <f>'[3]SCC X Ano = Total'!I361</f>
        <v>32482223.610000003</v>
      </c>
      <c r="J361" s="37">
        <f>'[3]SCC X Ano = Total'!J361</f>
        <v>28367046.57</v>
      </c>
      <c r="K361" s="37">
        <f>'[3]SCC X Ano = Total'!K361</f>
        <v>0</v>
      </c>
      <c r="L361" s="37">
        <f>'[3]SCC X Ano = Total'!L361</f>
        <v>115335790.35000002</v>
      </c>
      <c r="M361" s="30">
        <f>'[3]SCC X Ano = Total'!M361</f>
        <v>0</v>
      </c>
      <c r="N361" s="30" t="str">
        <f>'[3]SCC X Ano = Total'!N361</f>
        <v>31 - Minas Gerais</v>
      </c>
      <c r="O361" s="37">
        <f>'[3]SCC X Ano = Total'!O361</f>
        <v>0</v>
      </c>
      <c r="P361" s="37">
        <f>'[3]SCC X Ano = Total'!P361</f>
        <v>3.4789375942123613E-2</v>
      </c>
      <c r="Q361" s="37">
        <f>'[3]SCC X Ano = Total'!Q361</f>
        <v>4.9081957151472667E-3</v>
      </c>
      <c r="R361" s="37">
        <f>'[3]SCC X Ano = Total'!R361</f>
        <v>0</v>
      </c>
      <c r="S361" s="37">
        <f>'[3]SCC X Ano = Total'!S361</f>
        <v>2.4571293836593692E-3</v>
      </c>
      <c r="T361" s="37">
        <f>'[3]SCC X Ano = Total'!T361</f>
        <v>7.0324404172362083E-3</v>
      </c>
      <c r="U361" s="37">
        <f>'[3]SCC X Ano = Total'!U361</f>
        <v>0</v>
      </c>
      <c r="V361" s="37">
        <f>'[3]SCC X Ano = Total'!V361</f>
        <v>2.9322990761677496E-2</v>
      </c>
      <c r="W361" s="37">
        <f>'[3]SCC X Ano = Total'!W361</f>
        <v>2.5608057332999354E-2</v>
      </c>
      <c r="X361" s="37">
        <f>'[3]SCC X Ano = Total'!X361</f>
        <v>0</v>
      </c>
    </row>
    <row r="362" spans="1:24" x14ac:dyDescent="0.25">
      <c r="A362" s="30" t="str">
        <f>'[3]SCC X Ano = Total'!A362</f>
        <v>32 - Espírito Santo</v>
      </c>
      <c r="B362" s="37">
        <f>'[3]SCC X Ano = Total'!B362</f>
        <v>0</v>
      </c>
      <c r="C362" s="37">
        <f>'[3]SCC X Ano = Total'!C362</f>
        <v>2179061.77</v>
      </c>
      <c r="D362" s="37">
        <f>'[3]SCC X Ano = Total'!D362</f>
        <v>222700</v>
      </c>
      <c r="E362" s="37">
        <f>'[3]SCC X Ano = Total'!E362</f>
        <v>0</v>
      </c>
      <c r="F362" s="37">
        <f>'[3]SCC X Ano = Total'!F362</f>
        <v>174520</v>
      </c>
      <c r="G362" s="37">
        <f>'[3]SCC X Ano = Total'!G362</f>
        <v>150000</v>
      </c>
      <c r="H362" s="37">
        <f>'[3]SCC X Ano = Total'!H362</f>
        <v>0</v>
      </c>
      <c r="I362" s="37">
        <f>'[3]SCC X Ano = Total'!I362</f>
        <v>521096.72</v>
      </c>
      <c r="J362" s="37">
        <f>'[3]SCC X Ano = Total'!J362</f>
        <v>4372500</v>
      </c>
      <c r="K362" s="37">
        <f>'[3]SCC X Ano = Total'!K362</f>
        <v>0</v>
      </c>
      <c r="L362" s="37">
        <f>'[3]SCC X Ano = Total'!L362</f>
        <v>7619878.4900000002</v>
      </c>
      <c r="M362" s="30">
        <f>'[3]SCC X Ano = Total'!M362</f>
        <v>0</v>
      </c>
      <c r="N362" s="30" t="str">
        <f>'[3]SCC X Ano = Total'!N362</f>
        <v>32 - Espírito Santo</v>
      </c>
      <c r="O362" s="37">
        <f>'[3]SCC X Ano = Total'!O362</f>
        <v>0</v>
      </c>
      <c r="P362" s="37">
        <f>'[3]SCC X Ano = Total'!P362</f>
        <v>1.9671254319905411E-3</v>
      </c>
      <c r="Q362" s="37">
        <f>'[3]SCC X Ano = Total'!Q362</f>
        <v>2.0104011723554469E-4</v>
      </c>
      <c r="R362" s="37">
        <f>'[3]SCC X Ano = Total'!R362</f>
        <v>0</v>
      </c>
      <c r="S362" s="37">
        <f>'[3]SCC X Ano = Total'!S362</f>
        <v>1.5754612150851934E-4</v>
      </c>
      <c r="T362" s="37">
        <f>'[3]SCC X Ano = Total'!T362</f>
        <v>1.3541094560095063E-4</v>
      </c>
      <c r="U362" s="37">
        <f>'[3]SCC X Ano = Total'!U362</f>
        <v>0</v>
      </c>
      <c r="V362" s="37">
        <f>'[3]SCC X Ano = Total'!V362</f>
        <v>4.7041466403169194E-4</v>
      </c>
      <c r="W362" s="37">
        <f>'[3]SCC X Ano = Total'!W362</f>
        <v>3.9472290642677101E-3</v>
      </c>
      <c r="X362" s="37">
        <f>'[3]SCC X Ano = Total'!X362</f>
        <v>0</v>
      </c>
    </row>
    <row r="363" spans="1:24" x14ac:dyDescent="0.25">
      <c r="A363" s="30" t="str">
        <f>'[3]SCC X Ano = Total'!A363</f>
        <v>33 - Rio de Janeiro</v>
      </c>
      <c r="B363" s="37">
        <f>'[3]SCC X Ano = Total'!B363</f>
        <v>0</v>
      </c>
      <c r="C363" s="37">
        <f>'[3]SCC X Ano = Total'!C363</f>
        <v>107419173.08999999</v>
      </c>
      <c r="D363" s="37">
        <f>'[3]SCC X Ano = Total'!D363</f>
        <v>19278588.23</v>
      </c>
      <c r="E363" s="37">
        <f>'[3]SCC X Ano = Total'!E363</f>
        <v>0</v>
      </c>
      <c r="F363" s="37">
        <f>'[3]SCC X Ano = Total'!F363</f>
        <v>4595505.46</v>
      </c>
      <c r="G363" s="37">
        <f>'[3]SCC X Ano = Total'!G363</f>
        <v>16582327.67</v>
      </c>
      <c r="H363" s="37">
        <f>'[3]SCC X Ano = Total'!H363</f>
        <v>0</v>
      </c>
      <c r="I363" s="37">
        <f>'[3]SCC X Ano = Total'!I363</f>
        <v>42588088.330000006</v>
      </c>
      <c r="J363" s="37">
        <f>'[3]SCC X Ano = Total'!J363</f>
        <v>43184302.189999998</v>
      </c>
      <c r="K363" s="37">
        <f>'[3]SCC X Ano = Total'!K363</f>
        <v>0</v>
      </c>
      <c r="L363" s="37">
        <f>'[3]SCC X Ano = Total'!L363</f>
        <v>233647984.97</v>
      </c>
      <c r="M363" s="30">
        <f>'[3]SCC X Ano = Total'!M363</f>
        <v>0</v>
      </c>
      <c r="N363" s="30" t="str">
        <f>'[3]SCC X Ano = Total'!N363</f>
        <v>33 - Rio de Janeiro</v>
      </c>
      <c r="O363" s="37">
        <f>'[3]SCC X Ano = Total'!O363</f>
        <v>0</v>
      </c>
      <c r="P363" s="37">
        <f>'[3]SCC X Ano = Total'!P363</f>
        <v>9.6971545358593911E-2</v>
      </c>
      <c r="Q363" s="37">
        <f>'[3]SCC X Ano = Total'!Q363</f>
        <v>1.7403545747171047E-2</v>
      </c>
      <c r="R363" s="37">
        <f>'[3]SCC X Ano = Total'!R363</f>
        <v>0</v>
      </c>
      <c r="S363" s="37">
        <f>'[3]SCC X Ano = Total'!S363</f>
        <v>4.1485449323528769E-3</v>
      </c>
      <c r="T363" s="37">
        <f>'[3]SCC X Ano = Total'!T363</f>
        <v>1.4969524467063388E-2</v>
      </c>
      <c r="U363" s="37">
        <f>'[3]SCC X Ano = Total'!U363</f>
        <v>0</v>
      </c>
      <c r="V363" s="37">
        <f>'[3]SCC X Ano = Total'!V363</f>
        <v>3.844595541401407E-2</v>
      </c>
      <c r="W363" s="37">
        <f>'[3]SCC X Ano = Total'!W363</f>
        <v>3.8984181297767345E-2</v>
      </c>
      <c r="X363" s="37">
        <f>'[3]SCC X Ano = Total'!X363</f>
        <v>0</v>
      </c>
    </row>
    <row r="364" spans="1:24" x14ac:dyDescent="0.25">
      <c r="A364" s="30" t="str">
        <f>'[3]SCC X Ano = Total'!A364</f>
        <v>35 - São Paulo</v>
      </c>
      <c r="B364" s="37">
        <f>'[3]SCC X Ano = Total'!B364</f>
        <v>20000</v>
      </c>
      <c r="C364" s="37">
        <f>'[3]SCC X Ano = Total'!C364</f>
        <v>183665900.95999998</v>
      </c>
      <c r="D364" s="37">
        <f>'[3]SCC X Ano = Total'!D364</f>
        <v>31073947.079999994</v>
      </c>
      <c r="E364" s="37">
        <f>'[3]SCC X Ano = Total'!E364</f>
        <v>0</v>
      </c>
      <c r="F364" s="37">
        <f>'[3]SCC X Ano = Total'!F364</f>
        <v>21605189.449999999</v>
      </c>
      <c r="G364" s="37">
        <f>'[3]SCC X Ano = Total'!G364</f>
        <v>127810236.74000007</v>
      </c>
      <c r="H364" s="37">
        <f>'[3]SCC X Ano = Total'!H364</f>
        <v>0</v>
      </c>
      <c r="I364" s="37">
        <f>'[3]SCC X Ano = Total'!I364</f>
        <v>103829297.09000003</v>
      </c>
      <c r="J364" s="37">
        <f>'[3]SCC X Ano = Total'!J364</f>
        <v>47530887.499999985</v>
      </c>
      <c r="K364" s="37">
        <f>'[3]SCC X Ano = Total'!K364</f>
        <v>0</v>
      </c>
      <c r="L364" s="37">
        <f>'[3]SCC X Ano = Total'!L364</f>
        <v>515535458.82000005</v>
      </c>
      <c r="M364" s="30">
        <f>'[3]SCC X Ano = Total'!M364</f>
        <v>0</v>
      </c>
      <c r="N364" s="30" t="str">
        <f>'[3]SCC X Ano = Total'!N364</f>
        <v>35 - São Paulo</v>
      </c>
      <c r="O364" s="37">
        <f>'[3]SCC X Ano = Total'!O364</f>
        <v>1.8054792746793415E-5</v>
      </c>
      <c r="P364" s="37">
        <f>'[3]SCC X Ano = Total'!P364</f>
        <v>0.16580248882429427</v>
      </c>
      <c r="Q364" s="37">
        <f>'[3]SCC X Ano = Total'!Q364</f>
        <v>2.8051683717711318E-2</v>
      </c>
      <c r="R364" s="37">
        <f>'[3]SCC X Ano = Total'!R364</f>
        <v>0</v>
      </c>
      <c r="S364" s="37">
        <f>'[3]SCC X Ano = Total'!S364</f>
        <v>1.9503860888747882E-2</v>
      </c>
      <c r="T364" s="37">
        <f>'[3]SCC X Ano = Total'!T364</f>
        <v>0.11537936676296513</v>
      </c>
      <c r="U364" s="37">
        <f>'[3]SCC X Ano = Total'!U364</f>
        <v>0</v>
      </c>
      <c r="V364" s="37">
        <f>'[3]SCC X Ano = Total'!V364</f>
        <v>9.3730822000259562E-2</v>
      </c>
      <c r="W364" s="37">
        <f>'[3]SCC X Ano = Total'!W364</f>
        <v>4.290801614418268E-2</v>
      </c>
      <c r="X364" s="37">
        <f>'[3]SCC X Ano = Total'!X364</f>
        <v>0</v>
      </c>
    </row>
    <row r="365" spans="1:24" x14ac:dyDescent="0.25">
      <c r="A365" s="30" t="str">
        <f>'[3]SCC X Ano = Total'!A365</f>
        <v>41 - Paraná</v>
      </c>
      <c r="B365" s="37">
        <f>'[3]SCC X Ano = Total'!B365</f>
        <v>0</v>
      </c>
      <c r="C365" s="37">
        <f>'[3]SCC X Ano = Total'!C365</f>
        <v>26636383.210000005</v>
      </c>
      <c r="D365" s="37">
        <f>'[3]SCC X Ano = Total'!D365</f>
        <v>1065891.48</v>
      </c>
      <c r="E365" s="37">
        <f>'[3]SCC X Ano = Total'!E365</f>
        <v>0</v>
      </c>
      <c r="F365" s="37">
        <f>'[3]SCC X Ano = Total'!F365</f>
        <v>2736123.82</v>
      </c>
      <c r="G365" s="37">
        <f>'[3]SCC X Ano = Total'!G365</f>
        <v>4193017.4499999997</v>
      </c>
      <c r="H365" s="37">
        <f>'[3]SCC X Ano = Total'!H365</f>
        <v>0</v>
      </c>
      <c r="I365" s="37">
        <f>'[3]SCC X Ano = Total'!I365</f>
        <v>14527930.780000003</v>
      </c>
      <c r="J365" s="37">
        <f>'[3]SCC X Ano = Total'!J365</f>
        <v>5860379.8700000001</v>
      </c>
      <c r="K365" s="37">
        <f>'[3]SCC X Ano = Total'!K365</f>
        <v>0</v>
      </c>
      <c r="L365" s="37">
        <f>'[3]SCC X Ano = Total'!L365</f>
        <v>55019726.610000007</v>
      </c>
      <c r="M365" s="30">
        <f>'[3]SCC X Ano = Total'!M365</f>
        <v>0</v>
      </c>
      <c r="N365" s="30" t="str">
        <f>'[3]SCC X Ano = Total'!N365</f>
        <v>41 - Paraná</v>
      </c>
      <c r="O365" s="37">
        <f>'[3]SCC X Ano = Total'!O365</f>
        <v>0</v>
      </c>
      <c r="P365" s="37">
        <f>'[3]SCC X Ano = Total'!P365</f>
        <v>2.40457189190359E-2</v>
      </c>
      <c r="Q365" s="37">
        <f>'[3]SCC X Ano = Total'!Q365</f>
        <v>9.6222248809864493E-4</v>
      </c>
      <c r="R365" s="37">
        <f>'[3]SCC X Ano = Total'!R365</f>
        <v>0</v>
      </c>
      <c r="S365" s="37">
        <f>'[3]SCC X Ano = Total'!S365</f>
        <v>2.4700074249832346E-3</v>
      </c>
      <c r="T365" s="37">
        <f>'[3]SCC X Ano = Total'!T365</f>
        <v>3.7852030521719109E-3</v>
      </c>
      <c r="U365" s="37">
        <f>'[3]SCC X Ano = Total'!U365</f>
        <v>0</v>
      </c>
      <c r="V365" s="37">
        <f>'[3]SCC X Ano = Total'!V365</f>
        <v>1.3114938963633043E-2</v>
      </c>
      <c r="W365" s="37">
        <f>'[3]SCC X Ano = Total'!W365</f>
        <v>5.2903971985165067E-3</v>
      </c>
      <c r="X365" s="37">
        <f>'[3]SCC X Ano = Total'!X365</f>
        <v>0</v>
      </c>
    </row>
    <row r="366" spans="1:24" x14ac:dyDescent="0.25">
      <c r="A366" s="30" t="str">
        <f>'[3]SCC X Ano = Total'!A366</f>
        <v>42 - Santa Catarina</v>
      </c>
      <c r="B366" s="37">
        <f>'[3]SCC X Ano = Total'!B366</f>
        <v>0</v>
      </c>
      <c r="C366" s="37">
        <f>'[3]SCC X Ano = Total'!C366</f>
        <v>17431087.799999997</v>
      </c>
      <c r="D366" s="37">
        <f>'[3]SCC X Ano = Total'!D366</f>
        <v>2228474.9300000002</v>
      </c>
      <c r="E366" s="37">
        <f>'[3]SCC X Ano = Total'!E366</f>
        <v>0</v>
      </c>
      <c r="F366" s="37">
        <f>'[3]SCC X Ano = Total'!F366</f>
        <v>1327789.6600000001</v>
      </c>
      <c r="G366" s="37">
        <f>'[3]SCC X Ano = Total'!G366</f>
        <v>1913598.9300000002</v>
      </c>
      <c r="H366" s="37">
        <f>'[3]SCC X Ano = Total'!H366</f>
        <v>0</v>
      </c>
      <c r="I366" s="37">
        <f>'[3]SCC X Ano = Total'!I366</f>
        <v>9280974.8499999978</v>
      </c>
      <c r="J366" s="37">
        <f>'[3]SCC X Ano = Total'!J366</f>
        <v>1713667.63</v>
      </c>
      <c r="K366" s="37">
        <f>'[3]SCC X Ano = Total'!K366</f>
        <v>0</v>
      </c>
      <c r="L366" s="37">
        <f>'[3]SCC X Ano = Total'!L366</f>
        <v>33895593.799999997</v>
      </c>
      <c r="M366" s="30">
        <f>'[3]SCC X Ano = Total'!M366</f>
        <v>0</v>
      </c>
      <c r="N366" s="30" t="str">
        <f>'[3]SCC X Ano = Total'!N366</f>
        <v>42 - Santa Catarina</v>
      </c>
      <c r="O366" s="37">
        <f>'[3]SCC X Ano = Total'!O366</f>
        <v>0</v>
      </c>
      <c r="P366" s="37">
        <f>'[3]SCC X Ano = Total'!P366</f>
        <v>1.5735733879007958E-2</v>
      </c>
      <c r="Q366" s="37">
        <f>'[3]SCC X Ano = Total'!Q366</f>
        <v>2.0117326501287482E-3</v>
      </c>
      <c r="R366" s="37">
        <f>'[3]SCC X Ano = Total'!R366</f>
        <v>0</v>
      </c>
      <c r="S366" s="37">
        <f>'[3]SCC X Ano = Total'!S366</f>
        <v>1.198648356131765E-3</v>
      </c>
      <c r="T366" s="37">
        <f>'[3]SCC X Ano = Total'!T366</f>
        <v>1.7274816040817821E-3</v>
      </c>
      <c r="U366" s="37">
        <f>'[3]SCC X Ano = Total'!U366</f>
        <v>0</v>
      </c>
      <c r="V366" s="37">
        <f>'[3]SCC X Ano = Total'!V366</f>
        <v>8.3783038702476033E-3</v>
      </c>
      <c r="W366" s="37">
        <f>'[3]SCC X Ano = Total'!W366</f>
        <v>1.546995694826933E-3</v>
      </c>
      <c r="X366" s="37">
        <f>'[3]SCC X Ano = Total'!X366</f>
        <v>0</v>
      </c>
    </row>
    <row r="367" spans="1:24" x14ac:dyDescent="0.25">
      <c r="A367" s="30" t="str">
        <f>'[3]SCC X Ano = Total'!A367</f>
        <v>43 - Rio Grande do Sul</v>
      </c>
      <c r="B367" s="37">
        <f>'[3]SCC X Ano = Total'!B367</f>
        <v>81581.2</v>
      </c>
      <c r="C367" s="37">
        <f>'[3]SCC X Ano = Total'!C367</f>
        <v>28493520.279999994</v>
      </c>
      <c r="D367" s="37">
        <f>'[3]SCC X Ano = Total'!D367</f>
        <v>2422086</v>
      </c>
      <c r="E367" s="37">
        <f>'[3]SCC X Ano = Total'!E367</f>
        <v>0</v>
      </c>
      <c r="F367" s="37">
        <f>'[3]SCC X Ano = Total'!F367</f>
        <v>2689872.16</v>
      </c>
      <c r="G367" s="37">
        <f>'[3]SCC X Ano = Total'!G367</f>
        <v>9645934.2599999998</v>
      </c>
      <c r="H367" s="37">
        <f>'[3]SCC X Ano = Total'!H367</f>
        <v>0</v>
      </c>
      <c r="I367" s="37">
        <f>'[3]SCC X Ano = Total'!I367</f>
        <v>20164170.649999999</v>
      </c>
      <c r="J367" s="37">
        <f>'[3]SCC X Ano = Total'!J367</f>
        <v>8842506.5500000007</v>
      </c>
      <c r="K367" s="37">
        <f>'[3]SCC X Ano = Total'!K367</f>
        <v>0</v>
      </c>
      <c r="L367" s="37">
        <f>'[3]SCC X Ano = Total'!L367</f>
        <v>72339671.099999994</v>
      </c>
      <c r="M367" s="30">
        <f>'[3]SCC X Ano = Total'!M367</f>
        <v>0</v>
      </c>
      <c r="N367" s="30" t="str">
        <f>'[3]SCC X Ano = Total'!N367</f>
        <v>43 - Rio Grande do Sul</v>
      </c>
      <c r="O367" s="37">
        <f>'[3]SCC X Ano = Total'!O367</f>
        <v>7.3646582901735146E-5</v>
      </c>
      <c r="P367" s="37">
        <f>'[3]SCC X Ano = Total'!P367</f>
        <v>2.5722230164097748E-2</v>
      </c>
      <c r="Q367" s="37">
        <f>'[3]SCC X Ano = Total'!Q367</f>
        <v>2.1865130372454938E-3</v>
      </c>
      <c r="R367" s="37">
        <f>'[3]SCC X Ano = Total'!R367</f>
        <v>0</v>
      </c>
      <c r="S367" s="37">
        <f>'[3]SCC X Ano = Total'!S367</f>
        <v>2.4282542182084768E-3</v>
      </c>
      <c r="T367" s="37">
        <f>'[3]SCC X Ano = Total'!T367</f>
        <v>8.7077671956747055E-3</v>
      </c>
      <c r="U367" s="37">
        <f>'[3]SCC X Ano = Total'!U367</f>
        <v>0</v>
      </c>
      <c r="V367" s="37">
        <f>'[3]SCC X Ano = Total'!V367</f>
        <v>1.8202996099836232E-2</v>
      </c>
      <c r="W367" s="37">
        <f>'[3]SCC X Ano = Total'!W367</f>
        <v>7.9824811561206646E-3</v>
      </c>
      <c r="X367" s="37">
        <f>'[3]SCC X Ano = Total'!X367</f>
        <v>0</v>
      </c>
    </row>
    <row r="368" spans="1:24" x14ac:dyDescent="0.25">
      <c r="A368" s="30" t="str">
        <f>'[3]SCC X Ano = Total'!A368</f>
        <v>50 - Mato Grosso do Sul</v>
      </c>
      <c r="B368" s="37">
        <f>'[3]SCC X Ano = Total'!B368</f>
        <v>0</v>
      </c>
      <c r="C368" s="37">
        <f>'[3]SCC X Ano = Total'!C368</f>
        <v>220000</v>
      </c>
      <c r="D368" s="37">
        <f>'[3]SCC X Ano = Total'!D368</f>
        <v>0</v>
      </c>
      <c r="E368" s="37">
        <f>'[3]SCC X Ano = Total'!E368</f>
        <v>0</v>
      </c>
      <c r="F368" s="37">
        <f>'[3]SCC X Ano = Total'!F368</f>
        <v>0</v>
      </c>
      <c r="G368" s="37">
        <f>'[3]SCC X Ano = Total'!G368</f>
        <v>0</v>
      </c>
      <c r="H368" s="37">
        <f>'[3]SCC X Ano = Total'!H368</f>
        <v>0</v>
      </c>
      <c r="I368" s="37">
        <f>'[3]SCC X Ano = Total'!I368</f>
        <v>1781590</v>
      </c>
      <c r="J368" s="37">
        <f>'[3]SCC X Ano = Total'!J368</f>
        <v>147368</v>
      </c>
      <c r="K368" s="37">
        <f>'[3]SCC X Ano = Total'!K368</f>
        <v>0</v>
      </c>
      <c r="L368" s="37">
        <f>'[3]SCC X Ano = Total'!L368</f>
        <v>2148958</v>
      </c>
      <c r="M368" s="30">
        <f>'[3]SCC X Ano = Total'!M368</f>
        <v>0</v>
      </c>
      <c r="N368" s="30" t="str">
        <f>'[3]SCC X Ano = Total'!N368</f>
        <v>50 - Mato Grosso do Sul</v>
      </c>
      <c r="O368" s="37">
        <f>'[3]SCC X Ano = Total'!O368</f>
        <v>0</v>
      </c>
      <c r="P368" s="37">
        <f>'[3]SCC X Ano = Total'!P368</f>
        <v>1.9860272021472757E-4</v>
      </c>
      <c r="Q368" s="37">
        <f>'[3]SCC X Ano = Total'!Q368</f>
        <v>0</v>
      </c>
      <c r="R368" s="37">
        <f>'[3]SCC X Ano = Total'!R368</f>
        <v>0</v>
      </c>
      <c r="S368" s="37">
        <f>'[3]SCC X Ano = Total'!S368</f>
        <v>0</v>
      </c>
      <c r="T368" s="37">
        <f>'[3]SCC X Ano = Total'!T368</f>
        <v>0</v>
      </c>
      <c r="U368" s="37">
        <f>'[3]SCC X Ano = Total'!U368</f>
        <v>0</v>
      </c>
      <c r="V368" s="37">
        <f>'[3]SCC X Ano = Total'!V368</f>
        <v>1.6083119104879841E-3</v>
      </c>
      <c r="W368" s="37">
        <f>'[3]SCC X Ano = Total'!W368</f>
        <v>1.3303493487547261E-4</v>
      </c>
      <c r="X368" s="37">
        <f>'[3]SCC X Ano = Total'!X368</f>
        <v>0</v>
      </c>
    </row>
    <row r="369" spans="1:24" x14ac:dyDescent="0.25">
      <c r="A369" s="30" t="str">
        <f>'[3]SCC X Ano = Total'!A369</f>
        <v>51 - Mato Grosso</v>
      </c>
      <c r="B369" s="37">
        <f>'[3]SCC X Ano = Total'!B369</f>
        <v>0</v>
      </c>
      <c r="C369" s="37">
        <f>'[3]SCC X Ano = Total'!C369</f>
        <v>291623.94</v>
      </c>
      <c r="D369" s="37">
        <f>'[3]SCC X Ano = Total'!D369</f>
        <v>0</v>
      </c>
      <c r="E369" s="37">
        <f>'[3]SCC X Ano = Total'!E369</f>
        <v>0</v>
      </c>
      <c r="F369" s="37">
        <f>'[3]SCC X Ano = Total'!F369</f>
        <v>73921.08</v>
      </c>
      <c r="G369" s="37">
        <f>'[3]SCC X Ano = Total'!G369</f>
        <v>376219.3</v>
      </c>
      <c r="H369" s="37">
        <f>'[3]SCC X Ano = Total'!H369</f>
        <v>0</v>
      </c>
      <c r="I369" s="37">
        <f>'[3]SCC X Ano = Total'!I369</f>
        <v>1412076</v>
      </c>
      <c r="J369" s="37">
        <f>'[3]SCC X Ano = Total'!J369</f>
        <v>0</v>
      </c>
      <c r="K369" s="37">
        <f>'[3]SCC X Ano = Total'!K369</f>
        <v>0</v>
      </c>
      <c r="L369" s="37">
        <f>'[3]SCC X Ano = Total'!L369</f>
        <v>2153840.3200000003</v>
      </c>
      <c r="M369" s="30">
        <f>'[3]SCC X Ano = Total'!M369</f>
        <v>0</v>
      </c>
      <c r="N369" s="30" t="str">
        <f>'[3]SCC X Ano = Total'!N369</f>
        <v>51 - Mato Grosso</v>
      </c>
      <c r="O369" s="37">
        <f>'[3]SCC X Ano = Total'!O369</f>
        <v>0</v>
      </c>
      <c r="P369" s="37">
        <f>'[3]SCC X Ano = Total'!P369</f>
        <v>2.6326048983516589E-4</v>
      </c>
      <c r="Q369" s="37">
        <f>'[3]SCC X Ano = Total'!Q369</f>
        <v>0</v>
      </c>
      <c r="R369" s="37">
        <f>'[3]SCC X Ano = Total'!R369</f>
        <v>0</v>
      </c>
      <c r="S369" s="37">
        <f>'[3]SCC X Ano = Total'!S369</f>
        <v>6.6731488950956799E-5</v>
      </c>
      <c r="T369" s="37">
        <f>'[3]SCC X Ano = Total'!T369</f>
        <v>3.3962807444218481E-4</v>
      </c>
      <c r="U369" s="37">
        <f>'[3]SCC X Ano = Total'!U369</f>
        <v>0</v>
      </c>
      <c r="V369" s="37">
        <f>'[3]SCC X Ano = Total'!V369</f>
        <v>1.2747369761360529E-3</v>
      </c>
      <c r="W369" s="37">
        <f>'[3]SCC X Ano = Total'!W369</f>
        <v>0</v>
      </c>
      <c r="X369" s="37">
        <f>'[3]SCC X Ano = Total'!X369</f>
        <v>0</v>
      </c>
    </row>
    <row r="370" spans="1:24" x14ac:dyDescent="0.25">
      <c r="A370" s="30" t="str">
        <f>'[3]SCC X Ano = Total'!A370</f>
        <v>52 - Goiás</v>
      </c>
      <c r="B370" s="37">
        <f>'[3]SCC X Ano = Total'!B370</f>
        <v>0</v>
      </c>
      <c r="C370" s="37">
        <f>'[3]SCC X Ano = Total'!C370</f>
        <v>1245000</v>
      </c>
      <c r="D370" s="37">
        <f>'[3]SCC X Ano = Total'!D370</f>
        <v>0</v>
      </c>
      <c r="E370" s="37">
        <f>'[3]SCC X Ano = Total'!E370</f>
        <v>0</v>
      </c>
      <c r="F370" s="37">
        <f>'[3]SCC X Ano = Total'!F370</f>
        <v>16400</v>
      </c>
      <c r="G370" s="37">
        <f>'[3]SCC X Ano = Total'!G370</f>
        <v>270000</v>
      </c>
      <c r="H370" s="37">
        <f>'[3]SCC X Ano = Total'!H370</f>
        <v>0</v>
      </c>
      <c r="I370" s="37">
        <f>'[3]SCC X Ano = Total'!I370</f>
        <v>1261595</v>
      </c>
      <c r="J370" s="37">
        <f>'[3]SCC X Ano = Total'!J370</f>
        <v>0</v>
      </c>
      <c r="K370" s="37">
        <f>'[3]SCC X Ano = Total'!K370</f>
        <v>0</v>
      </c>
      <c r="L370" s="37">
        <f>'[3]SCC X Ano = Total'!L370</f>
        <v>2792995</v>
      </c>
      <c r="M370" s="30">
        <f>'[3]SCC X Ano = Total'!M370</f>
        <v>0</v>
      </c>
      <c r="N370" s="30" t="str">
        <f>'[3]SCC X Ano = Total'!N370</f>
        <v>52 - Goiás</v>
      </c>
      <c r="O370" s="37">
        <f>'[3]SCC X Ano = Total'!O370</f>
        <v>0</v>
      </c>
      <c r="P370" s="37">
        <f>'[3]SCC X Ano = Total'!P370</f>
        <v>1.1239108484878901E-3</v>
      </c>
      <c r="Q370" s="37">
        <f>'[3]SCC X Ano = Total'!Q370</f>
        <v>0</v>
      </c>
      <c r="R370" s="37">
        <f>'[3]SCC X Ano = Total'!R370</f>
        <v>0</v>
      </c>
      <c r="S370" s="37">
        <f>'[3]SCC X Ano = Total'!S370</f>
        <v>1.48049300523706E-5</v>
      </c>
      <c r="T370" s="37">
        <f>'[3]SCC X Ano = Total'!T370</f>
        <v>2.4373970208171111E-4</v>
      </c>
      <c r="U370" s="37">
        <f>'[3]SCC X Ano = Total'!U370</f>
        <v>0</v>
      </c>
      <c r="V370" s="37">
        <f>'[3]SCC X Ano = Total'!V370</f>
        <v>1.1388918127695419E-3</v>
      </c>
      <c r="W370" s="37">
        <f>'[3]SCC X Ano = Total'!W370</f>
        <v>0</v>
      </c>
      <c r="X370" s="37">
        <f>'[3]SCC X Ano = Total'!X370</f>
        <v>0</v>
      </c>
    </row>
    <row r="371" spans="1:24" x14ac:dyDescent="0.25">
      <c r="A371" s="30" t="str">
        <f>'[3]SCC X Ano = Total'!A371</f>
        <v>53 - Distrito Federal</v>
      </c>
      <c r="B371" s="37">
        <f>'[3]SCC X Ano = Total'!B371</f>
        <v>0</v>
      </c>
      <c r="C371" s="37">
        <f>'[3]SCC X Ano = Total'!C371</f>
        <v>6480096.3300000001</v>
      </c>
      <c r="D371" s="37">
        <f>'[3]SCC X Ano = Total'!D371</f>
        <v>631372</v>
      </c>
      <c r="E371" s="37">
        <f>'[3]SCC X Ano = Total'!E371</f>
        <v>0</v>
      </c>
      <c r="F371" s="37">
        <f>'[3]SCC X Ano = Total'!F371</f>
        <v>478354</v>
      </c>
      <c r="G371" s="37">
        <f>'[3]SCC X Ano = Total'!G371</f>
        <v>1138540.22</v>
      </c>
      <c r="H371" s="37">
        <f>'[3]SCC X Ano = Total'!H371</f>
        <v>0</v>
      </c>
      <c r="I371" s="37">
        <f>'[3]SCC X Ano = Total'!I371</f>
        <v>2884946</v>
      </c>
      <c r="J371" s="37">
        <f>'[3]SCC X Ano = Total'!J371</f>
        <v>101240</v>
      </c>
      <c r="K371" s="37">
        <f>'[3]SCC X Ano = Total'!K371</f>
        <v>0</v>
      </c>
      <c r="L371" s="37">
        <f>'[3]SCC X Ano = Total'!L371</f>
        <v>11714548.550000001</v>
      </c>
      <c r="M371" s="30">
        <f>'[3]SCC X Ano = Total'!M371</f>
        <v>0</v>
      </c>
      <c r="N371" s="30" t="str">
        <f>'[3]SCC X Ano = Total'!N371</f>
        <v>53 - Distrito Federal</v>
      </c>
      <c r="O371" s="37">
        <f>'[3]SCC X Ano = Total'!O371</f>
        <v>0</v>
      </c>
      <c r="P371" s="37">
        <f>'[3]SCC X Ano = Total'!P371</f>
        <v>5.8498398108703317E-3</v>
      </c>
      <c r="Q371" s="37">
        <f>'[3]SCC X Ano = Total'!Q371</f>
        <v>5.6996453030642264E-4</v>
      </c>
      <c r="R371" s="37">
        <f>'[3]SCC X Ano = Total'!R371</f>
        <v>0</v>
      </c>
      <c r="S371" s="37">
        <f>'[3]SCC X Ano = Total'!S371</f>
        <v>4.3182911647998088E-4</v>
      </c>
      <c r="T371" s="37">
        <f>'[3]SCC X Ano = Total'!T371</f>
        <v>1.027805385299429E-3</v>
      </c>
      <c r="U371" s="37">
        <f>'[3]SCC X Ano = Total'!U371</f>
        <v>0</v>
      </c>
      <c r="V371" s="37">
        <f>'[3]SCC X Ano = Total'!V371</f>
        <v>2.6043551057845339E-3</v>
      </c>
      <c r="W371" s="37">
        <f>'[3]SCC X Ano = Total'!W371</f>
        <v>9.1393360884268267E-5</v>
      </c>
      <c r="X371" s="37">
        <f>'[3]SCC X Ano = Total'!X371</f>
        <v>0</v>
      </c>
    </row>
    <row r="372" spans="1:24" x14ac:dyDescent="0.25">
      <c r="A372" s="30" t="str">
        <f>'[3]SCC X Ano = Total'!A372</f>
        <v>Total</v>
      </c>
      <c r="B372" s="37">
        <f>'[3]SCC X Ano = Total'!B372</f>
        <v>277581.2</v>
      </c>
      <c r="C372" s="37">
        <f>'[3]SCC X Ano = Total'!C372</f>
        <v>433490012.36999989</v>
      </c>
      <c r="D372" s="37">
        <f>'[3]SCC X Ano = Total'!D372</f>
        <v>66058830.479999989</v>
      </c>
      <c r="E372" s="37">
        <f>'[3]SCC X Ano = Total'!E372</f>
        <v>0</v>
      </c>
      <c r="F372" s="37">
        <f>'[3]SCC X Ano = Total'!F372</f>
        <v>38502923.589999989</v>
      </c>
      <c r="G372" s="37">
        <f>'[3]SCC X Ano = Total'!G372</f>
        <v>173771541.97000006</v>
      </c>
      <c r="H372" s="37">
        <f>'[3]SCC X Ano = Total'!H372</f>
        <v>0</v>
      </c>
      <c r="I372" s="37">
        <f>'[3]SCC X Ano = Total'!I372</f>
        <v>249039814.39000005</v>
      </c>
      <c r="J372" s="37">
        <f>'[3]SCC X Ano = Total'!J372</f>
        <v>146598403.30999997</v>
      </c>
      <c r="K372" s="37">
        <f>'[3]SCC X Ano = Total'!K372</f>
        <v>0</v>
      </c>
      <c r="L372" s="37">
        <f>'[3]SCC X Ano = Total'!L372</f>
        <v>1107739107.3099999</v>
      </c>
      <c r="M372" s="30">
        <f>'[3]SCC X Ano = Total'!M372</f>
        <v>0</v>
      </c>
      <c r="N372" s="30" t="str">
        <f>'[3]SCC X Ano = Total'!N372</f>
        <v>Total</v>
      </c>
      <c r="O372" s="37">
        <f>'[3]SCC X Ano = Total'!O372</f>
        <v>2.5058355182031061E-4</v>
      </c>
      <c r="P372" s="37">
        <f>'[3]SCC X Ano = Total'!P372</f>
        <v>0.39132861655726309</v>
      </c>
      <c r="Q372" s="37">
        <f>'[3]SCC X Ano = Total'!Q372</f>
        <v>5.9633924670597978E-2</v>
      </c>
      <c r="R372" s="37">
        <f>'[3]SCC X Ano = Total'!R372</f>
        <v>0</v>
      </c>
      <c r="S372" s="37">
        <f>'[3]SCC X Ano = Total'!S372</f>
        <v>3.4758115278153645E-2</v>
      </c>
      <c r="T372" s="37">
        <f>'[3]SCC X Ano = Total'!T372</f>
        <v>0.15687045877795322</v>
      </c>
      <c r="U372" s="37">
        <f>'[3]SCC X Ano = Total'!U372</f>
        <v>0</v>
      </c>
      <c r="V372" s="37">
        <f>'[3]SCC X Ano = Total'!V372</f>
        <v>0.22481811172556757</v>
      </c>
      <c r="W372" s="37">
        <f>'[3]SCC X Ano = Total'!W372</f>
        <v>0.13234018943864417</v>
      </c>
      <c r="X372" s="37">
        <f>'[3]SCC X Ano = Total'!X372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39997558519241921"/>
  </sheetPr>
  <dimension ref="A1:X372"/>
  <sheetViews>
    <sheetView tabSelected="1" topLeftCell="A271" workbookViewId="0">
      <selection activeCell="B304" sqref="B304"/>
    </sheetView>
  </sheetViews>
  <sheetFormatPr defaultRowHeight="15" x14ac:dyDescent="0.25"/>
  <cols>
    <col min="1" max="1" width="37.5703125" style="30" bestFit="1" customWidth="1"/>
    <col min="2" max="2" width="20.140625" style="30" bestFit="1" customWidth="1"/>
    <col min="3" max="3" width="25.85546875" style="30" bestFit="1" customWidth="1"/>
    <col min="4" max="4" width="15.28515625" style="30" bestFit="1" customWidth="1"/>
    <col min="5" max="5" width="13.7109375" style="30" bestFit="1" customWidth="1"/>
    <col min="6" max="6" width="13.28515625" style="30" bestFit="1" customWidth="1"/>
    <col min="7" max="7" width="26.5703125" style="30" bestFit="1" customWidth="1"/>
    <col min="8" max="10" width="15.28515625" style="30" bestFit="1" customWidth="1"/>
    <col min="11" max="11" width="11.42578125" style="30" bestFit="1" customWidth="1"/>
    <col min="12" max="12" width="14.28515625" style="30" bestFit="1" customWidth="1"/>
    <col min="13" max="13" width="9.140625" style="30"/>
    <col min="14" max="14" width="23.140625" style="30" bestFit="1" customWidth="1"/>
    <col min="15" max="15" width="19.5703125" style="30" bestFit="1" customWidth="1"/>
    <col min="16" max="16" width="25.85546875" style="30" bestFit="1" customWidth="1"/>
    <col min="17" max="17" width="11.42578125" style="30" bestFit="1" customWidth="1"/>
    <col min="18" max="18" width="13.7109375" style="30" bestFit="1" customWidth="1"/>
    <col min="19" max="19" width="10" style="30" bestFit="1" customWidth="1"/>
    <col min="20" max="20" width="26.5703125" style="30" bestFit="1" customWidth="1"/>
    <col min="21" max="21" width="15.28515625" style="30" bestFit="1" customWidth="1"/>
    <col min="22" max="22" width="10" style="30" bestFit="1" customWidth="1"/>
    <col min="23" max="23" width="10.85546875" style="30" bestFit="1" customWidth="1"/>
    <col min="24" max="24" width="11.42578125" style="30" bestFit="1" customWidth="1"/>
    <col min="25" max="16384" width="9.140625" style="30"/>
  </cols>
  <sheetData>
    <row r="1" spans="1:24" s="23" customFormat="1" x14ac:dyDescent="0.25"/>
    <row r="3" spans="1:24" x14ac:dyDescent="0.25">
      <c r="A3" s="28"/>
      <c r="B3" s="29">
        <v>2007</v>
      </c>
      <c r="C3" s="28">
        <v>2007</v>
      </c>
      <c r="D3" s="28">
        <v>2007</v>
      </c>
      <c r="E3" s="28">
        <v>2007</v>
      </c>
      <c r="F3" s="28">
        <v>2007</v>
      </c>
      <c r="G3" s="28">
        <v>2007</v>
      </c>
      <c r="H3" s="28">
        <v>2007</v>
      </c>
      <c r="I3" s="28">
        <v>2007</v>
      </c>
      <c r="J3" s="28">
        <v>2007</v>
      </c>
      <c r="K3" s="28">
        <v>2007</v>
      </c>
      <c r="L3" s="28"/>
      <c r="N3" s="28"/>
      <c r="O3" s="29"/>
      <c r="P3" s="28"/>
      <c r="Q3" s="28"/>
      <c r="R3" s="28"/>
      <c r="S3" s="28"/>
      <c r="T3" s="28"/>
      <c r="U3" s="28"/>
      <c r="V3" s="28"/>
      <c r="W3" s="28"/>
      <c r="X3" s="28"/>
    </row>
    <row r="4" spans="1:24" x14ac:dyDescent="0.25">
      <c r="A4" s="28"/>
      <c r="B4" s="28" t="s">
        <v>283</v>
      </c>
      <c r="C4" s="28" t="s">
        <v>284</v>
      </c>
      <c r="D4" s="28" t="s">
        <v>285</v>
      </c>
      <c r="E4" s="28" t="s">
        <v>286</v>
      </c>
      <c r="F4" s="28" t="s">
        <v>287</v>
      </c>
      <c r="G4" s="28" t="s">
        <v>288</v>
      </c>
      <c r="H4" s="28" t="s">
        <v>289</v>
      </c>
      <c r="I4" s="28" t="s">
        <v>290</v>
      </c>
      <c r="J4" s="28" t="s">
        <v>291</v>
      </c>
      <c r="K4" s="28" t="s">
        <v>292</v>
      </c>
      <c r="L4" s="28" t="s">
        <v>293</v>
      </c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</row>
    <row r="5" spans="1:24" x14ac:dyDescent="0.25">
      <c r="A5" s="28" t="s">
        <v>250</v>
      </c>
      <c r="B5" s="36" t="e">
        <f>Captado_Privado!B5/Captado_Mecenato!B5</f>
        <v>#DIV/0!</v>
      </c>
      <c r="C5" s="36">
        <f>Captado_Privado!C5/Captado_Mecenato!C5</f>
        <v>0</v>
      </c>
      <c r="D5" s="36">
        <f>Captado_Privado!D5/Captado_Mecenato!D5</f>
        <v>0.54460172233191506</v>
      </c>
      <c r="E5" s="36" t="e">
        <f>Captado_Privado!E5/Captado_Mecenato!E5</f>
        <v>#DIV/0!</v>
      </c>
      <c r="F5" s="36" t="e">
        <f>Captado_Privado!F5/Captado_Mecenato!F5</f>
        <v>#DIV/0!</v>
      </c>
      <c r="G5" s="36" t="e">
        <f>Captado_Privado!G5/Captado_Mecenato!G5</f>
        <v>#DIV/0!</v>
      </c>
      <c r="H5" s="36" t="e">
        <f>Captado_Privado!H5/Captado_Mecenato!H5</f>
        <v>#DIV/0!</v>
      </c>
      <c r="I5" s="36" t="e">
        <f>Captado_Privado!I5/Captado_Mecenato!I5</f>
        <v>#DIV/0!</v>
      </c>
      <c r="J5" s="36" t="e">
        <f>Captado_Privado!J5/Captado_Mecenato!J5</f>
        <v>#DIV/0!</v>
      </c>
      <c r="K5" s="36" t="e">
        <f>Captado_Privado!K5/Captado_Mecenato!K5</f>
        <v>#DIV/0!</v>
      </c>
      <c r="L5" s="36">
        <f>Captado_Privado!L5/Captado_Mecenato!L5</f>
        <v>0.52630635957250482</v>
      </c>
      <c r="N5" s="28"/>
      <c r="O5" s="32"/>
      <c r="P5" s="32"/>
      <c r="Q5" s="32"/>
      <c r="R5" s="32"/>
      <c r="S5" s="32"/>
      <c r="T5" s="32"/>
      <c r="U5" s="32"/>
      <c r="V5" s="32"/>
      <c r="W5" s="32"/>
      <c r="X5" s="32"/>
    </row>
    <row r="6" spans="1:24" x14ac:dyDescent="0.25">
      <c r="A6" s="28" t="s">
        <v>251</v>
      </c>
      <c r="B6" s="36" t="e">
        <f>Captado_Privado!B6/Captado_Mecenato!B6</f>
        <v>#DIV/0!</v>
      </c>
      <c r="C6" s="36">
        <f>Captado_Privado!C6/Captado_Mecenato!C6</f>
        <v>0</v>
      </c>
      <c r="D6" s="36">
        <f>Captado_Privado!D6/Captado_Mecenato!D6</f>
        <v>0</v>
      </c>
      <c r="E6" s="36" t="e">
        <f>Captado_Privado!E6/Captado_Mecenato!E6</f>
        <v>#DIV/0!</v>
      </c>
      <c r="F6" s="36" t="e">
        <f>Captado_Privado!F6/Captado_Mecenato!F6</f>
        <v>#DIV/0!</v>
      </c>
      <c r="G6" s="36" t="e">
        <f>Captado_Privado!G6/Captado_Mecenato!G6</f>
        <v>#DIV/0!</v>
      </c>
      <c r="H6" s="36" t="e">
        <f>Captado_Privado!H6/Captado_Mecenato!H6</f>
        <v>#DIV/0!</v>
      </c>
      <c r="I6" s="36">
        <f>Captado_Privado!I6/Captado_Mecenato!I6</f>
        <v>1</v>
      </c>
      <c r="J6" s="36" t="e">
        <f>Captado_Privado!J6/Captado_Mecenato!J6</f>
        <v>#DIV/0!</v>
      </c>
      <c r="K6" s="36" t="e">
        <f>Captado_Privado!K6/Captado_Mecenato!K6</f>
        <v>#DIV/0!</v>
      </c>
      <c r="L6" s="36">
        <f>Captado_Privado!L6/Captado_Mecenato!L6</f>
        <v>2.9432286341241294E-2</v>
      </c>
      <c r="N6" s="28"/>
      <c r="O6" s="32"/>
      <c r="P6" s="32"/>
      <c r="Q6" s="32"/>
      <c r="R6" s="32"/>
      <c r="S6" s="32"/>
      <c r="T6" s="32"/>
      <c r="U6" s="32"/>
      <c r="V6" s="32"/>
      <c r="W6" s="32"/>
      <c r="X6" s="32"/>
    </row>
    <row r="7" spans="1:24" x14ac:dyDescent="0.25">
      <c r="A7" s="28" t="s">
        <v>252</v>
      </c>
      <c r="B7" s="36" t="e">
        <f>Captado_Privado!B7/Captado_Mecenato!B7</f>
        <v>#DIV/0!</v>
      </c>
      <c r="C7" s="36">
        <f>Captado_Privado!C7/Captado_Mecenato!C7</f>
        <v>0.16067154502587991</v>
      </c>
      <c r="D7" s="36">
        <f>Captado_Privado!D7/Captado_Mecenato!D7</f>
        <v>0.81046450151975602</v>
      </c>
      <c r="E7" s="36" t="e">
        <f>Captado_Privado!E7/Captado_Mecenato!E7</f>
        <v>#DIV/0!</v>
      </c>
      <c r="F7" s="36">
        <f>Captado_Privado!F7/Captado_Mecenato!F7</f>
        <v>0</v>
      </c>
      <c r="G7" s="36">
        <f>Captado_Privado!G7/Captado_Mecenato!G7</f>
        <v>0.2</v>
      </c>
      <c r="H7" s="36" t="e">
        <f>Captado_Privado!H7/Captado_Mecenato!H7</f>
        <v>#DIV/0!</v>
      </c>
      <c r="I7" s="36">
        <f>Captado_Privado!I7/Captado_Mecenato!I7</f>
        <v>0.90737240075614367</v>
      </c>
      <c r="J7" s="36" t="e">
        <f>Captado_Privado!J7/Captado_Mecenato!J7</f>
        <v>#DIV/0!</v>
      </c>
      <c r="K7" s="36" t="e">
        <f>Captado_Privado!K7/Captado_Mecenato!K7</f>
        <v>#DIV/0!</v>
      </c>
      <c r="L7" s="36">
        <f>Captado_Privado!L7/Captado_Mecenato!L7</f>
        <v>0.62261645091623008</v>
      </c>
      <c r="N7" s="28"/>
      <c r="O7" s="32"/>
      <c r="P7" s="32"/>
      <c r="Q7" s="32"/>
      <c r="R7" s="32"/>
      <c r="S7" s="32"/>
      <c r="T7" s="32"/>
      <c r="U7" s="32"/>
      <c r="V7" s="32"/>
      <c r="W7" s="32"/>
      <c r="X7" s="32"/>
    </row>
    <row r="8" spans="1:24" x14ac:dyDescent="0.25">
      <c r="A8" s="28" t="s">
        <v>253</v>
      </c>
      <c r="B8" s="36" t="e">
        <f>Captado_Privado!B8/Captado_Mecenato!B8</f>
        <v>#DIV/0!</v>
      </c>
      <c r="C8" s="36">
        <f>Captado_Privado!C8/Captado_Mecenato!C8</f>
        <v>1</v>
      </c>
      <c r="D8" s="36" t="e">
        <f>Captado_Privado!D8/Captado_Mecenato!D8</f>
        <v>#DIV/0!</v>
      </c>
      <c r="E8" s="36" t="e">
        <f>Captado_Privado!E8/Captado_Mecenato!E8</f>
        <v>#DIV/0!</v>
      </c>
      <c r="F8" s="36" t="e">
        <f>Captado_Privado!F8/Captado_Mecenato!F8</f>
        <v>#DIV/0!</v>
      </c>
      <c r="G8" s="36" t="e">
        <f>Captado_Privado!G8/Captado_Mecenato!G8</f>
        <v>#DIV/0!</v>
      </c>
      <c r="H8" s="36" t="e">
        <f>Captado_Privado!H8/Captado_Mecenato!H8</f>
        <v>#DIV/0!</v>
      </c>
      <c r="I8" s="36" t="e">
        <f>Captado_Privado!I8/Captado_Mecenato!I8</f>
        <v>#DIV/0!</v>
      </c>
      <c r="J8" s="36" t="e">
        <f>Captado_Privado!J8/Captado_Mecenato!J8</f>
        <v>#DIV/0!</v>
      </c>
      <c r="K8" s="36" t="e">
        <f>Captado_Privado!K8/Captado_Mecenato!K8</f>
        <v>#DIV/0!</v>
      </c>
      <c r="L8" s="36">
        <f>Captado_Privado!L8/Captado_Mecenato!L8</f>
        <v>1</v>
      </c>
      <c r="N8" s="28"/>
      <c r="O8" s="32"/>
      <c r="P8" s="32"/>
      <c r="Q8" s="32"/>
      <c r="R8" s="32"/>
      <c r="S8" s="32"/>
      <c r="T8" s="32"/>
      <c r="U8" s="32"/>
      <c r="V8" s="32"/>
      <c r="W8" s="32"/>
      <c r="X8" s="32"/>
    </row>
    <row r="9" spans="1:24" x14ac:dyDescent="0.25">
      <c r="A9" s="28" t="s">
        <v>254</v>
      </c>
      <c r="B9" s="36">
        <f>Captado_Privado!B9/Captado_Mecenato!B9</f>
        <v>0.13376136971642591</v>
      </c>
      <c r="C9" s="36">
        <f>Captado_Privado!C9/Captado_Mecenato!C9</f>
        <v>0</v>
      </c>
      <c r="D9" s="36">
        <f>Captado_Privado!D9/Captado_Mecenato!D9</f>
        <v>0.16426274976664423</v>
      </c>
      <c r="E9" s="36" t="e">
        <f>Captado_Privado!E9/Captado_Mecenato!E9</f>
        <v>#DIV/0!</v>
      </c>
      <c r="F9" s="36">
        <f>Captado_Privado!F9/Captado_Mecenato!F9</f>
        <v>0.85738890009947921</v>
      </c>
      <c r="G9" s="36">
        <f>Captado_Privado!G9/Captado_Mecenato!G9</f>
        <v>0</v>
      </c>
      <c r="H9" s="36" t="e">
        <f>Captado_Privado!H9/Captado_Mecenato!H9</f>
        <v>#DIV/0!</v>
      </c>
      <c r="I9" s="36">
        <f>Captado_Privado!I9/Captado_Mecenato!I9</f>
        <v>0.87023049051140833</v>
      </c>
      <c r="J9" s="36">
        <f>Captado_Privado!J9/Captado_Mecenato!J9</f>
        <v>0</v>
      </c>
      <c r="K9" s="36" t="e">
        <f>Captado_Privado!K9/Captado_Mecenato!K9</f>
        <v>#DIV/0!</v>
      </c>
      <c r="L9" s="36">
        <f>Captado_Privado!L9/Captado_Mecenato!L9</f>
        <v>0.68137396811592321</v>
      </c>
      <c r="N9" s="28"/>
      <c r="O9" s="32"/>
      <c r="P9" s="32"/>
      <c r="Q9" s="32"/>
      <c r="R9" s="32"/>
      <c r="S9" s="32"/>
      <c r="T9" s="32"/>
      <c r="U9" s="32"/>
      <c r="V9" s="32"/>
      <c r="W9" s="32"/>
      <c r="X9" s="32"/>
    </row>
    <row r="10" spans="1:24" x14ac:dyDescent="0.25">
      <c r="A10" s="28" t="s">
        <v>255</v>
      </c>
      <c r="B10" s="36" t="e">
        <f>Captado_Privado!B10/Captado_Mecenato!B10</f>
        <v>#DIV/0!</v>
      </c>
      <c r="C10" s="36">
        <f>Captado_Privado!C10/Captado_Mecenato!C10</f>
        <v>0</v>
      </c>
      <c r="D10" s="36" t="e">
        <f>Captado_Privado!D10/Captado_Mecenato!D10</f>
        <v>#DIV/0!</v>
      </c>
      <c r="E10" s="36" t="e">
        <f>Captado_Privado!E10/Captado_Mecenato!E10</f>
        <v>#DIV/0!</v>
      </c>
      <c r="F10" s="36" t="e">
        <f>Captado_Privado!F10/Captado_Mecenato!F10</f>
        <v>#DIV/0!</v>
      </c>
      <c r="G10" s="36" t="e">
        <f>Captado_Privado!G10/Captado_Mecenato!G10</f>
        <v>#DIV/0!</v>
      </c>
      <c r="H10" s="36" t="e">
        <f>Captado_Privado!H10/Captado_Mecenato!H10</f>
        <v>#DIV/0!</v>
      </c>
      <c r="I10" s="36" t="e">
        <f>Captado_Privado!I10/Captado_Mecenato!I10</f>
        <v>#DIV/0!</v>
      </c>
      <c r="J10" s="36">
        <f>Captado_Privado!J10/Captado_Mecenato!J10</f>
        <v>0</v>
      </c>
      <c r="K10" s="36" t="e">
        <f>Captado_Privado!K10/Captado_Mecenato!K10</f>
        <v>#DIV/0!</v>
      </c>
      <c r="L10" s="36">
        <f>Captado_Privado!L10/Captado_Mecenato!L10</f>
        <v>0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</row>
    <row r="11" spans="1:24" x14ac:dyDescent="0.25">
      <c r="A11" s="28" t="s">
        <v>256</v>
      </c>
      <c r="B11" s="36" t="e">
        <f>Captado_Privado!B11/Captado_Mecenato!B11</f>
        <v>#DIV/0!</v>
      </c>
      <c r="C11" s="36">
        <f>Captado_Privado!C11/Captado_Mecenato!C11</f>
        <v>1</v>
      </c>
      <c r="D11" s="36">
        <f>Captado_Privado!D11/Captado_Mecenato!D11</f>
        <v>1</v>
      </c>
      <c r="E11" s="36" t="e">
        <f>Captado_Privado!E11/Captado_Mecenato!E11</f>
        <v>#DIV/0!</v>
      </c>
      <c r="F11" s="36" t="e">
        <f>Captado_Privado!F11/Captado_Mecenato!F11</f>
        <v>#DIV/0!</v>
      </c>
      <c r="G11" s="36" t="e">
        <f>Captado_Privado!G11/Captado_Mecenato!G11</f>
        <v>#DIV/0!</v>
      </c>
      <c r="H11" s="36" t="e">
        <f>Captado_Privado!H11/Captado_Mecenato!H11</f>
        <v>#DIV/0!</v>
      </c>
      <c r="I11" s="36">
        <f>Captado_Privado!I11/Captado_Mecenato!I11</f>
        <v>1</v>
      </c>
      <c r="J11" s="36" t="e">
        <f>Captado_Privado!J11/Captado_Mecenato!J11</f>
        <v>#DIV/0!</v>
      </c>
      <c r="K11" s="36" t="e">
        <f>Captado_Privado!K11/Captado_Mecenato!K11</f>
        <v>#DIV/0!</v>
      </c>
      <c r="L11" s="36">
        <f>Captado_Privado!L11/Captado_Mecenato!L11</f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</row>
    <row r="12" spans="1:24" x14ac:dyDescent="0.25">
      <c r="A12" s="28" t="s">
        <v>257</v>
      </c>
      <c r="B12" s="36">
        <f>Captado_Privado!B12/Captado_Mecenato!B12</f>
        <v>0.64695701369037861</v>
      </c>
      <c r="C12" s="36">
        <f>Captado_Privado!C12/Captado_Mecenato!C12</f>
        <v>0</v>
      </c>
      <c r="D12" s="36">
        <f>Captado_Privado!D12/Captado_Mecenato!D12</f>
        <v>0.41047831635304044</v>
      </c>
      <c r="E12" s="36" t="e">
        <f>Captado_Privado!E12/Captado_Mecenato!E12</f>
        <v>#DIV/0!</v>
      </c>
      <c r="F12" s="36">
        <f>Captado_Privado!F12/Captado_Mecenato!F12</f>
        <v>1</v>
      </c>
      <c r="G12" s="36" t="e">
        <f>Captado_Privado!G12/Captado_Mecenato!G12</f>
        <v>#DIV/0!</v>
      </c>
      <c r="H12" s="36" t="e">
        <f>Captado_Privado!H12/Captado_Mecenato!H12</f>
        <v>#DIV/0!</v>
      </c>
      <c r="I12" s="36">
        <f>Captado_Privado!I12/Captado_Mecenato!I12</f>
        <v>0</v>
      </c>
      <c r="J12" s="36">
        <f>Captado_Privado!J12/Captado_Mecenato!J12</f>
        <v>0</v>
      </c>
      <c r="K12" s="36" t="e">
        <f>Captado_Privado!K12/Captado_Mecenato!K12</f>
        <v>#DIV/0!</v>
      </c>
      <c r="L12" s="36">
        <f>Captado_Privado!L12/Captado_Mecenato!L12</f>
        <v>0.38752701260980826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</row>
    <row r="13" spans="1:24" x14ac:dyDescent="0.25">
      <c r="A13" s="28" t="s">
        <v>258</v>
      </c>
      <c r="B13" s="36" t="e">
        <f>Captado_Privado!B13/Captado_Mecenato!B13</f>
        <v>#DIV/0!</v>
      </c>
      <c r="C13" s="36">
        <f>Captado_Privado!C13/Captado_Mecenato!C13</f>
        <v>1</v>
      </c>
      <c r="D13" s="36" t="e">
        <f>Captado_Privado!D13/Captado_Mecenato!D13</f>
        <v>#DIV/0!</v>
      </c>
      <c r="E13" s="36" t="e">
        <f>Captado_Privado!E13/Captado_Mecenato!E13</f>
        <v>#DIV/0!</v>
      </c>
      <c r="F13" s="36">
        <f>Captado_Privado!F13/Captado_Mecenato!F13</f>
        <v>1</v>
      </c>
      <c r="G13" s="36" t="e">
        <f>Captado_Privado!G13/Captado_Mecenato!G13</f>
        <v>#DIV/0!</v>
      </c>
      <c r="H13" s="36" t="e">
        <f>Captado_Privado!H13/Captado_Mecenato!H13</f>
        <v>#DIV/0!</v>
      </c>
      <c r="I13" s="36">
        <f>Captado_Privado!I13/Captado_Mecenato!I13</f>
        <v>1</v>
      </c>
      <c r="J13" s="36" t="e">
        <f>Captado_Privado!J13/Captado_Mecenato!J13</f>
        <v>#DIV/0!</v>
      </c>
      <c r="K13" s="36" t="e">
        <f>Captado_Privado!K13/Captado_Mecenato!K13</f>
        <v>#DIV/0!</v>
      </c>
      <c r="L13" s="36">
        <f>Captado_Privado!L13/Captado_Mecenato!L13</f>
        <v>1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</row>
    <row r="14" spans="1:24" x14ac:dyDescent="0.25">
      <c r="A14" s="28" t="s">
        <v>259</v>
      </c>
      <c r="B14" s="36" t="e">
        <f>Captado_Privado!B14/Captado_Mecenato!B14</f>
        <v>#DIV/0!</v>
      </c>
      <c r="C14" s="36">
        <f>Captado_Privado!C14/Captado_Mecenato!C14</f>
        <v>0.74859932638446502</v>
      </c>
      <c r="D14" s="36">
        <f>Captado_Privado!D14/Captado_Mecenato!D14</f>
        <v>0.77845557128225262</v>
      </c>
      <c r="E14" s="36" t="e">
        <f>Captado_Privado!E14/Captado_Mecenato!E14</f>
        <v>#DIV/0!</v>
      </c>
      <c r="F14" s="36">
        <f>Captado_Privado!F14/Captado_Mecenato!F14</f>
        <v>0.70229887232669097</v>
      </c>
      <c r="G14" s="36">
        <f>Captado_Privado!G14/Captado_Mecenato!G14</f>
        <v>0.5714285714285714</v>
      </c>
      <c r="H14" s="36" t="e">
        <f>Captado_Privado!H14/Captado_Mecenato!H14</f>
        <v>#DIV/0!</v>
      </c>
      <c r="I14" s="36">
        <f>Captado_Privado!I14/Captado_Mecenato!I14</f>
        <v>0.76819658486346509</v>
      </c>
      <c r="J14" s="36">
        <f>Captado_Privado!J14/Captado_Mecenato!J14</f>
        <v>0.70640544637807323</v>
      </c>
      <c r="K14" s="36" t="e">
        <f>Captado_Privado!K14/Captado_Mecenato!K14</f>
        <v>#DIV/0!</v>
      </c>
      <c r="L14" s="36">
        <f>Captado_Privado!L14/Captado_Mecenato!L14</f>
        <v>0.75886632519670294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</row>
    <row r="15" spans="1:24" x14ac:dyDescent="0.25">
      <c r="A15" s="28" t="s">
        <v>260</v>
      </c>
      <c r="B15" s="36" t="e">
        <f>Captado_Privado!B15/Captado_Mecenato!B15</f>
        <v>#DIV/0!</v>
      </c>
      <c r="C15" s="36">
        <f>Captado_Privado!C15/Captado_Mecenato!C15</f>
        <v>0.53322607359845609</v>
      </c>
      <c r="D15" s="36" t="e">
        <f>Captado_Privado!D15/Captado_Mecenato!D15</f>
        <v>#DIV/0!</v>
      </c>
      <c r="E15" s="36" t="e">
        <f>Captado_Privado!E15/Captado_Mecenato!E15</f>
        <v>#DIV/0!</v>
      </c>
      <c r="F15" s="36">
        <f>Captado_Privado!F15/Captado_Mecenato!F15</f>
        <v>1</v>
      </c>
      <c r="G15" s="36" t="e">
        <f>Captado_Privado!G15/Captado_Mecenato!G15</f>
        <v>#DIV/0!</v>
      </c>
      <c r="H15" s="36" t="e">
        <f>Captado_Privado!H15/Captado_Mecenato!H15</f>
        <v>#DIV/0!</v>
      </c>
      <c r="I15" s="36">
        <f>Captado_Privado!I15/Captado_Mecenato!I15</f>
        <v>0.1438618114346597</v>
      </c>
      <c r="J15" s="36" t="e">
        <f>Captado_Privado!J15/Captado_Mecenato!J15</f>
        <v>#DIV/0!</v>
      </c>
      <c r="K15" s="36" t="e">
        <f>Captado_Privado!K15/Captado_Mecenato!K15</f>
        <v>#DIV/0!</v>
      </c>
      <c r="L15" s="36">
        <f>Captado_Privado!L15/Captado_Mecenato!L15</f>
        <v>0.46211085546697278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</row>
    <row r="16" spans="1:24" x14ac:dyDescent="0.25">
      <c r="A16" s="28" t="s">
        <v>261</v>
      </c>
      <c r="B16" s="36" t="e">
        <f>Captado_Privado!B16/Captado_Mecenato!B16</f>
        <v>#DIV/0!</v>
      </c>
      <c r="C16" s="36">
        <f>Captado_Privado!C16/Captado_Mecenato!C16</f>
        <v>0.12820512820512819</v>
      </c>
      <c r="D16" s="36" t="e">
        <f>Captado_Privado!D16/Captado_Mecenato!D16</f>
        <v>#DIV/0!</v>
      </c>
      <c r="E16" s="36" t="e">
        <f>Captado_Privado!E16/Captado_Mecenato!E16</f>
        <v>#DIV/0!</v>
      </c>
      <c r="F16" s="36">
        <f>Captado_Privado!F16/Captado_Mecenato!F16</f>
        <v>0</v>
      </c>
      <c r="G16" s="36" t="e">
        <f>Captado_Privado!G16/Captado_Mecenato!G16</f>
        <v>#DIV/0!</v>
      </c>
      <c r="H16" s="36" t="e">
        <f>Captado_Privado!H16/Captado_Mecenato!H16</f>
        <v>#DIV/0!</v>
      </c>
      <c r="I16" s="36">
        <f>Captado_Privado!I16/Captado_Mecenato!I16</f>
        <v>0</v>
      </c>
      <c r="J16" s="36" t="e">
        <f>Captado_Privado!J16/Captado_Mecenato!J16</f>
        <v>#DIV/0!</v>
      </c>
      <c r="K16" s="36" t="e">
        <f>Captado_Privado!K16/Captado_Mecenato!K16</f>
        <v>#DIV/0!</v>
      </c>
      <c r="L16" s="36">
        <f>Captado_Privado!L16/Captado_Mecenato!L16</f>
        <v>0.11921615378883837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</row>
    <row r="17" spans="1:24" x14ac:dyDescent="0.25">
      <c r="A17" s="28" t="s">
        <v>262</v>
      </c>
      <c r="B17" s="36">
        <f>Captado_Privado!B17/Captado_Mecenato!B17</f>
        <v>0.99133282239358322</v>
      </c>
      <c r="C17" s="36">
        <f>Captado_Privado!C17/Captado_Mecenato!C17</f>
        <v>0.83365826936497867</v>
      </c>
      <c r="D17" s="36">
        <f>Captado_Privado!D17/Captado_Mecenato!D17</f>
        <v>0.73808245525218663</v>
      </c>
      <c r="E17" s="36" t="e">
        <f>Captado_Privado!E17/Captado_Mecenato!E17</f>
        <v>#DIV/0!</v>
      </c>
      <c r="F17" s="36">
        <f>Captado_Privado!F17/Captado_Mecenato!F17</f>
        <v>0.74727426732543845</v>
      </c>
      <c r="G17" s="36">
        <f>Captado_Privado!G17/Captado_Mecenato!G17</f>
        <v>1</v>
      </c>
      <c r="H17" s="36" t="e">
        <f>Captado_Privado!H17/Captado_Mecenato!H17</f>
        <v>#DIV/0!</v>
      </c>
      <c r="I17" s="36">
        <f>Captado_Privado!I17/Captado_Mecenato!I17</f>
        <v>0.56040662085392323</v>
      </c>
      <c r="J17" s="36">
        <f>Captado_Privado!J17/Captado_Mecenato!J17</f>
        <v>0.60501728171656255</v>
      </c>
      <c r="K17" s="36" t="e">
        <f>Captado_Privado!K17/Captado_Mecenato!K17</f>
        <v>#DIV/0!</v>
      </c>
      <c r="L17" s="36">
        <f>Captado_Privado!L17/Captado_Mecenato!L17</f>
        <v>0.81945840011800952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</row>
    <row r="18" spans="1:24" x14ac:dyDescent="0.25">
      <c r="A18" s="28" t="s">
        <v>263</v>
      </c>
      <c r="B18" s="36">
        <f>Captado_Privado!B18/Captado_Mecenato!B18</f>
        <v>1</v>
      </c>
      <c r="C18" s="36">
        <f>Captado_Privado!C18/Captado_Mecenato!C18</f>
        <v>0</v>
      </c>
      <c r="D18" s="36" t="e">
        <f>Captado_Privado!D18/Captado_Mecenato!D18</f>
        <v>#DIV/0!</v>
      </c>
      <c r="E18" s="36" t="e">
        <f>Captado_Privado!E18/Captado_Mecenato!E18</f>
        <v>#DIV/0!</v>
      </c>
      <c r="F18" s="36">
        <f>Captado_Privado!F18/Captado_Mecenato!F18</f>
        <v>0</v>
      </c>
      <c r="G18" s="36" t="e">
        <f>Captado_Privado!G18/Captado_Mecenato!G18</f>
        <v>#DIV/0!</v>
      </c>
      <c r="H18" s="36" t="e">
        <f>Captado_Privado!H18/Captado_Mecenato!H18</f>
        <v>#DIV/0!</v>
      </c>
      <c r="I18" s="36">
        <f>Captado_Privado!I18/Captado_Mecenato!I18</f>
        <v>1</v>
      </c>
      <c r="J18" s="36">
        <f>Captado_Privado!J18/Captado_Mecenato!J18</f>
        <v>0.92894399850079645</v>
      </c>
      <c r="K18" s="36" t="e">
        <f>Captado_Privado!K18/Captado_Mecenato!K18</f>
        <v>#DIV/0!</v>
      </c>
      <c r="L18" s="36">
        <f>Captado_Privado!L18/Captado_Mecenato!L18</f>
        <v>0.78789778261322407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</row>
    <row r="19" spans="1:24" x14ac:dyDescent="0.25">
      <c r="A19" s="28" t="s">
        <v>264</v>
      </c>
      <c r="B19" s="36" t="e">
        <f>Captado_Privado!B19/Captado_Mecenato!B19</f>
        <v>#DIV/0!</v>
      </c>
      <c r="C19" s="36">
        <f>Captado_Privado!C19/Captado_Mecenato!C19</f>
        <v>0.64</v>
      </c>
      <c r="D19" s="36">
        <f>Captado_Privado!D19/Captado_Mecenato!D19</f>
        <v>0</v>
      </c>
      <c r="E19" s="36" t="e">
        <f>Captado_Privado!E19/Captado_Mecenato!E19</f>
        <v>#DIV/0!</v>
      </c>
      <c r="F19" s="36" t="e">
        <f>Captado_Privado!F19/Captado_Mecenato!F19</f>
        <v>#DIV/0!</v>
      </c>
      <c r="G19" s="36" t="e">
        <f>Captado_Privado!G19/Captado_Mecenato!G19</f>
        <v>#DIV/0!</v>
      </c>
      <c r="H19" s="36" t="e">
        <f>Captado_Privado!H19/Captado_Mecenato!H19</f>
        <v>#DIV/0!</v>
      </c>
      <c r="I19" s="36">
        <f>Captado_Privado!I19/Captado_Mecenato!I19</f>
        <v>0</v>
      </c>
      <c r="J19" s="36">
        <f>Captado_Privado!J19/Captado_Mecenato!J19</f>
        <v>0</v>
      </c>
      <c r="K19" s="36" t="e">
        <f>Captado_Privado!K19/Captado_Mecenato!K19</f>
        <v>#DIV/0!</v>
      </c>
      <c r="L19" s="36">
        <f>Captado_Privado!L19/Captado_Mecenato!L19</f>
        <v>0.4504673598858816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</row>
    <row r="20" spans="1:24" x14ac:dyDescent="0.25">
      <c r="A20" s="28" t="s">
        <v>265</v>
      </c>
      <c r="B20" s="36">
        <f>Captado_Privado!B20/Captado_Mecenato!B20</f>
        <v>0.4222874895654149</v>
      </c>
      <c r="C20" s="36">
        <f>Captado_Privado!C20/Captado_Mecenato!C20</f>
        <v>0.40500913456370019</v>
      </c>
      <c r="D20" s="36">
        <f>Captado_Privado!D20/Captado_Mecenato!D20</f>
        <v>0.61205355308404541</v>
      </c>
      <c r="E20" s="36" t="e">
        <f>Captado_Privado!E20/Captado_Mecenato!E20</f>
        <v>#DIV/0!</v>
      </c>
      <c r="F20" s="36">
        <f>Captado_Privado!F20/Captado_Mecenato!F20</f>
        <v>0.57936244696321959</v>
      </c>
      <c r="G20" s="36">
        <f>Captado_Privado!G20/Captado_Mecenato!G20</f>
        <v>0.49579831932773116</v>
      </c>
      <c r="H20" s="36" t="e">
        <f>Captado_Privado!H20/Captado_Mecenato!H20</f>
        <v>#DIV/0!</v>
      </c>
      <c r="I20" s="36">
        <f>Captado_Privado!I20/Captado_Mecenato!I20</f>
        <v>0.36403830735592407</v>
      </c>
      <c r="J20" s="36">
        <f>Captado_Privado!J20/Captado_Mecenato!J20</f>
        <v>0.3640427823291329</v>
      </c>
      <c r="K20" s="36" t="e">
        <f>Captado_Privado!K20/Captado_Mecenato!K20</f>
        <v>#DIV/0!</v>
      </c>
      <c r="L20" s="36">
        <f>Captado_Privado!L20/Captado_Mecenato!L20</f>
        <v>0.39994257541082961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</row>
    <row r="21" spans="1:24" x14ac:dyDescent="0.25">
      <c r="A21" s="28" t="s">
        <v>266</v>
      </c>
      <c r="B21" s="36">
        <f>Captado_Privado!B21/Captado_Mecenato!B21</f>
        <v>1</v>
      </c>
      <c r="C21" s="36">
        <f>Captado_Privado!C21/Captado_Mecenato!C21</f>
        <v>0.81764910103909327</v>
      </c>
      <c r="D21" s="36">
        <f>Captado_Privado!D21/Captado_Mecenato!D21</f>
        <v>0.8374542962205892</v>
      </c>
      <c r="E21" s="36" t="e">
        <f>Captado_Privado!E21/Captado_Mecenato!E21</f>
        <v>#DIV/0!</v>
      </c>
      <c r="F21" s="36">
        <f>Captado_Privado!F21/Captado_Mecenato!F21</f>
        <v>0.87141342056384397</v>
      </c>
      <c r="G21" s="36">
        <f>Captado_Privado!G21/Captado_Mecenato!G21</f>
        <v>0.87619732500944569</v>
      </c>
      <c r="H21" s="36" t="e">
        <f>Captado_Privado!H21/Captado_Mecenato!H21</f>
        <v>#DIV/0!</v>
      </c>
      <c r="I21" s="36">
        <f>Captado_Privado!I21/Captado_Mecenato!I21</f>
        <v>0.91465434884487207</v>
      </c>
      <c r="J21" s="36">
        <f>Captado_Privado!J21/Captado_Mecenato!J21</f>
        <v>0.90740563132765306</v>
      </c>
      <c r="K21" s="36" t="e">
        <f>Captado_Privado!K21/Captado_Mecenato!K21</f>
        <v>#DIV/0!</v>
      </c>
      <c r="L21" s="36">
        <f>Captado_Privado!L21/Captado_Mecenato!L21</f>
        <v>0.86474311755703004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</row>
    <row r="22" spans="1:24" x14ac:dyDescent="0.25">
      <c r="A22" s="28" t="s">
        <v>267</v>
      </c>
      <c r="B22" s="36">
        <f>Captado_Privado!B22/Captado_Mecenato!B22</f>
        <v>0.59124117788457076</v>
      </c>
      <c r="C22" s="36">
        <f>Captado_Privado!C22/Captado_Mecenato!C22</f>
        <v>1</v>
      </c>
      <c r="D22" s="36">
        <f>Captado_Privado!D22/Captado_Mecenato!D22</f>
        <v>0.10375494071146243</v>
      </c>
      <c r="E22" s="36" t="e">
        <f>Captado_Privado!E22/Captado_Mecenato!E22</f>
        <v>#DIV/0!</v>
      </c>
      <c r="F22" s="36">
        <f>Captado_Privado!F22/Captado_Mecenato!F22</f>
        <v>1</v>
      </c>
      <c r="G22" s="36">
        <f>Captado_Privado!G22/Captado_Mecenato!G22</f>
        <v>0</v>
      </c>
      <c r="H22" s="36" t="e">
        <f>Captado_Privado!H22/Captado_Mecenato!H22</f>
        <v>#DIV/0!</v>
      </c>
      <c r="I22" s="36">
        <f>Captado_Privado!I22/Captado_Mecenato!I22</f>
        <v>1</v>
      </c>
      <c r="J22" s="36" t="e">
        <f>Captado_Privado!J22/Captado_Mecenato!J22</f>
        <v>#DIV/0!</v>
      </c>
      <c r="K22" s="36" t="e">
        <f>Captado_Privado!K22/Captado_Mecenato!K22</f>
        <v>#DIV/0!</v>
      </c>
      <c r="L22" s="36">
        <f>Captado_Privado!L22/Captado_Mecenato!L22</f>
        <v>0.57784053026432269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</row>
    <row r="23" spans="1:24" x14ac:dyDescent="0.25">
      <c r="A23" s="28" t="s">
        <v>268</v>
      </c>
      <c r="B23" s="36">
        <f>Captado_Privado!B23/Captado_Mecenato!B23</f>
        <v>0.62865007258726957</v>
      </c>
      <c r="C23" s="36">
        <f>Captado_Privado!C23/Captado_Mecenato!C23</f>
        <v>0.60940205749159226</v>
      </c>
      <c r="D23" s="36">
        <f>Captado_Privado!D23/Captado_Mecenato!D23</f>
        <v>0.43909981780285401</v>
      </c>
      <c r="E23" s="36" t="e">
        <f>Captado_Privado!E23/Captado_Mecenato!E23</f>
        <v>#DIV/0!</v>
      </c>
      <c r="F23" s="36">
        <f>Captado_Privado!F23/Captado_Mecenato!F23</f>
        <v>0.79549021277085685</v>
      </c>
      <c r="G23" s="36">
        <f>Captado_Privado!G23/Captado_Mecenato!G23</f>
        <v>0.57319524069685379</v>
      </c>
      <c r="H23" s="36" t="e">
        <f>Captado_Privado!H23/Captado_Mecenato!H23</f>
        <v>#DIV/0!</v>
      </c>
      <c r="I23" s="36">
        <f>Captado_Privado!I23/Captado_Mecenato!I23</f>
        <v>0.55628872399803053</v>
      </c>
      <c r="J23" s="36">
        <f>Captado_Privado!J23/Captado_Mecenato!J23</f>
        <v>0.53225708400481686</v>
      </c>
      <c r="K23" s="36" t="e">
        <f>Captado_Privado!K23/Captado_Mecenato!K23</f>
        <v>#DIV/0!</v>
      </c>
      <c r="L23" s="36">
        <f>Captado_Privado!L23/Captado_Mecenato!L23</f>
        <v>0.57920955954960474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</row>
    <row r="24" spans="1:24" x14ac:dyDescent="0.25">
      <c r="A24" s="28" t="s">
        <v>269</v>
      </c>
      <c r="B24" s="36">
        <f>Captado_Privado!B24/Captado_Mecenato!B24</f>
        <v>0.94047371374114475</v>
      </c>
      <c r="C24" s="36">
        <f>Captado_Privado!C24/Captado_Mecenato!C24</f>
        <v>0.85767245437566542</v>
      </c>
      <c r="D24" s="36">
        <f>Captado_Privado!D24/Captado_Mecenato!D24</f>
        <v>0.83729673629019652</v>
      </c>
      <c r="E24" s="36" t="e">
        <f>Captado_Privado!E24/Captado_Mecenato!E24</f>
        <v>#DIV/0!</v>
      </c>
      <c r="F24" s="36">
        <f>Captado_Privado!F24/Captado_Mecenato!F24</f>
        <v>0.93068973405716482</v>
      </c>
      <c r="G24" s="36">
        <f>Captado_Privado!G24/Captado_Mecenato!G24</f>
        <v>0.88214639554469021</v>
      </c>
      <c r="H24" s="36" t="e">
        <f>Captado_Privado!H24/Captado_Mecenato!H24</f>
        <v>#DIV/0!</v>
      </c>
      <c r="I24" s="36">
        <f>Captado_Privado!I24/Captado_Mecenato!I24</f>
        <v>0.88953443296665369</v>
      </c>
      <c r="J24" s="36">
        <f>Captado_Privado!J24/Captado_Mecenato!J24</f>
        <v>0.84723998987403537</v>
      </c>
      <c r="K24" s="36" t="e">
        <f>Captado_Privado!K24/Captado_Mecenato!K24</f>
        <v>#DIV/0!</v>
      </c>
      <c r="L24" s="36">
        <f>Captado_Privado!L24/Captado_Mecenato!L24</f>
        <v>0.87471511974073501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</row>
    <row r="25" spans="1:24" x14ac:dyDescent="0.25">
      <c r="A25" s="28" t="s">
        <v>270</v>
      </c>
      <c r="B25" s="36">
        <f>Captado_Privado!B25/Captado_Mecenato!B25</f>
        <v>0.90725530118144782</v>
      </c>
      <c r="C25" s="36">
        <f>Captado_Privado!C25/Captado_Mecenato!C25</f>
        <v>0.67865798781684694</v>
      </c>
      <c r="D25" s="36">
        <f>Captado_Privado!D25/Captado_Mecenato!D25</f>
        <v>0.64898978596976498</v>
      </c>
      <c r="E25" s="36" t="e">
        <f>Captado_Privado!E25/Captado_Mecenato!E25</f>
        <v>#DIV/0!</v>
      </c>
      <c r="F25" s="36">
        <f>Captado_Privado!F25/Captado_Mecenato!F25</f>
        <v>1</v>
      </c>
      <c r="G25" s="36">
        <f>Captado_Privado!G25/Captado_Mecenato!G25</f>
        <v>0.90662550811286002</v>
      </c>
      <c r="H25" s="36" t="e">
        <f>Captado_Privado!H25/Captado_Mecenato!H25</f>
        <v>#DIV/0!</v>
      </c>
      <c r="I25" s="36">
        <f>Captado_Privado!I25/Captado_Mecenato!I25</f>
        <v>0.95567703888225108</v>
      </c>
      <c r="J25" s="36">
        <f>Captado_Privado!J25/Captado_Mecenato!J25</f>
        <v>0.93410416012510544</v>
      </c>
      <c r="K25" s="36" t="e">
        <f>Captado_Privado!K25/Captado_Mecenato!K25</f>
        <v>#DIV/0!</v>
      </c>
      <c r="L25" s="36">
        <f>Captado_Privado!L25/Captado_Mecenato!L25</f>
        <v>0.81236139496630067</v>
      </c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</row>
    <row r="26" spans="1:24" x14ac:dyDescent="0.25">
      <c r="A26" s="28" t="s">
        <v>271</v>
      </c>
      <c r="B26" s="36">
        <f>Captado_Privado!B26/Captado_Mecenato!B26</f>
        <v>1</v>
      </c>
      <c r="C26" s="36">
        <f>Captado_Privado!C26/Captado_Mecenato!C26</f>
        <v>0.86720704567824058</v>
      </c>
      <c r="D26" s="36">
        <f>Captado_Privado!D26/Captado_Mecenato!D26</f>
        <v>0.67691363890474388</v>
      </c>
      <c r="E26" s="36" t="e">
        <f>Captado_Privado!E26/Captado_Mecenato!E26</f>
        <v>#DIV/0!</v>
      </c>
      <c r="F26" s="36">
        <f>Captado_Privado!F26/Captado_Mecenato!F26</f>
        <v>0.92565689758336089</v>
      </c>
      <c r="G26" s="36">
        <f>Captado_Privado!G26/Captado_Mecenato!G26</f>
        <v>1</v>
      </c>
      <c r="H26" s="36" t="e">
        <f>Captado_Privado!H26/Captado_Mecenato!H26</f>
        <v>#DIV/0!</v>
      </c>
      <c r="I26" s="36">
        <f>Captado_Privado!I26/Captado_Mecenato!I26</f>
        <v>0.99145621098136882</v>
      </c>
      <c r="J26" s="36">
        <f>Captado_Privado!J26/Captado_Mecenato!J26</f>
        <v>0.91688028183337522</v>
      </c>
      <c r="K26" s="36" t="e">
        <f>Captado_Privado!K26/Captado_Mecenato!K26</f>
        <v>#DIV/0!</v>
      </c>
      <c r="L26" s="36">
        <f>Captado_Privado!L26/Captado_Mecenato!L26</f>
        <v>0.88906588998624492</v>
      </c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</row>
    <row r="27" spans="1:24" x14ac:dyDescent="0.25">
      <c r="A27" s="28" t="s">
        <v>272</v>
      </c>
      <c r="B27" s="36">
        <f>Captado_Privado!B27/Captado_Mecenato!B27</f>
        <v>0.71222262748085452</v>
      </c>
      <c r="C27" s="36">
        <f>Captado_Privado!C27/Captado_Mecenato!C27</f>
        <v>0.75920953640670497</v>
      </c>
      <c r="D27" s="36">
        <f>Captado_Privado!D27/Captado_Mecenato!D27</f>
        <v>0.67555249400373263</v>
      </c>
      <c r="E27" s="36" t="e">
        <f>Captado_Privado!E27/Captado_Mecenato!E27</f>
        <v>#DIV/0!</v>
      </c>
      <c r="F27" s="36">
        <f>Captado_Privado!F27/Captado_Mecenato!F27</f>
        <v>0.90634702930107458</v>
      </c>
      <c r="G27" s="36">
        <f>Captado_Privado!G27/Captado_Mecenato!G27</f>
        <v>0.69568666085830799</v>
      </c>
      <c r="H27" s="36" t="e">
        <f>Captado_Privado!H27/Captado_Mecenato!H27</f>
        <v>#DIV/0!</v>
      </c>
      <c r="I27" s="36">
        <f>Captado_Privado!I27/Captado_Mecenato!I27</f>
        <v>0.85709202178010579</v>
      </c>
      <c r="J27" s="36">
        <f>Captado_Privado!J27/Captado_Mecenato!J27</f>
        <v>0.9460030779615265</v>
      </c>
      <c r="K27" s="36" t="e">
        <f>Captado_Privado!K27/Captado_Mecenato!K27</f>
        <v>#DIV/0!</v>
      </c>
      <c r="L27" s="36">
        <f>Captado_Privado!L27/Captado_Mecenato!L27</f>
        <v>0.78058553339887704</v>
      </c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</row>
    <row r="28" spans="1:24" x14ac:dyDescent="0.25">
      <c r="A28" s="28" t="s">
        <v>273</v>
      </c>
      <c r="B28" s="36">
        <f>Captado_Privado!B28/Captado_Mecenato!B28</f>
        <v>0.96834843095086676</v>
      </c>
      <c r="C28" s="36">
        <f>Captado_Privado!C28/Captado_Mecenato!C28</f>
        <v>1</v>
      </c>
      <c r="D28" s="36">
        <f>Captado_Privado!D28/Captado_Mecenato!D28</f>
        <v>5.7492931196983989E-2</v>
      </c>
      <c r="E28" s="36" t="e">
        <f>Captado_Privado!E28/Captado_Mecenato!E28</f>
        <v>#DIV/0!</v>
      </c>
      <c r="F28" s="36" t="e">
        <f>Captado_Privado!F28/Captado_Mecenato!F28</f>
        <v>#DIV/0!</v>
      </c>
      <c r="G28" s="36">
        <f>Captado_Privado!G28/Captado_Mecenato!G28</f>
        <v>0</v>
      </c>
      <c r="H28" s="36" t="e">
        <f>Captado_Privado!H28/Captado_Mecenato!H28</f>
        <v>#DIV/0!</v>
      </c>
      <c r="I28" s="36">
        <f>Captado_Privado!I28/Captado_Mecenato!I28</f>
        <v>0</v>
      </c>
      <c r="J28" s="36">
        <f>Captado_Privado!J28/Captado_Mecenato!J28</f>
        <v>0.16420845624385444</v>
      </c>
      <c r="K28" s="36" t="e">
        <f>Captado_Privado!K28/Captado_Mecenato!K28</f>
        <v>#DIV/0!</v>
      </c>
      <c r="L28" s="36">
        <f>Captado_Privado!L28/Captado_Mecenato!L28</f>
        <v>0.7906473331061864</v>
      </c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</row>
    <row r="29" spans="1:24" x14ac:dyDescent="0.25">
      <c r="A29" s="28" t="s">
        <v>274</v>
      </c>
      <c r="B29" s="36">
        <f>Captado_Privado!B29/Captado_Mecenato!B29</f>
        <v>1</v>
      </c>
      <c r="C29" s="36">
        <f>Captado_Privado!C29/Captado_Mecenato!C29</f>
        <v>0.43081453920292295</v>
      </c>
      <c r="D29" s="36">
        <f>Captado_Privado!D29/Captado_Mecenato!D29</f>
        <v>0.48275862068965519</v>
      </c>
      <c r="E29" s="36" t="e">
        <f>Captado_Privado!E29/Captado_Mecenato!E29</f>
        <v>#DIV/0!</v>
      </c>
      <c r="F29" s="36">
        <f>Captado_Privado!F29/Captado_Mecenato!F29</f>
        <v>0</v>
      </c>
      <c r="G29" s="36" t="e">
        <f>Captado_Privado!G29/Captado_Mecenato!G29</f>
        <v>#DIV/0!</v>
      </c>
      <c r="H29" s="36" t="e">
        <f>Captado_Privado!H29/Captado_Mecenato!H29</f>
        <v>#DIV/0!</v>
      </c>
      <c r="I29" s="36">
        <f>Captado_Privado!I29/Captado_Mecenato!I29</f>
        <v>0.93989913982920426</v>
      </c>
      <c r="J29" s="36">
        <f>Captado_Privado!J29/Captado_Mecenato!J29</f>
        <v>0</v>
      </c>
      <c r="K29" s="36" t="e">
        <f>Captado_Privado!K29/Captado_Mecenato!K29</f>
        <v>#DIV/0!</v>
      </c>
      <c r="L29" s="36">
        <f>Captado_Privado!L29/Captado_Mecenato!L29</f>
        <v>0.73964596354214829</v>
      </c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</row>
    <row r="30" spans="1:24" x14ac:dyDescent="0.25">
      <c r="A30" s="28" t="s">
        <v>275</v>
      </c>
      <c r="B30" s="36">
        <f>Captado_Privado!B30/Captado_Mecenato!B30</f>
        <v>1</v>
      </c>
      <c r="C30" s="36">
        <f>Captado_Privado!C30/Captado_Mecenato!C30</f>
        <v>0.34726056381847453</v>
      </c>
      <c r="D30" s="36">
        <f>Captado_Privado!D30/Captado_Mecenato!D30</f>
        <v>0.5</v>
      </c>
      <c r="E30" s="36" t="e">
        <f>Captado_Privado!E30/Captado_Mecenato!E30</f>
        <v>#DIV/0!</v>
      </c>
      <c r="F30" s="36">
        <f>Captado_Privado!F30/Captado_Mecenato!F30</f>
        <v>0.12052176026724877</v>
      </c>
      <c r="G30" s="36">
        <f>Captado_Privado!G30/Captado_Mecenato!G30</f>
        <v>1</v>
      </c>
      <c r="H30" s="36" t="e">
        <f>Captado_Privado!H30/Captado_Mecenato!H30</f>
        <v>#DIV/0!</v>
      </c>
      <c r="I30" s="36">
        <f>Captado_Privado!I30/Captado_Mecenato!I30</f>
        <v>0.99719194150950263</v>
      </c>
      <c r="J30" s="36">
        <f>Captado_Privado!J30/Captado_Mecenato!J30</f>
        <v>0.28155404812691331</v>
      </c>
      <c r="K30" s="36" t="e">
        <f>Captado_Privado!K30/Captado_Mecenato!K30</f>
        <v>#DIV/0!</v>
      </c>
      <c r="L30" s="36">
        <f>Captado_Privado!L30/Captado_Mecenato!L30</f>
        <v>0.73630931814736922</v>
      </c>
      <c r="N30" s="28"/>
      <c r="O30" s="32"/>
      <c r="P30" s="32"/>
      <c r="Q30" s="32"/>
      <c r="R30" s="32"/>
      <c r="S30" s="32"/>
      <c r="T30" s="32"/>
      <c r="U30" s="32"/>
      <c r="V30" s="32"/>
      <c r="W30" s="32"/>
      <c r="X30" s="32"/>
    </row>
    <row r="31" spans="1:24" x14ac:dyDescent="0.25">
      <c r="A31" s="28" t="s">
        <v>276</v>
      </c>
      <c r="B31" s="36">
        <f>Captado_Privado!B31/Captado_Mecenato!B31</f>
        <v>1</v>
      </c>
      <c r="C31" s="36">
        <f>Captado_Privado!C31/Captado_Mecenato!C31</f>
        <v>0.55768124175258149</v>
      </c>
      <c r="D31" s="36">
        <f>Captado_Privado!D31/Captado_Mecenato!D31</f>
        <v>0.47567981106228269</v>
      </c>
      <c r="E31" s="36" t="e">
        <f>Captado_Privado!E31/Captado_Mecenato!E31</f>
        <v>#DIV/0!</v>
      </c>
      <c r="F31" s="36">
        <f>Captado_Privado!F31/Captado_Mecenato!F31</f>
        <v>0.60231288146482487</v>
      </c>
      <c r="G31" s="36">
        <f>Captado_Privado!G31/Captado_Mecenato!G31</f>
        <v>0.34247520245009455</v>
      </c>
      <c r="H31" s="36" t="e">
        <f>Captado_Privado!H31/Captado_Mecenato!H31</f>
        <v>#DIV/0!</v>
      </c>
      <c r="I31" s="36">
        <f>Captado_Privado!I31/Captado_Mecenato!I31</f>
        <v>0.69030562308101728</v>
      </c>
      <c r="J31" s="36">
        <f>Captado_Privado!J31/Captado_Mecenato!J31</f>
        <v>0.83017725909023754</v>
      </c>
      <c r="K31" s="36" t="e">
        <f>Captado_Privado!K31/Captado_Mecenato!K31</f>
        <v>#DIV/0!</v>
      </c>
      <c r="L31" s="36">
        <f>Captado_Privado!L31/Captado_Mecenato!L31</f>
        <v>0.63540008276365179</v>
      </c>
      <c r="N31" s="28"/>
      <c r="O31" s="32"/>
      <c r="P31" s="32"/>
      <c r="Q31" s="32"/>
      <c r="R31" s="32"/>
      <c r="S31" s="32"/>
      <c r="T31" s="32"/>
      <c r="U31" s="32"/>
      <c r="V31" s="32"/>
      <c r="W31" s="32"/>
      <c r="X31" s="32"/>
    </row>
    <row r="32" spans="1:24" x14ac:dyDescent="0.25">
      <c r="A32" s="28" t="s">
        <v>6</v>
      </c>
      <c r="B32" s="36">
        <f>Captado_Privado!B32/Captado_Mecenato!B32</f>
        <v>0.75953749153139638</v>
      </c>
      <c r="C32" s="36">
        <f>Captado_Privado!C32/Captado_Mecenato!C32</f>
        <v>0.76939878936111206</v>
      </c>
      <c r="D32" s="36">
        <f>Captado_Privado!D32/Captado_Mecenato!D32</f>
        <v>0.69414083499180745</v>
      </c>
      <c r="E32" s="36" t="e">
        <f>Captado_Privado!E32/Captado_Mecenato!E32</f>
        <v>#DIV/0!</v>
      </c>
      <c r="F32" s="36">
        <f>Captado_Privado!F32/Captado_Mecenato!F32</f>
        <v>0.88638806408794923</v>
      </c>
      <c r="G32" s="36">
        <f>Captado_Privado!G32/Captado_Mecenato!G32</f>
        <v>0.7914362451259418</v>
      </c>
      <c r="H32" s="36" t="e">
        <f>Captado_Privado!H32/Captado_Mecenato!H32</f>
        <v>#DIV/0!</v>
      </c>
      <c r="I32" s="36">
        <f>Captado_Privado!I32/Captado_Mecenato!I32</f>
        <v>0.74657322404496662</v>
      </c>
      <c r="J32" s="36">
        <f>Captado_Privado!J32/Captado_Mecenato!J32</f>
        <v>0.79879723290420757</v>
      </c>
      <c r="K32" s="36" t="e">
        <f>Captado_Privado!K32/Captado_Mecenato!K32</f>
        <v>#DIV/0!</v>
      </c>
      <c r="L32" s="36">
        <f>Captado_Privado!L32/Captado_Mecenato!L32</f>
        <v>0.77100239440326057</v>
      </c>
      <c r="N32" s="28"/>
      <c r="O32" s="32"/>
      <c r="P32" s="32"/>
      <c r="Q32" s="32"/>
      <c r="R32" s="32"/>
      <c r="S32" s="32"/>
      <c r="T32" s="32"/>
      <c r="U32" s="32"/>
      <c r="V32" s="32"/>
      <c r="W32" s="32"/>
      <c r="X32" s="32"/>
    </row>
    <row r="36" spans="1:24" x14ac:dyDescent="0.25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</row>
    <row r="37" spans="1:24" x14ac:dyDescent="0.25">
      <c r="A37" s="28"/>
      <c r="B37" s="30">
        <v>2008</v>
      </c>
      <c r="C37" s="30">
        <v>2008</v>
      </c>
      <c r="D37" s="30">
        <v>2008</v>
      </c>
      <c r="E37" s="30">
        <v>2008</v>
      </c>
      <c r="F37" s="30">
        <v>2008</v>
      </c>
      <c r="G37" s="30">
        <v>2008</v>
      </c>
      <c r="H37" s="30">
        <v>2008</v>
      </c>
      <c r="I37" s="30">
        <v>2008</v>
      </c>
      <c r="J37" s="30">
        <v>2008</v>
      </c>
      <c r="K37" s="30">
        <v>2008</v>
      </c>
      <c r="N37" s="28"/>
    </row>
    <row r="38" spans="1:24" x14ac:dyDescent="0.25">
      <c r="A38" s="28"/>
      <c r="B38" s="28" t="s">
        <v>283</v>
      </c>
      <c r="C38" s="28" t="s">
        <v>284</v>
      </c>
      <c r="D38" s="28" t="s">
        <v>285</v>
      </c>
      <c r="E38" s="28" t="s">
        <v>286</v>
      </c>
      <c r="F38" s="28" t="s">
        <v>287</v>
      </c>
      <c r="G38" s="28" t="s">
        <v>288</v>
      </c>
      <c r="H38" s="28" t="s">
        <v>289</v>
      </c>
      <c r="I38" s="28" t="s">
        <v>290</v>
      </c>
      <c r="J38" s="28" t="s">
        <v>291</v>
      </c>
      <c r="K38" s="28" t="s">
        <v>292</v>
      </c>
      <c r="L38" s="28" t="s">
        <v>293</v>
      </c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</row>
    <row r="39" spans="1:24" x14ac:dyDescent="0.25">
      <c r="A39" s="28" t="s">
        <v>250</v>
      </c>
      <c r="B39" s="36" t="e">
        <f>Captado_Privado!B39/Captado_Mecenato!B39</f>
        <v>#DIV/0!</v>
      </c>
      <c r="C39" s="36">
        <f>Captado_Privado!C39/Captado_Mecenato!C39</f>
        <v>1</v>
      </c>
      <c r="D39" s="36">
        <f>Captado_Privado!D39/Captado_Mecenato!D39</f>
        <v>0.80042559502253863</v>
      </c>
      <c r="E39" s="36" t="e">
        <f>Captado_Privado!E39/Captado_Mecenato!E39</f>
        <v>#DIV/0!</v>
      </c>
      <c r="F39" s="36">
        <f>Captado_Privado!F39/Captado_Mecenato!F39</f>
        <v>1</v>
      </c>
      <c r="G39" s="36" t="e">
        <f>Captado_Privado!G39/Captado_Mecenato!G39</f>
        <v>#DIV/0!</v>
      </c>
      <c r="H39" s="36" t="e">
        <f>Captado_Privado!H39/Captado_Mecenato!H39</f>
        <v>#DIV/0!</v>
      </c>
      <c r="I39" s="36" t="e">
        <f>Captado_Privado!I39/Captado_Mecenato!I39</f>
        <v>#DIV/0!</v>
      </c>
      <c r="J39" s="36">
        <f>Captado_Privado!J39/Captado_Mecenato!J39</f>
        <v>0</v>
      </c>
      <c r="K39" s="36" t="e">
        <f>Captado_Privado!K39/Captado_Mecenato!K39</f>
        <v>#DIV/0!</v>
      </c>
      <c r="L39" s="36">
        <f>Captado_Privado!L39/Captado_Mecenato!L39</f>
        <v>0.36973721658286685</v>
      </c>
      <c r="N39" s="28"/>
      <c r="O39" s="32"/>
      <c r="P39" s="32"/>
      <c r="Q39" s="32"/>
      <c r="R39" s="32"/>
      <c r="S39" s="32"/>
      <c r="T39" s="32"/>
      <c r="U39" s="32"/>
      <c r="V39" s="32"/>
      <c r="W39" s="32"/>
      <c r="X39" s="32"/>
    </row>
    <row r="40" spans="1:24" x14ac:dyDescent="0.25">
      <c r="A40" s="28" t="s">
        <v>251</v>
      </c>
      <c r="B40" s="36" t="e">
        <f>Captado_Privado!B40/Captado_Mecenato!B40</f>
        <v>#DIV/0!</v>
      </c>
      <c r="C40" s="36">
        <f>Captado_Privado!C40/Captado_Mecenato!C40</f>
        <v>1</v>
      </c>
      <c r="D40" s="36">
        <f>Captado_Privado!D40/Captado_Mecenato!D40</f>
        <v>1</v>
      </c>
      <c r="E40" s="36" t="e">
        <f>Captado_Privado!E40/Captado_Mecenato!E40</f>
        <v>#DIV/0!</v>
      </c>
      <c r="F40" s="36" t="e">
        <f>Captado_Privado!F40/Captado_Mecenato!F40</f>
        <v>#DIV/0!</v>
      </c>
      <c r="G40" s="36" t="e">
        <f>Captado_Privado!G40/Captado_Mecenato!G40</f>
        <v>#DIV/0!</v>
      </c>
      <c r="H40" s="36" t="e">
        <f>Captado_Privado!H40/Captado_Mecenato!H40</f>
        <v>#DIV/0!</v>
      </c>
      <c r="I40" s="36" t="e">
        <f>Captado_Privado!I40/Captado_Mecenato!I40</f>
        <v>#DIV/0!</v>
      </c>
      <c r="J40" s="36" t="e">
        <f>Captado_Privado!J40/Captado_Mecenato!J40</f>
        <v>#DIV/0!</v>
      </c>
      <c r="K40" s="36" t="e">
        <f>Captado_Privado!K40/Captado_Mecenato!K40</f>
        <v>#DIV/0!</v>
      </c>
      <c r="L40" s="36">
        <f>Captado_Privado!L40/Captado_Mecenato!L40</f>
        <v>1</v>
      </c>
      <c r="N40" s="28"/>
      <c r="O40" s="32"/>
      <c r="P40" s="32"/>
      <c r="Q40" s="32"/>
      <c r="R40" s="32"/>
      <c r="S40" s="32"/>
      <c r="T40" s="32"/>
      <c r="U40" s="32"/>
      <c r="V40" s="32"/>
      <c r="W40" s="32"/>
      <c r="X40" s="32"/>
    </row>
    <row r="41" spans="1:24" x14ac:dyDescent="0.25">
      <c r="A41" s="28" t="s">
        <v>252</v>
      </c>
      <c r="B41" s="36" t="e">
        <f>Captado_Privado!B41/Captado_Mecenato!B41</f>
        <v>#DIV/0!</v>
      </c>
      <c r="C41" s="36">
        <f>Captado_Privado!C41/Captado_Mecenato!C41</f>
        <v>0.46948356807511737</v>
      </c>
      <c r="D41" s="36">
        <f>Captado_Privado!D41/Captado_Mecenato!D41</f>
        <v>0.62658046367278575</v>
      </c>
      <c r="E41" s="36" t="e">
        <f>Captado_Privado!E41/Captado_Mecenato!E41</f>
        <v>#DIV/0!</v>
      </c>
      <c r="F41" s="36" t="e">
        <f>Captado_Privado!F41/Captado_Mecenato!F41</f>
        <v>#DIV/0!</v>
      </c>
      <c r="G41" s="36">
        <f>Captado_Privado!G41/Captado_Mecenato!G41</f>
        <v>0</v>
      </c>
      <c r="H41" s="36" t="e">
        <f>Captado_Privado!H41/Captado_Mecenato!H41</f>
        <v>#DIV/0!</v>
      </c>
      <c r="I41" s="36">
        <f>Captado_Privado!I41/Captado_Mecenato!I41</f>
        <v>1</v>
      </c>
      <c r="J41" s="36">
        <f>Captado_Privado!J41/Captado_Mecenato!J41</f>
        <v>0</v>
      </c>
      <c r="K41" s="36" t="e">
        <f>Captado_Privado!K41/Captado_Mecenato!K41</f>
        <v>#DIV/0!</v>
      </c>
      <c r="L41" s="36">
        <f>Captado_Privado!L41/Captado_Mecenato!L41</f>
        <v>0.32495248628134599</v>
      </c>
      <c r="N41" s="28"/>
      <c r="O41" s="32"/>
      <c r="P41" s="32"/>
      <c r="Q41" s="32"/>
      <c r="R41" s="32"/>
      <c r="S41" s="32"/>
      <c r="T41" s="32"/>
      <c r="U41" s="32"/>
      <c r="V41" s="32"/>
      <c r="W41" s="32"/>
      <c r="X41" s="32"/>
    </row>
    <row r="42" spans="1:24" x14ac:dyDescent="0.25">
      <c r="A42" s="28" t="s">
        <v>253</v>
      </c>
      <c r="B42" s="36" t="e">
        <f>Captado_Privado!B42/Captado_Mecenato!B42</f>
        <v>#DIV/0!</v>
      </c>
      <c r="C42" s="36">
        <f>Captado_Privado!C42/Captado_Mecenato!C42</f>
        <v>1</v>
      </c>
      <c r="D42" s="36">
        <f>Captado_Privado!D42/Captado_Mecenato!D42</f>
        <v>1</v>
      </c>
      <c r="E42" s="36" t="e">
        <f>Captado_Privado!E42/Captado_Mecenato!E42</f>
        <v>#DIV/0!</v>
      </c>
      <c r="F42" s="36" t="e">
        <f>Captado_Privado!F42/Captado_Mecenato!F42</f>
        <v>#DIV/0!</v>
      </c>
      <c r="G42" s="36" t="e">
        <f>Captado_Privado!G42/Captado_Mecenato!G42</f>
        <v>#DIV/0!</v>
      </c>
      <c r="H42" s="36" t="e">
        <f>Captado_Privado!H42/Captado_Mecenato!H42</f>
        <v>#DIV/0!</v>
      </c>
      <c r="I42" s="36" t="e">
        <f>Captado_Privado!I42/Captado_Mecenato!I42</f>
        <v>#DIV/0!</v>
      </c>
      <c r="J42" s="36" t="e">
        <f>Captado_Privado!J42/Captado_Mecenato!J42</f>
        <v>#DIV/0!</v>
      </c>
      <c r="K42" s="36" t="e">
        <f>Captado_Privado!K42/Captado_Mecenato!K42</f>
        <v>#DIV/0!</v>
      </c>
      <c r="L42" s="36">
        <f>Captado_Privado!L42/Captado_Mecenato!L42</f>
        <v>1</v>
      </c>
      <c r="N42" s="28"/>
      <c r="O42" s="32"/>
      <c r="P42" s="32"/>
      <c r="Q42" s="32"/>
      <c r="R42" s="32"/>
      <c r="S42" s="32"/>
      <c r="T42" s="32"/>
      <c r="U42" s="32"/>
      <c r="V42" s="32"/>
      <c r="W42" s="32"/>
      <c r="X42" s="32"/>
    </row>
    <row r="43" spans="1:24" x14ac:dyDescent="0.25">
      <c r="A43" s="28" t="s">
        <v>254</v>
      </c>
      <c r="B43" s="36">
        <f>Captado_Privado!B43/Captado_Mecenato!B43</f>
        <v>0.88426958177381021</v>
      </c>
      <c r="C43" s="36">
        <f>Captado_Privado!C43/Captado_Mecenato!C43</f>
        <v>1</v>
      </c>
      <c r="D43" s="36">
        <f>Captado_Privado!D43/Captado_Mecenato!D43</f>
        <v>0</v>
      </c>
      <c r="E43" s="36" t="e">
        <f>Captado_Privado!E43/Captado_Mecenato!E43</f>
        <v>#DIV/0!</v>
      </c>
      <c r="F43" s="36">
        <f>Captado_Privado!F43/Captado_Mecenato!F43</f>
        <v>1</v>
      </c>
      <c r="G43" s="36" t="e">
        <f>Captado_Privado!G43/Captado_Mecenato!G43</f>
        <v>#DIV/0!</v>
      </c>
      <c r="H43" s="36" t="e">
        <f>Captado_Privado!H43/Captado_Mecenato!H43</f>
        <v>#DIV/0!</v>
      </c>
      <c r="I43" s="36">
        <f>Captado_Privado!I43/Captado_Mecenato!I43</f>
        <v>0</v>
      </c>
      <c r="J43" s="36">
        <f>Captado_Privado!J43/Captado_Mecenato!J43</f>
        <v>0</v>
      </c>
      <c r="K43" s="36" t="e">
        <f>Captado_Privado!K43/Captado_Mecenato!K43</f>
        <v>#DIV/0!</v>
      </c>
      <c r="L43" s="36">
        <f>Captado_Privado!L43/Captado_Mecenato!L43</f>
        <v>0.35357367293388448</v>
      </c>
      <c r="N43" s="28"/>
      <c r="O43" s="32"/>
      <c r="P43" s="32"/>
      <c r="Q43" s="32"/>
      <c r="R43" s="32"/>
      <c r="S43" s="32"/>
      <c r="T43" s="32"/>
      <c r="U43" s="32"/>
      <c r="V43" s="32"/>
      <c r="W43" s="32"/>
      <c r="X43" s="32"/>
    </row>
    <row r="44" spans="1:24" x14ac:dyDescent="0.25">
      <c r="A44" s="28" t="s">
        <v>255</v>
      </c>
      <c r="B44" s="36" t="e">
        <f>Captado_Privado!B44/Captado_Mecenato!B44</f>
        <v>#DIV/0!</v>
      </c>
      <c r="C44" s="36">
        <f>Captado_Privado!C44/Captado_Mecenato!C44</f>
        <v>1</v>
      </c>
      <c r="D44" s="36" t="e">
        <f>Captado_Privado!D44/Captado_Mecenato!D44</f>
        <v>#DIV/0!</v>
      </c>
      <c r="E44" s="36" t="e">
        <f>Captado_Privado!E44/Captado_Mecenato!E44</f>
        <v>#DIV/0!</v>
      </c>
      <c r="F44" s="36">
        <f>Captado_Privado!F44/Captado_Mecenato!F44</f>
        <v>0</v>
      </c>
      <c r="G44" s="36" t="e">
        <f>Captado_Privado!G44/Captado_Mecenato!G44</f>
        <v>#DIV/0!</v>
      </c>
      <c r="H44" s="36" t="e">
        <f>Captado_Privado!H44/Captado_Mecenato!H44</f>
        <v>#DIV/0!</v>
      </c>
      <c r="I44" s="36" t="e">
        <f>Captado_Privado!I44/Captado_Mecenato!I44</f>
        <v>#DIV/0!</v>
      </c>
      <c r="J44" s="36" t="e">
        <f>Captado_Privado!J44/Captado_Mecenato!J44</f>
        <v>#DIV/0!</v>
      </c>
      <c r="K44" s="36" t="e">
        <f>Captado_Privado!K44/Captado_Mecenato!K44</f>
        <v>#DIV/0!</v>
      </c>
      <c r="L44" s="36">
        <f>Captado_Privado!L44/Captado_Mecenato!L44</f>
        <v>0.81709066045764922</v>
      </c>
      <c r="N44" s="28"/>
      <c r="O44" s="32"/>
      <c r="P44" s="32"/>
      <c r="Q44" s="32"/>
      <c r="R44" s="32"/>
      <c r="S44" s="32"/>
      <c r="T44" s="32"/>
      <c r="U44" s="32"/>
      <c r="V44" s="32"/>
      <c r="W44" s="32"/>
      <c r="X44" s="32"/>
    </row>
    <row r="45" spans="1:24" x14ac:dyDescent="0.25">
      <c r="A45" s="28" t="s">
        <v>256</v>
      </c>
      <c r="B45" s="36" t="e">
        <f>Captado_Privado!B45/Captado_Mecenato!B45</f>
        <v>#DIV/0!</v>
      </c>
      <c r="C45" s="36" t="e">
        <f>Captado_Privado!C45/Captado_Mecenato!C45</f>
        <v>#DIV/0!</v>
      </c>
      <c r="D45" s="36">
        <f>Captado_Privado!D45/Captado_Mecenato!D45</f>
        <v>1</v>
      </c>
      <c r="E45" s="36" t="e">
        <f>Captado_Privado!E45/Captado_Mecenato!E45</f>
        <v>#DIV/0!</v>
      </c>
      <c r="F45" s="36" t="e">
        <f>Captado_Privado!F45/Captado_Mecenato!F45</f>
        <v>#DIV/0!</v>
      </c>
      <c r="G45" s="36" t="e">
        <f>Captado_Privado!G45/Captado_Mecenato!G45</f>
        <v>#DIV/0!</v>
      </c>
      <c r="H45" s="36" t="e">
        <f>Captado_Privado!H45/Captado_Mecenato!H45</f>
        <v>#DIV/0!</v>
      </c>
      <c r="I45" s="36">
        <f>Captado_Privado!I45/Captado_Mecenato!I45</f>
        <v>1</v>
      </c>
      <c r="J45" s="36" t="e">
        <f>Captado_Privado!J45/Captado_Mecenato!J45</f>
        <v>#DIV/0!</v>
      </c>
      <c r="K45" s="36" t="e">
        <f>Captado_Privado!K45/Captado_Mecenato!K45</f>
        <v>#DIV/0!</v>
      </c>
      <c r="L45" s="36">
        <f>Captado_Privado!L45/Captado_Mecenato!L45</f>
        <v>1</v>
      </c>
      <c r="N45" s="28"/>
      <c r="O45" s="32"/>
      <c r="P45" s="32"/>
      <c r="Q45" s="32"/>
      <c r="R45" s="32"/>
      <c r="S45" s="32"/>
      <c r="T45" s="32"/>
      <c r="U45" s="32"/>
      <c r="V45" s="32"/>
      <c r="W45" s="32"/>
      <c r="X45" s="32"/>
    </row>
    <row r="46" spans="1:24" x14ac:dyDescent="0.25">
      <c r="A46" s="28" t="s">
        <v>257</v>
      </c>
      <c r="B46" s="36">
        <f>Captado_Privado!B46/Captado_Mecenato!B46</f>
        <v>0</v>
      </c>
      <c r="C46" s="36">
        <f>Captado_Privado!C46/Captado_Mecenato!C46</f>
        <v>0</v>
      </c>
      <c r="D46" s="36">
        <f>Captado_Privado!D46/Captado_Mecenato!D46</f>
        <v>0</v>
      </c>
      <c r="E46" s="36" t="e">
        <f>Captado_Privado!E46/Captado_Mecenato!E46</f>
        <v>#DIV/0!</v>
      </c>
      <c r="F46" s="36">
        <f>Captado_Privado!F46/Captado_Mecenato!F46</f>
        <v>0.85998271391529812</v>
      </c>
      <c r="G46" s="36" t="e">
        <f>Captado_Privado!G46/Captado_Mecenato!G46</f>
        <v>#DIV/0!</v>
      </c>
      <c r="H46" s="36" t="e">
        <f>Captado_Privado!H46/Captado_Mecenato!H46</f>
        <v>#DIV/0!</v>
      </c>
      <c r="I46" s="36">
        <f>Captado_Privado!I46/Captado_Mecenato!I46</f>
        <v>0</v>
      </c>
      <c r="J46" s="36">
        <f>Captado_Privado!J46/Captado_Mecenato!J46</f>
        <v>0</v>
      </c>
      <c r="K46" s="36" t="e">
        <f>Captado_Privado!K46/Captado_Mecenato!K46</f>
        <v>#DIV/0!</v>
      </c>
      <c r="L46" s="36">
        <f>Captado_Privado!L46/Captado_Mecenato!L46</f>
        <v>8.1037795411124602E-2</v>
      </c>
      <c r="N46" s="28"/>
      <c r="O46" s="32"/>
      <c r="P46" s="32"/>
      <c r="Q46" s="32"/>
      <c r="R46" s="32"/>
      <c r="S46" s="32"/>
      <c r="T46" s="32"/>
      <c r="U46" s="32"/>
      <c r="V46" s="32"/>
      <c r="W46" s="32"/>
      <c r="X46" s="32"/>
    </row>
    <row r="47" spans="1:24" x14ac:dyDescent="0.25">
      <c r="A47" s="28" t="s">
        <v>258</v>
      </c>
      <c r="B47" s="36" t="e">
        <f>Captado_Privado!B47/Captado_Mecenato!B47</f>
        <v>#DIV/0!</v>
      </c>
      <c r="C47" s="36">
        <f>Captado_Privado!C47/Captado_Mecenato!C47</f>
        <v>0.76427105664436457</v>
      </c>
      <c r="D47" s="36" t="e">
        <f>Captado_Privado!D47/Captado_Mecenato!D47</f>
        <v>#DIV/0!</v>
      </c>
      <c r="E47" s="36" t="e">
        <f>Captado_Privado!E47/Captado_Mecenato!E47</f>
        <v>#DIV/0!</v>
      </c>
      <c r="F47" s="36">
        <f>Captado_Privado!F47/Captado_Mecenato!F47</f>
        <v>1</v>
      </c>
      <c r="G47" s="36" t="e">
        <f>Captado_Privado!G47/Captado_Mecenato!G47</f>
        <v>#DIV/0!</v>
      </c>
      <c r="H47" s="36" t="e">
        <f>Captado_Privado!H47/Captado_Mecenato!H47</f>
        <v>#DIV/0!</v>
      </c>
      <c r="I47" s="36">
        <f>Captado_Privado!I47/Captado_Mecenato!I47</f>
        <v>1</v>
      </c>
      <c r="J47" s="36">
        <f>Captado_Privado!J47/Captado_Mecenato!J47</f>
        <v>0.23918863349120356</v>
      </c>
      <c r="K47" s="36" t="e">
        <f>Captado_Privado!K47/Captado_Mecenato!K47</f>
        <v>#DIV/0!</v>
      </c>
      <c r="L47" s="36">
        <f>Captado_Privado!L47/Captado_Mecenato!L47</f>
        <v>0.38843952123219944</v>
      </c>
      <c r="N47" s="28"/>
      <c r="O47" s="32"/>
      <c r="P47" s="32"/>
      <c r="Q47" s="32"/>
      <c r="R47" s="32"/>
      <c r="S47" s="32"/>
      <c r="T47" s="32"/>
      <c r="U47" s="32"/>
      <c r="V47" s="32"/>
      <c r="W47" s="32"/>
      <c r="X47" s="32"/>
    </row>
    <row r="48" spans="1:24" x14ac:dyDescent="0.25">
      <c r="A48" s="28" t="s">
        <v>259</v>
      </c>
      <c r="B48" s="36" t="e">
        <f>Captado_Privado!B48/Captado_Mecenato!B48</f>
        <v>#DIV/0!</v>
      </c>
      <c r="C48" s="36">
        <f>Captado_Privado!C48/Captado_Mecenato!C48</f>
        <v>0.74190535660086177</v>
      </c>
      <c r="D48" s="36">
        <f>Captado_Privado!D48/Captado_Mecenato!D48</f>
        <v>0.7171237320521987</v>
      </c>
      <c r="E48" s="36" t="e">
        <f>Captado_Privado!E48/Captado_Mecenato!E48</f>
        <v>#DIV/0!</v>
      </c>
      <c r="F48" s="36">
        <f>Captado_Privado!F48/Captado_Mecenato!F48</f>
        <v>0.73350821328402138</v>
      </c>
      <c r="G48" s="36">
        <f>Captado_Privado!G48/Captado_Mecenato!G48</f>
        <v>0.48966213620816951</v>
      </c>
      <c r="H48" s="36" t="e">
        <f>Captado_Privado!H48/Captado_Mecenato!H48</f>
        <v>#DIV/0!</v>
      </c>
      <c r="I48" s="36">
        <f>Captado_Privado!I48/Captado_Mecenato!I48</f>
        <v>0.81360814940029791</v>
      </c>
      <c r="J48" s="36">
        <f>Captado_Privado!J48/Captado_Mecenato!J48</f>
        <v>0</v>
      </c>
      <c r="K48" s="36" t="e">
        <f>Captado_Privado!K48/Captado_Mecenato!K48</f>
        <v>#DIV/0!</v>
      </c>
      <c r="L48" s="36">
        <f>Captado_Privado!L48/Captado_Mecenato!L48</f>
        <v>0.72860170884704045</v>
      </c>
      <c r="N48" s="28"/>
      <c r="O48" s="32"/>
      <c r="P48" s="32"/>
      <c r="Q48" s="32"/>
      <c r="R48" s="32"/>
      <c r="S48" s="32"/>
      <c r="T48" s="32"/>
      <c r="U48" s="32"/>
      <c r="V48" s="32"/>
      <c r="W48" s="32"/>
      <c r="X48" s="32"/>
    </row>
    <row r="49" spans="1:24" x14ac:dyDescent="0.25">
      <c r="A49" s="28" t="s">
        <v>260</v>
      </c>
      <c r="B49" s="36" t="e">
        <f>Captado_Privado!B49/Captado_Mecenato!B49</f>
        <v>#DIV/0!</v>
      </c>
      <c r="C49" s="36">
        <f>Captado_Privado!C49/Captado_Mecenato!C49</f>
        <v>0.67962176783214245</v>
      </c>
      <c r="D49" s="36" t="e">
        <f>Captado_Privado!D49/Captado_Mecenato!D49</f>
        <v>#DIV/0!</v>
      </c>
      <c r="E49" s="36" t="e">
        <f>Captado_Privado!E49/Captado_Mecenato!E49</f>
        <v>#DIV/0!</v>
      </c>
      <c r="F49" s="36" t="e">
        <f>Captado_Privado!F49/Captado_Mecenato!F49</f>
        <v>#DIV/0!</v>
      </c>
      <c r="G49" s="36" t="e">
        <f>Captado_Privado!G49/Captado_Mecenato!G49</f>
        <v>#DIV/0!</v>
      </c>
      <c r="H49" s="36" t="e">
        <f>Captado_Privado!H49/Captado_Mecenato!H49</f>
        <v>#DIV/0!</v>
      </c>
      <c r="I49" s="36" t="e">
        <f>Captado_Privado!I49/Captado_Mecenato!I49</f>
        <v>#DIV/0!</v>
      </c>
      <c r="J49" s="36" t="e">
        <f>Captado_Privado!J49/Captado_Mecenato!J49</f>
        <v>#DIV/0!</v>
      </c>
      <c r="K49" s="36" t="e">
        <f>Captado_Privado!K49/Captado_Mecenato!K49</f>
        <v>#DIV/0!</v>
      </c>
      <c r="L49" s="36">
        <f>Captado_Privado!L49/Captado_Mecenato!L49</f>
        <v>0.67962176783214245</v>
      </c>
      <c r="N49" s="28"/>
      <c r="O49" s="32"/>
      <c r="P49" s="32"/>
      <c r="Q49" s="32"/>
      <c r="R49" s="32"/>
      <c r="S49" s="32"/>
      <c r="T49" s="32"/>
      <c r="U49" s="32"/>
      <c r="V49" s="32"/>
      <c r="W49" s="32"/>
      <c r="X49" s="32"/>
    </row>
    <row r="50" spans="1:24" x14ac:dyDescent="0.25">
      <c r="A50" s="28" t="s">
        <v>261</v>
      </c>
      <c r="B50" s="36">
        <f>Captado_Privado!B50/Captado_Mecenato!B50</f>
        <v>1</v>
      </c>
      <c r="C50" s="36">
        <f>Captado_Privado!C50/Captado_Mecenato!C50</f>
        <v>0.36277384864906076</v>
      </c>
      <c r="D50" s="36">
        <f>Captado_Privado!D50/Captado_Mecenato!D50</f>
        <v>0</v>
      </c>
      <c r="E50" s="36" t="e">
        <f>Captado_Privado!E50/Captado_Mecenato!E50</f>
        <v>#DIV/0!</v>
      </c>
      <c r="F50" s="36" t="e">
        <f>Captado_Privado!F50/Captado_Mecenato!F50</f>
        <v>#DIV/0!</v>
      </c>
      <c r="G50" s="36" t="e">
        <f>Captado_Privado!G50/Captado_Mecenato!G50</f>
        <v>#DIV/0!</v>
      </c>
      <c r="H50" s="36" t="e">
        <f>Captado_Privado!H50/Captado_Mecenato!H50</f>
        <v>#DIV/0!</v>
      </c>
      <c r="I50" s="36">
        <f>Captado_Privado!I50/Captado_Mecenato!I50</f>
        <v>0</v>
      </c>
      <c r="J50" s="36">
        <f>Captado_Privado!J50/Captado_Mecenato!J50</f>
        <v>0.32170019603665351</v>
      </c>
      <c r="K50" s="36" t="e">
        <f>Captado_Privado!K50/Captado_Mecenato!K50</f>
        <v>#DIV/0!</v>
      </c>
      <c r="L50" s="36">
        <f>Captado_Privado!L50/Captado_Mecenato!L50</f>
        <v>0.3695069290856669</v>
      </c>
      <c r="N50" s="28"/>
      <c r="O50" s="32"/>
      <c r="P50" s="32"/>
      <c r="Q50" s="32"/>
      <c r="R50" s="32"/>
      <c r="S50" s="32"/>
      <c r="T50" s="32"/>
      <c r="U50" s="32"/>
      <c r="V50" s="32"/>
      <c r="W50" s="32"/>
      <c r="X50" s="32"/>
    </row>
    <row r="51" spans="1:24" x14ac:dyDescent="0.25">
      <c r="A51" s="28" t="s">
        <v>262</v>
      </c>
      <c r="B51" s="36">
        <f>Captado_Privado!B51/Captado_Mecenato!B51</f>
        <v>0.92879162047893371</v>
      </c>
      <c r="C51" s="36">
        <f>Captado_Privado!C51/Captado_Mecenato!C51</f>
        <v>0.89682405813799093</v>
      </c>
      <c r="D51" s="36">
        <f>Captado_Privado!D51/Captado_Mecenato!D51</f>
        <v>0.17391854287882622</v>
      </c>
      <c r="E51" s="36" t="e">
        <f>Captado_Privado!E51/Captado_Mecenato!E51</f>
        <v>#DIV/0!</v>
      </c>
      <c r="F51" s="36">
        <f>Captado_Privado!F51/Captado_Mecenato!F51</f>
        <v>0.88661039200611358</v>
      </c>
      <c r="G51" s="36">
        <f>Captado_Privado!G51/Captado_Mecenato!G51</f>
        <v>0.54205524769208846</v>
      </c>
      <c r="H51" s="36" t="e">
        <f>Captado_Privado!H51/Captado_Mecenato!H51</f>
        <v>#DIV/0!</v>
      </c>
      <c r="I51" s="36">
        <f>Captado_Privado!I51/Captado_Mecenato!I51</f>
        <v>0.45317442943322483</v>
      </c>
      <c r="J51" s="36">
        <f>Captado_Privado!J51/Captado_Mecenato!J51</f>
        <v>0.59258333820431275</v>
      </c>
      <c r="K51" s="36" t="e">
        <f>Captado_Privado!K51/Captado_Mecenato!K51</f>
        <v>#DIV/0!</v>
      </c>
      <c r="L51" s="36">
        <f>Captado_Privado!L51/Captado_Mecenato!L51</f>
        <v>0.78452431877313189</v>
      </c>
      <c r="N51" s="28"/>
      <c r="O51" s="32"/>
      <c r="P51" s="32"/>
      <c r="Q51" s="32"/>
      <c r="R51" s="32"/>
      <c r="S51" s="32"/>
      <c r="T51" s="32"/>
      <c r="U51" s="32"/>
      <c r="V51" s="32"/>
      <c r="W51" s="32"/>
      <c r="X51" s="32"/>
    </row>
    <row r="52" spans="1:24" x14ac:dyDescent="0.25">
      <c r="A52" s="28" t="s">
        <v>263</v>
      </c>
      <c r="B52" s="36" t="e">
        <f>Captado_Privado!B52/Captado_Mecenato!B52</f>
        <v>#DIV/0!</v>
      </c>
      <c r="C52" s="36" t="e">
        <f>Captado_Privado!C52/Captado_Mecenato!C52</f>
        <v>#DIV/0!</v>
      </c>
      <c r="D52" s="36">
        <f>Captado_Privado!D52/Captado_Mecenato!D52</f>
        <v>0</v>
      </c>
      <c r="E52" s="36" t="e">
        <f>Captado_Privado!E52/Captado_Mecenato!E52</f>
        <v>#DIV/0!</v>
      </c>
      <c r="F52" s="36">
        <f>Captado_Privado!F52/Captado_Mecenato!F52</f>
        <v>0</v>
      </c>
      <c r="G52" s="36" t="e">
        <f>Captado_Privado!G52/Captado_Mecenato!G52</f>
        <v>#DIV/0!</v>
      </c>
      <c r="H52" s="36" t="e">
        <f>Captado_Privado!H52/Captado_Mecenato!H52</f>
        <v>#DIV/0!</v>
      </c>
      <c r="I52" s="36" t="e">
        <f>Captado_Privado!I52/Captado_Mecenato!I52</f>
        <v>#DIV/0!</v>
      </c>
      <c r="J52" s="36">
        <f>Captado_Privado!J52/Captado_Mecenato!J52</f>
        <v>0.92382297846213324</v>
      </c>
      <c r="K52" s="36" t="e">
        <f>Captado_Privado!K52/Captado_Mecenato!K52</f>
        <v>#DIV/0!</v>
      </c>
      <c r="L52" s="36">
        <f>Captado_Privado!L52/Captado_Mecenato!L52</f>
        <v>0.87996528875384061</v>
      </c>
      <c r="N52" s="28"/>
      <c r="O52" s="32"/>
      <c r="P52" s="32"/>
      <c r="Q52" s="32"/>
      <c r="R52" s="32"/>
      <c r="S52" s="32"/>
      <c r="T52" s="32"/>
      <c r="U52" s="32"/>
      <c r="V52" s="32"/>
      <c r="W52" s="32"/>
      <c r="X52" s="32"/>
    </row>
    <row r="53" spans="1:24" x14ac:dyDescent="0.25">
      <c r="A53" s="28" t="s">
        <v>264</v>
      </c>
      <c r="B53" s="36" t="e">
        <f>Captado_Privado!B53/Captado_Mecenato!B53</f>
        <v>#DIV/0!</v>
      </c>
      <c r="C53" s="36">
        <f>Captado_Privado!C53/Captado_Mecenato!C53</f>
        <v>0.59957379314243187</v>
      </c>
      <c r="D53" s="36">
        <f>Captado_Privado!D53/Captado_Mecenato!D53</f>
        <v>0.43396226415094341</v>
      </c>
      <c r="E53" s="36" t="e">
        <f>Captado_Privado!E53/Captado_Mecenato!E53</f>
        <v>#DIV/0!</v>
      </c>
      <c r="F53" s="36">
        <f>Captado_Privado!F53/Captado_Mecenato!F53</f>
        <v>1</v>
      </c>
      <c r="G53" s="36" t="e">
        <f>Captado_Privado!G53/Captado_Mecenato!G53</f>
        <v>#DIV/0!</v>
      </c>
      <c r="H53" s="36" t="e">
        <f>Captado_Privado!H53/Captado_Mecenato!H53</f>
        <v>#DIV/0!</v>
      </c>
      <c r="I53" s="36">
        <f>Captado_Privado!I53/Captado_Mecenato!I53</f>
        <v>1</v>
      </c>
      <c r="J53" s="36">
        <f>Captado_Privado!J53/Captado_Mecenato!J53</f>
        <v>1</v>
      </c>
      <c r="K53" s="36" t="e">
        <f>Captado_Privado!K53/Captado_Mecenato!K53</f>
        <v>#DIV/0!</v>
      </c>
      <c r="L53" s="36">
        <f>Captado_Privado!L53/Captado_Mecenato!L53</f>
        <v>0.82213682118176201</v>
      </c>
      <c r="N53" s="28"/>
      <c r="O53" s="32"/>
      <c r="P53" s="32"/>
      <c r="Q53" s="32"/>
      <c r="R53" s="32"/>
      <c r="S53" s="32"/>
      <c r="T53" s="32"/>
      <c r="U53" s="32"/>
      <c r="V53" s="32"/>
      <c r="W53" s="32"/>
      <c r="X53" s="32"/>
    </row>
    <row r="54" spans="1:24" x14ac:dyDescent="0.25">
      <c r="A54" s="28" t="s">
        <v>265</v>
      </c>
      <c r="B54" s="36">
        <f>Captado_Privado!B54/Captado_Mecenato!B54</f>
        <v>7.8947368421052641E-2</v>
      </c>
      <c r="C54" s="36">
        <f>Captado_Privado!C54/Captado_Mecenato!C54</f>
        <v>0.50700995427106277</v>
      </c>
      <c r="D54" s="36">
        <f>Captado_Privado!D54/Captado_Mecenato!D54</f>
        <v>0.57427512525681479</v>
      </c>
      <c r="E54" s="36" t="e">
        <f>Captado_Privado!E54/Captado_Mecenato!E54</f>
        <v>#DIV/0!</v>
      </c>
      <c r="F54" s="36">
        <f>Captado_Privado!F54/Captado_Mecenato!F54</f>
        <v>0.93093653070524407</v>
      </c>
      <c r="G54" s="36">
        <f>Captado_Privado!G54/Captado_Mecenato!G54</f>
        <v>0</v>
      </c>
      <c r="H54" s="36" t="e">
        <f>Captado_Privado!H54/Captado_Mecenato!H54</f>
        <v>#DIV/0!</v>
      </c>
      <c r="I54" s="36">
        <f>Captado_Privado!I54/Captado_Mecenato!I54</f>
        <v>0.3824989963739821</v>
      </c>
      <c r="J54" s="36">
        <f>Captado_Privado!J54/Captado_Mecenato!J54</f>
        <v>0.9438641711670257</v>
      </c>
      <c r="K54" s="36" t="e">
        <f>Captado_Privado!K54/Captado_Mecenato!K54</f>
        <v>#DIV/0!</v>
      </c>
      <c r="L54" s="36">
        <f>Captado_Privado!L54/Captado_Mecenato!L54</f>
        <v>0.48613599907216398</v>
      </c>
      <c r="N54" s="28"/>
      <c r="O54" s="32"/>
      <c r="P54" s="32"/>
      <c r="Q54" s="32"/>
      <c r="R54" s="32"/>
      <c r="S54" s="32"/>
      <c r="T54" s="32"/>
      <c r="U54" s="32"/>
      <c r="V54" s="32"/>
      <c r="W54" s="32"/>
      <c r="X54" s="32"/>
    </row>
    <row r="55" spans="1:24" x14ac:dyDescent="0.25">
      <c r="A55" s="28" t="s">
        <v>266</v>
      </c>
      <c r="B55" s="36">
        <f>Captado_Privado!B55/Captado_Mecenato!B55</f>
        <v>1</v>
      </c>
      <c r="C55" s="36">
        <f>Captado_Privado!C55/Captado_Mecenato!C55</f>
        <v>0.76558933751771696</v>
      </c>
      <c r="D55" s="36">
        <f>Captado_Privado!D55/Captado_Mecenato!D55</f>
        <v>0.85347273703327042</v>
      </c>
      <c r="E55" s="36" t="e">
        <f>Captado_Privado!E55/Captado_Mecenato!E55</f>
        <v>#DIV/0!</v>
      </c>
      <c r="F55" s="36">
        <f>Captado_Privado!F55/Captado_Mecenato!F55</f>
        <v>0.95409002028455492</v>
      </c>
      <c r="G55" s="36">
        <f>Captado_Privado!G55/Captado_Mecenato!G55</f>
        <v>1</v>
      </c>
      <c r="H55" s="36" t="e">
        <f>Captado_Privado!H55/Captado_Mecenato!H55</f>
        <v>#DIV/0!</v>
      </c>
      <c r="I55" s="36">
        <f>Captado_Privado!I55/Captado_Mecenato!I55</f>
        <v>0.95416480265689074</v>
      </c>
      <c r="J55" s="36">
        <f>Captado_Privado!J55/Captado_Mecenato!J55</f>
        <v>0.95174731563608961</v>
      </c>
      <c r="K55" s="36" t="e">
        <f>Captado_Privado!K55/Captado_Mecenato!K55</f>
        <v>#DIV/0!</v>
      </c>
      <c r="L55" s="36">
        <f>Captado_Privado!L55/Captado_Mecenato!L55</f>
        <v>0.8615813241067295</v>
      </c>
      <c r="N55" s="28"/>
      <c r="O55" s="32"/>
      <c r="P55" s="32"/>
      <c r="Q55" s="32"/>
      <c r="R55" s="32"/>
      <c r="S55" s="32"/>
      <c r="T55" s="32"/>
      <c r="U55" s="32"/>
      <c r="V55" s="32"/>
      <c r="W55" s="32"/>
      <c r="X55" s="32"/>
    </row>
    <row r="56" spans="1:24" x14ac:dyDescent="0.25">
      <c r="A56" s="28" t="s">
        <v>267</v>
      </c>
      <c r="B56" s="36">
        <f>Captado_Privado!B56/Captado_Mecenato!B56</f>
        <v>4.7765951124715076E-3</v>
      </c>
      <c r="C56" s="36">
        <f>Captado_Privado!C56/Captado_Mecenato!C56</f>
        <v>0.97255500591960131</v>
      </c>
      <c r="D56" s="36">
        <f>Captado_Privado!D56/Captado_Mecenato!D56</f>
        <v>0.32288662910779209</v>
      </c>
      <c r="E56" s="36" t="e">
        <f>Captado_Privado!E56/Captado_Mecenato!E56</f>
        <v>#DIV/0!</v>
      </c>
      <c r="F56" s="36">
        <f>Captado_Privado!F56/Captado_Mecenato!F56</f>
        <v>1</v>
      </c>
      <c r="G56" s="36" t="e">
        <f>Captado_Privado!G56/Captado_Mecenato!G56</f>
        <v>#DIV/0!</v>
      </c>
      <c r="H56" s="36" t="e">
        <f>Captado_Privado!H56/Captado_Mecenato!H56</f>
        <v>#DIV/0!</v>
      </c>
      <c r="I56" s="36">
        <f>Captado_Privado!I56/Captado_Mecenato!I56</f>
        <v>1</v>
      </c>
      <c r="J56" s="36" t="e">
        <f>Captado_Privado!J56/Captado_Mecenato!J56</f>
        <v>#DIV/0!</v>
      </c>
      <c r="K56" s="36" t="e">
        <f>Captado_Privado!K56/Captado_Mecenato!K56</f>
        <v>#DIV/0!</v>
      </c>
      <c r="L56" s="36">
        <f>Captado_Privado!L56/Captado_Mecenato!L56</f>
        <v>0.34206335252756059</v>
      </c>
      <c r="N56" s="28"/>
      <c r="O56" s="32"/>
      <c r="P56" s="32"/>
      <c r="Q56" s="32"/>
      <c r="R56" s="32"/>
      <c r="S56" s="32"/>
      <c r="T56" s="32"/>
      <c r="U56" s="32"/>
      <c r="V56" s="32"/>
      <c r="W56" s="32"/>
      <c r="X56" s="32"/>
    </row>
    <row r="57" spans="1:24" x14ac:dyDescent="0.25">
      <c r="A57" s="28" t="s">
        <v>268</v>
      </c>
      <c r="B57" s="36">
        <f>Captado_Privado!B57/Captado_Mecenato!B57</f>
        <v>0.58219411362708584</v>
      </c>
      <c r="C57" s="36">
        <f>Captado_Privado!C57/Captado_Mecenato!C57</f>
        <v>0.60334402260504072</v>
      </c>
      <c r="D57" s="36">
        <f>Captado_Privado!D57/Captado_Mecenato!D57</f>
        <v>0.48698038829414259</v>
      </c>
      <c r="E57" s="36" t="e">
        <f>Captado_Privado!E57/Captado_Mecenato!E57</f>
        <v>#DIV/0!</v>
      </c>
      <c r="F57" s="36">
        <f>Captado_Privado!F57/Captado_Mecenato!F57</f>
        <v>0.77927516561474774</v>
      </c>
      <c r="G57" s="36">
        <f>Captado_Privado!G57/Captado_Mecenato!G57</f>
        <v>0.59668946945162138</v>
      </c>
      <c r="H57" s="36" t="e">
        <f>Captado_Privado!H57/Captado_Mecenato!H57</f>
        <v>#DIV/0!</v>
      </c>
      <c r="I57" s="36">
        <f>Captado_Privado!I57/Captado_Mecenato!I57</f>
        <v>0.59268822988135916</v>
      </c>
      <c r="J57" s="36">
        <f>Captado_Privado!J57/Captado_Mecenato!J57</f>
        <v>0.44626203537822268</v>
      </c>
      <c r="K57" s="36" t="e">
        <f>Captado_Privado!K57/Captado_Mecenato!K57</f>
        <v>#DIV/0!</v>
      </c>
      <c r="L57" s="36">
        <f>Captado_Privado!L57/Captado_Mecenato!L57</f>
        <v>0.58212652545817434</v>
      </c>
      <c r="N57" s="28"/>
      <c r="O57" s="32"/>
      <c r="P57" s="32"/>
      <c r="Q57" s="32"/>
      <c r="R57" s="32"/>
      <c r="S57" s="32"/>
      <c r="T57" s="32"/>
      <c r="U57" s="32"/>
      <c r="V57" s="32"/>
      <c r="W57" s="32"/>
      <c r="X57" s="32"/>
    </row>
    <row r="58" spans="1:24" x14ac:dyDescent="0.25">
      <c r="A58" s="28" t="s">
        <v>269</v>
      </c>
      <c r="B58" s="36">
        <f>Captado_Privado!B58/Captado_Mecenato!B58</f>
        <v>0.74293904086519058</v>
      </c>
      <c r="C58" s="36">
        <f>Captado_Privado!C58/Captado_Mecenato!C58</f>
        <v>0.91487543808941862</v>
      </c>
      <c r="D58" s="36">
        <f>Captado_Privado!D58/Captado_Mecenato!D58</f>
        <v>0.81684948900161969</v>
      </c>
      <c r="E58" s="36" t="e">
        <f>Captado_Privado!E58/Captado_Mecenato!E58</f>
        <v>#DIV/0!</v>
      </c>
      <c r="F58" s="36">
        <f>Captado_Privado!F58/Captado_Mecenato!F58</f>
        <v>0.93981205052600281</v>
      </c>
      <c r="G58" s="36">
        <f>Captado_Privado!G58/Captado_Mecenato!G58</f>
        <v>0.84545198282802125</v>
      </c>
      <c r="H58" s="36" t="e">
        <f>Captado_Privado!H58/Captado_Mecenato!H58</f>
        <v>#DIV/0!</v>
      </c>
      <c r="I58" s="36">
        <f>Captado_Privado!I58/Captado_Mecenato!I58</f>
        <v>0.95249087300228952</v>
      </c>
      <c r="J58" s="36">
        <f>Captado_Privado!J58/Captado_Mecenato!J58</f>
        <v>0.82111182420999618</v>
      </c>
      <c r="K58" s="36" t="e">
        <f>Captado_Privado!K58/Captado_Mecenato!K58</f>
        <v>#DIV/0!</v>
      </c>
      <c r="L58" s="36">
        <f>Captado_Privado!L58/Captado_Mecenato!L58</f>
        <v>0.89594004635271629</v>
      </c>
      <c r="N58" s="28"/>
      <c r="O58" s="32"/>
      <c r="P58" s="32"/>
      <c r="Q58" s="32"/>
      <c r="R58" s="32"/>
      <c r="S58" s="32"/>
      <c r="T58" s="32"/>
      <c r="U58" s="32"/>
      <c r="V58" s="32"/>
      <c r="W58" s="32"/>
      <c r="X58" s="32"/>
    </row>
    <row r="59" spans="1:24" x14ac:dyDescent="0.25">
      <c r="A59" s="28" t="s">
        <v>270</v>
      </c>
      <c r="B59" s="36">
        <f>Captado_Privado!B59/Captado_Mecenato!B59</f>
        <v>0.98013388627570219</v>
      </c>
      <c r="C59" s="36">
        <f>Captado_Privado!C59/Captado_Mecenato!C59</f>
        <v>0.8238852463064209</v>
      </c>
      <c r="D59" s="36">
        <f>Captado_Privado!D59/Captado_Mecenato!D59</f>
        <v>0.51478919109868981</v>
      </c>
      <c r="E59" s="36" t="e">
        <f>Captado_Privado!E59/Captado_Mecenato!E59</f>
        <v>#DIV/0!</v>
      </c>
      <c r="F59" s="36">
        <f>Captado_Privado!F59/Captado_Mecenato!F59</f>
        <v>0.90167055403658325</v>
      </c>
      <c r="G59" s="36">
        <f>Captado_Privado!G59/Captado_Mecenato!G59</f>
        <v>0.98769025655399134</v>
      </c>
      <c r="H59" s="36" t="e">
        <f>Captado_Privado!H59/Captado_Mecenato!H59</f>
        <v>#DIV/0!</v>
      </c>
      <c r="I59" s="36">
        <f>Captado_Privado!I59/Captado_Mecenato!I59</f>
        <v>0.85290857217726557</v>
      </c>
      <c r="J59" s="36">
        <f>Captado_Privado!J59/Captado_Mecenato!J59</f>
        <v>0.92464727695998727</v>
      </c>
      <c r="K59" s="36" t="e">
        <f>Captado_Privado!K59/Captado_Mecenato!K59</f>
        <v>#DIV/0!</v>
      </c>
      <c r="L59" s="36">
        <f>Captado_Privado!L59/Captado_Mecenato!L59</f>
        <v>0.85767025213869608</v>
      </c>
      <c r="N59" s="28"/>
      <c r="O59" s="32"/>
      <c r="P59" s="32"/>
      <c r="Q59" s="32"/>
      <c r="R59" s="32"/>
      <c r="S59" s="32"/>
      <c r="T59" s="32"/>
      <c r="U59" s="32"/>
      <c r="V59" s="32"/>
      <c r="W59" s="32"/>
      <c r="X59" s="32"/>
    </row>
    <row r="60" spans="1:24" x14ac:dyDescent="0.25">
      <c r="A60" s="28" t="s">
        <v>271</v>
      </c>
      <c r="B60" s="36">
        <f>Captado_Privado!B60/Captado_Mecenato!B60</f>
        <v>1</v>
      </c>
      <c r="C60" s="36">
        <f>Captado_Privado!C60/Captado_Mecenato!C60</f>
        <v>0.97605239358807194</v>
      </c>
      <c r="D60" s="36">
        <f>Captado_Privado!D60/Captado_Mecenato!D60</f>
        <v>0.80704905305555641</v>
      </c>
      <c r="E60" s="36" t="e">
        <f>Captado_Privado!E60/Captado_Mecenato!E60</f>
        <v>#DIV/0!</v>
      </c>
      <c r="F60" s="36">
        <f>Captado_Privado!F60/Captado_Mecenato!F60</f>
        <v>0.97790623768728435</v>
      </c>
      <c r="G60" s="36">
        <f>Captado_Privado!G60/Captado_Mecenato!G60</f>
        <v>1</v>
      </c>
      <c r="H60" s="36" t="e">
        <f>Captado_Privado!H60/Captado_Mecenato!H60</f>
        <v>#DIV/0!</v>
      </c>
      <c r="I60" s="36">
        <f>Captado_Privado!I60/Captado_Mecenato!I60</f>
        <v>0.99396506122461525</v>
      </c>
      <c r="J60" s="36">
        <f>Captado_Privado!J60/Captado_Mecenato!J60</f>
        <v>0.76800121950313283</v>
      </c>
      <c r="K60" s="36" t="e">
        <f>Captado_Privado!K60/Captado_Mecenato!K60</f>
        <v>#DIV/0!</v>
      </c>
      <c r="L60" s="36">
        <f>Captado_Privado!L60/Captado_Mecenato!L60</f>
        <v>0.94896520443705423</v>
      </c>
      <c r="N60" s="28"/>
      <c r="O60" s="32"/>
      <c r="P60" s="32"/>
      <c r="Q60" s="32"/>
      <c r="R60" s="32"/>
      <c r="S60" s="32"/>
      <c r="T60" s="32"/>
      <c r="U60" s="32"/>
      <c r="V60" s="32"/>
      <c r="W60" s="32"/>
      <c r="X60" s="32"/>
    </row>
    <row r="61" spans="1:24" x14ac:dyDescent="0.25">
      <c r="A61" s="28" t="s">
        <v>272</v>
      </c>
      <c r="B61" s="36">
        <f>Captado_Privado!B61/Captado_Mecenato!B61</f>
        <v>0.77553067212400284</v>
      </c>
      <c r="C61" s="36">
        <f>Captado_Privado!C61/Captado_Mecenato!C61</f>
        <v>0.82536758560268397</v>
      </c>
      <c r="D61" s="36">
        <f>Captado_Privado!D61/Captado_Mecenato!D61</f>
        <v>0.63946322440783798</v>
      </c>
      <c r="E61" s="36" t="e">
        <f>Captado_Privado!E61/Captado_Mecenato!E61</f>
        <v>#DIV/0!</v>
      </c>
      <c r="F61" s="36">
        <f>Captado_Privado!F61/Captado_Mecenato!F61</f>
        <v>0.92795364740831077</v>
      </c>
      <c r="G61" s="36">
        <f>Captado_Privado!G61/Captado_Mecenato!G61</f>
        <v>0.98207601150941226</v>
      </c>
      <c r="H61" s="36" t="e">
        <f>Captado_Privado!H61/Captado_Mecenato!H61</f>
        <v>#DIV/0!</v>
      </c>
      <c r="I61" s="36">
        <f>Captado_Privado!I61/Captado_Mecenato!I61</f>
        <v>0.94996544984541342</v>
      </c>
      <c r="J61" s="36">
        <f>Captado_Privado!J61/Captado_Mecenato!J61</f>
        <v>0.87596950613449542</v>
      </c>
      <c r="K61" s="36" t="e">
        <f>Captado_Privado!K61/Captado_Mecenato!K61</f>
        <v>#DIV/0!</v>
      </c>
      <c r="L61" s="36">
        <f>Captado_Privado!L61/Captado_Mecenato!L61</f>
        <v>0.87005956726993783</v>
      </c>
      <c r="N61" s="28"/>
      <c r="O61" s="32"/>
      <c r="P61" s="32"/>
      <c r="Q61" s="32"/>
      <c r="R61" s="32"/>
      <c r="S61" s="32"/>
      <c r="T61" s="32"/>
      <c r="U61" s="32"/>
      <c r="V61" s="32"/>
      <c r="W61" s="32"/>
      <c r="X61" s="32"/>
    </row>
    <row r="62" spans="1:24" x14ac:dyDescent="0.25">
      <c r="A62" s="28" t="s">
        <v>273</v>
      </c>
      <c r="B62" s="36">
        <f>Captado_Privado!B62/Captado_Mecenato!B62</f>
        <v>0</v>
      </c>
      <c r="C62" s="36">
        <f>Captado_Privado!C62/Captado_Mecenato!C62</f>
        <v>1</v>
      </c>
      <c r="D62" s="36">
        <f>Captado_Privado!D62/Captado_Mecenato!D62</f>
        <v>1</v>
      </c>
      <c r="E62" s="36" t="e">
        <f>Captado_Privado!E62/Captado_Mecenato!E62</f>
        <v>#DIV/0!</v>
      </c>
      <c r="F62" s="36" t="e">
        <f>Captado_Privado!F62/Captado_Mecenato!F62</f>
        <v>#DIV/0!</v>
      </c>
      <c r="G62" s="36" t="e">
        <f>Captado_Privado!G62/Captado_Mecenato!G62</f>
        <v>#DIV/0!</v>
      </c>
      <c r="H62" s="36" t="e">
        <f>Captado_Privado!H62/Captado_Mecenato!H62</f>
        <v>#DIV/0!</v>
      </c>
      <c r="I62" s="36">
        <f>Captado_Privado!I62/Captado_Mecenato!I62</f>
        <v>0.88079769504547778</v>
      </c>
      <c r="J62" s="36" t="e">
        <f>Captado_Privado!J62/Captado_Mecenato!J62</f>
        <v>#DIV/0!</v>
      </c>
      <c r="K62" s="36" t="e">
        <f>Captado_Privado!K62/Captado_Mecenato!K62</f>
        <v>#DIV/0!</v>
      </c>
      <c r="L62" s="36">
        <f>Captado_Privado!L62/Captado_Mecenato!L62</f>
        <v>0.87713582941149404</v>
      </c>
      <c r="N62" s="28"/>
      <c r="O62" s="32"/>
      <c r="P62" s="32"/>
      <c r="Q62" s="32"/>
      <c r="R62" s="32"/>
      <c r="S62" s="32"/>
      <c r="T62" s="32"/>
      <c r="U62" s="32"/>
      <c r="V62" s="32"/>
      <c r="W62" s="32"/>
      <c r="X62" s="32"/>
    </row>
    <row r="63" spans="1:24" x14ac:dyDescent="0.25">
      <c r="A63" s="28" t="s">
        <v>274</v>
      </c>
      <c r="B63" s="36" t="e">
        <f>Captado_Privado!B63/Captado_Mecenato!B63</f>
        <v>#DIV/0!</v>
      </c>
      <c r="C63" s="36">
        <f>Captado_Privado!C63/Captado_Mecenato!C63</f>
        <v>0.38800912131842397</v>
      </c>
      <c r="D63" s="36">
        <f>Captado_Privado!D63/Captado_Mecenato!D63</f>
        <v>9.0909090909090912E-2</v>
      </c>
      <c r="E63" s="36" t="e">
        <f>Captado_Privado!E63/Captado_Mecenato!E63</f>
        <v>#DIV/0!</v>
      </c>
      <c r="F63" s="36" t="e">
        <f>Captado_Privado!F63/Captado_Mecenato!F63</f>
        <v>#DIV/0!</v>
      </c>
      <c r="G63" s="36" t="e">
        <f>Captado_Privado!G63/Captado_Mecenato!G63</f>
        <v>#DIV/0!</v>
      </c>
      <c r="H63" s="36" t="e">
        <f>Captado_Privado!H63/Captado_Mecenato!H63</f>
        <v>#DIV/0!</v>
      </c>
      <c r="I63" s="36">
        <f>Captado_Privado!I63/Captado_Mecenato!I63</f>
        <v>0.99502487562189057</v>
      </c>
      <c r="J63" s="36">
        <f>Captado_Privado!J63/Captado_Mecenato!J63</f>
        <v>0</v>
      </c>
      <c r="K63" s="36" t="e">
        <f>Captado_Privado!K63/Captado_Mecenato!K63</f>
        <v>#DIV/0!</v>
      </c>
      <c r="L63" s="36">
        <f>Captado_Privado!L63/Captado_Mecenato!L63</f>
        <v>0.68655565668653051</v>
      </c>
      <c r="N63" s="28"/>
      <c r="O63" s="32"/>
      <c r="P63" s="32"/>
      <c r="Q63" s="32"/>
      <c r="R63" s="32"/>
      <c r="S63" s="32"/>
      <c r="T63" s="32"/>
      <c r="U63" s="32"/>
      <c r="V63" s="32"/>
      <c r="W63" s="32"/>
      <c r="X63" s="32"/>
    </row>
    <row r="64" spans="1:24" x14ac:dyDescent="0.25">
      <c r="A64" s="28" t="s">
        <v>275</v>
      </c>
      <c r="B64" s="36" t="e">
        <f>Captado_Privado!B64/Captado_Mecenato!B64</f>
        <v>#DIV/0!</v>
      </c>
      <c r="C64" s="36">
        <f>Captado_Privado!C64/Captado_Mecenato!C64</f>
        <v>0.19889625201697364</v>
      </c>
      <c r="D64" s="36">
        <f>Captado_Privado!D64/Captado_Mecenato!D64</f>
        <v>0</v>
      </c>
      <c r="E64" s="36" t="e">
        <f>Captado_Privado!E64/Captado_Mecenato!E64</f>
        <v>#DIV/0!</v>
      </c>
      <c r="F64" s="36">
        <f>Captado_Privado!F64/Captado_Mecenato!F64</f>
        <v>0.17686197483881619</v>
      </c>
      <c r="G64" s="36">
        <f>Captado_Privado!G64/Captado_Mecenato!G64</f>
        <v>1</v>
      </c>
      <c r="H64" s="36" t="e">
        <f>Captado_Privado!H64/Captado_Mecenato!H64</f>
        <v>#DIV/0!</v>
      </c>
      <c r="I64" s="36">
        <f>Captado_Privado!I64/Captado_Mecenato!I64</f>
        <v>1</v>
      </c>
      <c r="J64" s="36">
        <f>Captado_Privado!J64/Captado_Mecenato!J64</f>
        <v>0</v>
      </c>
      <c r="K64" s="36" t="e">
        <f>Captado_Privado!K64/Captado_Mecenato!K64</f>
        <v>#DIV/0!</v>
      </c>
      <c r="L64" s="36">
        <f>Captado_Privado!L64/Captado_Mecenato!L64</f>
        <v>0.49871791588150771</v>
      </c>
      <c r="N64" s="28"/>
      <c r="O64" s="32"/>
      <c r="P64" s="32"/>
      <c r="Q64" s="32"/>
      <c r="R64" s="32"/>
      <c r="S64" s="32"/>
      <c r="T64" s="32"/>
      <c r="U64" s="32"/>
      <c r="V64" s="32"/>
      <c r="W64" s="32"/>
      <c r="X64" s="32"/>
    </row>
    <row r="65" spans="1:24" x14ac:dyDescent="0.25">
      <c r="A65" s="28" t="s">
        <v>276</v>
      </c>
      <c r="B65" s="36">
        <f>Captado_Privado!B65/Captado_Mecenato!B65</f>
        <v>0.11143720651629498</v>
      </c>
      <c r="C65" s="36">
        <f>Captado_Privado!C65/Captado_Mecenato!C65</f>
        <v>0.57351244303275606</v>
      </c>
      <c r="D65" s="36">
        <f>Captado_Privado!D65/Captado_Mecenato!D65</f>
        <v>0.46859137289565606</v>
      </c>
      <c r="E65" s="36" t="e">
        <f>Captado_Privado!E65/Captado_Mecenato!E65</f>
        <v>#DIV/0!</v>
      </c>
      <c r="F65" s="36">
        <f>Captado_Privado!F65/Captado_Mecenato!F65</f>
        <v>0.74785133950492699</v>
      </c>
      <c r="G65" s="36">
        <f>Captado_Privado!G65/Captado_Mecenato!G65</f>
        <v>0.62444448769601069</v>
      </c>
      <c r="H65" s="36" t="e">
        <f>Captado_Privado!H65/Captado_Mecenato!H65</f>
        <v>#DIV/0!</v>
      </c>
      <c r="I65" s="36">
        <f>Captado_Privado!I65/Captado_Mecenato!I65</f>
        <v>0.742075212197573</v>
      </c>
      <c r="J65" s="36">
        <f>Captado_Privado!J65/Captado_Mecenato!J65</f>
        <v>0</v>
      </c>
      <c r="K65" s="36" t="e">
        <f>Captado_Privado!K65/Captado_Mecenato!K65</f>
        <v>#DIV/0!</v>
      </c>
      <c r="L65" s="36">
        <f>Captado_Privado!L65/Captado_Mecenato!L65</f>
        <v>0.60490270499440968</v>
      </c>
      <c r="N65" s="28"/>
      <c r="O65" s="32"/>
      <c r="P65" s="32"/>
      <c r="Q65" s="32"/>
      <c r="R65" s="32"/>
      <c r="S65" s="32"/>
      <c r="T65" s="32"/>
      <c r="U65" s="32"/>
      <c r="V65" s="32"/>
      <c r="W65" s="32"/>
      <c r="X65" s="32"/>
    </row>
    <row r="66" spans="1:24" x14ac:dyDescent="0.25">
      <c r="A66" s="28" t="s">
        <v>6</v>
      </c>
      <c r="B66" s="36">
        <f>Captado_Privado!B66/Captado_Mecenato!B66</f>
        <v>0.65657291434186626</v>
      </c>
      <c r="C66" s="36">
        <f>Captado_Privado!C66/Captado_Mecenato!C66</f>
        <v>0.80595903517826217</v>
      </c>
      <c r="D66" s="36">
        <f>Captado_Privado!D66/Captado_Mecenato!D66</f>
        <v>0.67072555908095255</v>
      </c>
      <c r="E66" s="36" t="e">
        <f>Captado_Privado!E66/Captado_Mecenato!E66</f>
        <v>#DIV/0!</v>
      </c>
      <c r="F66" s="36">
        <f>Captado_Privado!F66/Captado_Mecenato!F66</f>
        <v>0.89634505167788925</v>
      </c>
      <c r="G66" s="36">
        <f>Captado_Privado!G66/Captado_Mecenato!G66</f>
        <v>0.82082335716036825</v>
      </c>
      <c r="H66" s="36" t="e">
        <f>Captado_Privado!H66/Captado_Mecenato!H66</f>
        <v>#DIV/0!</v>
      </c>
      <c r="I66" s="36">
        <f>Captado_Privado!I66/Captado_Mecenato!I66</f>
        <v>0.81564743061759282</v>
      </c>
      <c r="J66" s="36">
        <f>Captado_Privado!J66/Captado_Mecenato!J66</f>
        <v>0.73597501076116034</v>
      </c>
      <c r="K66" s="36" t="e">
        <f>Captado_Privado!K66/Captado_Mecenato!K66</f>
        <v>#DIV/0!</v>
      </c>
      <c r="L66" s="40">
        <f>Captado_Privado!L66/Captado_Mecenato!L66</f>
        <v>0.78307860283934849</v>
      </c>
      <c r="N66" s="28"/>
      <c r="O66" s="32"/>
      <c r="P66" s="32"/>
      <c r="Q66" s="32"/>
      <c r="R66" s="32"/>
      <c r="S66" s="32"/>
      <c r="T66" s="32"/>
      <c r="U66" s="32"/>
      <c r="V66" s="32"/>
      <c r="W66" s="32"/>
      <c r="X66" s="32"/>
    </row>
    <row r="67" spans="1:24" x14ac:dyDescent="0.25">
      <c r="A67" s="28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</row>
    <row r="68" spans="1:24" x14ac:dyDescent="0.25">
      <c r="A68" s="28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</row>
    <row r="69" spans="1:24" x14ac:dyDescent="0.25">
      <c r="A69" s="28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</row>
    <row r="70" spans="1:24" x14ac:dyDescent="0.25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</row>
    <row r="71" spans="1:24" x14ac:dyDescent="0.25">
      <c r="A71" s="28"/>
      <c r="B71" s="30">
        <v>2009</v>
      </c>
      <c r="C71" s="30">
        <v>2009</v>
      </c>
      <c r="D71" s="30">
        <v>2009</v>
      </c>
      <c r="E71" s="30">
        <v>2009</v>
      </c>
      <c r="F71" s="30">
        <v>2009</v>
      </c>
      <c r="G71" s="30">
        <v>2009</v>
      </c>
      <c r="H71" s="30">
        <v>2009</v>
      </c>
      <c r="I71" s="30">
        <v>2009</v>
      </c>
      <c r="J71" s="30">
        <v>2009</v>
      </c>
      <c r="K71" s="30">
        <v>2009</v>
      </c>
    </row>
    <row r="72" spans="1:24" x14ac:dyDescent="0.25">
      <c r="A72" s="28"/>
      <c r="B72" s="28" t="s">
        <v>283</v>
      </c>
      <c r="C72" s="28" t="s">
        <v>284</v>
      </c>
      <c r="D72" s="28" t="s">
        <v>285</v>
      </c>
      <c r="E72" s="28" t="s">
        <v>286</v>
      </c>
      <c r="F72" s="28" t="s">
        <v>287</v>
      </c>
      <c r="G72" s="28" t="s">
        <v>288</v>
      </c>
      <c r="H72" s="28" t="s">
        <v>289</v>
      </c>
      <c r="I72" s="28" t="s">
        <v>290</v>
      </c>
      <c r="J72" s="28" t="s">
        <v>291</v>
      </c>
      <c r="K72" s="28" t="s">
        <v>292</v>
      </c>
      <c r="L72" s="28" t="s">
        <v>293</v>
      </c>
      <c r="O72" s="28"/>
      <c r="P72" s="28"/>
      <c r="Q72" s="28"/>
      <c r="R72" s="28"/>
      <c r="S72" s="28"/>
      <c r="T72" s="28"/>
      <c r="U72" s="28"/>
      <c r="V72" s="28"/>
      <c r="W72" s="28"/>
      <c r="X72" s="28"/>
    </row>
    <row r="73" spans="1:24" x14ac:dyDescent="0.25">
      <c r="A73" s="28" t="s">
        <v>250</v>
      </c>
      <c r="B73" s="36" t="e">
        <f>Captado_Privado!B73/Captado_Mecenato!B73</f>
        <v>#DIV/0!</v>
      </c>
      <c r="C73" s="36" t="e">
        <f>Captado_Privado!C73/Captado_Mecenato!C73</f>
        <v>#DIV/0!</v>
      </c>
      <c r="D73" s="36">
        <f>Captado_Privado!D73/Captado_Mecenato!D73</f>
        <v>0</v>
      </c>
      <c r="E73" s="36" t="e">
        <f>Captado_Privado!E73/Captado_Mecenato!E73</f>
        <v>#DIV/0!</v>
      </c>
      <c r="F73" s="36">
        <f>Captado_Privado!F73/Captado_Mecenato!F73</f>
        <v>1</v>
      </c>
      <c r="G73" s="36" t="e">
        <f>Captado_Privado!G73/Captado_Mecenato!G73</f>
        <v>#DIV/0!</v>
      </c>
      <c r="H73" s="36" t="e">
        <f>Captado_Privado!H73/Captado_Mecenato!H73</f>
        <v>#DIV/0!</v>
      </c>
      <c r="I73" s="36" t="e">
        <f>Captado_Privado!I73/Captado_Mecenato!I73</f>
        <v>#DIV/0!</v>
      </c>
      <c r="J73" s="36" t="e">
        <f>Captado_Privado!J73/Captado_Mecenato!J73</f>
        <v>#DIV/0!</v>
      </c>
      <c r="K73" s="36" t="e">
        <f>Captado_Privado!K73/Captado_Mecenato!K73</f>
        <v>#DIV/0!</v>
      </c>
      <c r="L73" s="36">
        <f>Captado_Privado!L73/Captado_Mecenato!L73</f>
        <v>2.1324917099384777E-2</v>
      </c>
      <c r="N73" s="28"/>
      <c r="O73" s="32"/>
      <c r="P73" s="32"/>
      <c r="Q73" s="32"/>
      <c r="R73" s="32"/>
      <c r="S73" s="32"/>
      <c r="T73" s="32"/>
      <c r="U73" s="32"/>
      <c r="V73" s="32"/>
      <c r="W73" s="32"/>
      <c r="X73" s="32"/>
    </row>
    <row r="74" spans="1:24" x14ac:dyDescent="0.25">
      <c r="A74" s="28" t="s">
        <v>251</v>
      </c>
      <c r="B74" s="36" t="e">
        <f>Captado_Privado!B74/Captado_Mecenato!B74</f>
        <v>#DIV/0!</v>
      </c>
      <c r="C74" s="36">
        <f>Captado_Privado!C74/Captado_Mecenato!C74</f>
        <v>1</v>
      </c>
      <c r="D74" s="36" t="e">
        <f>Captado_Privado!D74/Captado_Mecenato!D74</f>
        <v>#DIV/0!</v>
      </c>
      <c r="E74" s="36" t="e">
        <f>Captado_Privado!E74/Captado_Mecenato!E74</f>
        <v>#DIV/0!</v>
      </c>
      <c r="F74" s="36" t="e">
        <f>Captado_Privado!F74/Captado_Mecenato!F74</f>
        <v>#DIV/0!</v>
      </c>
      <c r="G74" s="36" t="e">
        <f>Captado_Privado!G74/Captado_Mecenato!G74</f>
        <v>#DIV/0!</v>
      </c>
      <c r="H74" s="36" t="e">
        <f>Captado_Privado!H74/Captado_Mecenato!H74</f>
        <v>#DIV/0!</v>
      </c>
      <c r="I74" s="36" t="e">
        <f>Captado_Privado!I74/Captado_Mecenato!I74</f>
        <v>#DIV/0!</v>
      </c>
      <c r="J74" s="36" t="e">
        <f>Captado_Privado!J74/Captado_Mecenato!J74</f>
        <v>#DIV/0!</v>
      </c>
      <c r="K74" s="36" t="e">
        <f>Captado_Privado!K74/Captado_Mecenato!K74</f>
        <v>#DIV/0!</v>
      </c>
      <c r="L74" s="36">
        <f>Captado_Privado!L74/Captado_Mecenato!L74</f>
        <v>1</v>
      </c>
      <c r="N74" s="28"/>
      <c r="O74" s="32"/>
      <c r="P74" s="32"/>
      <c r="Q74" s="32"/>
      <c r="R74" s="32"/>
      <c r="S74" s="32"/>
      <c r="T74" s="32"/>
      <c r="U74" s="32"/>
      <c r="V74" s="32"/>
      <c r="W74" s="32"/>
      <c r="X74" s="32"/>
    </row>
    <row r="75" spans="1:24" x14ac:dyDescent="0.25">
      <c r="A75" s="28" t="s">
        <v>252</v>
      </c>
      <c r="B75" s="36" t="e">
        <f>Captado_Privado!B75/Captado_Mecenato!B75</f>
        <v>#DIV/0!</v>
      </c>
      <c r="C75" s="36">
        <f>Captado_Privado!C75/Captado_Mecenato!C75</f>
        <v>0.83324267612836578</v>
      </c>
      <c r="D75" s="36">
        <f>Captado_Privado!D75/Captado_Mecenato!D75</f>
        <v>0.85541318020309098</v>
      </c>
      <c r="E75" s="36" t="e">
        <f>Captado_Privado!E75/Captado_Mecenato!E75</f>
        <v>#DIV/0!</v>
      </c>
      <c r="F75" s="36">
        <f>Captado_Privado!F75/Captado_Mecenato!F75</f>
        <v>0</v>
      </c>
      <c r="G75" s="36" t="e">
        <f>Captado_Privado!G75/Captado_Mecenato!G75</f>
        <v>#DIV/0!</v>
      </c>
      <c r="H75" s="36" t="e">
        <f>Captado_Privado!H75/Captado_Mecenato!H75</f>
        <v>#DIV/0!</v>
      </c>
      <c r="I75" s="36" t="e">
        <f>Captado_Privado!I75/Captado_Mecenato!I75</f>
        <v>#DIV/0!</v>
      </c>
      <c r="J75" s="36" t="e">
        <f>Captado_Privado!J75/Captado_Mecenato!J75</f>
        <v>#DIV/0!</v>
      </c>
      <c r="K75" s="36" t="e">
        <f>Captado_Privado!K75/Captado_Mecenato!K75</f>
        <v>#DIV/0!</v>
      </c>
      <c r="L75" s="36">
        <f>Captado_Privado!L75/Captado_Mecenato!L75</f>
        <v>0.6326297951431471</v>
      </c>
      <c r="N75" s="28"/>
      <c r="O75" s="32"/>
      <c r="P75" s="32"/>
      <c r="Q75" s="32"/>
      <c r="R75" s="32"/>
      <c r="S75" s="32"/>
      <c r="T75" s="32"/>
      <c r="U75" s="32"/>
      <c r="V75" s="32"/>
      <c r="W75" s="32"/>
      <c r="X75" s="32"/>
    </row>
    <row r="76" spans="1:24" x14ac:dyDescent="0.25">
      <c r="A76" s="28" t="s">
        <v>253</v>
      </c>
      <c r="B76" s="36" t="e">
        <f>Captado_Privado!B76/Captado_Mecenato!B76</f>
        <v>#DIV/0!</v>
      </c>
      <c r="C76" s="36" t="e">
        <f>Captado_Privado!C76/Captado_Mecenato!C76</f>
        <v>#DIV/0!</v>
      </c>
      <c r="D76" s="36" t="e">
        <f>Captado_Privado!D76/Captado_Mecenato!D76</f>
        <v>#DIV/0!</v>
      </c>
      <c r="E76" s="36" t="e">
        <f>Captado_Privado!E76/Captado_Mecenato!E76</f>
        <v>#DIV/0!</v>
      </c>
      <c r="F76" s="36" t="e">
        <f>Captado_Privado!F76/Captado_Mecenato!F76</f>
        <v>#DIV/0!</v>
      </c>
      <c r="G76" s="36" t="e">
        <f>Captado_Privado!G76/Captado_Mecenato!G76</f>
        <v>#DIV/0!</v>
      </c>
      <c r="H76" s="36" t="e">
        <f>Captado_Privado!H76/Captado_Mecenato!H76</f>
        <v>#DIV/0!</v>
      </c>
      <c r="I76" s="36" t="e">
        <f>Captado_Privado!I76/Captado_Mecenato!I76</f>
        <v>#DIV/0!</v>
      </c>
      <c r="J76" s="36" t="e">
        <f>Captado_Privado!J76/Captado_Mecenato!J76</f>
        <v>#DIV/0!</v>
      </c>
      <c r="K76" s="36" t="e">
        <f>Captado_Privado!K76/Captado_Mecenato!K76</f>
        <v>#DIV/0!</v>
      </c>
      <c r="L76" s="36" t="e">
        <f>Captado_Privado!L76/Captado_Mecenato!L76</f>
        <v>#DIV/0!</v>
      </c>
      <c r="N76" s="28"/>
      <c r="O76" s="32"/>
      <c r="P76" s="32"/>
      <c r="Q76" s="32"/>
      <c r="R76" s="32"/>
      <c r="S76" s="32"/>
      <c r="T76" s="32"/>
      <c r="U76" s="32"/>
      <c r="V76" s="32"/>
      <c r="W76" s="32"/>
      <c r="X76" s="32"/>
    </row>
    <row r="77" spans="1:24" x14ac:dyDescent="0.25">
      <c r="A77" s="28" t="s">
        <v>254</v>
      </c>
      <c r="B77" s="36" t="e">
        <f>Captado_Privado!B77/Captado_Mecenato!B77</f>
        <v>#DIV/0!</v>
      </c>
      <c r="C77" s="36">
        <f>Captado_Privado!C77/Captado_Mecenato!C77</f>
        <v>0.78758413125396831</v>
      </c>
      <c r="D77" s="36">
        <f>Captado_Privado!D77/Captado_Mecenato!D77</f>
        <v>0</v>
      </c>
      <c r="E77" s="36" t="e">
        <f>Captado_Privado!E77/Captado_Mecenato!E77</f>
        <v>#DIV/0!</v>
      </c>
      <c r="F77" s="36">
        <f>Captado_Privado!F77/Captado_Mecenato!F77</f>
        <v>1.3830941087659674E-3</v>
      </c>
      <c r="G77" s="36" t="e">
        <f>Captado_Privado!G77/Captado_Mecenato!G77</f>
        <v>#DIV/0!</v>
      </c>
      <c r="H77" s="36" t="e">
        <f>Captado_Privado!H77/Captado_Mecenato!H77</f>
        <v>#DIV/0!</v>
      </c>
      <c r="I77" s="36">
        <f>Captado_Privado!I77/Captado_Mecenato!I77</f>
        <v>0.91310745146601802</v>
      </c>
      <c r="J77" s="36">
        <f>Captado_Privado!J77/Captado_Mecenato!J77</f>
        <v>0</v>
      </c>
      <c r="K77" s="36" t="e">
        <f>Captado_Privado!K77/Captado_Mecenato!K77</f>
        <v>#DIV/0!</v>
      </c>
      <c r="L77" s="36">
        <f>Captado_Privado!L77/Captado_Mecenato!L77</f>
        <v>0.5103941738558172</v>
      </c>
      <c r="N77" s="28"/>
      <c r="O77" s="32"/>
      <c r="P77" s="32"/>
      <c r="Q77" s="32"/>
      <c r="R77" s="32"/>
      <c r="S77" s="32"/>
      <c r="T77" s="32"/>
      <c r="U77" s="32"/>
      <c r="V77" s="32"/>
      <c r="W77" s="32"/>
      <c r="X77" s="32"/>
    </row>
    <row r="78" spans="1:24" x14ac:dyDescent="0.25">
      <c r="A78" s="28" t="s">
        <v>255</v>
      </c>
      <c r="B78" s="36" t="e">
        <f>Captado_Privado!B78/Captado_Mecenato!B78</f>
        <v>#DIV/0!</v>
      </c>
      <c r="C78" s="36" t="e">
        <f>Captado_Privado!C78/Captado_Mecenato!C78</f>
        <v>#DIV/0!</v>
      </c>
      <c r="D78" s="36" t="e">
        <f>Captado_Privado!D78/Captado_Mecenato!D78</f>
        <v>#DIV/0!</v>
      </c>
      <c r="E78" s="36" t="e">
        <f>Captado_Privado!E78/Captado_Mecenato!E78</f>
        <v>#DIV/0!</v>
      </c>
      <c r="F78" s="36">
        <f>Captado_Privado!F78/Captado_Mecenato!F78</f>
        <v>0</v>
      </c>
      <c r="G78" s="36" t="e">
        <f>Captado_Privado!G78/Captado_Mecenato!G78</f>
        <v>#DIV/0!</v>
      </c>
      <c r="H78" s="36" t="e">
        <f>Captado_Privado!H78/Captado_Mecenato!H78</f>
        <v>#DIV/0!</v>
      </c>
      <c r="I78" s="36">
        <f>Captado_Privado!I78/Captado_Mecenato!I78</f>
        <v>0</v>
      </c>
      <c r="J78" s="36" t="e">
        <f>Captado_Privado!J78/Captado_Mecenato!J78</f>
        <v>#DIV/0!</v>
      </c>
      <c r="K78" s="36" t="e">
        <f>Captado_Privado!K78/Captado_Mecenato!K78</f>
        <v>#DIV/0!</v>
      </c>
      <c r="L78" s="36">
        <f>Captado_Privado!L78/Captado_Mecenato!L78</f>
        <v>0</v>
      </c>
      <c r="N78" s="28"/>
      <c r="O78" s="32"/>
      <c r="P78" s="32"/>
      <c r="Q78" s="32"/>
      <c r="R78" s="32"/>
      <c r="S78" s="32"/>
      <c r="T78" s="32"/>
      <c r="U78" s="32"/>
      <c r="V78" s="32"/>
      <c r="W78" s="32"/>
      <c r="X78" s="32"/>
    </row>
    <row r="79" spans="1:24" x14ac:dyDescent="0.25">
      <c r="A79" s="28" t="s">
        <v>256</v>
      </c>
      <c r="B79" s="36" t="e">
        <f>Captado_Privado!B79/Captado_Mecenato!B79</f>
        <v>#DIV/0!</v>
      </c>
      <c r="C79" s="36" t="e">
        <f>Captado_Privado!C79/Captado_Mecenato!C79</f>
        <v>#DIV/0!</v>
      </c>
      <c r="D79" s="36" t="e">
        <f>Captado_Privado!D79/Captado_Mecenato!D79</f>
        <v>#DIV/0!</v>
      </c>
      <c r="E79" s="36" t="e">
        <f>Captado_Privado!E79/Captado_Mecenato!E79</f>
        <v>#DIV/0!</v>
      </c>
      <c r="F79" s="36" t="e">
        <f>Captado_Privado!F79/Captado_Mecenato!F79</f>
        <v>#DIV/0!</v>
      </c>
      <c r="G79" s="36" t="e">
        <f>Captado_Privado!G79/Captado_Mecenato!G79</f>
        <v>#DIV/0!</v>
      </c>
      <c r="H79" s="36" t="e">
        <f>Captado_Privado!H79/Captado_Mecenato!H79</f>
        <v>#DIV/0!</v>
      </c>
      <c r="I79" s="36" t="e">
        <f>Captado_Privado!I79/Captado_Mecenato!I79</f>
        <v>#DIV/0!</v>
      </c>
      <c r="J79" s="36" t="e">
        <f>Captado_Privado!J79/Captado_Mecenato!J79</f>
        <v>#DIV/0!</v>
      </c>
      <c r="K79" s="36" t="e">
        <f>Captado_Privado!K79/Captado_Mecenato!K79</f>
        <v>#DIV/0!</v>
      </c>
      <c r="L79" s="36" t="e">
        <f>Captado_Privado!L79/Captado_Mecenato!L79</f>
        <v>#DIV/0!</v>
      </c>
      <c r="N79" s="28"/>
      <c r="O79" s="32"/>
      <c r="P79" s="32"/>
      <c r="Q79" s="32"/>
      <c r="R79" s="32"/>
      <c r="S79" s="32"/>
      <c r="T79" s="32"/>
      <c r="U79" s="32"/>
      <c r="V79" s="32"/>
      <c r="W79" s="32"/>
      <c r="X79" s="32"/>
    </row>
    <row r="80" spans="1:24" x14ac:dyDescent="0.25">
      <c r="A80" s="28" t="s">
        <v>257</v>
      </c>
      <c r="B80" s="36">
        <f>Captado_Privado!B80/Captado_Mecenato!B80</f>
        <v>1</v>
      </c>
      <c r="C80" s="36">
        <f>Captado_Privado!C80/Captado_Mecenato!C80</f>
        <v>0.88969061638473834</v>
      </c>
      <c r="D80" s="36" t="e">
        <f>Captado_Privado!D80/Captado_Mecenato!D80</f>
        <v>#DIV/0!</v>
      </c>
      <c r="E80" s="36" t="e">
        <f>Captado_Privado!E80/Captado_Mecenato!E80</f>
        <v>#DIV/0!</v>
      </c>
      <c r="F80" s="36">
        <f>Captado_Privado!F80/Captado_Mecenato!F80</f>
        <v>0</v>
      </c>
      <c r="G80" s="36" t="e">
        <f>Captado_Privado!G80/Captado_Mecenato!G80</f>
        <v>#DIV/0!</v>
      </c>
      <c r="H80" s="36" t="e">
        <f>Captado_Privado!H80/Captado_Mecenato!H80</f>
        <v>#DIV/0!</v>
      </c>
      <c r="I80" s="36" t="e">
        <f>Captado_Privado!I80/Captado_Mecenato!I80</f>
        <v>#DIV/0!</v>
      </c>
      <c r="J80" s="36">
        <f>Captado_Privado!J80/Captado_Mecenato!J80</f>
        <v>0.87137890470292367</v>
      </c>
      <c r="K80" s="36" t="e">
        <f>Captado_Privado!K80/Captado_Mecenato!K80</f>
        <v>#DIV/0!</v>
      </c>
      <c r="L80" s="36">
        <f>Captado_Privado!L80/Captado_Mecenato!L80</f>
        <v>0.88158640239264863</v>
      </c>
      <c r="N80" s="28"/>
      <c r="O80" s="32"/>
      <c r="P80" s="32"/>
      <c r="Q80" s="32"/>
      <c r="R80" s="32"/>
      <c r="S80" s="32"/>
      <c r="T80" s="32"/>
      <c r="U80" s="32"/>
      <c r="V80" s="32"/>
      <c r="W80" s="32"/>
      <c r="X80" s="32"/>
    </row>
    <row r="81" spans="1:24" x14ac:dyDescent="0.25">
      <c r="A81" s="28" t="s">
        <v>258</v>
      </c>
      <c r="B81" s="36" t="e">
        <f>Captado_Privado!B81/Captado_Mecenato!B81</f>
        <v>#DIV/0!</v>
      </c>
      <c r="C81" s="36">
        <f>Captado_Privado!C81/Captado_Mecenato!C81</f>
        <v>0.5603343517351661</v>
      </c>
      <c r="D81" s="36">
        <f>Captado_Privado!D81/Captado_Mecenato!D81</f>
        <v>0</v>
      </c>
      <c r="E81" s="36" t="e">
        <f>Captado_Privado!E81/Captado_Mecenato!E81</f>
        <v>#DIV/0!</v>
      </c>
      <c r="F81" s="36" t="e">
        <f>Captado_Privado!F81/Captado_Mecenato!F81</f>
        <v>#DIV/0!</v>
      </c>
      <c r="G81" s="36" t="e">
        <f>Captado_Privado!G81/Captado_Mecenato!G81</f>
        <v>#DIV/0!</v>
      </c>
      <c r="H81" s="36" t="e">
        <f>Captado_Privado!H81/Captado_Mecenato!H81</f>
        <v>#DIV/0!</v>
      </c>
      <c r="I81" s="36">
        <f>Captado_Privado!I81/Captado_Mecenato!I81</f>
        <v>1</v>
      </c>
      <c r="J81" s="36">
        <f>Captado_Privado!J81/Captado_Mecenato!J81</f>
        <v>0</v>
      </c>
      <c r="K81" s="36" t="e">
        <f>Captado_Privado!K81/Captado_Mecenato!K81</f>
        <v>#DIV/0!</v>
      </c>
      <c r="L81" s="36">
        <f>Captado_Privado!L81/Captado_Mecenato!L81</f>
        <v>0.26443360964306944</v>
      </c>
      <c r="N81" s="28"/>
      <c r="O81" s="32"/>
      <c r="P81" s="32"/>
      <c r="Q81" s="32"/>
      <c r="R81" s="32"/>
      <c r="S81" s="32"/>
      <c r="T81" s="32"/>
      <c r="U81" s="32"/>
      <c r="V81" s="32"/>
      <c r="W81" s="32"/>
      <c r="X81" s="32"/>
    </row>
    <row r="82" spans="1:24" x14ac:dyDescent="0.25">
      <c r="A82" s="28" t="s">
        <v>259</v>
      </c>
      <c r="B82" s="36">
        <f>Captado_Privado!B82/Captado_Mecenato!B82</f>
        <v>1</v>
      </c>
      <c r="C82" s="36">
        <f>Captado_Privado!C82/Captado_Mecenato!C82</f>
        <v>0.82823787284707373</v>
      </c>
      <c r="D82" s="36">
        <f>Captado_Privado!D82/Captado_Mecenato!D82</f>
        <v>0.81139576345218922</v>
      </c>
      <c r="E82" s="36" t="e">
        <f>Captado_Privado!E82/Captado_Mecenato!E82</f>
        <v>#DIV/0!</v>
      </c>
      <c r="F82" s="36">
        <f>Captado_Privado!F82/Captado_Mecenato!F82</f>
        <v>0.93115848127510692</v>
      </c>
      <c r="G82" s="36">
        <f>Captado_Privado!G82/Captado_Mecenato!G82</f>
        <v>0.90658184327343561</v>
      </c>
      <c r="H82" s="36" t="e">
        <f>Captado_Privado!H82/Captado_Mecenato!H82</f>
        <v>#DIV/0!</v>
      </c>
      <c r="I82" s="36">
        <f>Captado_Privado!I82/Captado_Mecenato!I82</f>
        <v>0.6524851389623727</v>
      </c>
      <c r="J82" s="36">
        <f>Captado_Privado!J82/Captado_Mecenato!J82</f>
        <v>0.86313145240657407</v>
      </c>
      <c r="K82" s="36" t="e">
        <f>Captado_Privado!K82/Captado_Mecenato!K82</f>
        <v>#DIV/0!</v>
      </c>
      <c r="L82" s="36">
        <f>Captado_Privado!L82/Captado_Mecenato!L82</f>
        <v>0.80819914816179095</v>
      </c>
      <c r="N82" s="28"/>
      <c r="O82" s="32"/>
      <c r="P82" s="32"/>
      <c r="Q82" s="32"/>
      <c r="R82" s="32"/>
      <c r="S82" s="32"/>
      <c r="T82" s="32"/>
      <c r="U82" s="32"/>
      <c r="V82" s="32"/>
      <c r="W82" s="32"/>
      <c r="X82" s="32"/>
    </row>
    <row r="83" spans="1:24" x14ac:dyDescent="0.25">
      <c r="A83" s="28" t="s">
        <v>260</v>
      </c>
      <c r="B83" s="36" t="e">
        <f>Captado_Privado!B83/Captado_Mecenato!B83</f>
        <v>#DIV/0!</v>
      </c>
      <c r="C83" s="36">
        <f>Captado_Privado!C83/Captado_Mecenato!C83</f>
        <v>0.63680245114360623</v>
      </c>
      <c r="D83" s="36" t="e">
        <f>Captado_Privado!D83/Captado_Mecenato!D83</f>
        <v>#DIV/0!</v>
      </c>
      <c r="E83" s="36" t="e">
        <f>Captado_Privado!E83/Captado_Mecenato!E83</f>
        <v>#DIV/0!</v>
      </c>
      <c r="F83" s="36" t="e">
        <f>Captado_Privado!F83/Captado_Mecenato!F83</f>
        <v>#DIV/0!</v>
      </c>
      <c r="G83" s="36" t="e">
        <f>Captado_Privado!G83/Captado_Mecenato!G83</f>
        <v>#DIV/0!</v>
      </c>
      <c r="H83" s="36" t="e">
        <f>Captado_Privado!H83/Captado_Mecenato!H83</f>
        <v>#DIV/0!</v>
      </c>
      <c r="I83" s="36" t="e">
        <f>Captado_Privado!I83/Captado_Mecenato!I83</f>
        <v>#DIV/0!</v>
      </c>
      <c r="J83" s="36" t="e">
        <f>Captado_Privado!J83/Captado_Mecenato!J83</f>
        <v>#DIV/0!</v>
      </c>
      <c r="K83" s="36" t="e">
        <f>Captado_Privado!K83/Captado_Mecenato!K83</f>
        <v>#DIV/0!</v>
      </c>
      <c r="L83" s="36">
        <f>Captado_Privado!L83/Captado_Mecenato!L83</f>
        <v>0.63680245114360623</v>
      </c>
      <c r="N83" s="28"/>
      <c r="O83" s="32"/>
      <c r="P83" s="32"/>
      <c r="Q83" s="32"/>
      <c r="R83" s="32"/>
      <c r="S83" s="32"/>
      <c r="T83" s="32"/>
      <c r="U83" s="32"/>
      <c r="V83" s="32"/>
      <c r="W83" s="32"/>
      <c r="X83" s="32"/>
    </row>
    <row r="84" spans="1:24" x14ac:dyDescent="0.25">
      <c r="A84" s="28" t="s">
        <v>261</v>
      </c>
      <c r="B84" s="36">
        <f>Captado_Privado!B84/Captado_Mecenato!B84</f>
        <v>1</v>
      </c>
      <c r="C84" s="36">
        <f>Captado_Privado!C84/Captado_Mecenato!C84</f>
        <v>0.13042892172986459</v>
      </c>
      <c r="D84" s="36">
        <f>Captado_Privado!D84/Captado_Mecenato!D84</f>
        <v>0</v>
      </c>
      <c r="E84" s="36" t="e">
        <f>Captado_Privado!E84/Captado_Mecenato!E84</f>
        <v>#DIV/0!</v>
      </c>
      <c r="F84" s="36" t="e">
        <f>Captado_Privado!F84/Captado_Mecenato!F84</f>
        <v>#DIV/0!</v>
      </c>
      <c r="G84" s="36" t="e">
        <f>Captado_Privado!G84/Captado_Mecenato!G84</f>
        <v>#DIV/0!</v>
      </c>
      <c r="H84" s="36" t="e">
        <f>Captado_Privado!H84/Captado_Mecenato!H84</f>
        <v>#DIV/0!</v>
      </c>
      <c r="I84" s="36">
        <f>Captado_Privado!I84/Captado_Mecenato!I84</f>
        <v>0</v>
      </c>
      <c r="J84" s="36">
        <f>Captado_Privado!J84/Captado_Mecenato!J84</f>
        <v>0.61833229570824688</v>
      </c>
      <c r="K84" s="36" t="e">
        <f>Captado_Privado!K84/Captado_Mecenato!K84</f>
        <v>#DIV/0!</v>
      </c>
      <c r="L84" s="36">
        <f>Captado_Privado!L84/Captado_Mecenato!L84</f>
        <v>0.38436719738445146</v>
      </c>
      <c r="N84" s="28"/>
      <c r="O84" s="32"/>
      <c r="P84" s="32"/>
      <c r="Q84" s="32"/>
      <c r="R84" s="32"/>
      <c r="S84" s="32"/>
      <c r="T84" s="32"/>
      <c r="U84" s="32"/>
      <c r="V84" s="32"/>
      <c r="W84" s="32"/>
      <c r="X84" s="32"/>
    </row>
    <row r="85" spans="1:24" x14ac:dyDescent="0.25">
      <c r="A85" s="28" t="s">
        <v>262</v>
      </c>
      <c r="B85" s="36">
        <f>Captado_Privado!B85/Captado_Mecenato!B85</f>
        <v>0.95792514007261831</v>
      </c>
      <c r="C85" s="36">
        <f>Captado_Privado!C85/Captado_Mecenato!C85</f>
        <v>0.61154147856892827</v>
      </c>
      <c r="D85" s="36">
        <f>Captado_Privado!D85/Captado_Mecenato!D85</f>
        <v>0.4300690017338446</v>
      </c>
      <c r="E85" s="36" t="e">
        <f>Captado_Privado!E85/Captado_Mecenato!E85</f>
        <v>#DIV/0!</v>
      </c>
      <c r="F85" s="36">
        <f>Captado_Privado!F85/Captado_Mecenato!F85</f>
        <v>0.70804369414101287</v>
      </c>
      <c r="G85" s="36">
        <f>Captado_Privado!G85/Captado_Mecenato!G85</f>
        <v>0.9684452140999037</v>
      </c>
      <c r="H85" s="36" t="e">
        <f>Captado_Privado!H85/Captado_Mecenato!H85</f>
        <v>#DIV/0!</v>
      </c>
      <c r="I85" s="36">
        <f>Captado_Privado!I85/Captado_Mecenato!I85</f>
        <v>0.67444035618538178</v>
      </c>
      <c r="J85" s="36">
        <f>Captado_Privado!J85/Captado_Mecenato!J85</f>
        <v>0.48368558803979261</v>
      </c>
      <c r="K85" s="36" t="e">
        <f>Captado_Privado!K85/Captado_Mecenato!K85</f>
        <v>#DIV/0!</v>
      </c>
      <c r="L85" s="36">
        <f>Captado_Privado!L85/Captado_Mecenato!L85</f>
        <v>0.70439938223850096</v>
      </c>
      <c r="N85" s="28"/>
      <c r="O85" s="32"/>
      <c r="P85" s="32"/>
      <c r="Q85" s="32"/>
      <c r="R85" s="32"/>
      <c r="S85" s="32"/>
      <c r="T85" s="32"/>
      <c r="U85" s="32"/>
      <c r="V85" s="32"/>
      <c r="W85" s="32"/>
      <c r="X85" s="32"/>
    </row>
    <row r="86" spans="1:24" x14ac:dyDescent="0.25">
      <c r="A86" s="28" t="s">
        <v>263</v>
      </c>
      <c r="B86" s="36" t="e">
        <f>Captado_Privado!B86/Captado_Mecenato!B86</f>
        <v>#DIV/0!</v>
      </c>
      <c r="C86" s="36" t="e">
        <f>Captado_Privado!C86/Captado_Mecenato!C86</f>
        <v>#DIV/0!</v>
      </c>
      <c r="D86" s="36">
        <f>Captado_Privado!D86/Captado_Mecenato!D86</f>
        <v>1</v>
      </c>
      <c r="E86" s="36" t="e">
        <f>Captado_Privado!E86/Captado_Mecenato!E86</f>
        <v>#DIV/0!</v>
      </c>
      <c r="F86" s="36">
        <f>Captado_Privado!F86/Captado_Mecenato!F86</f>
        <v>0</v>
      </c>
      <c r="G86" s="36" t="e">
        <f>Captado_Privado!G86/Captado_Mecenato!G86</f>
        <v>#DIV/0!</v>
      </c>
      <c r="H86" s="36" t="e">
        <f>Captado_Privado!H86/Captado_Mecenato!H86</f>
        <v>#DIV/0!</v>
      </c>
      <c r="I86" s="36">
        <f>Captado_Privado!I86/Captado_Mecenato!I86</f>
        <v>1</v>
      </c>
      <c r="J86" s="36" t="e">
        <f>Captado_Privado!J86/Captado_Mecenato!J86</f>
        <v>#DIV/0!</v>
      </c>
      <c r="K86" s="36" t="e">
        <f>Captado_Privado!K86/Captado_Mecenato!K86</f>
        <v>#DIV/0!</v>
      </c>
      <c r="L86" s="36">
        <f>Captado_Privado!L86/Captado_Mecenato!L86</f>
        <v>0.18238993710691823</v>
      </c>
      <c r="N86" s="28"/>
      <c r="O86" s="32"/>
      <c r="P86" s="32"/>
      <c r="Q86" s="32"/>
      <c r="R86" s="32"/>
      <c r="S86" s="32"/>
      <c r="T86" s="32"/>
      <c r="U86" s="32"/>
      <c r="V86" s="32"/>
      <c r="W86" s="32"/>
      <c r="X86" s="32"/>
    </row>
    <row r="87" spans="1:24" x14ac:dyDescent="0.25">
      <c r="A87" s="28" t="s">
        <v>264</v>
      </c>
      <c r="B87" s="36" t="e">
        <f>Captado_Privado!B87/Captado_Mecenato!B87</f>
        <v>#DIV/0!</v>
      </c>
      <c r="C87" s="36">
        <f>Captado_Privado!C87/Captado_Mecenato!C87</f>
        <v>1</v>
      </c>
      <c r="D87" s="36">
        <f>Captado_Privado!D87/Captado_Mecenato!D87</f>
        <v>0</v>
      </c>
      <c r="E87" s="36" t="e">
        <f>Captado_Privado!E87/Captado_Mecenato!E87</f>
        <v>#DIV/0!</v>
      </c>
      <c r="F87" s="36">
        <f>Captado_Privado!F87/Captado_Mecenato!F87</f>
        <v>1</v>
      </c>
      <c r="G87" s="36" t="e">
        <f>Captado_Privado!G87/Captado_Mecenato!G87</f>
        <v>#DIV/0!</v>
      </c>
      <c r="H87" s="36" t="e">
        <f>Captado_Privado!H87/Captado_Mecenato!H87</f>
        <v>#DIV/0!</v>
      </c>
      <c r="I87" s="36">
        <f>Captado_Privado!I87/Captado_Mecenato!I87</f>
        <v>1</v>
      </c>
      <c r="J87" s="36">
        <f>Captado_Privado!J87/Captado_Mecenato!J87</f>
        <v>1</v>
      </c>
      <c r="K87" s="36" t="e">
        <f>Captado_Privado!K87/Captado_Mecenato!K87</f>
        <v>#DIV/0!</v>
      </c>
      <c r="L87" s="36">
        <f>Captado_Privado!L87/Captado_Mecenato!L87</f>
        <v>0.89294164248932095</v>
      </c>
      <c r="N87" s="28"/>
      <c r="O87" s="32"/>
      <c r="P87" s="32"/>
      <c r="Q87" s="32"/>
      <c r="R87" s="32"/>
      <c r="S87" s="32"/>
      <c r="T87" s="32"/>
      <c r="U87" s="32"/>
      <c r="V87" s="32"/>
      <c r="W87" s="32"/>
      <c r="X87" s="32"/>
    </row>
    <row r="88" spans="1:24" x14ac:dyDescent="0.25">
      <c r="A88" s="28" t="s">
        <v>265</v>
      </c>
      <c r="B88" s="36">
        <f>Captado_Privado!B88/Captado_Mecenato!B88</f>
        <v>0.55037434993537682</v>
      </c>
      <c r="C88" s="36">
        <f>Captado_Privado!C88/Captado_Mecenato!C88</f>
        <v>0.75015912996473455</v>
      </c>
      <c r="D88" s="36">
        <f>Captado_Privado!D88/Captado_Mecenato!D88</f>
        <v>0.50944152568997725</v>
      </c>
      <c r="E88" s="36" t="e">
        <f>Captado_Privado!E88/Captado_Mecenato!E88</f>
        <v>#DIV/0!</v>
      </c>
      <c r="F88" s="36">
        <f>Captado_Privado!F88/Captado_Mecenato!F88</f>
        <v>0.45417750370706211</v>
      </c>
      <c r="G88" s="36">
        <f>Captado_Privado!G88/Captado_Mecenato!G88</f>
        <v>0.57857270322750487</v>
      </c>
      <c r="H88" s="36" t="e">
        <f>Captado_Privado!H88/Captado_Mecenato!H88</f>
        <v>#DIV/0!</v>
      </c>
      <c r="I88" s="36">
        <f>Captado_Privado!I88/Captado_Mecenato!I88</f>
        <v>0.7958778012521498</v>
      </c>
      <c r="J88" s="36">
        <f>Captado_Privado!J88/Captado_Mecenato!J88</f>
        <v>0.79266718646477974</v>
      </c>
      <c r="K88" s="36" t="e">
        <f>Captado_Privado!K88/Captado_Mecenato!K88</f>
        <v>#DIV/0!</v>
      </c>
      <c r="L88" s="36">
        <f>Captado_Privado!L88/Captado_Mecenato!L88</f>
        <v>0.68281607484873852</v>
      </c>
      <c r="N88" s="28"/>
      <c r="O88" s="32"/>
      <c r="P88" s="32"/>
      <c r="Q88" s="32"/>
      <c r="R88" s="32"/>
      <c r="S88" s="32"/>
      <c r="T88" s="32"/>
      <c r="U88" s="32"/>
      <c r="V88" s="32"/>
      <c r="W88" s="32"/>
      <c r="X88" s="32"/>
    </row>
    <row r="89" spans="1:24" x14ac:dyDescent="0.25">
      <c r="A89" s="28" t="s">
        <v>266</v>
      </c>
      <c r="B89" s="36">
        <f>Captado_Privado!B89/Captado_Mecenato!B89</f>
        <v>1</v>
      </c>
      <c r="C89" s="36">
        <f>Captado_Privado!C89/Captado_Mecenato!C89</f>
        <v>0.7264968052472246</v>
      </c>
      <c r="D89" s="36">
        <f>Captado_Privado!D89/Captado_Mecenato!D89</f>
        <v>0.70289301728261044</v>
      </c>
      <c r="E89" s="36" t="e">
        <f>Captado_Privado!E89/Captado_Mecenato!E89</f>
        <v>#DIV/0!</v>
      </c>
      <c r="F89" s="36">
        <f>Captado_Privado!F89/Captado_Mecenato!F89</f>
        <v>0.93263676701908249</v>
      </c>
      <c r="G89" s="36">
        <f>Captado_Privado!G89/Captado_Mecenato!G89</f>
        <v>0.89156726773640971</v>
      </c>
      <c r="H89" s="36" t="e">
        <f>Captado_Privado!H89/Captado_Mecenato!H89</f>
        <v>#DIV/0!</v>
      </c>
      <c r="I89" s="36">
        <f>Captado_Privado!I89/Captado_Mecenato!I89</f>
        <v>0.94451885621224929</v>
      </c>
      <c r="J89" s="36">
        <f>Captado_Privado!J89/Captado_Mecenato!J89</f>
        <v>0.94756180089853126</v>
      </c>
      <c r="K89" s="36" t="e">
        <f>Captado_Privado!K89/Captado_Mecenato!K89</f>
        <v>#DIV/0!</v>
      </c>
      <c r="L89" s="36">
        <f>Captado_Privado!L89/Captado_Mecenato!L89</f>
        <v>0.84458044350943295</v>
      </c>
      <c r="N89" s="28"/>
      <c r="O89" s="32"/>
      <c r="P89" s="32"/>
      <c r="Q89" s="32"/>
      <c r="R89" s="32"/>
      <c r="S89" s="32"/>
      <c r="T89" s="32"/>
      <c r="U89" s="32"/>
      <c r="V89" s="32"/>
      <c r="W89" s="32"/>
      <c r="X89" s="32"/>
    </row>
    <row r="90" spans="1:24" x14ac:dyDescent="0.25">
      <c r="A90" s="28" t="s">
        <v>267</v>
      </c>
      <c r="B90" s="36">
        <f>Captado_Privado!B90/Captado_Mecenato!B90</f>
        <v>1</v>
      </c>
      <c r="C90" s="36">
        <f>Captado_Privado!C90/Captado_Mecenato!C90</f>
        <v>1</v>
      </c>
      <c r="D90" s="36">
        <f>Captado_Privado!D90/Captado_Mecenato!D90</f>
        <v>0.41923042693187085</v>
      </c>
      <c r="E90" s="36" t="e">
        <f>Captado_Privado!E90/Captado_Mecenato!E90</f>
        <v>#DIV/0!</v>
      </c>
      <c r="F90" s="36" t="e">
        <f>Captado_Privado!F90/Captado_Mecenato!F90</f>
        <v>#DIV/0!</v>
      </c>
      <c r="G90" s="36" t="e">
        <f>Captado_Privado!G90/Captado_Mecenato!G90</f>
        <v>#DIV/0!</v>
      </c>
      <c r="H90" s="36" t="e">
        <f>Captado_Privado!H90/Captado_Mecenato!H90</f>
        <v>#DIV/0!</v>
      </c>
      <c r="I90" s="36">
        <f>Captado_Privado!I90/Captado_Mecenato!I90</f>
        <v>1</v>
      </c>
      <c r="J90" s="36" t="e">
        <f>Captado_Privado!J90/Captado_Mecenato!J90</f>
        <v>#DIV/0!</v>
      </c>
      <c r="K90" s="36" t="e">
        <f>Captado_Privado!K90/Captado_Mecenato!K90</f>
        <v>#DIV/0!</v>
      </c>
      <c r="L90" s="36">
        <f>Captado_Privado!L90/Captado_Mecenato!L90</f>
        <v>0.68916428659212692</v>
      </c>
      <c r="N90" s="28"/>
      <c r="O90" s="32"/>
      <c r="P90" s="32"/>
      <c r="Q90" s="32"/>
      <c r="R90" s="32"/>
      <c r="S90" s="32"/>
      <c r="T90" s="32"/>
      <c r="U90" s="32"/>
      <c r="V90" s="32"/>
      <c r="W90" s="32"/>
      <c r="X90" s="32"/>
    </row>
    <row r="91" spans="1:24" x14ac:dyDescent="0.25">
      <c r="A91" s="28" t="s">
        <v>268</v>
      </c>
      <c r="B91" s="36">
        <f>Captado_Privado!B91/Captado_Mecenato!B91</f>
        <v>0.55318724690149812</v>
      </c>
      <c r="C91" s="36">
        <f>Captado_Privado!C91/Captado_Mecenato!C91</f>
        <v>0.58387220556060815</v>
      </c>
      <c r="D91" s="36">
        <f>Captado_Privado!D91/Captado_Mecenato!D91</f>
        <v>0.45296889144138541</v>
      </c>
      <c r="E91" s="36" t="e">
        <f>Captado_Privado!E91/Captado_Mecenato!E91</f>
        <v>#DIV/0!</v>
      </c>
      <c r="F91" s="36">
        <f>Captado_Privado!F91/Captado_Mecenato!F91</f>
        <v>0.73797075304343973</v>
      </c>
      <c r="G91" s="36">
        <f>Captado_Privado!G91/Captado_Mecenato!G91</f>
        <v>0.61369388077705078</v>
      </c>
      <c r="H91" s="36" t="e">
        <f>Captado_Privado!H91/Captado_Mecenato!H91</f>
        <v>#DIV/0!</v>
      </c>
      <c r="I91" s="36">
        <f>Captado_Privado!I91/Captado_Mecenato!I91</f>
        <v>0.65364337978603726</v>
      </c>
      <c r="J91" s="36">
        <f>Captado_Privado!J91/Captado_Mecenato!J91</f>
        <v>0.41360321343301071</v>
      </c>
      <c r="K91" s="36" t="e">
        <f>Captado_Privado!K91/Captado_Mecenato!K91</f>
        <v>#DIV/0!</v>
      </c>
      <c r="L91" s="36">
        <f>Captado_Privado!L91/Captado_Mecenato!L91</f>
        <v>0.58328202357493275</v>
      </c>
      <c r="N91" s="28"/>
      <c r="O91" s="32"/>
      <c r="P91" s="32"/>
      <c r="Q91" s="32"/>
      <c r="R91" s="32"/>
      <c r="S91" s="32"/>
      <c r="T91" s="32"/>
      <c r="U91" s="32"/>
      <c r="V91" s="32"/>
      <c r="W91" s="32"/>
      <c r="X91" s="32"/>
    </row>
    <row r="92" spans="1:24" x14ac:dyDescent="0.25">
      <c r="A92" s="28" t="s">
        <v>269</v>
      </c>
      <c r="B92" s="36">
        <f>Captado_Privado!B92/Captado_Mecenato!B92</f>
        <v>0.95303874647067877</v>
      </c>
      <c r="C92" s="36">
        <f>Captado_Privado!C92/Captado_Mecenato!C92</f>
        <v>0.93608042845695194</v>
      </c>
      <c r="D92" s="36">
        <f>Captado_Privado!D92/Captado_Mecenato!D92</f>
        <v>0.8370122159713892</v>
      </c>
      <c r="E92" s="36" t="e">
        <f>Captado_Privado!E92/Captado_Mecenato!E92</f>
        <v>#DIV/0!</v>
      </c>
      <c r="F92" s="36">
        <f>Captado_Privado!F92/Captado_Mecenato!F92</f>
        <v>0.94335600173833467</v>
      </c>
      <c r="G92" s="36">
        <f>Captado_Privado!G92/Captado_Mecenato!G92</f>
        <v>0.96128570966071158</v>
      </c>
      <c r="H92" s="36" t="e">
        <f>Captado_Privado!H92/Captado_Mecenato!H92</f>
        <v>#DIV/0!</v>
      </c>
      <c r="I92" s="36">
        <f>Captado_Privado!I92/Captado_Mecenato!I92</f>
        <v>0.94033969928162175</v>
      </c>
      <c r="J92" s="36">
        <f>Captado_Privado!J92/Captado_Mecenato!J92</f>
        <v>0.85972661154814922</v>
      </c>
      <c r="K92" s="36" t="e">
        <f>Captado_Privado!K92/Captado_Mecenato!K92</f>
        <v>#DIV/0!</v>
      </c>
      <c r="L92" s="36">
        <f>Captado_Privado!L92/Captado_Mecenato!L92</f>
        <v>0.92591608876882558</v>
      </c>
      <c r="N92" s="28"/>
      <c r="O92" s="32"/>
      <c r="P92" s="32"/>
      <c r="Q92" s="32"/>
      <c r="R92" s="32"/>
      <c r="S92" s="32"/>
      <c r="T92" s="32"/>
      <c r="U92" s="32"/>
      <c r="V92" s="32"/>
      <c r="W92" s="32"/>
      <c r="X92" s="32"/>
    </row>
    <row r="93" spans="1:24" x14ac:dyDescent="0.25">
      <c r="A93" s="28" t="s">
        <v>270</v>
      </c>
      <c r="B93" s="36">
        <f>Captado_Privado!B93/Captado_Mecenato!B93</f>
        <v>0.73551758602622019</v>
      </c>
      <c r="C93" s="36">
        <f>Captado_Privado!C93/Captado_Mecenato!C93</f>
        <v>0.78263777103059262</v>
      </c>
      <c r="D93" s="36">
        <f>Captado_Privado!D93/Captado_Mecenato!D93</f>
        <v>0.91583698893696686</v>
      </c>
      <c r="E93" s="36" t="e">
        <f>Captado_Privado!E93/Captado_Mecenato!E93</f>
        <v>#DIV/0!</v>
      </c>
      <c r="F93" s="36">
        <f>Captado_Privado!F93/Captado_Mecenato!F93</f>
        <v>0.97920410846266048</v>
      </c>
      <c r="G93" s="36">
        <f>Captado_Privado!G93/Captado_Mecenato!G93</f>
        <v>0.84570750832860708</v>
      </c>
      <c r="H93" s="36" t="e">
        <f>Captado_Privado!H93/Captado_Mecenato!H93</f>
        <v>#DIV/0!</v>
      </c>
      <c r="I93" s="36">
        <f>Captado_Privado!I93/Captado_Mecenato!I93</f>
        <v>1</v>
      </c>
      <c r="J93" s="36">
        <f>Captado_Privado!J93/Captado_Mecenato!J93</f>
        <v>0.95669424192962194</v>
      </c>
      <c r="K93" s="36" t="e">
        <f>Captado_Privado!K93/Captado_Mecenato!K93</f>
        <v>#DIV/0!</v>
      </c>
      <c r="L93" s="36">
        <f>Captado_Privado!L93/Captado_Mecenato!L93</f>
        <v>0.8411709473105744</v>
      </c>
      <c r="N93" s="28"/>
      <c r="O93" s="32"/>
      <c r="P93" s="32"/>
      <c r="Q93" s="32"/>
      <c r="R93" s="32"/>
      <c r="S93" s="32"/>
      <c r="T93" s="32"/>
      <c r="U93" s="32"/>
      <c r="V93" s="32"/>
      <c r="W93" s="32"/>
      <c r="X93" s="32"/>
    </row>
    <row r="94" spans="1:24" x14ac:dyDescent="0.25">
      <c r="A94" s="28" t="s">
        <v>271</v>
      </c>
      <c r="B94" s="36">
        <f>Captado_Privado!B94/Captado_Mecenato!B94</f>
        <v>0.88806859737529431</v>
      </c>
      <c r="C94" s="36">
        <f>Captado_Privado!C94/Captado_Mecenato!C94</f>
        <v>0.94031903432973218</v>
      </c>
      <c r="D94" s="36">
        <f>Captado_Privado!D94/Captado_Mecenato!D94</f>
        <v>1</v>
      </c>
      <c r="E94" s="36" t="e">
        <f>Captado_Privado!E94/Captado_Mecenato!E94</f>
        <v>#DIV/0!</v>
      </c>
      <c r="F94" s="36">
        <f>Captado_Privado!F94/Captado_Mecenato!F94</f>
        <v>0.91201163025626042</v>
      </c>
      <c r="G94" s="36">
        <f>Captado_Privado!G94/Captado_Mecenato!G94</f>
        <v>1</v>
      </c>
      <c r="H94" s="36" t="e">
        <f>Captado_Privado!H94/Captado_Mecenato!H94</f>
        <v>#DIV/0!</v>
      </c>
      <c r="I94" s="36">
        <f>Captado_Privado!I94/Captado_Mecenato!I94</f>
        <v>0.9528080293221175</v>
      </c>
      <c r="J94" s="36">
        <f>Captado_Privado!J94/Captado_Mecenato!J94</f>
        <v>0.93128013930462783</v>
      </c>
      <c r="K94" s="36" t="e">
        <f>Captado_Privado!K94/Captado_Mecenato!K94</f>
        <v>#DIV/0!</v>
      </c>
      <c r="L94" s="36">
        <f>Captado_Privado!L94/Captado_Mecenato!L94</f>
        <v>0.93936611546426396</v>
      </c>
      <c r="N94" s="28"/>
      <c r="O94" s="32"/>
      <c r="P94" s="32"/>
      <c r="Q94" s="32"/>
      <c r="R94" s="32"/>
      <c r="S94" s="32"/>
      <c r="T94" s="32"/>
      <c r="U94" s="32"/>
      <c r="V94" s="32"/>
      <c r="W94" s="32"/>
      <c r="X94" s="32"/>
    </row>
    <row r="95" spans="1:24" x14ac:dyDescent="0.25">
      <c r="A95" s="28" t="s">
        <v>272</v>
      </c>
      <c r="B95" s="36">
        <f>Captado_Privado!B95/Captado_Mecenato!B95</f>
        <v>1</v>
      </c>
      <c r="C95" s="36">
        <f>Captado_Privado!C95/Captado_Mecenato!C95</f>
        <v>0.91856577129400518</v>
      </c>
      <c r="D95" s="36">
        <f>Captado_Privado!D95/Captado_Mecenato!D95</f>
        <v>0.66728946580732829</v>
      </c>
      <c r="E95" s="36" t="e">
        <f>Captado_Privado!E95/Captado_Mecenato!E95</f>
        <v>#DIV/0!</v>
      </c>
      <c r="F95" s="36">
        <f>Captado_Privado!F95/Captado_Mecenato!F95</f>
        <v>1</v>
      </c>
      <c r="G95" s="36">
        <f>Captado_Privado!G95/Captado_Mecenato!G95</f>
        <v>0.89118264450533924</v>
      </c>
      <c r="H95" s="36" t="e">
        <f>Captado_Privado!H95/Captado_Mecenato!H95</f>
        <v>#DIV/0!</v>
      </c>
      <c r="I95" s="36">
        <f>Captado_Privado!I95/Captado_Mecenato!I95</f>
        <v>0.88682908255034454</v>
      </c>
      <c r="J95" s="36">
        <f>Captado_Privado!J95/Captado_Mecenato!J95</f>
        <v>0.83127131130092202</v>
      </c>
      <c r="K95" s="36" t="e">
        <f>Captado_Privado!K95/Captado_Mecenato!K95</f>
        <v>#DIV/0!</v>
      </c>
      <c r="L95" s="36">
        <f>Captado_Privado!L95/Captado_Mecenato!L95</f>
        <v>0.90639897052139129</v>
      </c>
      <c r="N95" s="28"/>
      <c r="O95" s="32"/>
      <c r="P95" s="32"/>
      <c r="Q95" s="32"/>
      <c r="R95" s="32"/>
      <c r="S95" s="32"/>
      <c r="T95" s="32"/>
      <c r="U95" s="32"/>
      <c r="V95" s="32"/>
      <c r="W95" s="32"/>
      <c r="X95" s="32"/>
    </row>
    <row r="96" spans="1:24" x14ac:dyDescent="0.25">
      <c r="A96" s="28" t="s">
        <v>273</v>
      </c>
      <c r="B96" s="36" t="e">
        <f>Captado_Privado!B96/Captado_Mecenato!B96</f>
        <v>#DIV/0!</v>
      </c>
      <c r="C96" s="36">
        <f>Captado_Privado!C96/Captado_Mecenato!C96</f>
        <v>2.8587288370802107E-2</v>
      </c>
      <c r="D96" s="36">
        <f>Captado_Privado!D96/Captado_Mecenato!D96</f>
        <v>0.72940062237856851</v>
      </c>
      <c r="E96" s="36" t="e">
        <f>Captado_Privado!E96/Captado_Mecenato!E96</f>
        <v>#DIV/0!</v>
      </c>
      <c r="F96" s="36" t="e">
        <f>Captado_Privado!F96/Captado_Mecenato!F96</f>
        <v>#DIV/0!</v>
      </c>
      <c r="G96" s="36">
        <f>Captado_Privado!G96/Captado_Mecenato!G96</f>
        <v>1</v>
      </c>
      <c r="H96" s="36" t="e">
        <f>Captado_Privado!H96/Captado_Mecenato!H96</f>
        <v>#DIV/0!</v>
      </c>
      <c r="I96" s="36" t="e">
        <f>Captado_Privado!I96/Captado_Mecenato!I96</f>
        <v>#DIV/0!</v>
      </c>
      <c r="J96" s="36" t="e">
        <f>Captado_Privado!J96/Captado_Mecenato!J96</f>
        <v>#DIV/0!</v>
      </c>
      <c r="K96" s="36" t="e">
        <f>Captado_Privado!K96/Captado_Mecenato!K96</f>
        <v>#DIV/0!</v>
      </c>
      <c r="L96" s="36">
        <f>Captado_Privado!L96/Captado_Mecenato!L96</f>
        <v>0.1875081040501608</v>
      </c>
      <c r="N96" s="28"/>
      <c r="O96" s="32"/>
      <c r="P96" s="32"/>
      <c r="Q96" s="32"/>
      <c r="R96" s="32"/>
      <c r="S96" s="32"/>
      <c r="T96" s="32"/>
      <c r="U96" s="32"/>
      <c r="V96" s="32"/>
      <c r="W96" s="32"/>
      <c r="X96" s="32"/>
    </row>
    <row r="97" spans="1:24" x14ac:dyDescent="0.25">
      <c r="A97" s="28" t="s">
        <v>274</v>
      </c>
      <c r="B97" s="36" t="e">
        <f>Captado_Privado!B97/Captado_Mecenato!B97</f>
        <v>#DIV/0!</v>
      </c>
      <c r="C97" s="36">
        <f>Captado_Privado!C97/Captado_Mecenato!C97</f>
        <v>0.2949096000253133</v>
      </c>
      <c r="D97" s="36">
        <f>Captado_Privado!D97/Captado_Mecenato!D97</f>
        <v>0.16666666666666669</v>
      </c>
      <c r="E97" s="36" t="e">
        <f>Captado_Privado!E97/Captado_Mecenato!E97</f>
        <v>#DIV/0!</v>
      </c>
      <c r="F97" s="36">
        <f>Captado_Privado!F97/Captado_Mecenato!F97</f>
        <v>1</v>
      </c>
      <c r="G97" s="36">
        <f>Captado_Privado!G97/Captado_Mecenato!G97</f>
        <v>1</v>
      </c>
      <c r="H97" s="36" t="e">
        <f>Captado_Privado!H97/Captado_Mecenato!H97</f>
        <v>#DIV/0!</v>
      </c>
      <c r="I97" s="36">
        <f>Captado_Privado!I97/Captado_Mecenato!I97</f>
        <v>0.77372555126698883</v>
      </c>
      <c r="J97" s="36" t="e">
        <f>Captado_Privado!J97/Captado_Mecenato!J97</f>
        <v>#DIV/0!</v>
      </c>
      <c r="K97" s="36" t="e">
        <f>Captado_Privado!K97/Captado_Mecenato!K97</f>
        <v>#DIV/0!</v>
      </c>
      <c r="L97" s="36">
        <f>Captado_Privado!L97/Captado_Mecenato!L97</f>
        <v>0.67030989705711985</v>
      </c>
      <c r="N97" s="28"/>
      <c r="O97" s="32"/>
      <c r="P97" s="32"/>
      <c r="Q97" s="32"/>
      <c r="R97" s="32"/>
      <c r="S97" s="32"/>
      <c r="T97" s="32"/>
      <c r="U97" s="32"/>
      <c r="V97" s="32"/>
      <c r="W97" s="32"/>
      <c r="X97" s="32"/>
    </row>
    <row r="98" spans="1:24" x14ac:dyDescent="0.25">
      <c r="A98" s="28" t="s">
        <v>275</v>
      </c>
      <c r="B98" s="36">
        <f>Captado_Privado!B98/Captado_Mecenato!B98</f>
        <v>1</v>
      </c>
      <c r="C98" s="36">
        <f>Captado_Privado!C98/Captado_Mecenato!C98</f>
        <v>0.60786222764599385</v>
      </c>
      <c r="D98" s="36">
        <f>Captado_Privado!D98/Captado_Mecenato!D98</f>
        <v>0.57317073170731714</v>
      </c>
      <c r="E98" s="36" t="e">
        <f>Captado_Privado!E98/Captado_Mecenato!E98</f>
        <v>#DIV/0!</v>
      </c>
      <c r="F98" s="36">
        <f>Captado_Privado!F98/Captado_Mecenato!F98</f>
        <v>1</v>
      </c>
      <c r="G98" s="36">
        <f>Captado_Privado!G98/Captado_Mecenato!G98</f>
        <v>1</v>
      </c>
      <c r="H98" s="36" t="e">
        <f>Captado_Privado!H98/Captado_Mecenato!H98</f>
        <v>#DIV/0!</v>
      </c>
      <c r="I98" s="36">
        <f>Captado_Privado!I98/Captado_Mecenato!I98</f>
        <v>0.93256810779156551</v>
      </c>
      <c r="J98" s="36">
        <f>Captado_Privado!J98/Captado_Mecenato!J98</f>
        <v>0.63601726851783758</v>
      </c>
      <c r="K98" s="36" t="e">
        <f>Captado_Privado!K98/Captado_Mecenato!K98</f>
        <v>#DIV/0!</v>
      </c>
      <c r="L98" s="36">
        <f>Captado_Privado!L98/Captado_Mecenato!L98</f>
        <v>0.77795700285764813</v>
      </c>
      <c r="N98" s="28"/>
      <c r="O98" s="32"/>
      <c r="P98" s="32"/>
      <c r="Q98" s="32"/>
      <c r="R98" s="32"/>
      <c r="S98" s="32"/>
      <c r="T98" s="32"/>
      <c r="U98" s="32"/>
      <c r="V98" s="32"/>
      <c r="W98" s="32"/>
      <c r="X98" s="32"/>
    </row>
    <row r="99" spans="1:24" x14ac:dyDescent="0.25">
      <c r="A99" s="28" t="s">
        <v>276</v>
      </c>
      <c r="B99" s="36">
        <f>Captado_Privado!B99/Captado_Mecenato!B99</f>
        <v>1</v>
      </c>
      <c r="C99" s="36">
        <f>Captado_Privado!C99/Captado_Mecenato!C99</f>
        <v>0.40391455146139277</v>
      </c>
      <c r="D99" s="36">
        <f>Captado_Privado!D99/Captado_Mecenato!D99</f>
        <v>0.40446419361504427</v>
      </c>
      <c r="E99" s="36" t="e">
        <f>Captado_Privado!E99/Captado_Mecenato!E99</f>
        <v>#DIV/0!</v>
      </c>
      <c r="F99" s="36">
        <f>Captado_Privado!F99/Captado_Mecenato!F99</f>
        <v>1</v>
      </c>
      <c r="G99" s="36">
        <f>Captado_Privado!G99/Captado_Mecenato!G99</f>
        <v>0.58927732707069203</v>
      </c>
      <c r="H99" s="36" t="e">
        <f>Captado_Privado!H99/Captado_Mecenato!H99</f>
        <v>#DIV/0!</v>
      </c>
      <c r="I99" s="36">
        <f>Captado_Privado!I99/Captado_Mecenato!I99</f>
        <v>0.75989913884181504</v>
      </c>
      <c r="J99" s="36">
        <f>Captado_Privado!J99/Captado_Mecenato!J99</f>
        <v>0.44587418518951516</v>
      </c>
      <c r="K99" s="36" t="e">
        <f>Captado_Privado!K99/Captado_Mecenato!K99</f>
        <v>#DIV/0!</v>
      </c>
      <c r="L99" s="36">
        <f>Captado_Privado!L99/Captado_Mecenato!L99</f>
        <v>0.6089697466365328</v>
      </c>
      <c r="N99" s="28"/>
      <c r="O99" s="32"/>
      <c r="P99" s="32"/>
      <c r="Q99" s="32"/>
      <c r="R99" s="32"/>
      <c r="S99" s="32"/>
      <c r="T99" s="32"/>
      <c r="U99" s="32"/>
      <c r="V99" s="32"/>
      <c r="W99" s="32"/>
      <c r="X99" s="32"/>
    </row>
    <row r="100" spans="1:24" x14ac:dyDescent="0.25">
      <c r="A100" s="28" t="s">
        <v>6</v>
      </c>
      <c r="B100" s="36">
        <f>Captado_Privado!B100/Captado_Mecenato!B100</f>
        <v>0.73944916406872274</v>
      </c>
      <c r="C100" s="36">
        <f>Captado_Privado!C100/Captado_Mecenato!C100</f>
        <v>0.78953239954173704</v>
      </c>
      <c r="D100" s="36">
        <f>Captado_Privado!D100/Captado_Mecenato!D100</f>
        <v>0.68381137225629463</v>
      </c>
      <c r="E100" s="36" t="e">
        <f>Captado_Privado!E100/Captado_Mecenato!E100</f>
        <v>#DIV/0!</v>
      </c>
      <c r="F100" s="36">
        <f>Captado_Privado!F100/Captado_Mecenato!F100</f>
        <v>0.87226611310405833</v>
      </c>
      <c r="G100" s="36">
        <f>Captado_Privado!G100/Captado_Mecenato!G100</f>
        <v>0.87742451247240516</v>
      </c>
      <c r="H100" s="36" t="e">
        <f>Captado_Privado!H100/Captado_Mecenato!H100</f>
        <v>#DIV/0!</v>
      </c>
      <c r="I100" s="36">
        <f>Captado_Privado!I100/Captado_Mecenato!I100</f>
        <v>0.82216408873739322</v>
      </c>
      <c r="J100" s="36">
        <f>Captado_Privado!J100/Captado_Mecenato!J100</f>
        <v>0.71628921809732238</v>
      </c>
      <c r="K100" s="36" t="e">
        <f>Captado_Privado!K100/Captado_Mecenato!K100</f>
        <v>#DIV/0!</v>
      </c>
      <c r="L100" s="36">
        <f>Captado_Privado!L100/Captado_Mecenato!L100</f>
        <v>0.78832494814897247</v>
      </c>
      <c r="N100" s="28"/>
      <c r="O100" s="32"/>
      <c r="P100" s="32"/>
      <c r="Q100" s="32"/>
      <c r="R100" s="32"/>
      <c r="S100" s="32"/>
      <c r="T100" s="32"/>
      <c r="U100" s="32"/>
      <c r="V100" s="32"/>
      <c r="W100" s="32"/>
      <c r="X100" s="32"/>
    </row>
    <row r="101" spans="1:24" x14ac:dyDescent="0.25">
      <c r="A101" s="28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</row>
    <row r="102" spans="1:24" x14ac:dyDescent="0.25">
      <c r="A102" s="28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</row>
    <row r="103" spans="1:24" x14ac:dyDescent="0.25">
      <c r="A103" s="28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</row>
    <row r="104" spans="1:24" x14ac:dyDescent="0.25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</row>
    <row r="105" spans="1:24" x14ac:dyDescent="0.25">
      <c r="A105" s="28"/>
      <c r="B105" s="30">
        <v>2010</v>
      </c>
      <c r="C105" s="30">
        <v>2010</v>
      </c>
      <c r="D105" s="30">
        <v>2010</v>
      </c>
      <c r="E105" s="30">
        <v>2010</v>
      </c>
      <c r="F105" s="30">
        <v>2010</v>
      </c>
      <c r="G105" s="30">
        <v>2010</v>
      </c>
      <c r="H105" s="30">
        <v>2010</v>
      </c>
      <c r="I105" s="30">
        <v>2010</v>
      </c>
      <c r="J105" s="30">
        <v>2010</v>
      </c>
      <c r="K105" s="30">
        <v>2010</v>
      </c>
    </row>
    <row r="106" spans="1:24" x14ac:dyDescent="0.25">
      <c r="A106" s="28"/>
      <c r="B106" s="28" t="s">
        <v>283</v>
      </c>
      <c r="C106" s="28" t="s">
        <v>284</v>
      </c>
      <c r="D106" s="28" t="s">
        <v>285</v>
      </c>
      <c r="E106" s="28" t="s">
        <v>286</v>
      </c>
      <c r="F106" s="28" t="s">
        <v>287</v>
      </c>
      <c r="G106" s="28" t="s">
        <v>288</v>
      </c>
      <c r="H106" s="28" t="s">
        <v>289</v>
      </c>
      <c r="I106" s="28" t="s">
        <v>290</v>
      </c>
      <c r="J106" s="28" t="s">
        <v>291</v>
      </c>
      <c r="K106" s="28" t="s">
        <v>292</v>
      </c>
      <c r="L106" s="28" t="s">
        <v>293</v>
      </c>
      <c r="O106" s="28"/>
      <c r="P106" s="28"/>
      <c r="Q106" s="28"/>
      <c r="R106" s="28"/>
      <c r="S106" s="28"/>
      <c r="T106" s="28"/>
      <c r="U106" s="28"/>
      <c r="V106" s="28"/>
      <c r="W106" s="28"/>
      <c r="X106" s="28"/>
    </row>
    <row r="107" spans="1:24" x14ac:dyDescent="0.25">
      <c r="A107" s="28" t="s">
        <v>250</v>
      </c>
      <c r="B107" s="36" t="e">
        <f>Captado_Privado!B107/Captado_Mecenato!B107</f>
        <v>#DIV/0!</v>
      </c>
      <c r="C107" s="36">
        <f>Captado_Privado!C107/Captado_Mecenato!C107</f>
        <v>1</v>
      </c>
      <c r="D107" s="36">
        <f>Captado_Privado!D107/Captado_Mecenato!D107</f>
        <v>0.64006572948652041</v>
      </c>
      <c r="E107" s="36" t="e">
        <f>Captado_Privado!E107/Captado_Mecenato!E107</f>
        <v>#DIV/0!</v>
      </c>
      <c r="F107" s="36">
        <f>Captado_Privado!F107/Captado_Mecenato!F107</f>
        <v>1</v>
      </c>
      <c r="G107" s="36" t="e">
        <f>Captado_Privado!G107/Captado_Mecenato!G107</f>
        <v>#DIV/0!</v>
      </c>
      <c r="H107" s="36" t="e">
        <f>Captado_Privado!H107/Captado_Mecenato!H107</f>
        <v>#DIV/0!</v>
      </c>
      <c r="I107" s="36">
        <f>Captado_Privado!I107/Captado_Mecenato!I107</f>
        <v>1</v>
      </c>
      <c r="J107" s="36" t="e">
        <f>Captado_Privado!J107/Captado_Mecenato!J107</f>
        <v>#DIV/0!</v>
      </c>
      <c r="K107" s="36" t="e">
        <f>Captado_Privado!K107/Captado_Mecenato!K107</f>
        <v>#DIV/0!</v>
      </c>
      <c r="L107" s="36">
        <f>Captado_Privado!L107/Captado_Mecenato!L107</f>
        <v>0.70786215069083724</v>
      </c>
      <c r="N107" s="28"/>
      <c r="O107" s="32"/>
      <c r="P107" s="32"/>
      <c r="Q107" s="32"/>
      <c r="R107" s="32"/>
      <c r="S107" s="32"/>
      <c r="T107" s="32"/>
      <c r="U107" s="32"/>
      <c r="V107" s="32"/>
      <c r="W107" s="32"/>
      <c r="X107" s="32"/>
    </row>
    <row r="108" spans="1:24" x14ac:dyDescent="0.25">
      <c r="A108" s="28" t="s">
        <v>251</v>
      </c>
      <c r="B108" s="36" t="e">
        <f>Captado_Privado!B108/Captado_Mecenato!B108</f>
        <v>#DIV/0!</v>
      </c>
      <c r="C108" s="36" t="e">
        <f>Captado_Privado!C108/Captado_Mecenato!C108</f>
        <v>#DIV/0!</v>
      </c>
      <c r="D108" s="36" t="e">
        <f>Captado_Privado!D108/Captado_Mecenato!D108</f>
        <v>#DIV/0!</v>
      </c>
      <c r="E108" s="36" t="e">
        <f>Captado_Privado!E108/Captado_Mecenato!E108</f>
        <v>#DIV/0!</v>
      </c>
      <c r="F108" s="36" t="e">
        <f>Captado_Privado!F108/Captado_Mecenato!F108</f>
        <v>#DIV/0!</v>
      </c>
      <c r="G108" s="36" t="e">
        <f>Captado_Privado!G108/Captado_Mecenato!G108</f>
        <v>#DIV/0!</v>
      </c>
      <c r="H108" s="36" t="e">
        <f>Captado_Privado!H108/Captado_Mecenato!H108</f>
        <v>#DIV/0!</v>
      </c>
      <c r="I108" s="36">
        <f>Captado_Privado!I108/Captado_Mecenato!I108</f>
        <v>0</v>
      </c>
      <c r="J108" s="36" t="e">
        <f>Captado_Privado!J108/Captado_Mecenato!J108</f>
        <v>#DIV/0!</v>
      </c>
      <c r="K108" s="36" t="e">
        <f>Captado_Privado!K108/Captado_Mecenato!K108</f>
        <v>#DIV/0!</v>
      </c>
      <c r="L108" s="36">
        <f>Captado_Privado!L108/Captado_Mecenato!L108</f>
        <v>0</v>
      </c>
      <c r="N108" s="28"/>
      <c r="O108" s="32"/>
      <c r="P108" s="32"/>
      <c r="Q108" s="32"/>
      <c r="R108" s="32"/>
      <c r="S108" s="32"/>
      <c r="T108" s="32"/>
      <c r="U108" s="32"/>
      <c r="V108" s="32"/>
      <c r="W108" s="32"/>
      <c r="X108" s="32"/>
    </row>
    <row r="109" spans="1:24" x14ac:dyDescent="0.25">
      <c r="A109" s="28" t="s">
        <v>252</v>
      </c>
      <c r="B109" s="36" t="e">
        <f>Captado_Privado!B109/Captado_Mecenato!B109</f>
        <v>#DIV/0!</v>
      </c>
      <c r="C109" s="36">
        <f>Captado_Privado!C109/Captado_Mecenato!C109</f>
        <v>0.50973789685134219</v>
      </c>
      <c r="D109" s="36">
        <f>Captado_Privado!D109/Captado_Mecenato!D109</f>
        <v>0.69400886835300324</v>
      </c>
      <c r="E109" s="36" t="e">
        <f>Captado_Privado!E109/Captado_Mecenato!E109</f>
        <v>#DIV/0!</v>
      </c>
      <c r="F109" s="36">
        <f>Captado_Privado!F109/Captado_Mecenato!F109</f>
        <v>0.61546105966151299</v>
      </c>
      <c r="G109" s="36" t="e">
        <f>Captado_Privado!G109/Captado_Mecenato!G109</f>
        <v>#DIV/0!</v>
      </c>
      <c r="H109" s="36" t="e">
        <f>Captado_Privado!H109/Captado_Mecenato!H109</f>
        <v>#DIV/0!</v>
      </c>
      <c r="I109" s="36">
        <f>Captado_Privado!I109/Captado_Mecenato!I109</f>
        <v>0.93284139009785139</v>
      </c>
      <c r="J109" s="36">
        <f>Captado_Privado!J109/Captado_Mecenato!J109</f>
        <v>0</v>
      </c>
      <c r="K109" s="36" t="e">
        <f>Captado_Privado!K109/Captado_Mecenato!K109</f>
        <v>#DIV/0!</v>
      </c>
      <c r="L109" s="36">
        <f>Captado_Privado!L109/Captado_Mecenato!L109</f>
        <v>0.84283913231303076</v>
      </c>
      <c r="N109" s="28"/>
      <c r="O109" s="32"/>
      <c r="P109" s="32"/>
      <c r="Q109" s="32"/>
      <c r="R109" s="32"/>
      <c r="S109" s="32"/>
      <c r="T109" s="32"/>
      <c r="U109" s="32"/>
      <c r="V109" s="32"/>
      <c r="W109" s="32"/>
      <c r="X109" s="32"/>
    </row>
    <row r="110" spans="1:24" x14ac:dyDescent="0.25">
      <c r="A110" s="28" t="s">
        <v>253</v>
      </c>
      <c r="B110" s="36" t="e">
        <f>Captado_Privado!B110/Captado_Mecenato!B110</f>
        <v>#DIV/0!</v>
      </c>
      <c r="C110" s="36" t="e">
        <f>Captado_Privado!C110/Captado_Mecenato!C110</f>
        <v>#DIV/0!</v>
      </c>
      <c r="D110" s="36" t="e">
        <f>Captado_Privado!D110/Captado_Mecenato!D110</f>
        <v>#DIV/0!</v>
      </c>
      <c r="E110" s="36" t="e">
        <f>Captado_Privado!E110/Captado_Mecenato!E110</f>
        <v>#DIV/0!</v>
      </c>
      <c r="F110" s="36" t="e">
        <f>Captado_Privado!F110/Captado_Mecenato!F110</f>
        <v>#DIV/0!</v>
      </c>
      <c r="G110" s="36" t="e">
        <f>Captado_Privado!G110/Captado_Mecenato!G110</f>
        <v>#DIV/0!</v>
      </c>
      <c r="H110" s="36" t="e">
        <f>Captado_Privado!H110/Captado_Mecenato!H110</f>
        <v>#DIV/0!</v>
      </c>
      <c r="I110" s="36" t="e">
        <f>Captado_Privado!I110/Captado_Mecenato!I110</f>
        <v>#DIV/0!</v>
      </c>
      <c r="J110" s="36" t="e">
        <f>Captado_Privado!J110/Captado_Mecenato!J110</f>
        <v>#DIV/0!</v>
      </c>
      <c r="K110" s="36" t="e">
        <f>Captado_Privado!K110/Captado_Mecenato!K110</f>
        <v>#DIV/0!</v>
      </c>
      <c r="L110" s="36" t="e">
        <f>Captado_Privado!L110/Captado_Mecenato!L110</f>
        <v>#DIV/0!</v>
      </c>
      <c r="N110" s="28"/>
      <c r="O110" s="32"/>
      <c r="P110" s="32"/>
      <c r="Q110" s="32"/>
      <c r="R110" s="32"/>
      <c r="S110" s="32"/>
      <c r="T110" s="32"/>
      <c r="U110" s="32"/>
      <c r="V110" s="32"/>
      <c r="W110" s="32"/>
      <c r="X110" s="32"/>
    </row>
    <row r="111" spans="1:24" x14ac:dyDescent="0.25">
      <c r="A111" s="28" t="s">
        <v>254</v>
      </c>
      <c r="B111" s="36">
        <f>Captado_Privado!B111/Captado_Mecenato!B111</f>
        <v>0</v>
      </c>
      <c r="C111" s="36">
        <f>Captado_Privado!C111/Captado_Mecenato!C111</f>
        <v>0.70519508992108126</v>
      </c>
      <c r="D111" s="36">
        <f>Captado_Privado!D111/Captado_Mecenato!D111</f>
        <v>0</v>
      </c>
      <c r="E111" s="36" t="e">
        <f>Captado_Privado!E111/Captado_Mecenato!E111</f>
        <v>#DIV/0!</v>
      </c>
      <c r="F111" s="36">
        <f>Captado_Privado!F111/Captado_Mecenato!F111</f>
        <v>0</v>
      </c>
      <c r="G111" s="36" t="e">
        <f>Captado_Privado!G111/Captado_Mecenato!G111</f>
        <v>#DIV/0!</v>
      </c>
      <c r="H111" s="36" t="e">
        <f>Captado_Privado!H111/Captado_Mecenato!H111</f>
        <v>#DIV/0!</v>
      </c>
      <c r="I111" s="36">
        <f>Captado_Privado!I111/Captado_Mecenato!I111</f>
        <v>0.91491810601778079</v>
      </c>
      <c r="J111" s="36">
        <f>Captado_Privado!J111/Captado_Mecenato!J111</f>
        <v>0.99502806620421136</v>
      </c>
      <c r="K111" s="36" t="e">
        <f>Captado_Privado!K111/Captado_Mecenato!K111</f>
        <v>#DIV/0!</v>
      </c>
      <c r="L111" s="36">
        <f>Captado_Privado!L111/Captado_Mecenato!L111</f>
        <v>0.87903700729928558</v>
      </c>
      <c r="N111" s="28"/>
      <c r="O111" s="32"/>
      <c r="P111" s="32"/>
      <c r="Q111" s="32"/>
      <c r="R111" s="32"/>
      <c r="S111" s="32"/>
      <c r="T111" s="32"/>
      <c r="U111" s="32"/>
      <c r="V111" s="32"/>
      <c r="W111" s="32"/>
      <c r="X111" s="32"/>
    </row>
    <row r="112" spans="1:24" x14ac:dyDescent="0.25">
      <c r="A112" s="28" t="s">
        <v>255</v>
      </c>
      <c r="B112" s="36" t="e">
        <f>Captado_Privado!B112/Captado_Mecenato!B112</f>
        <v>#DIV/0!</v>
      </c>
      <c r="C112" s="36">
        <f>Captado_Privado!C112/Captado_Mecenato!C112</f>
        <v>3.2786885245901644E-3</v>
      </c>
      <c r="D112" s="36" t="e">
        <f>Captado_Privado!D112/Captado_Mecenato!D112</f>
        <v>#DIV/0!</v>
      </c>
      <c r="E112" s="36" t="e">
        <f>Captado_Privado!E112/Captado_Mecenato!E112</f>
        <v>#DIV/0!</v>
      </c>
      <c r="F112" s="36" t="e">
        <f>Captado_Privado!F112/Captado_Mecenato!F112</f>
        <v>#DIV/0!</v>
      </c>
      <c r="G112" s="36" t="e">
        <f>Captado_Privado!G112/Captado_Mecenato!G112</f>
        <v>#DIV/0!</v>
      </c>
      <c r="H112" s="36" t="e">
        <f>Captado_Privado!H112/Captado_Mecenato!H112</f>
        <v>#DIV/0!</v>
      </c>
      <c r="I112" s="36" t="e">
        <f>Captado_Privado!I112/Captado_Mecenato!I112</f>
        <v>#DIV/0!</v>
      </c>
      <c r="J112" s="36" t="e">
        <f>Captado_Privado!J112/Captado_Mecenato!J112</f>
        <v>#DIV/0!</v>
      </c>
      <c r="K112" s="36" t="e">
        <f>Captado_Privado!K112/Captado_Mecenato!K112</f>
        <v>#DIV/0!</v>
      </c>
      <c r="L112" s="36">
        <f>Captado_Privado!L112/Captado_Mecenato!L112</f>
        <v>3.2786885245901644E-3</v>
      </c>
      <c r="N112" s="28"/>
      <c r="O112" s="32"/>
      <c r="P112" s="32"/>
      <c r="Q112" s="32"/>
      <c r="R112" s="32"/>
      <c r="S112" s="32"/>
      <c r="T112" s="32"/>
      <c r="U112" s="32"/>
      <c r="V112" s="32"/>
      <c r="W112" s="32"/>
      <c r="X112" s="32"/>
    </row>
    <row r="113" spans="1:24" x14ac:dyDescent="0.25">
      <c r="A113" s="28" t="s">
        <v>256</v>
      </c>
      <c r="B113" s="36" t="e">
        <f>Captado_Privado!B113/Captado_Mecenato!B113</f>
        <v>#DIV/0!</v>
      </c>
      <c r="C113" s="36" t="e">
        <f>Captado_Privado!C113/Captado_Mecenato!C113</f>
        <v>#DIV/0!</v>
      </c>
      <c r="D113" s="36" t="e">
        <f>Captado_Privado!D113/Captado_Mecenato!D113</f>
        <v>#DIV/0!</v>
      </c>
      <c r="E113" s="36" t="e">
        <f>Captado_Privado!E113/Captado_Mecenato!E113</f>
        <v>#DIV/0!</v>
      </c>
      <c r="F113" s="36" t="e">
        <f>Captado_Privado!F113/Captado_Mecenato!F113</f>
        <v>#DIV/0!</v>
      </c>
      <c r="G113" s="36" t="e">
        <f>Captado_Privado!G113/Captado_Mecenato!G113</f>
        <v>#DIV/0!</v>
      </c>
      <c r="H113" s="36" t="e">
        <f>Captado_Privado!H113/Captado_Mecenato!H113</f>
        <v>#DIV/0!</v>
      </c>
      <c r="I113" s="36" t="e">
        <f>Captado_Privado!I113/Captado_Mecenato!I113</f>
        <v>#DIV/0!</v>
      </c>
      <c r="J113" s="36" t="e">
        <f>Captado_Privado!J113/Captado_Mecenato!J113</f>
        <v>#DIV/0!</v>
      </c>
      <c r="K113" s="36" t="e">
        <f>Captado_Privado!K113/Captado_Mecenato!K113</f>
        <v>#DIV/0!</v>
      </c>
      <c r="L113" s="36" t="e">
        <f>Captado_Privado!L113/Captado_Mecenato!L113</f>
        <v>#DIV/0!</v>
      </c>
      <c r="N113" s="28"/>
      <c r="O113" s="32"/>
      <c r="P113" s="32"/>
      <c r="Q113" s="32"/>
      <c r="R113" s="32"/>
      <c r="S113" s="32"/>
      <c r="T113" s="32"/>
      <c r="U113" s="32"/>
      <c r="V113" s="32"/>
      <c r="W113" s="32"/>
      <c r="X113" s="32"/>
    </row>
    <row r="114" spans="1:24" x14ac:dyDescent="0.25">
      <c r="A114" s="28" t="s">
        <v>257</v>
      </c>
      <c r="B114" s="36">
        <f>Captado_Privado!B114/Captado_Mecenato!B114</f>
        <v>0.35129446162889444</v>
      </c>
      <c r="C114" s="36">
        <f>Captado_Privado!C114/Captado_Mecenato!C114</f>
        <v>0.70026285938161981</v>
      </c>
      <c r="D114" s="36">
        <f>Captado_Privado!D114/Captado_Mecenato!D114</f>
        <v>0</v>
      </c>
      <c r="E114" s="36" t="e">
        <f>Captado_Privado!E114/Captado_Mecenato!E114</f>
        <v>#DIV/0!</v>
      </c>
      <c r="F114" s="36">
        <f>Captado_Privado!F114/Captado_Mecenato!F114</f>
        <v>0.97234730869897412</v>
      </c>
      <c r="G114" s="36" t="e">
        <f>Captado_Privado!G114/Captado_Mecenato!G114</f>
        <v>#DIV/0!</v>
      </c>
      <c r="H114" s="36" t="e">
        <f>Captado_Privado!H114/Captado_Mecenato!H114</f>
        <v>#DIV/0!</v>
      </c>
      <c r="I114" s="36">
        <f>Captado_Privado!I114/Captado_Mecenato!I114</f>
        <v>0.62786200430294759</v>
      </c>
      <c r="J114" s="36">
        <f>Captado_Privado!J114/Captado_Mecenato!J114</f>
        <v>0.9834268974100997</v>
      </c>
      <c r="K114" s="36" t="e">
        <f>Captado_Privado!K114/Captado_Mecenato!K114</f>
        <v>#DIV/0!</v>
      </c>
      <c r="L114" s="36">
        <f>Captado_Privado!L114/Captado_Mecenato!L114</f>
        <v>0.92509313464791343</v>
      </c>
      <c r="N114" s="28"/>
      <c r="O114" s="32"/>
      <c r="P114" s="32"/>
      <c r="Q114" s="32"/>
      <c r="R114" s="32"/>
      <c r="S114" s="32"/>
      <c r="T114" s="32"/>
      <c r="U114" s="32"/>
      <c r="V114" s="32"/>
      <c r="W114" s="32"/>
      <c r="X114" s="32"/>
    </row>
    <row r="115" spans="1:24" x14ac:dyDescent="0.25">
      <c r="A115" s="28" t="s">
        <v>258</v>
      </c>
      <c r="B115" s="36" t="e">
        <f>Captado_Privado!B115/Captado_Mecenato!B115</f>
        <v>#DIV/0!</v>
      </c>
      <c r="C115" s="36">
        <f>Captado_Privado!C115/Captado_Mecenato!C115</f>
        <v>0.803282667191209</v>
      </c>
      <c r="D115" s="36">
        <f>Captado_Privado!D115/Captado_Mecenato!D115</f>
        <v>0</v>
      </c>
      <c r="E115" s="36" t="e">
        <f>Captado_Privado!E115/Captado_Mecenato!E115</f>
        <v>#DIV/0!</v>
      </c>
      <c r="F115" s="36" t="e">
        <f>Captado_Privado!F115/Captado_Mecenato!F115</f>
        <v>#DIV/0!</v>
      </c>
      <c r="G115" s="36" t="e">
        <f>Captado_Privado!G115/Captado_Mecenato!G115</f>
        <v>#DIV/0!</v>
      </c>
      <c r="H115" s="36" t="e">
        <f>Captado_Privado!H115/Captado_Mecenato!H115</f>
        <v>#DIV/0!</v>
      </c>
      <c r="I115" s="36">
        <f>Captado_Privado!I115/Captado_Mecenato!I115</f>
        <v>0.60519651712632294</v>
      </c>
      <c r="J115" s="36">
        <f>Captado_Privado!J115/Captado_Mecenato!J115</f>
        <v>0</v>
      </c>
      <c r="K115" s="36" t="e">
        <f>Captado_Privado!K115/Captado_Mecenato!K115</f>
        <v>#DIV/0!</v>
      </c>
      <c r="L115" s="36">
        <f>Captado_Privado!L115/Captado_Mecenato!L115</f>
        <v>0.32393727608640216</v>
      </c>
      <c r="N115" s="28"/>
      <c r="O115" s="32"/>
      <c r="P115" s="32"/>
      <c r="Q115" s="32"/>
      <c r="R115" s="32"/>
      <c r="S115" s="32"/>
      <c r="T115" s="32"/>
      <c r="U115" s="32"/>
      <c r="V115" s="32"/>
      <c r="W115" s="32"/>
      <c r="X115" s="32"/>
    </row>
    <row r="116" spans="1:24" x14ac:dyDescent="0.25">
      <c r="A116" s="28" t="s">
        <v>259</v>
      </c>
      <c r="B116" s="36">
        <f>Captado_Privado!B116/Captado_Mecenato!B116</f>
        <v>1</v>
      </c>
      <c r="C116" s="36">
        <f>Captado_Privado!C116/Captado_Mecenato!C116</f>
        <v>0.71788656195759359</v>
      </c>
      <c r="D116" s="36">
        <f>Captado_Privado!D116/Captado_Mecenato!D116</f>
        <v>0.76293703442163741</v>
      </c>
      <c r="E116" s="36" t="e">
        <f>Captado_Privado!E116/Captado_Mecenato!E116</f>
        <v>#DIV/0!</v>
      </c>
      <c r="F116" s="36">
        <f>Captado_Privado!F116/Captado_Mecenato!F116</f>
        <v>0.84179181831776062</v>
      </c>
      <c r="G116" s="36">
        <f>Captado_Privado!G116/Captado_Mecenato!G116</f>
        <v>1</v>
      </c>
      <c r="H116" s="36" t="e">
        <f>Captado_Privado!H116/Captado_Mecenato!H116</f>
        <v>#DIV/0!</v>
      </c>
      <c r="I116" s="36">
        <f>Captado_Privado!I116/Captado_Mecenato!I116</f>
        <v>0.87917809635631106</v>
      </c>
      <c r="J116" s="36">
        <f>Captado_Privado!J116/Captado_Mecenato!J116</f>
        <v>0.71077976886178107</v>
      </c>
      <c r="K116" s="36" t="e">
        <f>Captado_Privado!K116/Captado_Mecenato!K116</f>
        <v>#DIV/0!</v>
      </c>
      <c r="L116" s="36">
        <f>Captado_Privado!L116/Captado_Mecenato!L116</f>
        <v>0.79964976521377396</v>
      </c>
      <c r="N116" s="28"/>
      <c r="O116" s="32"/>
      <c r="P116" s="32"/>
      <c r="Q116" s="32"/>
      <c r="R116" s="32"/>
      <c r="S116" s="32"/>
      <c r="T116" s="32"/>
      <c r="U116" s="32"/>
      <c r="V116" s="32"/>
      <c r="W116" s="32"/>
      <c r="X116" s="32"/>
    </row>
    <row r="117" spans="1:24" x14ac:dyDescent="0.25">
      <c r="A117" s="28" t="s">
        <v>260</v>
      </c>
      <c r="B117" s="36" t="e">
        <f>Captado_Privado!B117/Captado_Mecenato!B117</f>
        <v>#DIV/0!</v>
      </c>
      <c r="C117" s="36">
        <f>Captado_Privado!C117/Captado_Mecenato!C117</f>
        <v>0.72650131496738013</v>
      </c>
      <c r="D117" s="36">
        <f>Captado_Privado!D117/Captado_Mecenato!D117</f>
        <v>1</v>
      </c>
      <c r="E117" s="36" t="e">
        <f>Captado_Privado!E117/Captado_Mecenato!E117</f>
        <v>#DIV/0!</v>
      </c>
      <c r="F117" s="36" t="e">
        <f>Captado_Privado!F117/Captado_Mecenato!F117</f>
        <v>#DIV/0!</v>
      </c>
      <c r="G117" s="36" t="e">
        <f>Captado_Privado!G117/Captado_Mecenato!G117</f>
        <v>#DIV/0!</v>
      </c>
      <c r="H117" s="36" t="e">
        <f>Captado_Privado!H117/Captado_Mecenato!H117</f>
        <v>#DIV/0!</v>
      </c>
      <c r="I117" s="36">
        <f>Captado_Privado!I117/Captado_Mecenato!I117</f>
        <v>0</v>
      </c>
      <c r="J117" s="36" t="e">
        <f>Captado_Privado!J117/Captado_Mecenato!J117</f>
        <v>#DIV/0!</v>
      </c>
      <c r="K117" s="36" t="e">
        <f>Captado_Privado!K117/Captado_Mecenato!K117</f>
        <v>#DIV/0!</v>
      </c>
      <c r="L117" s="36">
        <f>Captado_Privado!L117/Captado_Mecenato!L117</f>
        <v>0.68810155698173847</v>
      </c>
      <c r="N117" s="28"/>
      <c r="O117" s="32"/>
      <c r="P117" s="32"/>
      <c r="Q117" s="32"/>
      <c r="R117" s="32"/>
      <c r="S117" s="32"/>
      <c r="T117" s="32"/>
      <c r="U117" s="32"/>
      <c r="V117" s="32"/>
      <c r="W117" s="32"/>
      <c r="X117" s="32"/>
    </row>
    <row r="118" spans="1:24" x14ac:dyDescent="0.25">
      <c r="A118" s="28" t="s">
        <v>261</v>
      </c>
      <c r="B118" s="36">
        <f>Captado_Privado!B118/Captado_Mecenato!B118</f>
        <v>1</v>
      </c>
      <c r="C118" s="36">
        <f>Captado_Privado!C118/Captado_Mecenato!C118</f>
        <v>0.70693184207636028</v>
      </c>
      <c r="D118" s="36" t="e">
        <f>Captado_Privado!D118/Captado_Mecenato!D118</f>
        <v>#DIV/0!</v>
      </c>
      <c r="E118" s="36" t="e">
        <f>Captado_Privado!E118/Captado_Mecenato!E118</f>
        <v>#DIV/0!</v>
      </c>
      <c r="F118" s="36" t="e">
        <f>Captado_Privado!F118/Captado_Mecenato!F118</f>
        <v>#DIV/0!</v>
      </c>
      <c r="G118" s="36">
        <f>Captado_Privado!G118/Captado_Mecenato!G118</f>
        <v>1</v>
      </c>
      <c r="H118" s="36" t="e">
        <f>Captado_Privado!H118/Captado_Mecenato!H118</f>
        <v>#DIV/0!</v>
      </c>
      <c r="I118" s="36">
        <f>Captado_Privado!I118/Captado_Mecenato!I118</f>
        <v>0</v>
      </c>
      <c r="J118" s="36">
        <f>Captado_Privado!J118/Captado_Mecenato!J118</f>
        <v>7.1818347332632343E-2</v>
      </c>
      <c r="K118" s="36" t="e">
        <f>Captado_Privado!K118/Captado_Mecenato!K118</f>
        <v>#DIV/0!</v>
      </c>
      <c r="L118" s="36">
        <f>Captado_Privado!L118/Captado_Mecenato!L118</f>
        <v>0.80156058592880108</v>
      </c>
      <c r="N118" s="28"/>
      <c r="O118" s="32"/>
      <c r="P118" s="32"/>
      <c r="Q118" s="32"/>
      <c r="R118" s="32"/>
      <c r="S118" s="32"/>
      <c r="T118" s="32"/>
      <c r="U118" s="32"/>
      <c r="V118" s="32"/>
      <c r="W118" s="32"/>
      <c r="X118" s="32"/>
    </row>
    <row r="119" spans="1:24" x14ac:dyDescent="0.25">
      <c r="A119" s="28" t="s">
        <v>262</v>
      </c>
      <c r="B119" s="36">
        <f>Captado_Privado!B119/Captado_Mecenato!B119</f>
        <v>0.13319478435252341</v>
      </c>
      <c r="C119" s="36">
        <f>Captado_Privado!C119/Captado_Mecenato!C119</f>
        <v>0.7389081329049012</v>
      </c>
      <c r="D119" s="36">
        <f>Captado_Privado!D119/Captado_Mecenato!D119</f>
        <v>0.34794457856588579</v>
      </c>
      <c r="E119" s="36" t="e">
        <f>Captado_Privado!E119/Captado_Mecenato!E119</f>
        <v>#DIV/0!</v>
      </c>
      <c r="F119" s="36">
        <f>Captado_Privado!F119/Captado_Mecenato!F119</f>
        <v>0.85119192609907601</v>
      </c>
      <c r="G119" s="36">
        <f>Captado_Privado!G119/Captado_Mecenato!G119</f>
        <v>0.98577283651082404</v>
      </c>
      <c r="H119" s="36" t="e">
        <f>Captado_Privado!H119/Captado_Mecenato!H119</f>
        <v>#DIV/0!</v>
      </c>
      <c r="I119" s="36">
        <f>Captado_Privado!I119/Captado_Mecenato!I119</f>
        <v>0.89968184958371933</v>
      </c>
      <c r="J119" s="36">
        <f>Captado_Privado!J119/Captado_Mecenato!J119</f>
        <v>0.12980742604747905</v>
      </c>
      <c r="K119" s="36" t="e">
        <f>Captado_Privado!K119/Captado_Mecenato!K119</f>
        <v>#DIV/0!</v>
      </c>
      <c r="L119" s="36">
        <f>Captado_Privado!L119/Captado_Mecenato!L119</f>
        <v>0.6503456826271754</v>
      </c>
      <c r="N119" s="28"/>
      <c r="O119" s="32"/>
      <c r="P119" s="32"/>
      <c r="Q119" s="32"/>
      <c r="R119" s="32"/>
      <c r="S119" s="32"/>
      <c r="T119" s="32"/>
      <c r="U119" s="32"/>
      <c r="V119" s="32"/>
      <c r="W119" s="32"/>
      <c r="X119" s="32"/>
    </row>
    <row r="120" spans="1:24" x14ac:dyDescent="0.25">
      <c r="A120" s="28" t="s">
        <v>263</v>
      </c>
      <c r="B120" s="36" t="e">
        <f>Captado_Privado!B120/Captado_Mecenato!B120</f>
        <v>#DIV/0!</v>
      </c>
      <c r="C120" s="36">
        <f>Captado_Privado!C120/Captado_Mecenato!C120</f>
        <v>1</v>
      </c>
      <c r="D120" s="36">
        <f>Captado_Privado!D120/Captado_Mecenato!D120</f>
        <v>0</v>
      </c>
      <c r="E120" s="36" t="e">
        <f>Captado_Privado!E120/Captado_Mecenato!E120</f>
        <v>#DIV/0!</v>
      </c>
      <c r="F120" s="36" t="e">
        <f>Captado_Privado!F120/Captado_Mecenato!F120</f>
        <v>#DIV/0!</v>
      </c>
      <c r="G120" s="36" t="e">
        <f>Captado_Privado!G120/Captado_Mecenato!G120</f>
        <v>#DIV/0!</v>
      </c>
      <c r="H120" s="36" t="e">
        <f>Captado_Privado!H120/Captado_Mecenato!H120</f>
        <v>#DIV/0!</v>
      </c>
      <c r="I120" s="36">
        <f>Captado_Privado!I120/Captado_Mecenato!I120</f>
        <v>0.15194346289752647</v>
      </c>
      <c r="J120" s="36">
        <f>Captado_Privado!J120/Captado_Mecenato!J120</f>
        <v>0</v>
      </c>
      <c r="K120" s="36" t="e">
        <f>Captado_Privado!K120/Captado_Mecenato!K120</f>
        <v>#DIV/0!</v>
      </c>
      <c r="L120" s="36">
        <f>Captado_Privado!L120/Captado_Mecenato!L120</f>
        <v>0.17965655621601087</v>
      </c>
      <c r="N120" s="28"/>
      <c r="O120" s="32"/>
      <c r="P120" s="32"/>
      <c r="Q120" s="32"/>
      <c r="R120" s="32"/>
      <c r="S120" s="32"/>
      <c r="T120" s="32"/>
      <c r="U120" s="32"/>
      <c r="V120" s="32"/>
      <c r="W120" s="32"/>
      <c r="X120" s="32"/>
    </row>
    <row r="121" spans="1:24" x14ac:dyDescent="0.25">
      <c r="A121" s="28" t="s">
        <v>264</v>
      </c>
      <c r="B121" s="36" t="e">
        <f>Captado_Privado!B121/Captado_Mecenato!B121</f>
        <v>#DIV/0!</v>
      </c>
      <c r="C121" s="36">
        <f>Captado_Privado!C121/Captado_Mecenato!C121</f>
        <v>0</v>
      </c>
      <c r="D121" s="36">
        <f>Captado_Privado!D121/Captado_Mecenato!D121</f>
        <v>0</v>
      </c>
      <c r="E121" s="36" t="e">
        <f>Captado_Privado!E121/Captado_Mecenato!E121</f>
        <v>#DIV/0!</v>
      </c>
      <c r="F121" s="36">
        <f>Captado_Privado!F121/Captado_Mecenato!F121</f>
        <v>1</v>
      </c>
      <c r="G121" s="36" t="e">
        <f>Captado_Privado!G121/Captado_Mecenato!G121</f>
        <v>#DIV/0!</v>
      </c>
      <c r="H121" s="36" t="e">
        <f>Captado_Privado!H121/Captado_Mecenato!H121</f>
        <v>#DIV/0!</v>
      </c>
      <c r="I121" s="36">
        <f>Captado_Privado!I121/Captado_Mecenato!I121</f>
        <v>1</v>
      </c>
      <c r="J121" s="36">
        <f>Captado_Privado!J121/Captado_Mecenato!J121</f>
        <v>0</v>
      </c>
      <c r="K121" s="36" t="e">
        <f>Captado_Privado!K121/Captado_Mecenato!K121</f>
        <v>#DIV/0!</v>
      </c>
      <c r="L121" s="36">
        <f>Captado_Privado!L121/Captado_Mecenato!L121</f>
        <v>0.33985894882598155</v>
      </c>
      <c r="N121" s="28"/>
      <c r="O121" s="32"/>
      <c r="P121" s="32"/>
      <c r="Q121" s="32"/>
      <c r="R121" s="32"/>
      <c r="S121" s="32"/>
      <c r="T121" s="32"/>
      <c r="U121" s="32"/>
      <c r="V121" s="32"/>
      <c r="W121" s="32"/>
      <c r="X121" s="32"/>
    </row>
    <row r="122" spans="1:24" x14ac:dyDescent="0.25">
      <c r="A122" s="28" t="s">
        <v>265</v>
      </c>
      <c r="B122" s="36">
        <f>Captado_Privado!B122/Captado_Mecenato!B122</f>
        <v>1.1139565490581382E-2</v>
      </c>
      <c r="C122" s="36">
        <f>Captado_Privado!C122/Captado_Mecenato!C122</f>
        <v>0.337879306323071</v>
      </c>
      <c r="D122" s="36">
        <f>Captado_Privado!D122/Captado_Mecenato!D122</f>
        <v>0.6243903392770318</v>
      </c>
      <c r="E122" s="36" t="e">
        <f>Captado_Privado!E122/Captado_Mecenato!E122</f>
        <v>#DIV/0!</v>
      </c>
      <c r="F122" s="36">
        <f>Captado_Privado!F122/Captado_Mecenato!F122</f>
        <v>0.47472137259320824</v>
      </c>
      <c r="G122" s="36">
        <f>Captado_Privado!G122/Captado_Mecenato!G122</f>
        <v>1</v>
      </c>
      <c r="H122" s="36" t="e">
        <f>Captado_Privado!H122/Captado_Mecenato!H122</f>
        <v>#DIV/0!</v>
      </c>
      <c r="I122" s="36">
        <f>Captado_Privado!I122/Captado_Mecenato!I122</f>
        <v>0.65811843574148743</v>
      </c>
      <c r="J122" s="36">
        <f>Captado_Privado!J122/Captado_Mecenato!J122</f>
        <v>0.82743371491048445</v>
      </c>
      <c r="K122" s="36" t="e">
        <f>Captado_Privado!K122/Captado_Mecenato!K122</f>
        <v>#DIV/0!</v>
      </c>
      <c r="L122" s="36">
        <f>Captado_Privado!L122/Captado_Mecenato!L122</f>
        <v>0.45729782674077751</v>
      </c>
      <c r="N122" s="28"/>
      <c r="O122" s="32"/>
      <c r="P122" s="32"/>
      <c r="Q122" s="32"/>
      <c r="R122" s="32"/>
      <c r="S122" s="32"/>
      <c r="T122" s="32"/>
      <c r="U122" s="32"/>
      <c r="V122" s="32"/>
      <c r="W122" s="32"/>
      <c r="X122" s="32"/>
    </row>
    <row r="123" spans="1:24" x14ac:dyDescent="0.25">
      <c r="A123" s="28" t="s">
        <v>266</v>
      </c>
      <c r="B123" s="36">
        <f>Captado_Privado!B123/Captado_Mecenato!B123</f>
        <v>0.72096880766290516</v>
      </c>
      <c r="C123" s="36">
        <f>Captado_Privado!C123/Captado_Mecenato!C123</f>
        <v>0.80813157719442874</v>
      </c>
      <c r="D123" s="36">
        <f>Captado_Privado!D123/Captado_Mecenato!D123</f>
        <v>0.70308839371039888</v>
      </c>
      <c r="E123" s="36" t="e">
        <f>Captado_Privado!E123/Captado_Mecenato!E123</f>
        <v>#DIV/0!</v>
      </c>
      <c r="F123" s="36">
        <f>Captado_Privado!F123/Captado_Mecenato!F123</f>
        <v>0.95421627535465947</v>
      </c>
      <c r="G123" s="36">
        <f>Captado_Privado!G123/Captado_Mecenato!G123</f>
        <v>0.98918895609918689</v>
      </c>
      <c r="H123" s="36" t="e">
        <f>Captado_Privado!H123/Captado_Mecenato!H123</f>
        <v>#DIV/0!</v>
      </c>
      <c r="I123" s="36">
        <f>Captado_Privado!I123/Captado_Mecenato!I123</f>
        <v>0.92461708565942069</v>
      </c>
      <c r="J123" s="36">
        <f>Captado_Privado!J123/Captado_Mecenato!J123</f>
        <v>0.95765347569469184</v>
      </c>
      <c r="K123" s="36" t="e">
        <f>Captado_Privado!K123/Captado_Mecenato!K123</f>
        <v>#DIV/0!</v>
      </c>
      <c r="L123" s="36">
        <f>Captado_Privado!L123/Captado_Mecenato!L123</f>
        <v>0.85574509078206085</v>
      </c>
      <c r="N123" s="28"/>
      <c r="O123" s="32"/>
      <c r="P123" s="32"/>
      <c r="Q123" s="32"/>
      <c r="R123" s="32"/>
      <c r="S123" s="32"/>
      <c r="T123" s="32"/>
      <c r="U123" s="32"/>
      <c r="V123" s="32"/>
      <c r="W123" s="32"/>
      <c r="X123" s="32"/>
    </row>
    <row r="124" spans="1:24" x14ac:dyDescent="0.25">
      <c r="A124" s="28" t="s">
        <v>267</v>
      </c>
      <c r="B124" s="36" t="e">
        <f>Captado_Privado!B124/Captado_Mecenato!B124</f>
        <v>#DIV/0!</v>
      </c>
      <c r="C124" s="36">
        <f>Captado_Privado!C124/Captado_Mecenato!C124</f>
        <v>0.97622522785508081</v>
      </c>
      <c r="D124" s="36">
        <f>Captado_Privado!D124/Captado_Mecenato!D124</f>
        <v>0.27950117912969541</v>
      </c>
      <c r="E124" s="36" t="e">
        <f>Captado_Privado!E124/Captado_Mecenato!E124</f>
        <v>#DIV/0!</v>
      </c>
      <c r="F124" s="36">
        <f>Captado_Privado!F124/Captado_Mecenato!F124</f>
        <v>1</v>
      </c>
      <c r="G124" s="36" t="e">
        <f>Captado_Privado!G124/Captado_Mecenato!G124</f>
        <v>#DIV/0!</v>
      </c>
      <c r="H124" s="36" t="e">
        <f>Captado_Privado!H124/Captado_Mecenato!H124</f>
        <v>#DIV/0!</v>
      </c>
      <c r="I124" s="36">
        <f>Captado_Privado!I124/Captado_Mecenato!I124</f>
        <v>1</v>
      </c>
      <c r="J124" s="36">
        <f>Captado_Privado!J124/Captado_Mecenato!J124</f>
        <v>1</v>
      </c>
      <c r="K124" s="36" t="e">
        <f>Captado_Privado!K124/Captado_Mecenato!K124</f>
        <v>#DIV/0!</v>
      </c>
      <c r="L124" s="36">
        <f>Captado_Privado!L124/Captado_Mecenato!L124</f>
        <v>0.93422195906227889</v>
      </c>
      <c r="N124" s="28"/>
      <c r="O124" s="32"/>
      <c r="P124" s="32"/>
      <c r="Q124" s="32"/>
      <c r="R124" s="32"/>
      <c r="S124" s="32"/>
      <c r="T124" s="32"/>
      <c r="U124" s="32"/>
      <c r="V124" s="32"/>
      <c r="W124" s="32"/>
      <c r="X124" s="32"/>
    </row>
    <row r="125" spans="1:24" x14ac:dyDescent="0.25">
      <c r="A125" s="28" t="s">
        <v>268</v>
      </c>
      <c r="B125" s="36">
        <f>Captado_Privado!B125/Captado_Mecenato!B125</f>
        <v>0.32587910282398552</v>
      </c>
      <c r="C125" s="36">
        <f>Captado_Privado!C125/Captado_Mecenato!C125</f>
        <v>0.6161003099307476</v>
      </c>
      <c r="D125" s="36">
        <f>Captado_Privado!D125/Captado_Mecenato!D125</f>
        <v>0.40545272663169468</v>
      </c>
      <c r="E125" s="36" t="e">
        <f>Captado_Privado!E125/Captado_Mecenato!E125</f>
        <v>#DIV/0!</v>
      </c>
      <c r="F125" s="36">
        <f>Captado_Privado!F125/Captado_Mecenato!F125</f>
        <v>0.7789542251523871</v>
      </c>
      <c r="G125" s="36">
        <f>Captado_Privado!G125/Captado_Mecenato!G125</f>
        <v>0.56139937474404067</v>
      </c>
      <c r="H125" s="36" t="e">
        <f>Captado_Privado!H125/Captado_Mecenato!H125</f>
        <v>#DIV/0!</v>
      </c>
      <c r="I125" s="36">
        <f>Captado_Privado!I125/Captado_Mecenato!I125</f>
        <v>0.61878871942557956</v>
      </c>
      <c r="J125" s="36">
        <f>Captado_Privado!J125/Captado_Mecenato!J125</f>
        <v>0.6027364300194259</v>
      </c>
      <c r="K125" s="36" t="e">
        <f>Captado_Privado!K125/Captado_Mecenato!K125</f>
        <v>#DIV/0!</v>
      </c>
      <c r="L125" s="36">
        <f>Captado_Privado!L125/Captado_Mecenato!L125</f>
        <v>0.56802232284127385</v>
      </c>
      <c r="N125" s="28"/>
      <c r="O125" s="32"/>
      <c r="P125" s="32"/>
      <c r="Q125" s="32"/>
      <c r="R125" s="32"/>
      <c r="S125" s="32"/>
      <c r="T125" s="32"/>
      <c r="U125" s="32"/>
      <c r="V125" s="32"/>
      <c r="W125" s="32"/>
      <c r="X125" s="32"/>
    </row>
    <row r="126" spans="1:24" x14ac:dyDescent="0.25">
      <c r="A126" s="28" t="s">
        <v>269</v>
      </c>
      <c r="B126" s="36">
        <f>Captado_Privado!B126/Captado_Mecenato!B126</f>
        <v>0.54502339977976422</v>
      </c>
      <c r="C126" s="36">
        <f>Captado_Privado!C126/Captado_Mecenato!C126</f>
        <v>0.93688594970611849</v>
      </c>
      <c r="D126" s="36">
        <f>Captado_Privado!D126/Captado_Mecenato!D126</f>
        <v>0.85447343663279796</v>
      </c>
      <c r="E126" s="36" t="e">
        <f>Captado_Privado!E126/Captado_Mecenato!E126</f>
        <v>#DIV/0!</v>
      </c>
      <c r="F126" s="36">
        <f>Captado_Privado!F126/Captado_Mecenato!F126</f>
        <v>0.95744142559179002</v>
      </c>
      <c r="G126" s="36">
        <f>Captado_Privado!G126/Captado_Mecenato!G126</f>
        <v>0.87851865016772457</v>
      </c>
      <c r="H126" s="36" t="e">
        <f>Captado_Privado!H126/Captado_Mecenato!H126</f>
        <v>#DIV/0!</v>
      </c>
      <c r="I126" s="36">
        <f>Captado_Privado!I126/Captado_Mecenato!I126</f>
        <v>0.96285479533639529</v>
      </c>
      <c r="J126" s="36">
        <f>Captado_Privado!J126/Captado_Mecenato!J126</f>
        <v>0.94094156958544495</v>
      </c>
      <c r="K126" s="36" t="e">
        <f>Captado_Privado!K126/Captado_Mecenato!K126</f>
        <v>#DIV/0!</v>
      </c>
      <c r="L126" s="36">
        <f>Captado_Privado!L126/Captado_Mecenato!L126</f>
        <v>0.91348293423986748</v>
      </c>
      <c r="N126" s="28"/>
      <c r="O126" s="32"/>
      <c r="P126" s="32"/>
      <c r="Q126" s="32"/>
      <c r="R126" s="32"/>
      <c r="S126" s="32"/>
      <c r="T126" s="32"/>
      <c r="U126" s="32"/>
      <c r="V126" s="32"/>
      <c r="W126" s="32"/>
      <c r="X126" s="32"/>
    </row>
    <row r="127" spans="1:24" x14ac:dyDescent="0.25">
      <c r="A127" s="28" t="s">
        <v>270</v>
      </c>
      <c r="B127" s="36">
        <f>Captado_Privado!B127/Captado_Mecenato!B127</f>
        <v>0.83435053735669695</v>
      </c>
      <c r="C127" s="36">
        <f>Captado_Privado!C127/Captado_Mecenato!C127</f>
        <v>0.85398763118541776</v>
      </c>
      <c r="D127" s="36">
        <f>Captado_Privado!D127/Captado_Mecenato!D127</f>
        <v>0.90516903276024085</v>
      </c>
      <c r="E127" s="36" t="e">
        <f>Captado_Privado!E127/Captado_Mecenato!E127</f>
        <v>#DIV/0!</v>
      </c>
      <c r="F127" s="36">
        <f>Captado_Privado!F127/Captado_Mecenato!F127</f>
        <v>0.96611624418452524</v>
      </c>
      <c r="G127" s="36">
        <f>Captado_Privado!G127/Captado_Mecenato!G127</f>
        <v>0.76287669675505621</v>
      </c>
      <c r="H127" s="36" t="e">
        <f>Captado_Privado!H127/Captado_Mecenato!H127</f>
        <v>#DIV/0!</v>
      </c>
      <c r="I127" s="36">
        <f>Captado_Privado!I127/Captado_Mecenato!I127</f>
        <v>0.84551882126504607</v>
      </c>
      <c r="J127" s="36">
        <f>Captado_Privado!J127/Captado_Mecenato!J127</f>
        <v>1</v>
      </c>
      <c r="K127" s="36" t="e">
        <f>Captado_Privado!K127/Captado_Mecenato!K127</f>
        <v>#DIV/0!</v>
      </c>
      <c r="L127" s="36">
        <f>Captado_Privado!L127/Captado_Mecenato!L127</f>
        <v>0.86748310511096616</v>
      </c>
      <c r="N127" s="28"/>
      <c r="O127" s="32"/>
      <c r="P127" s="32"/>
      <c r="Q127" s="32"/>
      <c r="R127" s="32"/>
      <c r="S127" s="32"/>
      <c r="T127" s="32"/>
      <c r="U127" s="32"/>
      <c r="V127" s="32"/>
      <c r="W127" s="32"/>
      <c r="X127" s="32"/>
    </row>
    <row r="128" spans="1:24" x14ac:dyDescent="0.25">
      <c r="A128" s="28" t="s">
        <v>271</v>
      </c>
      <c r="B128" s="36">
        <f>Captado_Privado!B128/Captado_Mecenato!B128</f>
        <v>0.88081416748006691</v>
      </c>
      <c r="C128" s="36">
        <f>Captado_Privado!C128/Captado_Mecenato!C128</f>
        <v>0.96049239244122087</v>
      </c>
      <c r="D128" s="36">
        <f>Captado_Privado!D128/Captado_Mecenato!D128</f>
        <v>0.91037584677348082</v>
      </c>
      <c r="E128" s="36" t="e">
        <f>Captado_Privado!E128/Captado_Mecenato!E128</f>
        <v>#DIV/0!</v>
      </c>
      <c r="F128" s="36">
        <f>Captado_Privado!F128/Captado_Mecenato!F128</f>
        <v>1</v>
      </c>
      <c r="G128" s="36">
        <f>Captado_Privado!G128/Captado_Mecenato!G128</f>
        <v>1</v>
      </c>
      <c r="H128" s="36" t="e">
        <f>Captado_Privado!H128/Captado_Mecenato!H128</f>
        <v>#DIV/0!</v>
      </c>
      <c r="I128" s="36">
        <f>Captado_Privado!I128/Captado_Mecenato!I128</f>
        <v>0.93820575079886748</v>
      </c>
      <c r="J128" s="36">
        <f>Captado_Privado!J128/Captado_Mecenato!J128</f>
        <v>0.94608287140844349</v>
      </c>
      <c r="K128" s="36" t="e">
        <f>Captado_Privado!K128/Captado_Mecenato!K128</f>
        <v>#DIV/0!</v>
      </c>
      <c r="L128" s="36">
        <f>Captado_Privado!L128/Captado_Mecenato!L128</f>
        <v>0.94479111229423707</v>
      </c>
      <c r="N128" s="28"/>
      <c r="O128" s="32"/>
      <c r="P128" s="32"/>
      <c r="Q128" s="32"/>
      <c r="R128" s="32"/>
      <c r="S128" s="32"/>
      <c r="T128" s="32"/>
      <c r="U128" s="32"/>
      <c r="V128" s="32"/>
      <c r="W128" s="32"/>
      <c r="X128" s="32"/>
    </row>
    <row r="129" spans="1:24" x14ac:dyDescent="0.25">
      <c r="A129" s="28" t="s">
        <v>272</v>
      </c>
      <c r="B129" s="36">
        <f>Captado_Privado!B129/Captado_Mecenato!B129</f>
        <v>0.73180810347076453</v>
      </c>
      <c r="C129" s="36">
        <f>Captado_Privado!C129/Captado_Mecenato!C129</f>
        <v>0.9349647305871045</v>
      </c>
      <c r="D129" s="36">
        <f>Captado_Privado!D129/Captado_Mecenato!D129</f>
        <v>0.76481051305609871</v>
      </c>
      <c r="E129" s="36" t="e">
        <f>Captado_Privado!E129/Captado_Mecenato!E129</f>
        <v>#DIV/0!</v>
      </c>
      <c r="F129" s="36">
        <f>Captado_Privado!F129/Captado_Mecenato!F129</f>
        <v>0.94910297233484375</v>
      </c>
      <c r="G129" s="36">
        <f>Captado_Privado!G129/Captado_Mecenato!G129</f>
        <v>0.8685211401273002</v>
      </c>
      <c r="H129" s="36" t="e">
        <f>Captado_Privado!H129/Captado_Mecenato!H129</f>
        <v>#DIV/0!</v>
      </c>
      <c r="I129" s="36">
        <f>Captado_Privado!I129/Captado_Mecenato!I129</f>
        <v>0.93278504842696863</v>
      </c>
      <c r="J129" s="36">
        <f>Captado_Privado!J129/Captado_Mecenato!J129</f>
        <v>0.7238389524253338</v>
      </c>
      <c r="K129" s="36" t="e">
        <f>Captado_Privado!K129/Captado_Mecenato!K129</f>
        <v>#DIV/0!</v>
      </c>
      <c r="L129" s="36">
        <f>Captado_Privado!L129/Captado_Mecenato!L129</f>
        <v>0.8873288965496301</v>
      </c>
      <c r="N129" s="28"/>
      <c r="O129" s="32"/>
      <c r="P129" s="32"/>
      <c r="Q129" s="32"/>
      <c r="R129" s="32"/>
      <c r="S129" s="32"/>
      <c r="T129" s="32"/>
      <c r="U129" s="32"/>
      <c r="V129" s="32"/>
      <c r="W129" s="32"/>
      <c r="X129" s="32"/>
    </row>
    <row r="130" spans="1:24" x14ac:dyDescent="0.25">
      <c r="A130" s="28" t="s">
        <v>273</v>
      </c>
      <c r="B130" s="36" t="e">
        <f>Captado_Privado!B130/Captado_Mecenato!B130</f>
        <v>#DIV/0!</v>
      </c>
      <c r="C130" s="36">
        <f>Captado_Privado!C130/Captado_Mecenato!C130</f>
        <v>0.3864876326148044</v>
      </c>
      <c r="D130" s="36">
        <f>Captado_Privado!D130/Captado_Mecenato!D130</f>
        <v>1</v>
      </c>
      <c r="E130" s="36" t="e">
        <f>Captado_Privado!E130/Captado_Mecenato!E130</f>
        <v>#DIV/0!</v>
      </c>
      <c r="F130" s="36" t="e">
        <f>Captado_Privado!F130/Captado_Mecenato!F130</f>
        <v>#DIV/0!</v>
      </c>
      <c r="G130" s="36" t="e">
        <f>Captado_Privado!G130/Captado_Mecenato!G130</f>
        <v>#DIV/0!</v>
      </c>
      <c r="H130" s="36" t="e">
        <f>Captado_Privado!H130/Captado_Mecenato!H130</f>
        <v>#DIV/0!</v>
      </c>
      <c r="I130" s="36">
        <f>Captado_Privado!I130/Captado_Mecenato!I130</f>
        <v>0</v>
      </c>
      <c r="J130" s="36" t="e">
        <f>Captado_Privado!J130/Captado_Mecenato!J130</f>
        <v>#DIV/0!</v>
      </c>
      <c r="K130" s="36" t="e">
        <f>Captado_Privado!K130/Captado_Mecenato!K130</f>
        <v>#DIV/0!</v>
      </c>
      <c r="L130" s="36">
        <f>Captado_Privado!L130/Captado_Mecenato!L130</f>
        <v>0.52433251123119828</v>
      </c>
      <c r="N130" s="28"/>
      <c r="O130" s="32"/>
      <c r="P130" s="32"/>
      <c r="Q130" s="32"/>
      <c r="R130" s="32"/>
      <c r="S130" s="32"/>
      <c r="T130" s="32"/>
      <c r="U130" s="32"/>
      <c r="V130" s="32"/>
      <c r="W130" s="32"/>
      <c r="X130" s="32"/>
    </row>
    <row r="131" spans="1:24" x14ac:dyDescent="0.25">
      <c r="A131" s="28" t="s">
        <v>274</v>
      </c>
      <c r="B131" s="36" t="e">
        <f>Captado_Privado!B131/Captado_Mecenato!B131</f>
        <v>#DIV/0!</v>
      </c>
      <c r="C131" s="36">
        <f>Captado_Privado!C131/Captado_Mecenato!C131</f>
        <v>0.66849575683356799</v>
      </c>
      <c r="D131" s="36">
        <f>Captado_Privado!D131/Captado_Mecenato!D131</f>
        <v>0.47916666666666669</v>
      </c>
      <c r="E131" s="36" t="e">
        <f>Captado_Privado!E131/Captado_Mecenato!E131</f>
        <v>#DIV/0!</v>
      </c>
      <c r="F131" s="36" t="e">
        <f>Captado_Privado!F131/Captado_Mecenato!F131</f>
        <v>#DIV/0!</v>
      </c>
      <c r="G131" s="36">
        <f>Captado_Privado!G131/Captado_Mecenato!G131</f>
        <v>1</v>
      </c>
      <c r="H131" s="36" t="e">
        <f>Captado_Privado!H131/Captado_Mecenato!H131</f>
        <v>#DIV/0!</v>
      </c>
      <c r="I131" s="36">
        <f>Captado_Privado!I131/Captado_Mecenato!I131</f>
        <v>0.96993628769664264</v>
      </c>
      <c r="J131" s="36">
        <f>Captado_Privado!J131/Captado_Mecenato!J131</f>
        <v>0</v>
      </c>
      <c r="K131" s="36" t="e">
        <f>Captado_Privado!K131/Captado_Mecenato!K131</f>
        <v>#DIV/0!</v>
      </c>
      <c r="L131" s="36">
        <f>Captado_Privado!L131/Captado_Mecenato!L131</f>
        <v>0.67777727517444875</v>
      </c>
      <c r="N131" s="28"/>
      <c r="O131" s="32"/>
      <c r="P131" s="32"/>
      <c r="Q131" s="32"/>
      <c r="R131" s="32"/>
      <c r="S131" s="32"/>
      <c r="T131" s="32"/>
      <c r="U131" s="32"/>
      <c r="V131" s="32"/>
      <c r="W131" s="32"/>
      <c r="X131" s="32"/>
    </row>
    <row r="132" spans="1:24" x14ac:dyDescent="0.25">
      <c r="A132" s="28" t="s">
        <v>275</v>
      </c>
      <c r="B132" s="36">
        <f>Captado_Privado!B132/Captado_Mecenato!B132</f>
        <v>1</v>
      </c>
      <c r="C132" s="36">
        <f>Captado_Privado!C132/Captado_Mecenato!C132</f>
        <v>0.62489035354300349</v>
      </c>
      <c r="D132" s="36">
        <f>Captado_Privado!D132/Captado_Mecenato!D132</f>
        <v>0.42101784534038333</v>
      </c>
      <c r="E132" s="36" t="e">
        <f>Captado_Privado!E132/Captado_Mecenato!E132</f>
        <v>#DIV/0!</v>
      </c>
      <c r="F132" s="36">
        <f>Captado_Privado!F132/Captado_Mecenato!F132</f>
        <v>0.90117842681439564</v>
      </c>
      <c r="G132" s="36">
        <f>Captado_Privado!G132/Captado_Mecenato!G132</f>
        <v>1</v>
      </c>
      <c r="H132" s="36" t="e">
        <f>Captado_Privado!H132/Captado_Mecenato!H132</f>
        <v>#DIV/0!</v>
      </c>
      <c r="I132" s="36">
        <f>Captado_Privado!I132/Captado_Mecenato!I132</f>
        <v>0.89049119535522048</v>
      </c>
      <c r="J132" s="36">
        <f>Captado_Privado!J132/Captado_Mecenato!J132</f>
        <v>1</v>
      </c>
      <c r="K132" s="36" t="e">
        <f>Captado_Privado!K132/Captado_Mecenato!K132</f>
        <v>#DIV/0!</v>
      </c>
      <c r="L132" s="36">
        <f>Captado_Privado!L132/Captado_Mecenato!L132</f>
        <v>0.69818534264307897</v>
      </c>
      <c r="N132" s="28"/>
      <c r="O132" s="32"/>
      <c r="P132" s="32"/>
      <c r="Q132" s="32"/>
      <c r="R132" s="32"/>
      <c r="S132" s="32"/>
      <c r="T132" s="32"/>
      <c r="U132" s="32"/>
      <c r="V132" s="32"/>
      <c r="W132" s="32"/>
      <c r="X132" s="32"/>
    </row>
    <row r="133" spans="1:24" x14ac:dyDescent="0.25">
      <c r="A133" s="28" t="s">
        <v>276</v>
      </c>
      <c r="B133" s="36">
        <f>Captado_Privado!B133/Captado_Mecenato!B133</f>
        <v>8.2681651620010843E-2</v>
      </c>
      <c r="C133" s="36">
        <f>Captado_Privado!C133/Captado_Mecenato!C133</f>
        <v>0.37238928112963376</v>
      </c>
      <c r="D133" s="36">
        <f>Captado_Privado!D133/Captado_Mecenato!D133</f>
        <v>0.57010834639074026</v>
      </c>
      <c r="E133" s="36" t="e">
        <f>Captado_Privado!E133/Captado_Mecenato!E133</f>
        <v>#DIV/0!</v>
      </c>
      <c r="F133" s="36">
        <f>Captado_Privado!F133/Captado_Mecenato!F133</f>
        <v>1</v>
      </c>
      <c r="G133" s="36">
        <f>Captado_Privado!G133/Captado_Mecenato!G133</f>
        <v>4.6114825916532168E-2</v>
      </c>
      <c r="H133" s="36" t="e">
        <f>Captado_Privado!H133/Captado_Mecenato!H133</f>
        <v>#DIV/0!</v>
      </c>
      <c r="I133" s="36">
        <f>Captado_Privado!I133/Captado_Mecenato!I133</f>
        <v>0.75076598030586406</v>
      </c>
      <c r="J133" s="36">
        <f>Captado_Privado!J133/Captado_Mecenato!J133</f>
        <v>0.12986369993044175</v>
      </c>
      <c r="K133" s="36" t="e">
        <f>Captado_Privado!K133/Captado_Mecenato!K133</f>
        <v>#DIV/0!</v>
      </c>
      <c r="L133" s="36">
        <f>Captado_Privado!L133/Captado_Mecenato!L133</f>
        <v>0.58621598766788763</v>
      </c>
      <c r="N133" s="28"/>
      <c r="O133" s="32"/>
      <c r="P133" s="32"/>
      <c r="Q133" s="32"/>
      <c r="R133" s="32"/>
      <c r="S133" s="32"/>
      <c r="T133" s="32"/>
      <c r="U133" s="32"/>
      <c r="V133" s="32"/>
      <c r="W133" s="32"/>
      <c r="X133" s="32"/>
    </row>
    <row r="134" spans="1:24" x14ac:dyDescent="0.25">
      <c r="A134" s="30" t="s">
        <v>6</v>
      </c>
      <c r="B134" s="36">
        <f>Captado_Privado!B134/Captado_Mecenato!B134</f>
        <v>0.46414650654201156</v>
      </c>
      <c r="C134" s="36">
        <f>Captado_Privado!C134/Captado_Mecenato!C134</f>
        <v>0.8233234662648411</v>
      </c>
      <c r="D134" s="36">
        <f>Captado_Privado!D134/Captado_Mecenato!D134</f>
        <v>0.69345085127577888</v>
      </c>
      <c r="E134" s="36" t="e">
        <f>Captado_Privado!E134/Captado_Mecenato!E134</f>
        <v>#DIV/0!</v>
      </c>
      <c r="F134" s="36">
        <f>Captado_Privado!F134/Captado_Mecenato!F134</f>
        <v>0.91020957335017938</v>
      </c>
      <c r="G134" s="36">
        <f>Captado_Privado!G134/Captado_Mecenato!G134</f>
        <v>0.81906870388725073</v>
      </c>
      <c r="H134" s="36" t="e">
        <f>Captado_Privado!H134/Captado_Mecenato!H134</f>
        <v>#DIV/0!</v>
      </c>
      <c r="I134" s="36">
        <f>Captado_Privado!I134/Captado_Mecenato!I134</f>
        <v>0.83432938861757555</v>
      </c>
      <c r="J134" s="36">
        <f>Captado_Privado!J134/Captado_Mecenato!J134</f>
        <v>0.87848319593322133</v>
      </c>
      <c r="K134" s="36" t="e">
        <f>Captado_Privado!K134/Captado_Mecenato!K134</f>
        <v>#DIV/0!</v>
      </c>
      <c r="L134" s="36">
        <f>Captado_Privado!L134/Captado_Mecenato!L134</f>
        <v>0.79966262612871108</v>
      </c>
      <c r="N134" s="28"/>
      <c r="O134" s="32"/>
      <c r="P134" s="32"/>
      <c r="Q134" s="32"/>
      <c r="R134" s="32"/>
      <c r="S134" s="32"/>
      <c r="T134" s="32"/>
      <c r="U134" s="32"/>
      <c r="V134" s="32"/>
      <c r="W134" s="32"/>
      <c r="X134" s="32"/>
    </row>
    <row r="135" spans="1:24" x14ac:dyDescent="0.25">
      <c r="A135" s="28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</row>
    <row r="136" spans="1:24" x14ac:dyDescent="0.25">
      <c r="A136" s="28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</row>
    <row r="137" spans="1:24" x14ac:dyDescent="0.25">
      <c r="A137" s="28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</row>
    <row r="138" spans="1:24" x14ac:dyDescent="0.25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</row>
    <row r="139" spans="1:24" x14ac:dyDescent="0.25">
      <c r="A139" s="28"/>
      <c r="B139" s="30">
        <v>2011</v>
      </c>
      <c r="C139" s="30">
        <v>2011</v>
      </c>
      <c r="D139" s="30">
        <v>2011</v>
      </c>
      <c r="E139" s="30">
        <v>2011</v>
      </c>
      <c r="F139" s="30">
        <v>2011</v>
      </c>
      <c r="G139" s="30">
        <v>2011</v>
      </c>
      <c r="H139" s="30">
        <v>2011</v>
      </c>
      <c r="I139" s="30">
        <v>2011</v>
      </c>
      <c r="J139" s="30">
        <v>2011</v>
      </c>
      <c r="K139" s="30">
        <v>2011</v>
      </c>
    </row>
    <row r="140" spans="1:24" x14ac:dyDescent="0.25">
      <c r="A140" s="28"/>
      <c r="B140" s="28" t="s">
        <v>283</v>
      </c>
      <c r="C140" s="28" t="s">
        <v>284</v>
      </c>
      <c r="D140" s="28" t="s">
        <v>285</v>
      </c>
      <c r="E140" s="28" t="s">
        <v>286</v>
      </c>
      <c r="F140" s="28" t="s">
        <v>287</v>
      </c>
      <c r="G140" s="28" t="s">
        <v>288</v>
      </c>
      <c r="H140" s="28" t="s">
        <v>289</v>
      </c>
      <c r="I140" s="28" t="s">
        <v>290</v>
      </c>
      <c r="J140" s="28" t="s">
        <v>291</v>
      </c>
      <c r="K140" s="28" t="s">
        <v>292</v>
      </c>
      <c r="L140" s="28" t="s">
        <v>293</v>
      </c>
      <c r="O140" s="28"/>
      <c r="P140" s="28"/>
      <c r="Q140" s="28"/>
      <c r="R140" s="28"/>
      <c r="S140" s="28"/>
      <c r="T140" s="28"/>
      <c r="U140" s="28"/>
      <c r="V140" s="28"/>
      <c r="W140" s="28"/>
      <c r="X140" s="28"/>
    </row>
    <row r="141" spans="1:24" x14ac:dyDescent="0.25">
      <c r="A141" s="28" t="s">
        <v>250</v>
      </c>
      <c r="B141" s="36" t="e">
        <f>Captado_Privado!B141/Captado_Mecenato!B141</f>
        <v>#DIV/0!</v>
      </c>
      <c r="C141" s="36" t="e">
        <f>Captado_Privado!C141/Captado_Mecenato!C141</f>
        <v>#DIV/0!</v>
      </c>
      <c r="D141" s="36">
        <f>Captado_Privado!D141/Captado_Mecenato!D141</f>
        <v>1</v>
      </c>
      <c r="E141" s="36" t="e">
        <f>Captado_Privado!E141/Captado_Mecenato!E141</f>
        <v>#DIV/0!</v>
      </c>
      <c r="F141" s="36" t="e">
        <f>Captado_Privado!F141/Captado_Mecenato!F141</f>
        <v>#DIV/0!</v>
      </c>
      <c r="G141" s="36" t="e">
        <f>Captado_Privado!G141/Captado_Mecenato!G141</f>
        <v>#DIV/0!</v>
      </c>
      <c r="H141" s="36" t="e">
        <f>Captado_Privado!H141/Captado_Mecenato!H141</f>
        <v>#DIV/0!</v>
      </c>
      <c r="I141" s="36" t="e">
        <f>Captado_Privado!I141/Captado_Mecenato!I141</f>
        <v>#DIV/0!</v>
      </c>
      <c r="J141" s="36" t="e">
        <f>Captado_Privado!J141/Captado_Mecenato!J141</f>
        <v>#DIV/0!</v>
      </c>
      <c r="K141" s="36" t="e">
        <f>Captado_Privado!K141/Captado_Mecenato!K141</f>
        <v>#DIV/0!</v>
      </c>
      <c r="L141" s="36">
        <f>Captado_Privado!L141/Captado_Mecenato!L141</f>
        <v>1</v>
      </c>
      <c r="N141" s="28"/>
      <c r="O141" s="32"/>
      <c r="P141" s="32"/>
      <c r="Q141" s="32"/>
      <c r="R141" s="32"/>
      <c r="S141" s="32"/>
      <c r="T141" s="32"/>
      <c r="U141" s="32"/>
      <c r="V141" s="32"/>
      <c r="W141" s="32"/>
      <c r="X141" s="32"/>
    </row>
    <row r="142" spans="1:24" x14ac:dyDescent="0.25">
      <c r="A142" s="28" t="s">
        <v>251</v>
      </c>
      <c r="B142" s="36" t="e">
        <f>Captado_Privado!B142/Captado_Mecenato!B142</f>
        <v>#DIV/0!</v>
      </c>
      <c r="C142" s="36" t="e">
        <f>Captado_Privado!C142/Captado_Mecenato!C142</f>
        <v>#DIV/0!</v>
      </c>
      <c r="D142" s="36" t="e">
        <f>Captado_Privado!D142/Captado_Mecenato!D142</f>
        <v>#DIV/0!</v>
      </c>
      <c r="E142" s="36" t="e">
        <f>Captado_Privado!E142/Captado_Mecenato!E142</f>
        <v>#DIV/0!</v>
      </c>
      <c r="F142" s="36" t="e">
        <f>Captado_Privado!F142/Captado_Mecenato!F142</f>
        <v>#DIV/0!</v>
      </c>
      <c r="G142" s="36" t="e">
        <f>Captado_Privado!G142/Captado_Mecenato!G142</f>
        <v>#DIV/0!</v>
      </c>
      <c r="H142" s="36" t="e">
        <f>Captado_Privado!H142/Captado_Mecenato!H142</f>
        <v>#DIV/0!</v>
      </c>
      <c r="I142" s="36">
        <f>Captado_Privado!I142/Captado_Mecenato!I142</f>
        <v>0</v>
      </c>
      <c r="J142" s="36" t="e">
        <f>Captado_Privado!J142/Captado_Mecenato!J142</f>
        <v>#DIV/0!</v>
      </c>
      <c r="K142" s="36" t="e">
        <f>Captado_Privado!K142/Captado_Mecenato!K142</f>
        <v>#DIV/0!</v>
      </c>
      <c r="L142" s="36">
        <f>Captado_Privado!L142/Captado_Mecenato!L142</f>
        <v>0</v>
      </c>
      <c r="N142" s="28"/>
      <c r="O142" s="32"/>
      <c r="P142" s="32"/>
      <c r="Q142" s="32"/>
      <c r="R142" s="32"/>
      <c r="S142" s="32"/>
      <c r="T142" s="32"/>
      <c r="U142" s="32"/>
      <c r="V142" s="32"/>
      <c r="W142" s="32"/>
      <c r="X142" s="32"/>
    </row>
    <row r="143" spans="1:24" x14ac:dyDescent="0.25">
      <c r="A143" s="28" t="s">
        <v>252</v>
      </c>
      <c r="B143" s="36" t="e">
        <f>Captado_Privado!B143/Captado_Mecenato!B143</f>
        <v>#DIV/0!</v>
      </c>
      <c r="C143" s="36">
        <f>Captado_Privado!C143/Captado_Mecenato!C143</f>
        <v>0.57389426715495495</v>
      </c>
      <c r="D143" s="36">
        <f>Captado_Privado!D143/Captado_Mecenato!D143</f>
        <v>0.86962510255582126</v>
      </c>
      <c r="E143" s="36" t="e">
        <f>Captado_Privado!E143/Captado_Mecenato!E143</f>
        <v>#DIV/0!</v>
      </c>
      <c r="F143" s="36">
        <f>Captado_Privado!F143/Captado_Mecenato!F143</f>
        <v>0.9659857257498019</v>
      </c>
      <c r="G143" s="36">
        <f>Captado_Privado!G143/Captado_Mecenato!G143</f>
        <v>1</v>
      </c>
      <c r="H143" s="36" t="e">
        <f>Captado_Privado!H143/Captado_Mecenato!H143</f>
        <v>#DIV/0!</v>
      </c>
      <c r="I143" s="36">
        <f>Captado_Privado!I143/Captado_Mecenato!I143</f>
        <v>0.37659703510743014</v>
      </c>
      <c r="J143" s="36" t="e">
        <f>Captado_Privado!J143/Captado_Mecenato!J143</f>
        <v>#DIV/0!</v>
      </c>
      <c r="K143" s="36" t="e">
        <f>Captado_Privado!K143/Captado_Mecenato!K143</f>
        <v>#DIV/0!</v>
      </c>
      <c r="L143" s="36">
        <f>Captado_Privado!L143/Captado_Mecenato!L143</f>
        <v>0.67914320051793764</v>
      </c>
      <c r="N143" s="28"/>
      <c r="O143" s="32"/>
      <c r="P143" s="32"/>
      <c r="Q143" s="32"/>
      <c r="R143" s="32"/>
      <c r="S143" s="32"/>
      <c r="T143" s="32"/>
      <c r="U143" s="32"/>
      <c r="V143" s="32"/>
      <c r="W143" s="32"/>
      <c r="X143" s="32"/>
    </row>
    <row r="144" spans="1:24" x14ac:dyDescent="0.25">
      <c r="A144" s="28" t="s">
        <v>253</v>
      </c>
      <c r="B144" s="36" t="e">
        <f>Captado_Privado!B144/Captado_Mecenato!B144</f>
        <v>#DIV/0!</v>
      </c>
      <c r="C144" s="36" t="e">
        <f>Captado_Privado!C144/Captado_Mecenato!C144</f>
        <v>#DIV/0!</v>
      </c>
      <c r="D144" s="36" t="e">
        <f>Captado_Privado!D144/Captado_Mecenato!D144</f>
        <v>#DIV/0!</v>
      </c>
      <c r="E144" s="36" t="e">
        <f>Captado_Privado!E144/Captado_Mecenato!E144</f>
        <v>#DIV/0!</v>
      </c>
      <c r="F144" s="36" t="e">
        <f>Captado_Privado!F144/Captado_Mecenato!F144</f>
        <v>#DIV/0!</v>
      </c>
      <c r="G144" s="36" t="e">
        <f>Captado_Privado!G144/Captado_Mecenato!G144</f>
        <v>#DIV/0!</v>
      </c>
      <c r="H144" s="36" t="e">
        <f>Captado_Privado!H144/Captado_Mecenato!H144</f>
        <v>#DIV/0!</v>
      </c>
      <c r="I144" s="36" t="e">
        <f>Captado_Privado!I144/Captado_Mecenato!I144</f>
        <v>#DIV/0!</v>
      </c>
      <c r="J144" s="36" t="e">
        <f>Captado_Privado!J144/Captado_Mecenato!J144</f>
        <v>#DIV/0!</v>
      </c>
      <c r="K144" s="36" t="e">
        <f>Captado_Privado!K144/Captado_Mecenato!K144</f>
        <v>#DIV/0!</v>
      </c>
      <c r="L144" s="36" t="e">
        <f>Captado_Privado!L144/Captado_Mecenato!L144</f>
        <v>#DIV/0!</v>
      </c>
      <c r="N144" s="28"/>
      <c r="O144" s="32"/>
      <c r="P144" s="32"/>
      <c r="Q144" s="32"/>
      <c r="R144" s="32"/>
      <c r="S144" s="32"/>
      <c r="T144" s="32"/>
      <c r="U144" s="32"/>
      <c r="V144" s="32"/>
      <c r="W144" s="32"/>
      <c r="X144" s="32"/>
    </row>
    <row r="145" spans="1:24" x14ac:dyDescent="0.25">
      <c r="A145" s="28" t="s">
        <v>254</v>
      </c>
      <c r="B145" s="36">
        <f>Captado_Privado!B145/Captado_Mecenato!B145</f>
        <v>0.91283699725521306</v>
      </c>
      <c r="C145" s="36">
        <f>Captado_Privado!C145/Captado_Mecenato!C145</f>
        <v>0</v>
      </c>
      <c r="D145" s="36">
        <f>Captado_Privado!D145/Captado_Mecenato!D145</f>
        <v>0</v>
      </c>
      <c r="E145" s="36" t="e">
        <f>Captado_Privado!E145/Captado_Mecenato!E145</f>
        <v>#DIV/0!</v>
      </c>
      <c r="F145" s="36">
        <f>Captado_Privado!F145/Captado_Mecenato!F145</f>
        <v>0.80182569542959359</v>
      </c>
      <c r="G145" s="36">
        <f>Captado_Privado!G145/Captado_Mecenato!G145</f>
        <v>1</v>
      </c>
      <c r="H145" s="36" t="e">
        <f>Captado_Privado!H145/Captado_Mecenato!H145</f>
        <v>#DIV/0!</v>
      </c>
      <c r="I145" s="36">
        <f>Captado_Privado!I145/Captado_Mecenato!I145</f>
        <v>0.62158962907540183</v>
      </c>
      <c r="J145" s="36">
        <f>Captado_Privado!J145/Captado_Mecenato!J145</f>
        <v>0</v>
      </c>
      <c r="K145" s="36" t="e">
        <f>Captado_Privado!K145/Captado_Mecenato!K145</f>
        <v>#DIV/0!</v>
      </c>
      <c r="L145" s="36">
        <f>Captado_Privado!L145/Captado_Mecenato!L145</f>
        <v>0.82492581751011618</v>
      </c>
      <c r="N145" s="28"/>
      <c r="O145" s="32"/>
      <c r="P145" s="32"/>
      <c r="Q145" s="32"/>
      <c r="R145" s="32"/>
      <c r="S145" s="32"/>
      <c r="T145" s="32"/>
      <c r="U145" s="32"/>
      <c r="V145" s="32"/>
      <c r="W145" s="32"/>
      <c r="X145" s="32"/>
    </row>
    <row r="146" spans="1:24" x14ac:dyDescent="0.25">
      <c r="A146" s="28" t="s">
        <v>255</v>
      </c>
      <c r="B146" s="36" t="e">
        <f>Captado_Privado!B146/Captado_Mecenato!B146</f>
        <v>#DIV/0!</v>
      </c>
      <c r="C146" s="36">
        <f>Captado_Privado!C146/Captado_Mecenato!C146</f>
        <v>1</v>
      </c>
      <c r="D146" s="36" t="e">
        <f>Captado_Privado!D146/Captado_Mecenato!D146</f>
        <v>#DIV/0!</v>
      </c>
      <c r="E146" s="36" t="e">
        <f>Captado_Privado!E146/Captado_Mecenato!E146</f>
        <v>#DIV/0!</v>
      </c>
      <c r="F146" s="36" t="e">
        <f>Captado_Privado!F146/Captado_Mecenato!F146</f>
        <v>#DIV/0!</v>
      </c>
      <c r="G146" s="36" t="e">
        <f>Captado_Privado!G146/Captado_Mecenato!G146</f>
        <v>#DIV/0!</v>
      </c>
      <c r="H146" s="36" t="e">
        <f>Captado_Privado!H146/Captado_Mecenato!H146</f>
        <v>#DIV/0!</v>
      </c>
      <c r="I146" s="36" t="e">
        <f>Captado_Privado!I146/Captado_Mecenato!I146</f>
        <v>#DIV/0!</v>
      </c>
      <c r="J146" s="36" t="e">
        <f>Captado_Privado!J146/Captado_Mecenato!J146</f>
        <v>#DIV/0!</v>
      </c>
      <c r="K146" s="36" t="e">
        <f>Captado_Privado!K146/Captado_Mecenato!K146</f>
        <v>#DIV/0!</v>
      </c>
      <c r="L146" s="36">
        <f>Captado_Privado!L146/Captado_Mecenato!L146</f>
        <v>1</v>
      </c>
      <c r="N146" s="28"/>
      <c r="O146" s="32"/>
      <c r="P146" s="32"/>
      <c r="Q146" s="32"/>
      <c r="R146" s="32"/>
      <c r="S146" s="32"/>
      <c r="T146" s="32"/>
      <c r="U146" s="32"/>
      <c r="V146" s="32"/>
      <c r="W146" s="32"/>
      <c r="X146" s="32"/>
    </row>
    <row r="147" spans="1:24" x14ac:dyDescent="0.25">
      <c r="A147" s="28" t="s">
        <v>256</v>
      </c>
      <c r="B147" s="36" t="e">
        <f>Captado_Privado!B147/Captado_Mecenato!B147</f>
        <v>#DIV/0!</v>
      </c>
      <c r="C147" s="36" t="e">
        <f>Captado_Privado!C147/Captado_Mecenato!C147</f>
        <v>#DIV/0!</v>
      </c>
      <c r="D147" s="36" t="e">
        <f>Captado_Privado!D147/Captado_Mecenato!D147</f>
        <v>#DIV/0!</v>
      </c>
      <c r="E147" s="36" t="e">
        <f>Captado_Privado!E147/Captado_Mecenato!E147</f>
        <v>#DIV/0!</v>
      </c>
      <c r="F147" s="36" t="e">
        <f>Captado_Privado!F147/Captado_Mecenato!F147</f>
        <v>#DIV/0!</v>
      </c>
      <c r="G147" s="36" t="e">
        <f>Captado_Privado!G147/Captado_Mecenato!G147</f>
        <v>#DIV/0!</v>
      </c>
      <c r="H147" s="36" t="e">
        <f>Captado_Privado!H147/Captado_Mecenato!H147</f>
        <v>#DIV/0!</v>
      </c>
      <c r="I147" s="36">
        <f>Captado_Privado!I147/Captado_Mecenato!I147</f>
        <v>0</v>
      </c>
      <c r="J147" s="36" t="e">
        <f>Captado_Privado!J147/Captado_Mecenato!J147</f>
        <v>#DIV/0!</v>
      </c>
      <c r="K147" s="36" t="e">
        <f>Captado_Privado!K147/Captado_Mecenato!K147</f>
        <v>#DIV/0!</v>
      </c>
      <c r="L147" s="36">
        <f>Captado_Privado!L147/Captado_Mecenato!L147</f>
        <v>0</v>
      </c>
      <c r="N147" s="28"/>
      <c r="O147" s="32"/>
      <c r="P147" s="32"/>
      <c r="Q147" s="32"/>
      <c r="R147" s="32"/>
      <c r="S147" s="32"/>
      <c r="T147" s="32"/>
      <c r="U147" s="32"/>
      <c r="V147" s="32"/>
      <c r="W147" s="32"/>
      <c r="X147" s="32"/>
    </row>
    <row r="148" spans="1:24" x14ac:dyDescent="0.25">
      <c r="A148" s="28" t="s">
        <v>257</v>
      </c>
      <c r="B148" s="36" t="e">
        <f>Captado_Privado!B148/Captado_Mecenato!B148</f>
        <v>#DIV/0!</v>
      </c>
      <c r="C148" s="36">
        <f>Captado_Privado!C148/Captado_Mecenato!C148</f>
        <v>0.99070253231535943</v>
      </c>
      <c r="D148" s="36">
        <f>Captado_Privado!D148/Captado_Mecenato!D148</f>
        <v>0.74275452028541389</v>
      </c>
      <c r="E148" s="36" t="e">
        <f>Captado_Privado!E148/Captado_Mecenato!E148</f>
        <v>#DIV/0!</v>
      </c>
      <c r="F148" s="36">
        <f>Captado_Privado!F148/Captado_Mecenato!F148</f>
        <v>1</v>
      </c>
      <c r="G148" s="36" t="e">
        <f>Captado_Privado!G148/Captado_Mecenato!G148</f>
        <v>#DIV/0!</v>
      </c>
      <c r="H148" s="36" t="e">
        <f>Captado_Privado!H148/Captado_Mecenato!H148</f>
        <v>#DIV/0!</v>
      </c>
      <c r="I148" s="36">
        <f>Captado_Privado!I148/Captado_Mecenato!I148</f>
        <v>0.8491132405279096</v>
      </c>
      <c r="J148" s="36" t="e">
        <f>Captado_Privado!J148/Captado_Mecenato!J148</f>
        <v>#DIV/0!</v>
      </c>
      <c r="K148" s="36" t="e">
        <f>Captado_Privado!K148/Captado_Mecenato!K148</f>
        <v>#DIV/0!</v>
      </c>
      <c r="L148" s="36">
        <f>Captado_Privado!L148/Captado_Mecenato!L148</f>
        <v>0.88313959905533768</v>
      </c>
      <c r="N148" s="28"/>
      <c r="O148" s="32"/>
      <c r="P148" s="32"/>
      <c r="Q148" s="32"/>
      <c r="R148" s="32"/>
      <c r="S148" s="32"/>
      <c r="T148" s="32"/>
      <c r="U148" s="32"/>
      <c r="V148" s="32"/>
      <c r="W148" s="32"/>
      <c r="X148" s="32"/>
    </row>
    <row r="149" spans="1:24" x14ac:dyDescent="0.25">
      <c r="A149" s="28" t="s">
        <v>258</v>
      </c>
      <c r="B149" s="36" t="e">
        <f>Captado_Privado!B149/Captado_Mecenato!B149</f>
        <v>#DIV/0!</v>
      </c>
      <c r="C149" s="36">
        <f>Captado_Privado!C149/Captado_Mecenato!C149</f>
        <v>0.45944463071081543</v>
      </c>
      <c r="D149" s="36">
        <f>Captado_Privado!D149/Captado_Mecenato!D149</f>
        <v>0</v>
      </c>
      <c r="E149" s="36" t="e">
        <f>Captado_Privado!E149/Captado_Mecenato!E149</f>
        <v>#DIV/0!</v>
      </c>
      <c r="F149" s="36">
        <f>Captado_Privado!F149/Captado_Mecenato!F149</f>
        <v>1</v>
      </c>
      <c r="G149" s="36">
        <f>Captado_Privado!G149/Captado_Mecenato!G149</f>
        <v>1</v>
      </c>
      <c r="H149" s="36" t="e">
        <f>Captado_Privado!H149/Captado_Mecenato!H149</f>
        <v>#DIV/0!</v>
      </c>
      <c r="I149" s="36">
        <f>Captado_Privado!I149/Captado_Mecenato!I149</f>
        <v>1</v>
      </c>
      <c r="J149" s="36">
        <f>Captado_Privado!J149/Captado_Mecenato!J149</f>
        <v>0</v>
      </c>
      <c r="K149" s="36" t="e">
        <f>Captado_Privado!K149/Captado_Mecenato!K149</f>
        <v>#DIV/0!</v>
      </c>
      <c r="L149" s="36">
        <f>Captado_Privado!L149/Captado_Mecenato!L149</f>
        <v>0.33925111263936486</v>
      </c>
      <c r="N149" s="28"/>
      <c r="O149" s="32"/>
      <c r="P149" s="32"/>
      <c r="Q149" s="32"/>
      <c r="R149" s="32"/>
      <c r="S149" s="32"/>
      <c r="T149" s="32"/>
      <c r="U149" s="32"/>
      <c r="V149" s="32"/>
      <c r="W149" s="32"/>
      <c r="X149" s="32"/>
    </row>
    <row r="150" spans="1:24" x14ac:dyDescent="0.25">
      <c r="A150" s="28" t="s">
        <v>259</v>
      </c>
      <c r="B150" s="36" t="e">
        <f>Captado_Privado!B150/Captado_Mecenato!B150</f>
        <v>#DIV/0!</v>
      </c>
      <c r="C150" s="36">
        <f>Captado_Privado!C150/Captado_Mecenato!C150</f>
        <v>0.58928355257335097</v>
      </c>
      <c r="D150" s="36">
        <f>Captado_Privado!D150/Captado_Mecenato!D150</f>
        <v>0.65705722424011959</v>
      </c>
      <c r="E150" s="36" t="e">
        <f>Captado_Privado!E150/Captado_Mecenato!E150</f>
        <v>#DIV/0!</v>
      </c>
      <c r="F150" s="36">
        <f>Captado_Privado!F150/Captado_Mecenato!F150</f>
        <v>0.73154555000559163</v>
      </c>
      <c r="G150" s="36">
        <f>Captado_Privado!G150/Captado_Mecenato!G150</f>
        <v>0.95958600779325642</v>
      </c>
      <c r="H150" s="36" t="e">
        <f>Captado_Privado!H150/Captado_Mecenato!H150</f>
        <v>#DIV/0!</v>
      </c>
      <c r="I150" s="36">
        <f>Captado_Privado!I150/Captado_Mecenato!I150</f>
        <v>0.87217239970649196</v>
      </c>
      <c r="J150" s="36">
        <f>Captado_Privado!J150/Captado_Mecenato!J150</f>
        <v>0.52813684163604713</v>
      </c>
      <c r="K150" s="36" t="e">
        <f>Captado_Privado!K150/Captado_Mecenato!K150</f>
        <v>#DIV/0!</v>
      </c>
      <c r="L150" s="36">
        <f>Captado_Privado!L150/Captado_Mecenato!L150</f>
        <v>0.71516401329179791</v>
      </c>
      <c r="N150" s="28"/>
      <c r="O150" s="32"/>
      <c r="P150" s="32"/>
      <c r="Q150" s="32"/>
      <c r="R150" s="32"/>
      <c r="S150" s="32"/>
      <c r="T150" s="32"/>
      <c r="U150" s="32"/>
      <c r="V150" s="32"/>
      <c r="W150" s="32"/>
      <c r="X150" s="32"/>
    </row>
    <row r="151" spans="1:24" x14ac:dyDescent="0.25">
      <c r="A151" s="28" t="s">
        <v>260</v>
      </c>
      <c r="B151" s="36" t="e">
        <f>Captado_Privado!B151/Captado_Mecenato!B151</f>
        <v>#DIV/0!</v>
      </c>
      <c r="C151" s="36">
        <f>Captado_Privado!C151/Captado_Mecenato!C151</f>
        <v>0.55423664492670488</v>
      </c>
      <c r="D151" s="36">
        <f>Captado_Privado!D151/Captado_Mecenato!D151</f>
        <v>1</v>
      </c>
      <c r="E151" s="36" t="e">
        <f>Captado_Privado!E151/Captado_Mecenato!E151</f>
        <v>#DIV/0!</v>
      </c>
      <c r="F151" s="36" t="e">
        <f>Captado_Privado!F151/Captado_Mecenato!F151</f>
        <v>#DIV/0!</v>
      </c>
      <c r="G151" s="36" t="e">
        <f>Captado_Privado!G151/Captado_Mecenato!G151</f>
        <v>#DIV/0!</v>
      </c>
      <c r="H151" s="36" t="e">
        <f>Captado_Privado!H151/Captado_Mecenato!H151</f>
        <v>#DIV/0!</v>
      </c>
      <c r="I151" s="36">
        <f>Captado_Privado!I151/Captado_Mecenato!I151</f>
        <v>0</v>
      </c>
      <c r="J151" s="36" t="e">
        <f>Captado_Privado!J151/Captado_Mecenato!J151</f>
        <v>#DIV/0!</v>
      </c>
      <c r="K151" s="36" t="e">
        <f>Captado_Privado!K151/Captado_Mecenato!K151</f>
        <v>#DIV/0!</v>
      </c>
      <c r="L151" s="36">
        <f>Captado_Privado!L151/Captado_Mecenato!L151</f>
        <v>0.4640137186664649</v>
      </c>
      <c r="N151" s="28"/>
      <c r="O151" s="32"/>
      <c r="P151" s="32"/>
      <c r="Q151" s="32"/>
      <c r="R151" s="32"/>
      <c r="S151" s="32"/>
      <c r="T151" s="32"/>
      <c r="U151" s="32"/>
      <c r="V151" s="32"/>
      <c r="W151" s="32"/>
      <c r="X151" s="32"/>
    </row>
    <row r="152" spans="1:24" x14ac:dyDescent="0.25">
      <c r="A152" s="28" t="s">
        <v>261</v>
      </c>
      <c r="B152" s="36">
        <f>Captado_Privado!B152/Captado_Mecenato!B152</f>
        <v>1</v>
      </c>
      <c r="C152" s="36">
        <f>Captado_Privado!C152/Captado_Mecenato!C152</f>
        <v>0</v>
      </c>
      <c r="D152" s="36">
        <f>Captado_Privado!D152/Captado_Mecenato!D152</f>
        <v>0.78125</v>
      </c>
      <c r="E152" s="36" t="e">
        <f>Captado_Privado!E152/Captado_Mecenato!E152</f>
        <v>#DIV/0!</v>
      </c>
      <c r="F152" s="36">
        <f>Captado_Privado!F152/Captado_Mecenato!F152</f>
        <v>0.30144302776573029</v>
      </c>
      <c r="G152" s="36" t="e">
        <f>Captado_Privado!G152/Captado_Mecenato!G152</f>
        <v>#DIV/0!</v>
      </c>
      <c r="H152" s="36" t="e">
        <f>Captado_Privado!H152/Captado_Mecenato!H152</f>
        <v>#DIV/0!</v>
      </c>
      <c r="I152" s="36">
        <f>Captado_Privado!I152/Captado_Mecenato!I152</f>
        <v>0</v>
      </c>
      <c r="J152" s="36" t="e">
        <f>Captado_Privado!J152/Captado_Mecenato!J152</f>
        <v>#DIV/0!</v>
      </c>
      <c r="K152" s="36" t="e">
        <f>Captado_Privado!K152/Captado_Mecenato!K152</f>
        <v>#DIV/0!</v>
      </c>
      <c r="L152" s="36">
        <f>Captado_Privado!L152/Captado_Mecenato!L152</f>
        <v>0.72204744092738038</v>
      </c>
      <c r="N152" s="28"/>
      <c r="O152" s="32"/>
      <c r="P152" s="32"/>
      <c r="Q152" s="32"/>
      <c r="R152" s="32"/>
      <c r="S152" s="32"/>
      <c r="T152" s="32"/>
      <c r="U152" s="32"/>
      <c r="V152" s="32"/>
      <c r="W152" s="32"/>
      <c r="X152" s="32"/>
    </row>
    <row r="153" spans="1:24" x14ac:dyDescent="0.25">
      <c r="A153" s="28" t="s">
        <v>262</v>
      </c>
      <c r="B153" s="36">
        <f>Captado_Privado!B153/Captado_Mecenato!B153</f>
        <v>1</v>
      </c>
      <c r="C153" s="36">
        <f>Captado_Privado!C153/Captado_Mecenato!C153</f>
        <v>0.73916424354747845</v>
      </c>
      <c r="D153" s="36">
        <f>Captado_Privado!D153/Captado_Mecenato!D153</f>
        <v>0.61932907676901827</v>
      </c>
      <c r="E153" s="36" t="e">
        <f>Captado_Privado!E153/Captado_Mecenato!E153</f>
        <v>#DIV/0!</v>
      </c>
      <c r="F153" s="36">
        <f>Captado_Privado!F153/Captado_Mecenato!F153</f>
        <v>1</v>
      </c>
      <c r="G153" s="36">
        <f>Captado_Privado!G153/Captado_Mecenato!G153</f>
        <v>1</v>
      </c>
      <c r="H153" s="36" t="e">
        <f>Captado_Privado!H153/Captado_Mecenato!H153</f>
        <v>#DIV/0!</v>
      </c>
      <c r="I153" s="36">
        <f>Captado_Privado!I153/Captado_Mecenato!I153</f>
        <v>0.57365770457059573</v>
      </c>
      <c r="J153" s="36">
        <f>Captado_Privado!J153/Captado_Mecenato!J153</f>
        <v>0.98656605445562817</v>
      </c>
      <c r="K153" s="36" t="e">
        <f>Captado_Privado!K153/Captado_Mecenato!K153</f>
        <v>#DIV/0!</v>
      </c>
      <c r="L153" s="36">
        <f>Captado_Privado!L153/Captado_Mecenato!L153</f>
        <v>0.83580062146671774</v>
      </c>
      <c r="N153" s="28"/>
      <c r="O153" s="32"/>
      <c r="P153" s="32"/>
      <c r="Q153" s="32"/>
      <c r="R153" s="32"/>
      <c r="S153" s="32"/>
      <c r="T153" s="32"/>
      <c r="U153" s="32"/>
      <c r="V153" s="32"/>
      <c r="W153" s="32"/>
      <c r="X153" s="32"/>
    </row>
    <row r="154" spans="1:24" x14ac:dyDescent="0.25">
      <c r="A154" s="28" t="s">
        <v>263</v>
      </c>
      <c r="B154" s="36">
        <f>Captado_Privado!B154/Captado_Mecenato!B154</f>
        <v>1</v>
      </c>
      <c r="C154" s="36">
        <f>Captado_Privado!C154/Captado_Mecenato!C154</f>
        <v>1</v>
      </c>
      <c r="D154" s="36">
        <f>Captado_Privado!D154/Captado_Mecenato!D154</f>
        <v>0</v>
      </c>
      <c r="E154" s="36" t="e">
        <f>Captado_Privado!E154/Captado_Mecenato!E154</f>
        <v>#DIV/0!</v>
      </c>
      <c r="F154" s="36" t="e">
        <f>Captado_Privado!F154/Captado_Mecenato!F154</f>
        <v>#DIV/0!</v>
      </c>
      <c r="G154" s="36">
        <f>Captado_Privado!G154/Captado_Mecenato!G154</f>
        <v>0.6875</v>
      </c>
      <c r="H154" s="36" t="e">
        <f>Captado_Privado!H154/Captado_Mecenato!H154</f>
        <v>#DIV/0!</v>
      </c>
      <c r="I154" s="36" t="e">
        <f>Captado_Privado!I154/Captado_Mecenato!I154</f>
        <v>#DIV/0!</v>
      </c>
      <c r="J154" s="36" t="e">
        <f>Captado_Privado!J154/Captado_Mecenato!J154</f>
        <v>#DIV/0!</v>
      </c>
      <c r="K154" s="36" t="e">
        <f>Captado_Privado!K154/Captado_Mecenato!K154</f>
        <v>#DIV/0!</v>
      </c>
      <c r="L154" s="36">
        <f>Captado_Privado!L154/Captado_Mecenato!L154</f>
        <v>0.95733724941185028</v>
      </c>
      <c r="N154" s="28"/>
      <c r="O154" s="32"/>
      <c r="P154" s="32"/>
      <c r="Q154" s="32"/>
      <c r="R154" s="32"/>
      <c r="S154" s="32"/>
      <c r="T154" s="32"/>
      <c r="U154" s="32"/>
      <c r="V154" s="32"/>
      <c r="W154" s="32"/>
      <c r="X154" s="32"/>
    </row>
    <row r="155" spans="1:24" x14ac:dyDescent="0.25">
      <c r="A155" s="28" t="s">
        <v>264</v>
      </c>
      <c r="B155" s="36" t="e">
        <f>Captado_Privado!B155/Captado_Mecenato!B155</f>
        <v>#DIV/0!</v>
      </c>
      <c r="C155" s="36">
        <f>Captado_Privado!C155/Captado_Mecenato!C155</f>
        <v>0</v>
      </c>
      <c r="D155" s="36">
        <f>Captado_Privado!D155/Captado_Mecenato!D155</f>
        <v>0</v>
      </c>
      <c r="E155" s="36" t="e">
        <f>Captado_Privado!E155/Captado_Mecenato!E155</f>
        <v>#DIV/0!</v>
      </c>
      <c r="F155" s="36">
        <f>Captado_Privado!F155/Captado_Mecenato!F155</f>
        <v>1</v>
      </c>
      <c r="G155" s="36" t="e">
        <f>Captado_Privado!G155/Captado_Mecenato!G155</f>
        <v>#DIV/0!</v>
      </c>
      <c r="H155" s="36" t="e">
        <f>Captado_Privado!H155/Captado_Mecenato!H155</f>
        <v>#DIV/0!</v>
      </c>
      <c r="I155" s="36">
        <f>Captado_Privado!I155/Captado_Mecenato!I155</f>
        <v>1</v>
      </c>
      <c r="J155" s="36" t="e">
        <f>Captado_Privado!J155/Captado_Mecenato!J155</f>
        <v>#DIV/0!</v>
      </c>
      <c r="K155" s="36" t="e">
        <f>Captado_Privado!K155/Captado_Mecenato!K155</f>
        <v>#DIV/0!</v>
      </c>
      <c r="L155" s="36">
        <f>Captado_Privado!L155/Captado_Mecenato!L155</f>
        <v>0.59489206097718939</v>
      </c>
      <c r="N155" s="28"/>
      <c r="O155" s="32"/>
      <c r="P155" s="32"/>
      <c r="Q155" s="32"/>
      <c r="R155" s="32"/>
      <c r="S155" s="32"/>
      <c r="T155" s="32"/>
      <c r="U155" s="32"/>
      <c r="V155" s="32"/>
      <c r="W155" s="32"/>
      <c r="X155" s="32"/>
    </row>
    <row r="156" spans="1:24" x14ac:dyDescent="0.25">
      <c r="A156" s="28" t="s">
        <v>265</v>
      </c>
      <c r="B156" s="36">
        <f>Captado_Privado!B156/Captado_Mecenato!B156</f>
        <v>0.96901259449909627</v>
      </c>
      <c r="C156" s="36">
        <f>Captado_Privado!C156/Captado_Mecenato!C156</f>
        <v>0.65674343924987466</v>
      </c>
      <c r="D156" s="36">
        <f>Captado_Privado!D156/Captado_Mecenato!D156</f>
        <v>0.68787648983502325</v>
      </c>
      <c r="E156" s="36" t="e">
        <f>Captado_Privado!E156/Captado_Mecenato!E156</f>
        <v>#DIV/0!</v>
      </c>
      <c r="F156" s="36">
        <f>Captado_Privado!F156/Captado_Mecenato!F156</f>
        <v>0.82471199984369636</v>
      </c>
      <c r="G156" s="36" t="e">
        <f>Captado_Privado!G156/Captado_Mecenato!G156</f>
        <v>#DIV/0!</v>
      </c>
      <c r="H156" s="36" t="e">
        <f>Captado_Privado!H156/Captado_Mecenato!H156</f>
        <v>#DIV/0!</v>
      </c>
      <c r="I156" s="36">
        <f>Captado_Privado!I156/Captado_Mecenato!I156</f>
        <v>0.69728653653159023</v>
      </c>
      <c r="J156" s="36">
        <f>Captado_Privado!J156/Captado_Mecenato!J156</f>
        <v>0.6793780938996421</v>
      </c>
      <c r="K156" s="36" t="e">
        <f>Captado_Privado!K156/Captado_Mecenato!K156</f>
        <v>#DIV/0!</v>
      </c>
      <c r="L156" s="36">
        <f>Captado_Privado!L156/Captado_Mecenato!L156</f>
        <v>0.74306258014179016</v>
      </c>
      <c r="N156" s="28"/>
      <c r="O156" s="32"/>
      <c r="P156" s="32"/>
      <c r="Q156" s="32"/>
      <c r="R156" s="32"/>
      <c r="S156" s="32"/>
      <c r="T156" s="32"/>
      <c r="U156" s="32"/>
      <c r="V156" s="32"/>
      <c r="W156" s="32"/>
      <c r="X156" s="32"/>
    </row>
    <row r="157" spans="1:24" x14ac:dyDescent="0.25">
      <c r="A157" s="28" t="s">
        <v>266</v>
      </c>
      <c r="B157" s="36">
        <f>Captado_Privado!B157/Captado_Mecenato!B157</f>
        <v>1</v>
      </c>
      <c r="C157" s="36">
        <f>Captado_Privado!C157/Captado_Mecenato!C157</f>
        <v>0.79122194294834702</v>
      </c>
      <c r="D157" s="36">
        <f>Captado_Privado!D157/Captado_Mecenato!D157</f>
        <v>0.89199867440786351</v>
      </c>
      <c r="E157" s="36" t="e">
        <f>Captado_Privado!E157/Captado_Mecenato!E157</f>
        <v>#DIV/0!</v>
      </c>
      <c r="F157" s="36">
        <f>Captado_Privado!F157/Captado_Mecenato!F157</f>
        <v>0.94837200459716897</v>
      </c>
      <c r="G157" s="36">
        <f>Captado_Privado!G157/Captado_Mecenato!G157</f>
        <v>0.77872810539433368</v>
      </c>
      <c r="H157" s="36" t="e">
        <f>Captado_Privado!H157/Captado_Mecenato!H157</f>
        <v>#DIV/0!</v>
      </c>
      <c r="I157" s="36">
        <f>Captado_Privado!I157/Captado_Mecenato!I157</f>
        <v>0.98028457927245993</v>
      </c>
      <c r="J157" s="36">
        <f>Captado_Privado!J157/Captado_Mecenato!J157</f>
        <v>0.99458001709642041</v>
      </c>
      <c r="K157" s="36" t="e">
        <f>Captado_Privado!K157/Captado_Mecenato!K157</f>
        <v>#DIV/0!</v>
      </c>
      <c r="L157" s="36">
        <f>Captado_Privado!L157/Captado_Mecenato!L157</f>
        <v>0.89803177134516987</v>
      </c>
      <c r="N157" s="28"/>
      <c r="O157" s="32"/>
      <c r="P157" s="32"/>
      <c r="Q157" s="32"/>
      <c r="R157" s="32"/>
      <c r="S157" s="32"/>
      <c r="T157" s="32"/>
      <c r="U157" s="32"/>
      <c r="V157" s="32"/>
      <c r="W157" s="32"/>
      <c r="X157" s="32"/>
    </row>
    <row r="158" spans="1:24" x14ac:dyDescent="0.25">
      <c r="A158" s="28" t="s">
        <v>267</v>
      </c>
      <c r="B158" s="36">
        <f>Captado_Privado!B158/Captado_Mecenato!B158</f>
        <v>1</v>
      </c>
      <c r="C158" s="36">
        <f>Captado_Privado!C158/Captado_Mecenato!C158</f>
        <v>0.99494249298428949</v>
      </c>
      <c r="D158" s="36">
        <f>Captado_Privado!D158/Captado_Mecenato!D158</f>
        <v>0.17766555027179051</v>
      </c>
      <c r="E158" s="36" t="e">
        <f>Captado_Privado!E158/Captado_Mecenato!E158</f>
        <v>#DIV/0!</v>
      </c>
      <c r="F158" s="36">
        <f>Captado_Privado!F158/Captado_Mecenato!F158</f>
        <v>0.8964698817944875</v>
      </c>
      <c r="G158" s="36">
        <f>Captado_Privado!G158/Captado_Mecenato!G158</f>
        <v>1</v>
      </c>
      <c r="H158" s="36" t="e">
        <f>Captado_Privado!H158/Captado_Mecenato!H158</f>
        <v>#DIV/0!</v>
      </c>
      <c r="I158" s="36">
        <f>Captado_Privado!I158/Captado_Mecenato!I158</f>
        <v>1</v>
      </c>
      <c r="J158" s="36">
        <f>Captado_Privado!J158/Captado_Mecenato!J158</f>
        <v>1</v>
      </c>
      <c r="K158" s="36" t="e">
        <f>Captado_Privado!K158/Captado_Mecenato!K158</f>
        <v>#DIV/0!</v>
      </c>
      <c r="L158" s="36">
        <f>Captado_Privado!L158/Captado_Mecenato!L158</f>
        <v>0.79732078180265364</v>
      </c>
      <c r="N158" s="28"/>
      <c r="O158" s="32"/>
      <c r="P158" s="32"/>
      <c r="Q158" s="32"/>
      <c r="R158" s="32"/>
      <c r="S158" s="32"/>
      <c r="T158" s="32"/>
      <c r="U158" s="32"/>
      <c r="V158" s="32"/>
      <c r="W158" s="32"/>
      <c r="X158" s="32"/>
    </row>
    <row r="159" spans="1:24" x14ac:dyDescent="0.25">
      <c r="A159" s="28" t="s">
        <v>268</v>
      </c>
      <c r="B159" s="36">
        <f>Captado_Privado!B159/Captado_Mecenato!B159</f>
        <v>0.68638691375170979</v>
      </c>
      <c r="C159" s="36">
        <f>Captado_Privado!C159/Captado_Mecenato!C159</f>
        <v>0.72727529612076025</v>
      </c>
      <c r="D159" s="36">
        <f>Captado_Privado!D159/Captado_Mecenato!D159</f>
        <v>0.5927263557982565</v>
      </c>
      <c r="E159" s="36" t="e">
        <f>Captado_Privado!E159/Captado_Mecenato!E159</f>
        <v>#DIV/0!</v>
      </c>
      <c r="F159" s="36">
        <f>Captado_Privado!F159/Captado_Mecenato!F159</f>
        <v>0.86177393883217468</v>
      </c>
      <c r="G159" s="36">
        <f>Captado_Privado!G159/Captado_Mecenato!G159</f>
        <v>0.56391130474866857</v>
      </c>
      <c r="H159" s="36" t="e">
        <f>Captado_Privado!H159/Captado_Mecenato!H159</f>
        <v>#DIV/0!</v>
      </c>
      <c r="I159" s="36">
        <f>Captado_Privado!I159/Captado_Mecenato!I159</f>
        <v>0.74613103979632267</v>
      </c>
      <c r="J159" s="36">
        <f>Captado_Privado!J159/Captado_Mecenato!J159</f>
        <v>0.98088373093824155</v>
      </c>
      <c r="K159" s="36" t="e">
        <f>Captado_Privado!K159/Captado_Mecenato!K159</f>
        <v>#DIV/0!</v>
      </c>
      <c r="L159" s="36">
        <f>Captado_Privado!L159/Captado_Mecenato!L159</f>
        <v>0.74356705054948957</v>
      </c>
      <c r="N159" s="28"/>
      <c r="O159" s="32"/>
      <c r="P159" s="32"/>
      <c r="Q159" s="32"/>
      <c r="R159" s="32"/>
      <c r="S159" s="32"/>
      <c r="T159" s="32"/>
      <c r="U159" s="32"/>
      <c r="V159" s="32"/>
      <c r="W159" s="32"/>
      <c r="X159" s="32"/>
    </row>
    <row r="160" spans="1:24" x14ac:dyDescent="0.25">
      <c r="A160" s="28" t="s">
        <v>269</v>
      </c>
      <c r="B160" s="36">
        <f>Captado_Privado!B160/Captado_Mecenato!B160</f>
        <v>0.89381418046404826</v>
      </c>
      <c r="C160" s="36">
        <f>Captado_Privado!C160/Captado_Mecenato!C160</f>
        <v>0.9387255688784214</v>
      </c>
      <c r="D160" s="36">
        <f>Captado_Privado!D160/Captado_Mecenato!D160</f>
        <v>0.79990396900519922</v>
      </c>
      <c r="E160" s="36" t="e">
        <f>Captado_Privado!E160/Captado_Mecenato!E160</f>
        <v>#DIV/0!</v>
      </c>
      <c r="F160" s="36">
        <f>Captado_Privado!F160/Captado_Mecenato!F160</f>
        <v>0.94230674049537955</v>
      </c>
      <c r="G160" s="36">
        <f>Captado_Privado!G160/Captado_Mecenato!G160</f>
        <v>0.89958972366828005</v>
      </c>
      <c r="H160" s="36" t="e">
        <f>Captado_Privado!H160/Captado_Mecenato!H160</f>
        <v>#DIV/0!</v>
      </c>
      <c r="I160" s="36">
        <f>Captado_Privado!I160/Captado_Mecenato!I160</f>
        <v>0.9345410463681364</v>
      </c>
      <c r="J160" s="36">
        <f>Captado_Privado!J160/Captado_Mecenato!J160</f>
        <v>0.87988028934325302</v>
      </c>
      <c r="K160" s="36" t="e">
        <f>Captado_Privado!K160/Captado_Mecenato!K160</f>
        <v>#DIV/0!</v>
      </c>
      <c r="L160" s="36">
        <f>Captado_Privado!L160/Captado_Mecenato!L160</f>
        <v>0.91683903261524391</v>
      </c>
      <c r="N160" s="28"/>
      <c r="O160" s="32"/>
      <c r="P160" s="32"/>
      <c r="Q160" s="32"/>
      <c r="R160" s="32"/>
      <c r="S160" s="32"/>
      <c r="T160" s="32"/>
      <c r="U160" s="32"/>
      <c r="V160" s="32"/>
      <c r="W160" s="32"/>
      <c r="X160" s="32"/>
    </row>
    <row r="161" spans="1:24" x14ac:dyDescent="0.25">
      <c r="A161" s="28" t="s">
        <v>270</v>
      </c>
      <c r="B161" s="36">
        <f>Captado_Privado!B161/Captado_Mecenato!B161</f>
        <v>0.75787676241813073</v>
      </c>
      <c r="C161" s="36">
        <f>Captado_Privado!C161/Captado_Mecenato!C161</f>
        <v>0.87632869722069306</v>
      </c>
      <c r="D161" s="36">
        <f>Captado_Privado!D161/Captado_Mecenato!D161</f>
        <v>0.9610029049105685</v>
      </c>
      <c r="E161" s="36" t="e">
        <f>Captado_Privado!E161/Captado_Mecenato!E161</f>
        <v>#DIV/0!</v>
      </c>
      <c r="F161" s="36">
        <f>Captado_Privado!F161/Captado_Mecenato!F161</f>
        <v>0.98438110727794759</v>
      </c>
      <c r="G161" s="36">
        <f>Captado_Privado!G161/Captado_Mecenato!G161</f>
        <v>0.98239212458515957</v>
      </c>
      <c r="H161" s="36" t="e">
        <f>Captado_Privado!H161/Captado_Mecenato!H161</f>
        <v>#DIV/0!</v>
      </c>
      <c r="I161" s="36">
        <f>Captado_Privado!I161/Captado_Mecenato!I161</f>
        <v>0.97214924225547283</v>
      </c>
      <c r="J161" s="36">
        <f>Captado_Privado!J161/Captado_Mecenato!J161</f>
        <v>0.97380878482720667</v>
      </c>
      <c r="K161" s="36" t="e">
        <f>Captado_Privado!K161/Captado_Mecenato!K161</f>
        <v>#DIV/0!</v>
      </c>
      <c r="L161" s="36">
        <f>Captado_Privado!L161/Captado_Mecenato!L161</f>
        <v>0.91129575236603666</v>
      </c>
      <c r="N161" s="28"/>
      <c r="O161" s="32"/>
      <c r="P161" s="32"/>
      <c r="Q161" s="32"/>
      <c r="R161" s="32"/>
      <c r="S161" s="32"/>
      <c r="T161" s="32"/>
      <c r="U161" s="32"/>
      <c r="V161" s="32"/>
      <c r="W161" s="32"/>
      <c r="X161" s="32"/>
    </row>
    <row r="162" spans="1:24" x14ac:dyDescent="0.25">
      <c r="A162" s="28" t="s">
        <v>271</v>
      </c>
      <c r="B162" s="36">
        <f>Captado_Privado!B162/Captado_Mecenato!B162</f>
        <v>1</v>
      </c>
      <c r="C162" s="36">
        <f>Captado_Privado!C162/Captado_Mecenato!C162</f>
        <v>0.93673923770917122</v>
      </c>
      <c r="D162" s="36">
        <f>Captado_Privado!D162/Captado_Mecenato!D162</f>
        <v>0.90514302209870245</v>
      </c>
      <c r="E162" s="36" t="e">
        <f>Captado_Privado!E162/Captado_Mecenato!E162</f>
        <v>#DIV/0!</v>
      </c>
      <c r="F162" s="36">
        <f>Captado_Privado!F162/Captado_Mecenato!F162</f>
        <v>0.90241219097453318</v>
      </c>
      <c r="G162" s="36">
        <f>Captado_Privado!G162/Captado_Mecenato!G162</f>
        <v>0.83912030476824662</v>
      </c>
      <c r="H162" s="36" t="e">
        <f>Captado_Privado!H162/Captado_Mecenato!H162</f>
        <v>#DIV/0!</v>
      </c>
      <c r="I162" s="36">
        <f>Captado_Privado!I162/Captado_Mecenato!I162</f>
        <v>0.90890298886324006</v>
      </c>
      <c r="J162" s="36">
        <f>Captado_Privado!J162/Captado_Mecenato!J162</f>
        <v>0.97740358128470961</v>
      </c>
      <c r="K162" s="36" t="e">
        <f>Captado_Privado!K162/Captado_Mecenato!K162</f>
        <v>#DIV/0!</v>
      </c>
      <c r="L162" s="36">
        <f>Captado_Privado!L162/Captado_Mecenato!L162</f>
        <v>0.92885938356742881</v>
      </c>
      <c r="N162" s="28"/>
      <c r="O162" s="32"/>
      <c r="P162" s="32"/>
      <c r="Q162" s="32"/>
      <c r="R162" s="32"/>
      <c r="S162" s="32"/>
      <c r="T162" s="32"/>
      <c r="U162" s="32"/>
      <c r="V162" s="32"/>
      <c r="W162" s="32"/>
      <c r="X162" s="32"/>
    </row>
    <row r="163" spans="1:24" x14ac:dyDescent="0.25">
      <c r="A163" s="28" t="s">
        <v>272</v>
      </c>
      <c r="B163" s="36">
        <f>Captado_Privado!B163/Captado_Mecenato!B163</f>
        <v>0.9741963441493926</v>
      </c>
      <c r="C163" s="36">
        <f>Captado_Privado!C163/Captado_Mecenato!C163</f>
        <v>0.93804691426589604</v>
      </c>
      <c r="D163" s="36">
        <f>Captado_Privado!D163/Captado_Mecenato!D163</f>
        <v>0.71437158025034608</v>
      </c>
      <c r="E163" s="36" t="e">
        <f>Captado_Privado!E163/Captado_Mecenato!E163</f>
        <v>#DIV/0!</v>
      </c>
      <c r="F163" s="36">
        <f>Captado_Privado!F163/Captado_Mecenato!F163</f>
        <v>0.95036869111131206</v>
      </c>
      <c r="G163" s="36">
        <f>Captado_Privado!G163/Captado_Mecenato!G163</f>
        <v>0.93848392364345723</v>
      </c>
      <c r="H163" s="36" t="e">
        <f>Captado_Privado!H163/Captado_Mecenato!H163</f>
        <v>#DIV/0!</v>
      </c>
      <c r="I163" s="36">
        <f>Captado_Privado!I163/Captado_Mecenato!I163</f>
        <v>0.92409430855214725</v>
      </c>
      <c r="J163" s="36">
        <f>Captado_Privado!J163/Captado_Mecenato!J163</f>
        <v>1</v>
      </c>
      <c r="K163" s="36" t="e">
        <f>Captado_Privado!K163/Captado_Mecenato!K163</f>
        <v>#DIV/0!</v>
      </c>
      <c r="L163" s="36">
        <f>Captado_Privado!L163/Captado_Mecenato!L163</f>
        <v>0.93207713175474594</v>
      </c>
      <c r="N163" s="28"/>
      <c r="O163" s="32"/>
      <c r="P163" s="32"/>
      <c r="Q163" s="32"/>
      <c r="R163" s="32"/>
      <c r="S163" s="32"/>
      <c r="T163" s="32"/>
      <c r="U163" s="32"/>
      <c r="V163" s="32"/>
      <c r="W163" s="32"/>
      <c r="X163" s="32"/>
    </row>
    <row r="164" spans="1:24" x14ac:dyDescent="0.25">
      <c r="A164" s="28" t="s">
        <v>273</v>
      </c>
      <c r="B164" s="36" t="e">
        <f>Captado_Privado!B164/Captado_Mecenato!B164</f>
        <v>#DIV/0!</v>
      </c>
      <c r="C164" s="36">
        <f>Captado_Privado!C164/Captado_Mecenato!C164</f>
        <v>0.97886598027052008</v>
      </c>
      <c r="D164" s="36">
        <f>Captado_Privado!D164/Captado_Mecenato!D164</f>
        <v>0.6063764821610913</v>
      </c>
      <c r="E164" s="36" t="e">
        <f>Captado_Privado!E164/Captado_Mecenato!E164</f>
        <v>#DIV/0!</v>
      </c>
      <c r="F164" s="36">
        <f>Captado_Privado!F164/Captado_Mecenato!F164</f>
        <v>1</v>
      </c>
      <c r="G164" s="36">
        <f>Captado_Privado!G164/Captado_Mecenato!G164</f>
        <v>1</v>
      </c>
      <c r="H164" s="36" t="e">
        <f>Captado_Privado!H164/Captado_Mecenato!H164</f>
        <v>#DIV/0!</v>
      </c>
      <c r="I164" s="36">
        <f>Captado_Privado!I164/Captado_Mecenato!I164</f>
        <v>0.7567192619348968</v>
      </c>
      <c r="J164" s="36" t="e">
        <f>Captado_Privado!J164/Captado_Mecenato!J164</f>
        <v>#DIV/0!</v>
      </c>
      <c r="K164" s="36" t="e">
        <f>Captado_Privado!K164/Captado_Mecenato!K164</f>
        <v>#DIV/0!</v>
      </c>
      <c r="L164" s="36">
        <f>Captado_Privado!L164/Captado_Mecenato!L164</f>
        <v>0.92507454712021864</v>
      </c>
      <c r="N164" s="28"/>
      <c r="O164" s="32"/>
      <c r="P164" s="32"/>
      <c r="Q164" s="32"/>
      <c r="R164" s="32"/>
      <c r="S164" s="32"/>
      <c r="T164" s="32"/>
      <c r="U164" s="32"/>
      <c r="V164" s="32"/>
      <c r="W164" s="32"/>
      <c r="X164" s="32"/>
    </row>
    <row r="165" spans="1:24" x14ac:dyDescent="0.25">
      <c r="A165" s="28" t="s">
        <v>274</v>
      </c>
      <c r="B165" s="36" t="e">
        <f>Captado_Privado!B165/Captado_Mecenato!B165</f>
        <v>#DIV/0!</v>
      </c>
      <c r="C165" s="36">
        <f>Captado_Privado!C165/Captado_Mecenato!C165</f>
        <v>0.72134844501885298</v>
      </c>
      <c r="D165" s="36">
        <f>Captado_Privado!D165/Captado_Mecenato!D165</f>
        <v>0.91449579526354552</v>
      </c>
      <c r="E165" s="36" t="e">
        <f>Captado_Privado!E165/Captado_Mecenato!E165</f>
        <v>#DIV/0!</v>
      </c>
      <c r="F165" s="36" t="e">
        <f>Captado_Privado!F165/Captado_Mecenato!F165</f>
        <v>#DIV/0!</v>
      </c>
      <c r="G165" s="36" t="e">
        <f>Captado_Privado!G165/Captado_Mecenato!G165</f>
        <v>#DIV/0!</v>
      </c>
      <c r="H165" s="36" t="e">
        <f>Captado_Privado!H165/Captado_Mecenato!H165</f>
        <v>#DIV/0!</v>
      </c>
      <c r="I165" s="36">
        <f>Captado_Privado!I165/Captado_Mecenato!I165</f>
        <v>0.89341837921393219</v>
      </c>
      <c r="J165" s="36" t="e">
        <f>Captado_Privado!J165/Captado_Mecenato!J165</f>
        <v>#DIV/0!</v>
      </c>
      <c r="K165" s="36" t="e">
        <f>Captado_Privado!K165/Captado_Mecenato!K165</f>
        <v>#DIV/0!</v>
      </c>
      <c r="L165" s="36">
        <f>Captado_Privado!L165/Captado_Mecenato!L165</f>
        <v>0.89433284982149541</v>
      </c>
      <c r="N165" s="28"/>
      <c r="O165" s="32"/>
      <c r="P165" s="32"/>
      <c r="Q165" s="32"/>
      <c r="R165" s="32"/>
      <c r="S165" s="32"/>
      <c r="T165" s="32"/>
      <c r="U165" s="32"/>
      <c r="V165" s="32"/>
      <c r="W165" s="32"/>
      <c r="X165" s="32"/>
    </row>
    <row r="166" spans="1:24" x14ac:dyDescent="0.25">
      <c r="A166" s="28" t="s">
        <v>275</v>
      </c>
      <c r="B166" s="36">
        <f>Captado_Privado!B166/Captado_Mecenato!B166</f>
        <v>1</v>
      </c>
      <c r="C166" s="36">
        <f>Captado_Privado!C166/Captado_Mecenato!C166</f>
        <v>0.75700722154934774</v>
      </c>
      <c r="D166" s="36">
        <f>Captado_Privado!D166/Captado_Mecenato!D166</f>
        <v>0.61590145197658153</v>
      </c>
      <c r="E166" s="36" t="e">
        <f>Captado_Privado!E166/Captado_Mecenato!E166</f>
        <v>#DIV/0!</v>
      </c>
      <c r="F166" s="36">
        <f>Captado_Privado!F166/Captado_Mecenato!F166</f>
        <v>0.78494145216430466</v>
      </c>
      <c r="G166" s="36">
        <f>Captado_Privado!G166/Captado_Mecenato!G166</f>
        <v>1</v>
      </c>
      <c r="H166" s="36" t="e">
        <f>Captado_Privado!H166/Captado_Mecenato!H166</f>
        <v>#DIV/0!</v>
      </c>
      <c r="I166" s="36">
        <f>Captado_Privado!I166/Captado_Mecenato!I166</f>
        <v>0.980948236268398</v>
      </c>
      <c r="J166" s="36" t="e">
        <f>Captado_Privado!J166/Captado_Mecenato!J166</f>
        <v>#DIV/0!</v>
      </c>
      <c r="K166" s="36" t="e">
        <f>Captado_Privado!K166/Captado_Mecenato!K166</f>
        <v>#DIV/0!</v>
      </c>
      <c r="L166" s="36">
        <f>Captado_Privado!L166/Captado_Mecenato!L166</f>
        <v>0.8884308371397428</v>
      </c>
      <c r="N166" s="28"/>
      <c r="O166" s="32"/>
      <c r="P166" s="32"/>
      <c r="Q166" s="32"/>
      <c r="R166" s="32"/>
      <c r="S166" s="32"/>
      <c r="T166" s="32"/>
      <c r="U166" s="32"/>
      <c r="V166" s="32"/>
      <c r="W166" s="32"/>
      <c r="X166" s="32"/>
    </row>
    <row r="167" spans="1:24" x14ac:dyDescent="0.25">
      <c r="A167" s="28" t="s">
        <v>276</v>
      </c>
      <c r="B167" s="36">
        <f>Captado_Privado!B167/Captado_Mecenato!B167</f>
        <v>1</v>
      </c>
      <c r="C167" s="36">
        <f>Captado_Privado!C167/Captado_Mecenato!C167</f>
        <v>0.1729253661592072</v>
      </c>
      <c r="D167" s="36">
        <f>Captado_Privado!D167/Captado_Mecenato!D167</f>
        <v>0.66401081572326082</v>
      </c>
      <c r="E167" s="36" t="e">
        <f>Captado_Privado!E167/Captado_Mecenato!E167</f>
        <v>#DIV/0!</v>
      </c>
      <c r="F167" s="36">
        <f>Captado_Privado!F167/Captado_Mecenato!F167</f>
        <v>0.92679552281417532</v>
      </c>
      <c r="G167" s="36">
        <f>Captado_Privado!G167/Captado_Mecenato!G167</f>
        <v>2.9204786878484967E-3</v>
      </c>
      <c r="H167" s="36" t="e">
        <f>Captado_Privado!H167/Captado_Mecenato!H167</f>
        <v>#DIV/0!</v>
      </c>
      <c r="I167" s="36">
        <f>Captado_Privado!I167/Captado_Mecenato!I167</f>
        <v>0.77215644079039503</v>
      </c>
      <c r="J167" s="36">
        <f>Captado_Privado!J167/Captado_Mecenato!J167</f>
        <v>1</v>
      </c>
      <c r="K167" s="36" t="e">
        <f>Captado_Privado!K167/Captado_Mecenato!K167</f>
        <v>#DIV/0!</v>
      </c>
      <c r="L167" s="36">
        <f>Captado_Privado!L167/Captado_Mecenato!L167</f>
        <v>0.49552012620390395</v>
      </c>
      <c r="N167" s="28"/>
      <c r="O167" s="32"/>
      <c r="P167" s="32"/>
      <c r="Q167" s="32"/>
      <c r="R167" s="32"/>
      <c r="S167" s="32"/>
      <c r="T167" s="32"/>
      <c r="U167" s="32"/>
      <c r="V167" s="32"/>
      <c r="W167" s="32"/>
      <c r="X167" s="32"/>
    </row>
    <row r="168" spans="1:24" x14ac:dyDescent="0.25">
      <c r="A168" s="28" t="s">
        <v>6</v>
      </c>
      <c r="B168" s="36">
        <f>Captado_Privado!B168/Captado_Mecenato!B168</f>
        <v>0.86701441983781424</v>
      </c>
      <c r="C168" s="36">
        <f>Captado_Privado!C168/Captado_Mecenato!C168</f>
        <v>0.85011493218905287</v>
      </c>
      <c r="D168" s="36">
        <f>Captado_Privado!D168/Captado_Mecenato!D168</f>
        <v>0.73599577024713891</v>
      </c>
      <c r="E168" s="36" t="e">
        <f>Captado_Privado!E168/Captado_Mecenato!E168</f>
        <v>#DIV/0!</v>
      </c>
      <c r="F168" s="36">
        <f>Captado_Privado!F168/Captado_Mecenato!F168</f>
        <v>0.91844835696847904</v>
      </c>
      <c r="G168" s="36">
        <f>Captado_Privado!G168/Captado_Mecenato!G168</f>
        <v>0.8323489060238487</v>
      </c>
      <c r="H168" s="36" t="e">
        <f>Captado_Privado!H168/Captado_Mecenato!H168</f>
        <v>#DIV/0!</v>
      </c>
      <c r="I168" s="36">
        <f>Captado_Privado!I168/Captado_Mecenato!I168</f>
        <v>0.86124127778730686</v>
      </c>
      <c r="J168" s="36">
        <f>Captado_Privado!J168/Captado_Mecenato!J168</f>
        <v>0.93104100568421744</v>
      </c>
      <c r="K168" s="36" t="e">
        <f>Captado_Privado!K168/Captado_Mecenato!K168</f>
        <v>#DIV/0!</v>
      </c>
      <c r="L168" s="36">
        <f>Captado_Privado!L168/Captado_Mecenato!L168</f>
        <v>0.85273515642482556</v>
      </c>
      <c r="N168" s="28"/>
      <c r="O168" s="32"/>
      <c r="P168" s="32"/>
      <c r="Q168" s="32"/>
      <c r="R168" s="32"/>
      <c r="S168" s="32"/>
      <c r="T168" s="32"/>
      <c r="U168" s="32"/>
      <c r="V168" s="32"/>
      <c r="W168" s="32"/>
      <c r="X168" s="32"/>
    </row>
    <row r="169" spans="1:24" x14ac:dyDescent="0.25">
      <c r="A169" s="28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N169" s="28"/>
      <c r="O169" s="32"/>
      <c r="P169" s="32"/>
      <c r="Q169" s="32"/>
      <c r="R169" s="32"/>
      <c r="S169" s="32"/>
      <c r="T169" s="32"/>
      <c r="U169" s="32"/>
      <c r="V169" s="32"/>
      <c r="W169" s="32"/>
      <c r="X169" s="32"/>
    </row>
    <row r="170" spans="1:24" x14ac:dyDescent="0.25">
      <c r="A170" s="28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N170" s="28"/>
      <c r="O170" s="32"/>
      <c r="P170" s="32"/>
      <c r="Q170" s="32"/>
      <c r="R170" s="32"/>
      <c r="S170" s="32"/>
      <c r="T170" s="32"/>
      <c r="U170" s="32"/>
      <c r="V170" s="32"/>
      <c r="W170" s="32"/>
      <c r="X170" s="32"/>
    </row>
    <row r="171" spans="1:24" x14ac:dyDescent="0.25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</row>
    <row r="172" spans="1:24" x14ac:dyDescent="0.25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</row>
    <row r="173" spans="1:24" x14ac:dyDescent="0.25">
      <c r="A173" s="28"/>
      <c r="B173" s="30">
        <v>2012</v>
      </c>
      <c r="C173" s="30">
        <v>2012</v>
      </c>
      <c r="D173" s="30">
        <v>2012</v>
      </c>
      <c r="E173" s="30">
        <v>2012</v>
      </c>
      <c r="F173" s="30">
        <v>2012</v>
      </c>
      <c r="G173" s="30">
        <v>2012</v>
      </c>
      <c r="H173" s="30">
        <v>2012</v>
      </c>
      <c r="I173" s="30">
        <v>2012</v>
      </c>
      <c r="J173" s="30">
        <v>2012</v>
      </c>
      <c r="K173" s="30">
        <v>2012</v>
      </c>
    </row>
    <row r="174" spans="1:24" x14ac:dyDescent="0.25">
      <c r="A174" s="28"/>
      <c r="B174" s="28" t="s">
        <v>283</v>
      </c>
      <c r="C174" s="28" t="s">
        <v>284</v>
      </c>
      <c r="D174" s="28" t="s">
        <v>285</v>
      </c>
      <c r="E174" s="28" t="s">
        <v>286</v>
      </c>
      <c r="F174" s="28" t="s">
        <v>287</v>
      </c>
      <c r="G174" s="28" t="s">
        <v>288</v>
      </c>
      <c r="H174" s="28" t="s">
        <v>289</v>
      </c>
      <c r="I174" s="28" t="s">
        <v>290</v>
      </c>
      <c r="J174" s="28" t="s">
        <v>291</v>
      </c>
      <c r="K174" s="28" t="s">
        <v>292</v>
      </c>
      <c r="L174" s="28" t="s">
        <v>293</v>
      </c>
      <c r="O174" s="28"/>
      <c r="P174" s="28"/>
      <c r="Q174" s="28"/>
      <c r="R174" s="28"/>
      <c r="S174" s="28"/>
      <c r="T174" s="28"/>
      <c r="U174" s="28"/>
      <c r="V174" s="28"/>
      <c r="W174" s="28"/>
      <c r="X174" s="28"/>
    </row>
    <row r="175" spans="1:24" x14ac:dyDescent="0.25">
      <c r="A175" s="28" t="s">
        <v>250</v>
      </c>
      <c r="B175" s="36" t="e">
        <f>Captado_Privado!B175/Captado_Mecenato!B175</f>
        <v>#DIV/0!</v>
      </c>
      <c r="C175" s="36" t="e">
        <f>Captado_Privado!C175/Captado_Mecenato!C175</f>
        <v>#DIV/0!</v>
      </c>
      <c r="D175" s="36">
        <f>Captado_Privado!D175/Captado_Mecenato!D175</f>
        <v>1</v>
      </c>
      <c r="E175" s="36" t="e">
        <f>Captado_Privado!E175/Captado_Mecenato!E175</f>
        <v>#DIV/0!</v>
      </c>
      <c r="F175" s="36" t="e">
        <f>Captado_Privado!F175/Captado_Mecenato!F175</f>
        <v>#DIV/0!</v>
      </c>
      <c r="G175" s="36" t="e">
        <f>Captado_Privado!G175/Captado_Mecenato!G175</f>
        <v>#DIV/0!</v>
      </c>
      <c r="H175" s="36" t="e">
        <f>Captado_Privado!H175/Captado_Mecenato!H175</f>
        <v>#DIV/0!</v>
      </c>
      <c r="I175" s="36" t="e">
        <f>Captado_Privado!I175/Captado_Mecenato!I175</f>
        <v>#DIV/0!</v>
      </c>
      <c r="J175" s="36" t="e">
        <f>Captado_Privado!J175/Captado_Mecenato!J175</f>
        <v>#DIV/0!</v>
      </c>
      <c r="K175" s="36" t="e">
        <f>Captado_Privado!K175/Captado_Mecenato!K175</f>
        <v>#DIV/0!</v>
      </c>
      <c r="L175" s="36">
        <f>Captado_Privado!L175/Captado_Mecenato!L175</f>
        <v>1</v>
      </c>
      <c r="N175" s="28"/>
      <c r="O175" s="32"/>
      <c r="P175" s="32"/>
      <c r="Q175" s="32"/>
      <c r="R175" s="32"/>
      <c r="S175" s="32"/>
      <c r="T175" s="32"/>
      <c r="U175" s="32"/>
      <c r="V175" s="32"/>
      <c r="W175" s="32"/>
      <c r="X175" s="32"/>
    </row>
    <row r="176" spans="1:24" x14ac:dyDescent="0.25">
      <c r="A176" s="28" t="s">
        <v>251</v>
      </c>
      <c r="B176" s="36" t="e">
        <f>Captado_Privado!B176/Captado_Mecenato!B176</f>
        <v>#DIV/0!</v>
      </c>
      <c r="C176" s="36">
        <f>Captado_Privado!C176/Captado_Mecenato!C176</f>
        <v>0.75535146648691842</v>
      </c>
      <c r="D176" s="36">
        <f>Captado_Privado!D176/Captado_Mecenato!D176</f>
        <v>0</v>
      </c>
      <c r="E176" s="36" t="e">
        <f>Captado_Privado!E176/Captado_Mecenato!E176</f>
        <v>#DIV/0!</v>
      </c>
      <c r="F176" s="36" t="e">
        <f>Captado_Privado!F176/Captado_Mecenato!F176</f>
        <v>#DIV/0!</v>
      </c>
      <c r="G176" s="36" t="e">
        <f>Captado_Privado!G176/Captado_Mecenato!G176</f>
        <v>#DIV/0!</v>
      </c>
      <c r="H176" s="36" t="e">
        <f>Captado_Privado!H176/Captado_Mecenato!H176</f>
        <v>#DIV/0!</v>
      </c>
      <c r="I176" s="36" t="e">
        <f>Captado_Privado!I176/Captado_Mecenato!I176</f>
        <v>#DIV/0!</v>
      </c>
      <c r="J176" s="36" t="e">
        <f>Captado_Privado!J176/Captado_Mecenato!J176</f>
        <v>#DIV/0!</v>
      </c>
      <c r="K176" s="36" t="e">
        <f>Captado_Privado!K176/Captado_Mecenato!K176</f>
        <v>#DIV/0!</v>
      </c>
      <c r="L176" s="36">
        <f>Captado_Privado!L176/Captado_Mecenato!L176</f>
        <v>0.50718656687829822</v>
      </c>
      <c r="N176" s="28"/>
      <c r="O176" s="32"/>
      <c r="P176" s="32"/>
      <c r="Q176" s="32"/>
      <c r="R176" s="32"/>
      <c r="S176" s="32"/>
      <c r="T176" s="32"/>
      <c r="U176" s="32"/>
      <c r="V176" s="32"/>
      <c r="W176" s="32"/>
      <c r="X176" s="32"/>
    </row>
    <row r="177" spans="1:24" x14ac:dyDescent="0.25">
      <c r="A177" s="28" t="s">
        <v>252</v>
      </c>
      <c r="B177" s="36" t="e">
        <f>Captado_Privado!B177/Captado_Mecenato!B177</f>
        <v>#DIV/0!</v>
      </c>
      <c r="C177" s="36">
        <f>Captado_Privado!C177/Captado_Mecenato!C177</f>
        <v>0.66037701474901678</v>
      </c>
      <c r="D177" s="36">
        <f>Captado_Privado!D177/Captado_Mecenato!D177</f>
        <v>1</v>
      </c>
      <c r="E177" s="36" t="e">
        <f>Captado_Privado!E177/Captado_Mecenato!E177</f>
        <v>#DIV/0!</v>
      </c>
      <c r="F177" s="36" t="e">
        <f>Captado_Privado!F177/Captado_Mecenato!F177</f>
        <v>#DIV/0!</v>
      </c>
      <c r="G177" s="36">
        <f>Captado_Privado!G177/Captado_Mecenato!G177</f>
        <v>1</v>
      </c>
      <c r="H177" s="36" t="e">
        <f>Captado_Privado!H177/Captado_Mecenato!H177</f>
        <v>#DIV/0!</v>
      </c>
      <c r="I177" s="36">
        <f>Captado_Privado!I177/Captado_Mecenato!I177</f>
        <v>1</v>
      </c>
      <c r="J177" s="36">
        <f>Captado_Privado!J177/Captado_Mecenato!J177</f>
        <v>1</v>
      </c>
      <c r="K177" s="36" t="e">
        <f>Captado_Privado!K177/Captado_Mecenato!K177</f>
        <v>#DIV/0!</v>
      </c>
      <c r="L177" s="36">
        <f>Captado_Privado!L177/Captado_Mecenato!L177</f>
        <v>0.95505657031591806</v>
      </c>
      <c r="N177" s="28"/>
      <c r="O177" s="32"/>
      <c r="P177" s="32"/>
      <c r="Q177" s="32"/>
      <c r="R177" s="32"/>
      <c r="S177" s="32"/>
      <c r="T177" s="32"/>
      <c r="U177" s="32"/>
      <c r="V177" s="32"/>
      <c r="W177" s="32"/>
      <c r="X177" s="32"/>
    </row>
    <row r="178" spans="1:24" x14ac:dyDescent="0.25">
      <c r="A178" s="28" t="s">
        <v>253</v>
      </c>
      <c r="B178" s="36" t="e">
        <f>Captado_Privado!B178/Captado_Mecenato!B178</f>
        <v>#DIV/0!</v>
      </c>
      <c r="C178" s="36" t="e">
        <f>Captado_Privado!C178/Captado_Mecenato!C178</f>
        <v>#DIV/0!</v>
      </c>
      <c r="D178" s="36" t="e">
        <f>Captado_Privado!D178/Captado_Mecenato!D178</f>
        <v>#DIV/0!</v>
      </c>
      <c r="E178" s="36" t="e">
        <f>Captado_Privado!E178/Captado_Mecenato!E178</f>
        <v>#DIV/0!</v>
      </c>
      <c r="F178" s="36" t="e">
        <f>Captado_Privado!F178/Captado_Mecenato!F178</f>
        <v>#DIV/0!</v>
      </c>
      <c r="G178" s="36" t="e">
        <f>Captado_Privado!G178/Captado_Mecenato!G178</f>
        <v>#DIV/0!</v>
      </c>
      <c r="H178" s="36" t="e">
        <f>Captado_Privado!H178/Captado_Mecenato!H178</f>
        <v>#DIV/0!</v>
      </c>
      <c r="I178" s="36">
        <f>Captado_Privado!I178/Captado_Mecenato!I178</f>
        <v>1</v>
      </c>
      <c r="J178" s="36" t="e">
        <f>Captado_Privado!J178/Captado_Mecenato!J178</f>
        <v>#DIV/0!</v>
      </c>
      <c r="K178" s="36" t="e">
        <f>Captado_Privado!K178/Captado_Mecenato!K178</f>
        <v>#DIV/0!</v>
      </c>
      <c r="L178" s="36">
        <f>Captado_Privado!L178/Captado_Mecenato!L178</f>
        <v>1</v>
      </c>
      <c r="N178" s="28"/>
      <c r="O178" s="32"/>
      <c r="P178" s="32"/>
      <c r="Q178" s="32"/>
      <c r="R178" s="32"/>
      <c r="S178" s="32"/>
      <c r="T178" s="32"/>
      <c r="U178" s="32"/>
      <c r="V178" s="32"/>
      <c r="W178" s="32"/>
      <c r="X178" s="32"/>
    </row>
    <row r="179" spans="1:24" x14ac:dyDescent="0.25">
      <c r="A179" s="28" t="s">
        <v>254</v>
      </c>
      <c r="B179" s="36">
        <f>Captado_Privado!B179/Captado_Mecenato!B179</f>
        <v>1</v>
      </c>
      <c r="C179" s="36">
        <f>Captado_Privado!C179/Captado_Mecenato!C179</f>
        <v>0.22663701045839149</v>
      </c>
      <c r="D179" s="36">
        <f>Captado_Privado!D179/Captado_Mecenato!D179</f>
        <v>0</v>
      </c>
      <c r="E179" s="36" t="e">
        <f>Captado_Privado!E179/Captado_Mecenato!E179</f>
        <v>#DIV/0!</v>
      </c>
      <c r="F179" s="36">
        <f>Captado_Privado!F179/Captado_Mecenato!F179</f>
        <v>0</v>
      </c>
      <c r="G179" s="36">
        <f>Captado_Privado!G179/Captado_Mecenato!G179</f>
        <v>1</v>
      </c>
      <c r="H179" s="36" t="e">
        <f>Captado_Privado!H179/Captado_Mecenato!H179</f>
        <v>#DIV/0!</v>
      </c>
      <c r="I179" s="36">
        <f>Captado_Privado!I179/Captado_Mecenato!I179</f>
        <v>0.89439284485724124</v>
      </c>
      <c r="J179" s="36">
        <f>Captado_Privado!J179/Captado_Mecenato!J179</f>
        <v>0</v>
      </c>
      <c r="K179" s="36" t="e">
        <f>Captado_Privado!K179/Captado_Mecenato!K179</f>
        <v>#DIV/0!</v>
      </c>
      <c r="L179" s="36">
        <f>Captado_Privado!L179/Captado_Mecenato!L179</f>
        <v>0.89986663642533271</v>
      </c>
      <c r="N179" s="28"/>
      <c r="O179" s="32"/>
      <c r="P179" s="32"/>
      <c r="Q179" s="32"/>
      <c r="R179" s="32"/>
      <c r="S179" s="32"/>
      <c r="T179" s="32"/>
      <c r="U179" s="32"/>
      <c r="V179" s="32"/>
      <c r="W179" s="32"/>
      <c r="X179" s="32"/>
    </row>
    <row r="180" spans="1:24" x14ac:dyDescent="0.25">
      <c r="A180" s="28" t="s">
        <v>255</v>
      </c>
      <c r="B180" s="36" t="e">
        <f>Captado_Privado!B180/Captado_Mecenato!B180</f>
        <v>#DIV/0!</v>
      </c>
      <c r="C180" s="36">
        <f>Captado_Privado!C180/Captado_Mecenato!C180</f>
        <v>0</v>
      </c>
      <c r="D180" s="36" t="e">
        <f>Captado_Privado!D180/Captado_Mecenato!D180</f>
        <v>#DIV/0!</v>
      </c>
      <c r="E180" s="36" t="e">
        <f>Captado_Privado!E180/Captado_Mecenato!E180</f>
        <v>#DIV/0!</v>
      </c>
      <c r="F180" s="36" t="e">
        <f>Captado_Privado!F180/Captado_Mecenato!F180</f>
        <v>#DIV/0!</v>
      </c>
      <c r="G180" s="36" t="e">
        <f>Captado_Privado!G180/Captado_Mecenato!G180</f>
        <v>#DIV/0!</v>
      </c>
      <c r="H180" s="36" t="e">
        <f>Captado_Privado!H180/Captado_Mecenato!H180</f>
        <v>#DIV/0!</v>
      </c>
      <c r="I180" s="36" t="e">
        <f>Captado_Privado!I180/Captado_Mecenato!I180</f>
        <v>#DIV/0!</v>
      </c>
      <c r="J180" s="36" t="e">
        <f>Captado_Privado!J180/Captado_Mecenato!J180</f>
        <v>#DIV/0!</v>
      </c>
      <c r="K180" s="36" t="e">
        <f>Captado_Privado!K180/Captado_Mecenato!K180</f>
        <v>#DIV/0!</v>
      </c>
      <c r="L180" s="36">
        <f>Captado_Privado!L180/Captado_Mecenato!L180</f>
        <v>0</v>
      </c>
      <c r="N180" s="28"/>
      <c r="O180" s="32"/>
      <c r="P180" s="32"/>
      <c r="Q180" s="32"/>
      <c r="R180" s="32"/>
      <c r="S180" s="32"/>
      <c r="T180" s="32"/>
      <c r="U180" s="32"/>
      <c r="V180" s="32"/>
      <c r="W180" s="32"/>
      <c r="X180" s="32"/>
    </row>
    <row r="181" spans="1:24" x14ac:dyDescent="0.25">
      <c r="A181" s="28" t="s">
        <v>256</v>
      </c>
      <c r="B181" s="36" t="e">
        <f>Captado_Privado!B181/Captado_Mecenato!B181</f>
        <v>#DIV/0!</v>
      </c>
      <c r="C181" s="36">
        <f>Captado_Privado!C181/Captado_Mecenato!C181</f>
        <v>0</v>
      </c>
      <c r="D181" s="36" t="e">
        <f>Captado_Privado!D181/Captado_Mecenato!D181</f>
        <v>#DIV/0!</v>
      </c>
      <c r="E181" s="36" t="e">
        <f>Captado_Privado!E181/Captado_Mecenato!E181</f>
        <v>#DIV/0!</v>
      </c>
      <c r="F181" s="36" t="e">
        <f>Captado_Privado!F181/Captado_Mecenato!F181</f>
        <v>#DIV/0!</v>
      </c>
      <c r="G181" s="36" t="e">
        <f>Captado_Privado!G181/Captado_Mecenato!G181</f>
        <v>#DIV/0!</v>
      </c>
      <c r="H181" s="36" t="e">
        <f>Captado_Privado!H181/Captado_Mecenato!H181</f>
        <v>#DIV/0!</v>
      </c>
      <c r="I181" s="36">
        <f>Captado_Privado!I181/Captado_Mecenato!I181</f>
        <v>0</v>
      </c>
      <c r="J181" s="36" t="e">
        <f>Captado_Privado!J181/Captado_Mecenato!J181</f>
        <v>#DIV/0!</v>
      </c>
      <c r="K181" s="36" t="e">
        <f>Captado_Privado!K181/Captado_Mecenato!K181</f>
        <v>#DIV/0!</v>
      </c>
      <c r="L181" s="36">
        <f>Captado_Privado!L181/Captado_Mecenato!L181</f>
        <v>0</v>
      </c>
      <c r="N181" s="28"/>
      <c r="O181" s="32"/>
      <c r="P181" s="32"/>
      <c r="Q181" s="32"/>
      <c r="R181" s="32"/>
      <c r="S181" s="32"/>
      <c r="T181" s="32"/>
      <c r="U181" s="32"/>
      <c r="V181" s="32"/>
      <c r="W181" s="32"/>
      <c r="X181" s="32"/>
    </row>
    <row r="182" spans="1:24" x14ac:dyDescent="0.25">
      <c r="A182" s="28" t="s">
        <v>257</v>
      </c>
      <c r="B182" s="36" t="e">
        <f>Captado_Privado!B182/Captado_Mecenato!B182</f>
        <v>#DIV/0!</v>
      </c>
      <c r="C182" s="36">
        <f>Captado_Privado!C182/Captado_Mecenato!C182</f>
        <v>0.88888888888888895</v>
      </c>
      <c r="D182" s="36">
        <f>Captado_Privado!D182/Captado_Mecenato!D182</f>
        <v>0.43395959414902902</v>
      </c>
      <c r="E182" s="36" t="e">
        <f>Captado_Privado!E182/Captado_Mecenato!E182</f>
        <v>#DIV/0!</v>
      </c>
      <c r="F182" s="36" t="e">
        <f>Captado_Privado!F182/Captado_Mecenato!F182</f>
        <v>#DIV/0!</v>
      </c>
      <c r="G182" s="36" t="e">
        <f>Captado_Privado!G182/Captado_Mecenato!G182</f>
        <v>#DIV/0!</v>
      </c>
      <c r="H182" s="36" t="e">
        <f>Captado_Privado!H182/Captado_Mecenato!H182</f>
        <v>#DIV/0!</v>
      </c>
      <c r="I182" s="36">
        <f>Captado_Privado!I182/Captado_Mecenato!I182</f>
        <v>0</v>
      </c>
      <c r="J182" s="36" t="e">
        <f>Captado_Privado!J182/Captado_Mecenato!J182</f>
        <v>#DIV/0!</v>
      </c>
      <c r="K182" s="36" t="e">
        <f>Captado_Privado!K182/Captado_Mecenato!K182</f>
        <v>#DIV/0!</v>
      </c>
      <c r="L182" s="36">
        <f>Captado_Privado!L182/Captado_Mecenato!L182</f>
        <v>0.79835820363162258</v>
      </c>
      <c r="N182" s="28"/>
      <c r="O182" s="32"/>
      <c r="P182" s="32"/>
      <c r="Q182" s="32"/>
      <c r="R182" s="32"/>
      <c r="S182" s="32"/>
      <c r="T182" s="32"/>
      <c r="U182" s="32"/>
      <c r="V182" s="32"/>
      <c r="W182" s="32"/>
      <c r="X182" s="32"/>
    </row>
    <row r="183" spans="1:24" x14ac:dyDescent="0.25">
      <c r="A183" s="28" t="s">
        <v>258</v>
      </c>
      <c r="B183" s="36" t="e">
        <f>Captado_Privado!B183/Captado_Mecenato!B183</f>
        <v>#DIV/0!</v>
      </c>
      <c r="C183" s="36">
        <f>Captado_Privado!C183/Captado_Mecenato!C183</f>
        <v>0.60722422825901379</v>
      </c>
      <c r="D183" s="36">
        <f>Captado_Privado!D183/Captado_Mecenato!D183</f>
        <v>0</v>
      </c>
      <c r="E183" s="36" t="e">
        <f>Captado_Privado!E183/Captado_Mecenato!E183</f>
        <v>#DIV/0!</v>
      </c>
      <c r="F183" s="36">
        <f>Captado_Privado!F183/Captado_Mecenato!F183</f>
        <v>1</v>
      </c>
      <c r="G183" s="36">
        <f>Captado_Privado!G183/Captado_Mecenato!G183</f>
        <v>1</v>
      </c>
      <c r="H183" s="36" t="e">
        <f>Captado_Privado!H183/Captado_Mecenato!H183</f>
        <v>#DIV/0!</v>
      </c>
      <c r="I183" s="36">
        <f>Captado_Privado!I183/Captado_Mecenato!I183</f>
        <v>1</v>
      </c>
      <c r="J183" s="36">
        <f>Captado_Privado!J183/Captado_Mecenato!J183</f>
        <v>0</v>
      </c>
      <c r="K183" s="36" t="e">
        <f>Captado_Privado!K183/Captado_Mecenato!K183</f>
        <v>#DIV/0!</v>
      </c>
      <c r="L183" s="36">
        <f>Captado_Privado!L183/Captado_Mecenato!L183</f>
        <v>0.49928169251014087</v>
      </c>
      <c r="N183" s="28"/>
      <c r="O183" s="32"/>
      <c r="P183" s="32"/>
      <c r="Q183" s="32"/>
      <c r="R183" s="32"/>
      <c r="S183" s="32"/>
      <c r="T183" s="32"/>
      <c r="U183" s="32"/>
      <c r="V183" s="32"/>
      <c r="W183" s="32"/>
      <c r="X183" s="32"/>
    </row>
    <row r="184" spans="1:24" x14ac:dyDescent="0.25">
      <c r="A184" s="28" t="s">
        <v>259</v>
      </c>
      <c r="B184" s="36" t="e">
        <f>Captado_Privado!B184/Captado_Mecenato!B184</f>
        <v>#DIV/0!</v>
      </c>
      <c r="C184" s="36">
        <f>Captado_Privado!C184/Captado_Mecenato!C184</f>
        <v>0.66235923013275955</v>
      </c>
      <c r="D184" s="36">
        <f>Captado_Privado!D184/Captado_Mecenato!D184</f>
        <v>0.76796707368233985</v>
      </c>
      <c r="E184" s="36" t="e">
        <f>Captado_Privado!E184/Captado_Mecenato!E184</f>
        <v>#DIV/0!</v>
      </c>
      <c r="F184" s="36">
        <f>Captado_Privado!F184/Captado_Mecenato!F184</f>
        <v>0.90387084425008069</v>
      </c>
      <c r="G184" s="36">
        <f>Captado_Privado!G184/Captado_Mecenato!G184</f>
        <v>0.84356692441623093</v>
      </c>
      <c r="H184" s="36" t="e">
        <f>Captado_Privado!H184/Captado_Mecenato!H184</f>
        <v>#DIV/0!</v>
      </c>
      <c r="I184" s="36">
        <f>Captado_Privado!I184/Captado_Mecenato!I184</f>
        <v>0.64613760900198403</v>
      </c>
      <c r="J184" s="36">
        <f>Captado_Privado!J184/Captado_Mecenato!J184</f>
        <v>0.48962269169437628</v>
      </c>
      <c r="K184" s="36" t="e">
        <f>Captado_Privado!K184/Captado_Mecenato!K184</f>
        <v>#DIV/0!</v>
      </c>
      <c r="L184" s="36">
        <f>Captado_Privado!L184/Captado_Mecenato!L184</f>
        <v>0.70024286501161137</v>
      </c>
      <c r="N184" s="28"/>
      <c r="O184" s="32"/>
      <c r="P184" s="32"/>
      <c r="Q184" s="32"/>
      <c r="R184" s="32"/>
      <c r="S184" s="32"/>
      <c r="T184" s="32"/>
      <c r="U184" s="32"/>
      <c r="V184" s="32"/>
      <c r="W184" s="32"/>
      <c r="X184" s="32"/>
    </row>
    <row r="185" spans="1:24" x14ac:dyDescent="0.25">
      <c r="A185" s="28" t="s">
        <v>260</v>
      </c>
      <c r="B185" s="36" t="e">
        <f>Captado_Privado!B185/Captado_Mecenato!B185</f>
        <v>#DIV/0!</v>
      </c>
      <c r="C185" s="36">
        <f>Captado_Privado!C185/Captado_Mecenato!C185</f>
        <v>0.68706044205316608</v>
      </c>
      <c r="D185" s="36">
        <f>Captado_Privado!D185/Captado_Mecenato!D185</f>
        <v>1</v>
      </c>
      <c r="E185" s="36" t="e">
        <f>Captado_Privado!E185/Captado_Mecenato!E185</f>
        <v>#DIV/0!</v>
      </c>
      <c r="F185" s="36" t="e">
        <f>Captado_Privado!F185/Captado_Mecenato!F185</f>
        <v>#DIV/0!</v>
      </c>
      <c r="G185" s="36">
        <f>Captado_Privado!G185/Captado_Mecenato!G185</f>
        <v>1</v>
      </c>
      <c r="H185" s="36" t="e">
        <f>Captado_Privado!H185/Captado_Mecenato!H185</f>
        <v>#DIV/0!</v>
      </c>
      <c r="I185" s="36">
        <f>Captado_Privado!I185/Captado_Mecenato!I185</f>
        <v>0</v>
      </c>
      <c r="J185" s="36" t="e">
        <f>Captado_Privado!J185/Captado_Mecenato!J185</f>
        <v>#DIV/0!</v>
      </c>
      <c r="K185" s="36" t="e">
        <f>Captado_Privado!K185/Captado_Mecenato!K185</f>
        <v>#DIV/0!</v>
      </c>
      <c r="L185" s="36">
        <f>Captado_Privado!L185/Captado_Mecenato!L185</f>
        <v>0.69795644523439138</v>
      </c>
      <c r="N185" s="28"/>
      <c r="O185" s="32"/>
      <c r="P185" s="32"/>
      <c r="Q185" s="32"/>
      <c r="R185" s="32"/>
      <c r="S185" s="32"/>
      <c r="T185" s="32"/>
      <c r="U185" s="32"/>
      <c r="V185" s="32"/>
      <c r="W185" s="32"/>
      <c r="X185" s="32"/>
    </row>
    <row r="186" spans="1:24" x14ac:dyDescent="0.25">
      <c r="A186" s="28" t="s">
        <v>261</v>
      </c>
      <c r="B186" s="36" t="e">
        <f>Captado_Privado!B186/Captado_Mecenato!B186</f>
        <v>#DIV/0!</v>
      </c>
      <c r="C186" s="36">
        <f>Captado_Privado!C186/Captado_Mecenato!C186</f>
        <v>0.45157240084402156</v>
      </c>
      <c r="D186" s="36">
        <f>Captado_Privado!D186/Captado_Mecenato!D186</f>
        <v>0</v>
      </c>
      <c r="E186" s="36" t="e">
        <f>Captado_Privado!E186/Captado_Mecenato!E186</f>
        <v>#DIV/0!</v>
      </c>
      <c r="F186" s="36">
        <f>Captado_Privado!F186/Captado_Mecenato!F186</f>
        <v>0</v>
      </c>
      <c r="G186" s="36" t="e">
        <f>Captado_Privado!G186/Captado_Mecenato!G186</f>
        <v>#DIV/0!</v>
      </c>
      <c r="H186" s="36" t="e">
        <f>Captado_Privado!H186/Captado_Mecenato!H186</f>
        <v>#DIV/0!</v>
      </c>
      <c r="I186" s="36">
        <f>Captado_Privado!I186/Captado_Mecenato!I186</f>
        <v>1</v>
      </c>
      <c r="J186" s="36">
        <f>Captado_Privado!J186/Captado_Mecenato!J186</f>
        <v>0</v>
      </c>
      <c r="K186" s="36" t="e">
        <f>Captado_Privado!K186/Captado_Mecenato!K186</f>
        <v>#DIV/0!</v>
      </c>
      <c r="L186" s="36">
        <f>Captado_Privado!L186/Captado_Mecenato!L186</f>
        <v>0.26901336548997518</v>
      </c>
      <c r="N186" s="28"/>
      <c r="O186" s="32"/>
      <c r="P186" s="32"/>
      <c r="Q186" s="32"/>
      <c r="R186" s="32"/>
      <c r="S186" s="32"/>
      <c r="T186" s="32"/>
      <c r="U186" s="32"/>
      <c r="V186" s="32"/>
      <c r="W186" s="32"/>
      <c r="X186" s="32"/>
    </row>
    <row r="187" spans="1:24" x14ac:dyDescent="0.25">
      <c r="A187" s="28" t="s">
        <v>262</v>
      </c>
      <c r="B187" s="36">
        <f>Captado_Privado!B187/Captado_Mecenato!B187</f>
        <v>1</v>
      </c>
      <c r="C187" s="36">
        <f>Captado_Privado!C187/Captado_Mecenato!C187</f>
        <v>0.7180538457553205</v>
      </c>
      <c r="D187" s="36">
        <f>Captado_Privado!D187/Captado_Mecenato!D187</f>
        <v>0.64696540121057156</v>
      </c>
      <c r="E187" s="36" t="e">
        <f>Captado_Privado!E187/Captado_Mecenato!E187</f>
        <v>#DIV/0!</v>
      </c>
      <c r="F187" s="36">
        <f>Captado_Privado!F187/Captado_Mecenato!F187</f>
        <v>1</v>
      </c>
      <c r="G187" s="36">
        <f>Captado_Privado!G187/Captado_Mecenato!G187</f>
        <v>1</v>
      </c>
      <c r="H187" s="36" t="e">
        <f>Captado_Privado!H187/Captado_Mecenato!H187</f>
        <v>#DIV/0!</v>
      </c>
      <c r="I187" s="36">
        <f>Captado_Privado!I187/Captado_Mecenato!I187</f>
        <v>0.91372853034187174</v>
      </c>
      <c r="J187" s="36">
        <f>Captado_Privado!J187/Captado_Mecenato!J187</f>
        <v>0.95767088948493462</v>
      </c>
      <c r="K187" s="36" t="e">
        <f>Captado_Privado!K187/Captado_Mecenato!K187</f>
        <v>#DIV/0!</v>
      </c>
      <c r="L187" s="36">
        <f>Captado_Privado!L187/Captado_Mecenato!L187</f>
        <v>0.84311344815878331</v>
      </c>
      <c r="N187" s="28"/>
      <c r="O187" s="32"/>
      <c r="P187" s="32"/>
      <c r="Q187" s="32"/>
      <c r="R187" s="32"/>
      <c r="S187" s="32"/>
      <c r="T187" s="32"/>
      <c r="U187" s="32"/>
      <c r="V187" s="32"/>
      <c r="W187" s="32"/>
      <c r="X187" s="32"/>
    </row>
    <row r="188" spans="1:24" x14ac:dyDescent="0.25">
      <c r="A188" s="28" t="s">
        <v>263</v>
      </c>
      <c r="B188" s="36">
        <f>Captado_Privado!B188/Captado_Mecenato!B188</f>
        <v>1</v>
      </c>
      <c r="C188" s="36">
        <f>Captado_Privado!C188/Captado_Mecenato!C188</f>
        <v>0.63503649635036508</v>
      </c>
      <c r="D188" s="36" t="e">
        <f>Captado_Privado!D188/Captado_Mecenato!D188</f>
        <v>#DIV/0!</v>
      </c>
      <c r="E188" s="36" t="e">
        <f>Captado_Privado!E188/Captado_Mecenato!E188</f>
        <v>#DIV/0!</v>
      </c>
      <c r="F188" s="36" t="e">
        <f>Captado_Privado!F188/Captado_Mecenato!F188</f>
        <v>#DIV/0!</v>
      </c>
      <c r="G188" s="36" t="e">
        <f>Captado_Privado!G188/Captado_Mecenato!G188</f>
        <v>#DIV/0!</v>
      </c>
      <c r="H188" s="36" t="e">
        <f>Captado_Privado!H188/Captado_Mecenato!H188</f>
        <v>#DIV/0!</v>
      </c>
      <c r="I188" s="36" t="e">
        <f>Captado_Privado!I188/Captado_Mecenato!I188</f>
        <v>#DIV/0!</v>
      </c>
      <c r="J188" s="36" t="e">
        <f>Captado_Privado!J188/Captado_Mecenato!J188</f>
        <v>#DIV/0!</v>
      </c>
      <c r="K188" s="36" t="e">
        <f>Captado_Privado!K188/Captado_Mecenato!K188</f>
        <v>#DIV/0!</v>
      </c>
      <c r="L188" s="36">
        <f>Captado_Privado!L188/Captado_Mecenato!L188</f>
        <v>0.83022071307300516</v>
      </c>
      <c r="N188" s="28"/>
      <c r="O188" s="32"/>
      <c r="P188" s="32"/>
      <c r="Q188" s="32"/>
      <c r="R188" s="32"/>
      <c r="S188" s="32"/>
      <c r="T188" s="32"/>
      <c r="U188" s="32"/>
      <c r="V188" s="32"/>
      <c r="W188" s="32"/>
      <c r="X188" s="32"/>
    </row>
    <row r="189" spans="1:24" x14ac:dyDescent="0.25">
      <c r="A189" s="28" t="s">
        <v>264</v>
      </c>
      <c r="B189" s="36" t="e">
        <f>Captado_Privado!B189/Captado_Mecenato!B189</f>
        <v>#DIV/0!</v>
      </c>
      <c r="C189" s="36">
        <f>Captado_Privado!C189/Captado_Mecenato!C189</f>
        <v>0.88638366150678449</v>
      </c>
      <c r="D189" s="36">
        <f>Captado_Privado!D189/Captado_Mecenato!D189</f>
        <v>0.33333333333333331</v>
      </c>
      <c r="E189" s="36" t="e">
        <f>Captado_Privado!E189/Captado_Mecenato!E189</f>
        <v>#DIV/0!</v>
      </c>
      <c r="F189" s="36" t="e">
        <f>Captado_Privado!F189/Captado_Mecenato!F189</f>
        <v>#DIV/0!</v>
      </c>
      <c r="G189" s="36" t="e">
        <f>Captado_Privado!G189/Captado_Mecenato!G189</f>
        <v>#DIV/0!</v>
      </c>
      <c r="H189" s="36" t="e">
        <f>Captado_Privado!H189/Captado_Mecenato!H189</f>
        <v>#DIV/0!</v>
      </c>
      <c r="I189" s="36">
        <f>Captado_Privado!I189/Captado_Mecenato!I189</f>
        <v>1</v>
      </c>
      <c r="J189" s="36" t="e">
        <f>Captado_Privado!J189/Captado_Mecenato!J189</f>
        <v>#DIV/0!</v>
      </c>
      <c r="K189" s="36" t="e">
        <f>Captado_Privado!K189/Captado_Mecenato!K189</f>
        <v>#DIV/0!</v>
      </c>
      <c r="L189" s="36">
        <f>Captado_Privado!L189/Captado_Mecenato!L189</f>
        <v>0.76971652011142377</v>
      </c>
      <c r="N189" s="28"/>
      <c r="O189" s="32"/>
      <c r="P189" s="32"/>
      <c r="Q189" s="32"/>
      <c r="R189" s="32"/>
      <c r="S189" s="32"/>
      <c r="T189" s="32"/>
      <c r="U189" s="32"/>
      <c r="V189" s="32"/>
      <c r="W189" s="32"/>
      <c r="X189" s="32"/>
    </row>
    <row r="190" spans="1:24" x14ac:dyDescent="0.25">
      <c r="A190" s="28" t="s">
        <v>265</v>
      </c>
      <c r="B190" s="36">
        <f>Captado_Privado!B190/Captado_Mecenato!B190</f>
        <v>1</v>
      </c>
      <c r="C190" s="36">
        <f>Captado_Privado!C190/Captado_Mecenato!C190</f>
        <v>0.75493571818981564</v>
      </c>
      <c r="D190" s="36">
        <f>Captado_Privado!D190/Captado_Mecenato!D190</f>
        <v>0.88897317233837547</v>
      </c>
      <c r="E190" s="36" t="e">
        <f>Captado_Privado!E190/Captado_Mecenato!E190</f>
        <v>#DIV/0!</v>
      </c>
      <c r="F190" s="36">
        <f>Captado_Privado!F190/Captado_Mecenato!F190</f>
        <v>0.91400491400491402</v>
      </c>
      <c r="G190" s="36">
        <f>Captado_Privado!G190/Captado_Mecenato!G190</f>
        <v>1</v>
      </c>
      <c r="H190" s="36" t="e">
        <f>Captado_Privado!H190/Captado_Mecenato!H190</f>
        <v>#DIV/0!</v>
      </c>
      <c r="I190" s="36">
        <f>Captado_Privado!I190/Captado_Mecenato!I190</f>
        <v>0.729059263652445</v>
      </c>
      <c r="J190" s="36">
        <f>Captado_Privado!J190/Captado_Mecenato!J190</f>
        <v>1</v>
      </c>
      <c r="K190" s="36" t="e">
        <f>Captado_Privado!K190/Captado_Mecenato!K190</f>
        <v>#DIV/0!</v>
      </c>
      <c r="L190" s="36">
        <f>Captado_Privado!L190/Captado_Mecenato!L190</f>
        <v>0.79531446328843503</v>
      </c>
      <c r="N190" s="28"/>
      <c r="O190" s="32"/>
      <c r="P190" s="32"/>
      <c r="Q190" s="32"/>
      <c r="R190" s="32"/>
      <c r="S190" s="32"/>
      <c r="T190" s="32"/>
      <c r="U190" s="32"/>
      <c r="V190" s="32"/>
      <c r="W190" s="32"/>
      <c r="X190" s="32"/>
    </row>
    <row r="191" spans="1:24" x14ac:dyDescent="0.25">
      <c r="A191" s="28" t="s">
        <v>266</v>
      </c>
      <c r="B191" s="36">
        <f>Captado_Privado!B191/Captado_Mecenato!B191</f>
        <v>1</v>
      </c>
      <c r="C191" s="36">
        <f>Captado_Privado!C191/Captado_Mecenato!C191</f>
        <v>0.83702631613318845</v>
      </c>
      <c r="D191" s="36">
        <f>Captado_Privado!D191/Captado_Mecenato!D191</f>
        <v>0.86175322106987551</v>
      </c>
      <c r="E191" s="36" t="e">
        <f>Captado_Privado!E191/Captado_Mecenato!E191</f>
        <v>#DIV/0!</v>
      </c>
      <c r="F191" s="36">
        <f>Captado_Privado!F191/Captado_Mecenato!F191</f>
        <v>0.96444786248676073</v>
      </c>
      <c r="G191" s="36">
        <f>Captado_Privado!G191/Captado_Mecenato!G191</f>
        <v>0.96120721393979114</v>
      </c>
      <c r="H191" s="36" t="e">
        <f>Captado_Privado!H191/Captado_Mecenato!H191</f>
        <v>#DIV/0!</v>
      </c>
      <c r="I191" s="36">
        <f>Captado_Privado!I191/Captado_Mecenato!I191</f>
        <v>0.9602900966880914</v>
      </c>
      <c r="J191" s="36">
        <f>Captado_Privado!J191/Captado_Mecenato!J191</f>
        <v>1</v>
      </c>
      <c r="K191" s="36" t="e">
        <f>Captado_Privado!K191/Captado_Mecenato!K191</f>
        <v>#DIV/0!</v>
      </c>
      <c r="L191" s="36">
        <f>Captado_Privado!L191/Captado_Mecenato!L191</f>
        <v>0.92132548300144668</v>
      </c>
      <c r="N191" s="28"/>
      <c r="O191" s="32"/>
      <c r="P191" s="32"/>
      <c r="Q191" s="32"/>
      <c r="R191" s="32"/>
      <c r="S191" s="32"/>
      <c r="T191" s="32"/>
      <c r="U191" s="32"/>
      <c r="V191" s="32"/>
      <c r="W191" s="32"/>
      <c r="X191" s="32"/>
    </row>
    <row r="192" spans="1:24" x14ac:dyDescent="0.25">
      <c r="A192" s="28" t="s">
        <v>267</v>
      </c>
      <c r="B192" s="36">
        <f>Captado_Privado!B192/Captado_Mecenato!B192</f>
        <v>1</v>
      </c>
      <c r="C192" s="36">
        <f>Captado_Privado!C192/Captado_Mecenato!C192</f>
        <v>1</v>
      </c>
      <c r="D192" s="36">
        <f>Captado_Privado!D192/Captado_Mecenato!D192</f>
        <v>0.44676547045776871</v>
      </c>
      <c r="E192" s="36" t="e">
        <f>Captado_Privado!E192/Captado_Mecenato!E192</f>
        <v>#DIV/0!</v>
      </c>
      <c r="F192" s="36">
        <f>Captado_Privado!F192/Captado_Mecenato!F192</f>
        <v>1</v>
      </c>
      <c r="G192" s="36">
        <f>Captado_Privado!G192/Captado_Mecenato!G192</f>
        <v>1</v>
      </c>
      <c r="H192" s="36" t="e">
        <f>Captado_Privado!H192/Captado_Mecenato!H192</f>
        <v>#DIV/0!</v>
      </c>
      <c r="I192" s="36">
        <f>Captado_Privado!I192/Captado_Mecenato!I192</f>
        <v>1</v>
      </c>
      <c r="J192" s="36">
        <f>Captado_Privado!J192/Captado_Mecenato!J192</f>
        <v>1</v>
      </c>
      <c r="K192" s="36" t="e">
        <f>Captado_Privado!K192/Captado_Mecenato!K192</f>
        <v>#DIV/0!</v>
      </c>
      <c r="L192" s="36">
        <f>Captado_Privado!L192/Captado_Mecenato!L192</f>
        <v>0.89280299082839476</v>
      </c>
      <c r="N192" s="28"/>
      <c r="O192" s="32"/>
      <c r="P192" s="32"/>
      <c r="Q192" s="32"/>
      <c r="R192" s="32"/>
      <c r="S192" s="32"/>
      <c r="T192" s="32"/>
      <c r="U192" s="32"/>
      <c r="V192" s="32"/>
      <c r="W192" s="32"/>
      <c r="X192" s="32"/>
    </row>
    <row r="193" spans="1:24" x14ac:dyDescent="0.25">
      <c r="A193" s="28" t="s">
        <v>268</v>
      </c>
      <c r="B193" s="36">
        <f>Captado_Privado!B193/Captado_Mecenato!B193</f>
        <v>0.87430828738667377</v>
      </c>
      <c r="C193" s="36">
        <f>Captado_Privado!C193/Captado_Mecenato!C193</f>
        <v>0.70891402012671001</v>
      </c>
      <c r="D193" s="36">
        <f>Captado_Privado!D193/Captado_Mecenato!D193</f>
        <v>0.7054356594024489</v>
      </c>
      <c r="E193" s="36" t="e">
        <f>Captado_Privado!E193/Captado_Mecenato!E193</f>
        <v>#DIV/0!</v>
      </c>
      <c r="F193" s="36">
        <f>Captado_Privado!F193/Captado_Mecenato!F193</f>
        <v>0.67576191558309229</v>
      </c>
      <c r="G193" s="36">
        <f>Captado_Privado!G193/Captado_Mecenato!G193</f>
        <v>0.7343595544090914</v>
      </c>
      <c r="H193" s="36" t="e">
        <f>Captado_Privado!H193/Captado_Mecenato!H193</f>
        <v>#DIV/0!</v>
      </c>
      <c r="I193" s="36">
        <f>Captado_Privado!I193/Captado_Mecenato!I193</f>
        <v>0.72790603422584299</v>
      </c>
      <c r="J193" s="36">
        <f>Captado_Privado!J193/Captado_Mecenato!J193</f>
        <v>0.94558162736257112</v>
      </c>
      <c r="K193" s="36" t="e">
        <f>Captado_Privado!K193/Captado_Mecenato!K193</f>
        <v>#DIV/0!</v>
      </c>
      <c r="L193" s="36">
        <f>Captado_Privado!L193/Captado_Mecenato!L193</f>
        <v>0.75333211590247384</v>
      </c>
      <c r="N193" s="28"/>
      <c r="O193" s="32"/>
      <c r="P193" s="32"/>
      <c r="Q193" s="32"/>
      <c r="R193" s="32"/>
      <c r="S193" s="32"/>
      <c r="T193" s="32"/>
      <c r="U193" s="32"/>
      <c r="V193" s="32"/>
      <c r="W193" s="32"/>
      <c r="X193" s="32"/>
    </row>
    <row r="194" spans="1:24" x14ac:dyDescent="0.25">
      <c r="A194" s="28" t="s">
        <v>269</v>
      </c>
      <c r="B194" s="36">
        <f>Captado_Privado!B194/Captado_Mecenato!B194</f>
        <v>1</v>
      </c>
      <c r="C194" s="36">
        <f>Captado_Privado!C194/Captado_Mecenato!C194</f>
        <v>0.91062469297815118</v>
      </c>
      <c r="D194" s="36">
        <f>Captado_Privado!D194/Captado_Mecenato!D194</f>
        <v>0.87292171471090008</v>
      </c>
      <c r="E194" s="36" t="e">
        <f>Captado_Privado!E194/Captado_Mecenato!E194</f>
        <v>#DIV/0!</v>
      </c>
      <c r="F194" s="36">
        <f>Captado_Privado!F194/Captado_Mecenato!F194</f>
        <v>0.906713768528843</v>
      </c>
      <c r="G194" s="36">
        <f>Captado_Privado!G194/Captado_Mecenato!G194</f>
        <v>0.89453659428894838</v>
      </c>
      <c r="H194" s="36" t="e">
        <f>Captado_Privado!H194/Captado_Mecenato!H194</f>
        <v>#DIV/0!</v>
      </c>
      <c r="I194" s="36">
        <f>Captado_Privado!I194/Captado_Mecenato!I194</f>
        <v>0.94559992967910689</v>
      </c>
      <c r="J194" s="36">
        <f>Captado_Privado!J194/Captado_Mecenato!J194</f>
        <v>0.91095197485074186</v>
      </c>
      <c r="K194" s="36" t="e">
        <f>Captado_Privado!K194/Captado_Mecenato!K194</f>
        <v>#DIV/0!</v>
      </c>
      <c r="L194" s="36">
        <f>Captado_Privado!L194/Captado_Mecenato!L194</f>
        <v>0.91436336629376413</v>
      </c>
      <c r="N194" s="28"/>
      <c r="O194" s="32"/>
      <c r="P194" s="32"/>
      <c r="Q194" s="32"/>
      <c r="R194" s="32"/>
      <c r="S194" s="32"/>
      <c r="T194" s="32"/>
      <c r="U194" s="32"/>
      <c r="V194" s="32"/>
      <c r="W194" s="32"/>
      <c r="X194" s="32"/>
    </row>
    <row r="195" spans="1:24" x14ac:dyDescent="0.25">
      <c r="A195" s="28" t="s">
        <v>270</v>
      </c>
      <c r="B195" s="36">
        <f>Captado_Privado!B195/Captado_Mecenato!B195</f>
        <v>1</v>
      </c>
      <c r="C195" s="36">
        <f>Captado_Privado!C195/Captado_Mecenato!C195</f>
        <v>0.92596834675149353</v>
      </c>
      <c r="D195" s="36">
        <f>Captado_Privado!D195/Captado_Mecenato!D195</f>
        <v>0.97367716853564745</v>
      </c>
      <c r="E195" s="36" t="e">
        <f>Captado_Privado!E195/Captado_Mecenato!E195</f>
        <v>#DIV/0!</v>
      </c>
      <c r="F195" s="36">
        <f>Captado_Privado!F195/Captado_Mecenato!F195</f>
        <v>1</v>
      </c>
      <c r="G195" s="36">
        <f>Captado_Privado!G195/Captado_Mecenato!G195</f>
        <v>0.99793290161413239</v>
      </c>
      <c r="H195" s="36" t="e">
        <f>Captado_Privado!H195/Captado_Mecenato!H195</f>
        <v>#DIV/0!</v>
      </c>
      <c r="I195" s="36">
        <f>Captado_Privado!I195/Captado_Mecenato!I195</f>
        <v>0.95441173495883469</v>
      </c>
      <c r="J195" s="36">
        <f>Captado_Privado!J195/Captado_Mecenato!J195</f>
        <v>0.99013387630996941</v>
      </c>
      <c r="K195" s="36" t="e">
        <f>Captado_Privado!K195/Captado_Mecenato!K195</f>
        <v>#DIV/0!</v>
      </c>
      <c r="L195" s="36">
        <f>Captado_Privado!L195/Captado_Mecenato!L195</f>
        <v>0.95529681131762123</v>
      </c>
      <c r="N195" s="28"/>
      <c r="O195" s="32"/>
      <c r="P195" s="32"/>
      <c r="Q195" s="32"/>
      <c r="R195" s="32"/>
      <c r="S195" s="32"/>
      <c r="T195" s="32"/>
      <c r="U195" s="32"/>
      <c r="V195" s="32"/>
      <c r="W195" s="32"/>
      <c r="X195" s="32"/>
    </row>
    <row r="196" spans="1:24" x14ac:dyDescent="0.25">
      <c r="A196" s="28" t="s">
        <v>271</v>
      </c>
      <c r="B196" s="36">
        <f>Captado_Privado!B196/Captado_Mecenato!B196</f>
        <v>1</v>
      </c>
      <c r="C196" s="36">
        <f>Captado_Privado!C196/Captado_Mecenato!C196</f>
        <v>0.96310715500016886</v>
      </c>
      <c r="D196" s="36">
        <f>Captado_Privado!D196/Captado_Mecenato!D196</f>
        <v>0.88857418126823584</v>
      </c>
      <c r="E196" s="36" t="e">
        <f>Captado_Privado!E196/Captado_Mecenato!E196</f>
        <v>#DIV/0!</v>
      </c>
      <c r="F196" s="36">
        <f>Captado_Privado!F196/Captado_Mecenato!F196</f>
        <v>1</v>
      </c>
      <c r="G196" s="36">
        <f>Captado_Privado!G196/Captado_Mecenato!G196</f>
        <v>0.9743255389752451</v>
      </c>
      <c r="H196" s="36" t="e">
        <f>Captado_Privado!H196/Captado_Mecenato!H196</f>
        <v>#DIV/0!</v>
      </c>
      <c r="I196" s="36">
        <f>Captado_Privado!I196/Captado_Mecenato!I196</f>
        <v>0.97591689889950894</v>
      </c>
      <c r="J196" s="36">
        <f>Captado_Privado!J196/Captado_Mecenato!J196</f>
        <v>0.98930740993283883</v>
      </c>
      <c r="K196" s="36" t="e">
        <f>Captado_Privado!K196/Captado_Mecenato!K196</f>
        <v>#DIV/0!</v>
      </c>
      <c r="L196" s="36">
        <f>Captado_Privado!L196/Captado_Mecenato!L196</f>
        <v>0.96880462174486992</v>
      </c>
      <c r="N196" s="28"/>
      <c r="O196" s="32"/>
      <c r="P196" s="32"/>
      <c r="Q196" s="32"/>
      <c r="R196" s="32"/>
      <c r="S196" s="32"/>
      <c r="T196" s="32"/>
      <c r="U196" s="32"/>
      <c r="V196" s="32"/>
      <c r="W196" s="32"/>
      <c r="X196" s="32"/>
    </row>
    <row r="197" spans="1:24" x14ac:dyDescent="0.25">
      <c r="A197" s="28" t="s">
        <v>272</v>
      </c>
      <c r="B197" s="36">
        <f>Captado_Privado!B197/Captado_Mecenato!B197</f>
        <v>0.97429268323080265</v>
      </c>
      <c r="C197" s="36">
        <f>Captado_Privado!C197/Captado_Mecenato!C197</f>
        <v>0.93222572546234261</v>
      </c>
      <c r="D197" s="36">
        <f>Captado_Privado!D197/Captado_Mecenato!D197</f>
        <v>0.8504531142151196</v>
      </c>
      <c r="E197" s="36" t="e">
        <f>Captado_Privado!E197/Captado_Mecenato!E197</f>
        <v>#DIV/0!</v>
      </c>
      <c r="F197" s="36">
        <f>Captado_Privado!F197/Captado_Mecenato!F197</f>
        <v>0.97514440258140223</v>
      </c>
      <c r="G197" s="36">
        <f>Captado_Privado!G197/Captado_Mecenato!G197</f>
        <v>0.86271478388592493</v>
      </c>
      <c r="H197" s="36" t="e">
        <f>Captado_Privado!H197/Captado_Mecenato!H197</f>
        <v>#DIV/0!</v>
      </c>
      <c r="I197" s="36">
        <f>Captado_Privado!I197/Captado_Mecenato!I197</f>
        <v>0.95403505809842892</v>
      </c>
      <c r="J197" s="36">
        <f>Captado_Privado!J197/Captado_Mecenato!J197</f>
        <v>0.9889714972347684</v>
      </c>
      <c r="K197" s="36" t="e">
        <f>Captado_Privado!K197/Captado_Mecenato!K197</f>
        <v>#DIV/0!</v>
      </c>
      <c r="L197" s="36">
        <f>Captado_Privado!L197/Captado_Mecenato!L197</f>
        <v>0.94421755736525625</v>
      </c>
      <c r="N197" s="28"/>
      <c r="O197" s="32"/>
      <c r="P197" s="32"/>
      <c r="Q197" s="32"/>
      <c r="R197" s="32"/>
      <c r="S197" s="32"/>
      <c r="T197" s="32"/>
      <c r="U197" s="32"/>
      <c r="V197" s="32"/>
      <c r="W197" s="32"/>
      <c r="X197" s="32"/>
    </row>
    <row r="198" spans="1:24" x14ac:dyDescent="0.25">
      <c r="A198" s="28" t="s">
        <v>273</v>
      </c>
      <c r="B198" s="36" t="e">
        <f>Captado_Privado!B198/Captado_Mecenato!B198</f>
        <v>#DIV/0!</v>
      </c>
      <c r="C198" s="36">
        <f>Captado_Privado!C198/Captado_Mecenato!C198</f>
        <v>0.57566549606153605</v>
      </c>
      <c r="D198" s="36" t="e">
        <f>Captado_Privado!D198/Captado_Mecenato!D198</f>
        <v>#DIV/0!</v>
      </c>
      <c r="E198" s="36" t="e">
        <f>Captado_Privado!E198/Captado_Mecenato!E198</f>
        <v>#DIV/0!</v>
      </c>
      <c r="F198" s="36">
        <f>Captado_Privado!F198/Captado_Mecenato!F198</f>
        <v>1</v>
      </c>
      <c r="G198" s="36" t="e">
        <f>Captado_Privado!G198/Captado_Mecenato!G198</f>
        <v>#DIV/0!</v>
      </c>
      <c r="H198" s="36" t="e">
        <f>Captado_Privado!H198/Captado_Mecenato!H198</f>
        <v>#DIV/0!</v>
      </c>
      <c r="I198" s="36">
        <f>Captado_Privado!I198/Captado_Mecenato!I198</f>
        <v>0.97575757575757571</v>
      </c>
      <c r="J198" s="36">
        <f>Captado_Privado!J198/Captado_Mecenato!J198</f>
        <v>0</v>
      </c>
      <c r="K198" s="36" t="e">
        <f>Captado_Privado!K198/Captado_Mecenato!K198</f>
        <v>#DIV/0!</v>
      </c>
      <c r="L198" s="36">
        <f>Captado_Privado!L198/Captado_Mecenato!L198</f>
        <v>0.75521456575035473</v>
      </c>
      <c r="N198" s="28"/>
      <c r="O198" s="32"/>
      <c r="P198" s="32"/>
      <c r="Q198" s="32"/>
      <c r="R198" s="32"/>
      <c r="S198" s="32"/>
      <c r="T198" s="32"/>
      <c r="U198" s="32"/>
      <c r="V198" s="32"/>
      <c r="W198" s="32"/>
      <c r="X198" s="32"/>
    </row>
    <row r="199" spans="1:24" x14ac:dyDescent="0.25">
      <c r="A199" s="28" t="s">
        <v>274</v>
      </c>
      <c r="B199" s="36" t="e">
        <f>Captado_Privado!B199/Captado_Mecenato!B199</f>
        <v>#DIV/0!</v>
      </c>
      <c r="C199" s="36">
        <f>Captado_Privado!C199/Captado_Mecenato!C199</f>
        <v>0.92346623033873332</v>
      </c>
      <c r="D199" s="36">
        <f>Captado_Privado!D199/Captado_Mecenato!D199</f>
        <v>0</v>
      </c>
      <c r="E199" s="36" t="e">
        <f>Captado_Privado!E199/Captado_Mecenato!E199</f>
        <v>#DIV/0!</v>
      </c>
      <c r="F199" s="36" t="e">
        <f>Captado_Privado!F199/Captado_Mecenato!F199</f>
        <v>#DIV/0!</v>
      </c>
      <c r="G199" s="36">
        <f>Captado_Privado!G199/Captado_Mecenato!G199</f>
        <v>1</v>
      </c>
      <c r="H199" s="36" t="e">
        <f>Captado_Privado!H199/Captado_Mecenato!H199</f>
        <v>#DIV/0!</v>
      </c>
      <c r="I199" s="36">
        <f>Captado_Privado!I199/Captado_Mecenato!I199</f>
        <v>1</v>
      </c>
      <c r="J199" s="36">
        <f>Captado_Privado!J199/Captado_Mecenato!J199</f>
        <v>0</v>
      </c>
      <c r="K199" s="36" t="e">
        <f>Captado_Privado!K199/Captado_Mecenato!K199</f>
        <v>#DIV/0!</v>
      </c>
      <c r="L199" s="36">
        <f>Captado_Privado!L199/Captado_Mecenato!L199</f>
        <v>0.84506143545493395</v>
      </c>
      <c r="N199" s="28"/>
      <c r="O199" s="32"/>
      <c r="P199" s="32"/>
      <c r="Q199" s="32"/>
      <c r="R199" s="32"/>
      <c r="S199" s="32"/>
      <c r="T199" s="32"/>
      <c r="U199" s="32"/>
      <c r="V199" s="32"/>
      <c r="W199" s="32"/>
      <c r="X199" s="32"/>
    </row>
    <row r="200" spans="1:24" x14ac:dyDescent="0.25">
      <c r="A200" s="28" t="s">
        <v>275</v>
      </c>
      <c r="B200" s="36" t="e">
        <f>Captado_Privado!B200/Captado_Mecenato!B200</f>
        <v>#DIV/0!</v>
      </c>
      <c r="C200" s="36">
        <f>Captado_Privado!C200/Captado_Mecenato!C200</f>
        <v>0.8702153784650265</v>
      </c>
      <c r="D200" s="36">
        <f>Captado_Privado!D200/Captado_Mecenato!D200</f>
        <v>0.31169897677858188</v>
      </c>
      <c r="E200" s="36" t="e">
        <f>Captado_Privado!E200/Captado_Mecenato!E200</f>
        <v>#DIV/0!</v>
      </c>
      <c r="F200" s="36">
        <f>Captado_Privado!F200/Captado_Mecenato!F200</f>
        <v>1</v>
      </c>
      <c r="G200" s="36">
        <f>Captado_Privado!G200/Captado_Mecenato!G200</f>
        <v>0.76559579103802389</v>
      </c>
      <c r="H200" s="36" t="e">
        <f>Captado_Privado!H200/Captado_Mecenato!H200</f>
        <v>#DIV/0!</v>
      </c>
      <c r="I200" s="36">
        <f>Captado_Privado!I200/Captado_Mecenato!I200</f>
        <v>0.93745616812253307</v>
      </c>
      <c r="J200" s="36" t="e">
        <f>Captado_Privado!J200/Captado_Mecenato!J200</f>
        <v>#DIV/0!</v>
      </c>
      <c r="K200" s="36" t="e">
        <f>Captado_Privado!K200/Captado_Mecenato!K200</f>
        <v>#DIV/0!</v>
      </c>
      <c r="L200" s="36">
        <f>Captado_Privado!L200/Captado_Mecenato!L200</f>
        <v>0.88215595522785262</v>
      </c>
      <c r="N200" s="28"/>
      <c r="O200" s="32"/>
      <c r="P200" s="32"/>
      <c r="Q200" s="32"/>
      <c r="R200" s="32"/>
      <c r="S200" s="32"/>
      <c r="T200" s="32"/>
      <c r="U200" s="32"/>
      <c r="V200" s="32"/>
      <c r="W200" s="32"/>
      <c r="X200" s="32"/>
    </row>
    <row r="201" spans="1:24" x14ac:dyDescent="0.25">
      <c r="A201" s="28" t="s">
        <v>276</v>
      </c>
      <c r="B201" s="36">
        <f>Captado_Privado!B201/Captado_Mecenato!B201</f>
        <v>1</v>
      </c>
      <c r="C201" s="36">
        <f>Captado_Privado!C201/Captado_Mecenato!C201</f>
        <v>0.27808529877013177</v>
      </c>
      <c r="D201" s="36">
        <f>Captado_Privado!D201/Captado_Mecenato!D201</f>
        <v>0.65632971817513996</v>
      </c>
      <c r="E201" s="36" t="e">
        <f>Captado_Privado!E201/Captado_Mecenato!E201</f>
        <v>#DIV/0!</v>
      </c>
      <c r="F201" s="36">
        <f>Captado_Privado!F201/Captado_Mecenato!F201</f>
        <v>1</v>
      </c>
      <c r="G201" s="36">
        <f>Captado_Privado!G201/Captado_Mecenato!G201</f>
        <v>0.42967751637879403</v>
      </c>
      <c r="H201" s="36" t="e">
        <f>Captado_Privado!H201/Captado_Mecenato!H201</f>
        <v>#DIV/0!</v>
      </c>
      <c r="I201" s="36">
        <f>Captado_Privado!I201/Captado_Mecenato!I201</f>
        <v>0.78132584849769926</v>
      </c>
      <c r="J201" s="36">
        <f>Captado_Privado!J201/Captado_Mecenato!J201</f>
        <v>1</v>
      </c>
      <c r="K201" s="36" t="e">
        <f>Captado_Privado!K201/Captado_Mecenato!K201</f>
        <v>#DIV/0!</v>
      </c>
      <c r="L201" s="36">
        <f>Captado_Privado!L201/Captado_Mecenato!L201</f>
        <v>0.65955294769769346</v>
      </c>
      <c r="N201" s="28"/>
      <c r="O201" s="32"/>
      <c r="P201" s="32"/>
      <c r="Q201" s="32"/>
      <c r="R201" s="32"/>
      <c r="S201" s="32"/>
      <c r="T201" s="32"/>
      <c r="U201" s="32"/>
      <c r="V201" s="32"/>
      <c r="W201" s="32"/>
      <c r="X201" s="32"/>
    </row>
    <row r="202" spans="1:24" x14ac:dyDescent="0.25">
      <c r="A202" s="28" t="s">
        <v>6</v>
      </c>
      <c r="B202" s="36">
        <f>Captado_Privado!B202/Captado_Mecenato!B202</f>
        <v>0.95957414522656559</v>
      </c>
      <c r="C202" s="36">
        <f>Captado_Privado!C202/Captado_Mecenato!C202</f>
        <v>0.83601221204850451</v>
      </c>
      <c r="D202" s="36">
        <f>Captado_Privado!D202/Captado_Mecenato!D202</f>
        <v>0.81012216862085162</v>
      </c>
      <c r="E202" s="36" t="e">
        <f>Captado_Privado!E202/Captado_Mecenato!E202</f>
        <v>#DIV/0!</v>
      </c>
      <c r="F202" s="36">
        <f>Captado_Privado!F202/Captado_Mecenato!F202</f>
        <v>0.86783021100304625</v>
      </c>
      <c r="G202" s="36">
        <f>Captado_Privado!G202/Captado_Mecenato!G202</f>
        <v>0.86536901610537587</v>
      </c>
      <c r="H202" s="36" t="e">
        <f>Captado_Privado!H202/Captado_Mecenato!H202</f>
        <v>#DIV/0!</v>
      </c>
      <c r="I202" s="36">
        <f>Captado_Privado!I202/Captado_Mecenato!I202</f>
        <v>0.87219257978718467</v>
      </c>
      <c r="J202" s="36">
        <f>Captado_Privado!J202/Captado_Mecenato!J202</f>
        <v>0.93342874244839102</v>
      </c>
      <c r="K202" s="36" t="e">
        <f>Captado_Privado!K202/Captado_Mecenato!K202</f>
        <v>#DIV/0!</v>
      </c>
      <c r="L202" s="36">
        <f>Captado_Privado!L202/Captado_Mecenato!L202</f>
        <v>0.86657091027122946</v>
      </c>
      <c r="N202" s="28"/>
      <c r="O202" s="32"/>
      <c r="P202" s="32"/>
      <c r="Q202" s="32"/>
      <c r="R202" s="32"/>
      <c r="S202" s="32"/>
      <c r="T202" s="32"/>
      <c r="U202" s="32"/>
      <c r="V202" s="32"/>
      <c r="W202" s="32"/>
      <c r="X202" s="32"/>
    </row>
    <row r="203" spans="1:24" x14ac:dyDescent="0.25">
      <c r="A203" s="28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N203" s="28"/>
      <c r="O203" s="32"/>
      <c r="P203" s="32"/>
      <c r="Q203" s="32"/>
      <c r="R203" s="32"/>
      <c r="S203" s="32"/>
      <c r="T203" s="32"/>
      <c r="U203" s="32"/>
      <c r="V203" s="32"/>
      <c r="W203" s="32"/>
      <c r="X203" s="32"/>
    </row>
    <row r="204" spans="1:24" x14ac:dyDescent="0.25">
      <c r="A204" s="28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N204" s="28"/>
      <c r="O204" s="32"/>
      <c r="P204" s="32"/>
      <c r="Q204" s="32"/>
      <c r="R204" s="32"/>
      <c r="S204" s="32"/>
      <c r="T204" s="32"/>
      <c r="U204" s="32"/>
      <c r="V204" s="32"/>
      <c r="W204" s="32"/>
      <c r="X204" s="32"/>
    </row>
    <row r="205" spans="1:24" x14ac:dyDescent="0.25"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</row>
    <row r="206" spans="1:24" x14ac:dyDescent="0.25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</row>
    <row r="207" spans="1:24" x14ac:dyDescent="0.25">
      <c r="A207" s="28"/>
      <c r="B207" s="30">
        <v>2013</v>
      </c>
      <c r="C207" s="30">
        <v>2013</v>
      </c>
      <c r="D207" s="30">
        <v>2013</v>
      </c>
      <c r="E207" s="30">
        <v>2013</v>
      </c>
      <c r="F207" s="30">
        <v>2013</v>
      </c>
      <c r="G207" s="30">
        <v>2013</v>
      </c>
      <c r="H207" s="30">
        <v>2013</v>
      </c>
      <c r="I207" s="30">
        <v>2013</v>
      </c>
      <c r="J207" s="30">
        <v>2013</v>
      </c>
      <c r="K207" s="30">
        <v>2013</v>
      </c>
    </row>
    <row r="208" spans="1:24" x14ac:dyDescent="0.25">
      <c r="A208" s="28"/>
      <c r="B208" s="28" t="s">
        <v>283</v>
      </c>
      <c r="C208" s="28" t="s">
        <v>284</v>
      </c>
      <c r="D208" s="28" t="s">
        <v>285</v>
      </c>
      <c r="E208" s="28" t="s">
        <v>286</v>
      </c>
      <c r="F208" s="28" t="s">
        <v>287</v>
      </c>
      <c r="G208" s="28" t="s">
        <v>288</v>
      </c>
      <c r="H208" s="28" t="s">
        <v>289</v>
      </c>
      <c r="I208" s="28" t="s">
        <v>290</v>
      </c>
      <c r="J208" s="28" t="s">
        <v>291</v>
      </c>
      <c r="K208" s="28" t="s">
        <v>292</v>
      </c>
      <c r="L208" s="28" t="s">
        <v>293</v>
      </c>
      <c r="O208" s="28"/>
      <c r="P208" s="28"/>
      <c r="Q208" s="28"/>
      <c r="R208" s="28"/>
      <c r="S208" s="28"/>
      <c r="T208" s="28"/>
      <c r="U208" s="28"/>
      <c r="V208" s="28"/>
      <c r="W208" s="28"/>
      <c r="X208" s="28"/>
    </row>
    <row r="209" spans="1:24" x14ac:dyDescent="0.25">
      <c r="A209" s="28" t="s">
        <v>250</v>
      </c>
      <c r="B209" s="36" t="e">
        <f>Captado_Privado!B209/Captado_Mecenato!B209</f>
        <v>#DIV/0!</v>
      </c>
      <c r="C209" s="36">
        <f>Captado_Privado!C209/Captado_Mecenato!C209</f>
        <v>0</v>
      </c>
      <c r="D209" s="36">
        <f>Captado_Privado!D209/Captado_Mecenato!D209</f>
        <v>0.54954954954954949</v>
      </c>
      <c r="E209" s="36" t="e">
        <f>Captado_Privado!E209/Captado_Mecenato!E209</f>
        <v>#DIV/0!</v>
      </c>
      <c r="F209" s="36" t="e">
        <f>Captado_Privado!F209/Captado_Mecenato!F209</f>
        <v>#DIV/0!</v>
      </c>
      <c r="G209" s="36" t="e">
        <f>Captado_Privado!G209/Captado_Mecenato!G209</f>
        <v>#DIV/0!</v>
      </c>
      <c r="H209" s="36" t="e">
        <f>Captado_Privado!H209/Captado_Mecenato!H209</f>
        <v>#DIV/0!</v>
      </c>
      <c r="I209" s="36" t="e">
        <f>Captado_Privado!I209/Captado_Mecenato!I209</f>
        <v>#DIV/0!</v>
      </c>
      <c r="J209" s="36" t="e">
        <f>Captado_Privado!J209/Captado_Mecenato!J209</f>
        <v>#DIV/0!</v>
      </c>
      <c r="K209" s="36" t="e">
        <f>Captado_Privado!K209/Captado_Mecenato!K209</f>
        <v>#DIV/0!</v>
      </c>
      <c r="L209" s="36">
        <f>Captado_Privado!L209/Captado_Mecenato!L209</f>
        <v>0.47626223154620484</v>
      </c>
      <c r="N209" s="28"/>
      <c r="O209" s="32"/>
      <c r="P209" s="32"/>
      <c r="Q209" s="32"/>
      <c r="R209" s="32"/>
      <c r="S209" s="32"/>
      <c r="T209" s="32"/>
      <c r="U209" s="32"/>
      <c r="V209" s="32"/>
      <c r="W209" s="32"/>
      <c r="X209" s="32"/>
    </row>
    <row r="210" spans="1:24" x14ac:dyDescent="0.25">
      <c r="A210" s="28" t="s">
        <v>251</v>
      </c>
      <c r="B210" s="36" t="e">
        <f>Captado_Privado!B210/Captado_Mecenato!B210</f>
        <v>#DIV/0!</v>
      </c>
      <c r="C210" s="36">
        <f>Captado_Privado!C210/Captado_Mecenato!C210</f>
        <v>1</v>
      </c>
      <c r="D210" s="36" t="e">
        <f>Captado_Privado!D210/Captado_Mecenato!D210</f>
        <v>#DIV/0!</v>
      </c>
      <c r="E210" s="36" t="e">
        <f>Captado_Privado!E210/Captado_Mecenato!E210</f>
        <v>#DIV/0!</v>
      </c>
      <c r="F210" s="36" t="e">
        <f>Captado_Privado!F210/Captado_Mecenato!F210</f>
        <v>#DIV/0!</v>
      </c>
      <c r="G210" s="36" t="e">
        <f>Captado_Privado!G210/Captado_Mecenato!G210</f>
        <v>#DIV/0!</v>
      </c>
      <c r="H210" s="36" t="e">
        <f>Captado_Privado!H210/Captado_Mecenato!H210</f>
        <v>#DIV/0!</v>
      </c>
      <c r="I210" s="36" t="e">
        <f>Captado_Privado!I210/Captado_Mecenato!I210</f>
        <v>#DIV/0!</v>
      </c>
      <c r="J210" s="36" t="e">
        <f>Captado_Privado!J210/Captado_Mecenato!J210</f>
        <v>#DIV/0!</v>
      </c>
      <c r="K210" s="36" t="e">
        <f>Captado_Privado!K210/Captado_Mecenato!K210</f>
        <v>#DIV/0!</v>
      </c>
      <c r="L210" s="36">
        <f>Captado_Privado!L210/Captado_Mecenato!L210</f>
        <v>1</v>
      </c>
      <c r="N210" s="28"/>
      <c r="O210" s="32"/>
      <c r="P210" s="32"/>
      <c r="Q210" s="32"/>
      <c r="R210" s="32"/>
      <c r="S210" s="32"/>
      <c r="T210" s="32"/>
      <c r="U210" s="32"/>
      <c r="V210" s="32"/>
      <c r="W210" s="32"/>
      <c r="X210" s="32"/>
    </row>
    <row r="211" spans="1:24" x14ac:dyDescent="0.25">
      <c r="A211" s="28" t="s">
        <v>252</v>
      </c>
      <c r="B211" s="36" t="e">
        <f>Captado_Privado!B211/Captado_Mecenato!B211</f>
        <v>#DIV/0!</v>
      </c>
      <c r="C211" s="36">
        <f>Captado_Privado!C211/Captado_Mecenato!C211</f>
        <v>1</v>
      </c>
      <c r="D211" s="36">
        <f>Captado_Privado!D211/Captado_Mecenato!D211</f>
        <v>1</v>
      </c>
      <c r="E211" s="36" t="e">
        <f>Captado_Privado!E211/Captado_Mecenato!E211</f>
        <v>#DIV/0!</v>
      </c>
      <c r="F211" s="36" t="e">
        <f>Captado_Privado!F211/Captado_Mecenato!F211</f>
        <v>#DIV/0!</v>
      </c>
      <c r="G211" s="36">
        <f>Captado_Privado!G211/Captado_Mecenato!G211</f>
        <v>1</v>
      </c>
      <c r="H211" s="36" t="e">
        <f>Captado_Privado!H211/Captado_Mecenato!H211</f>
        <v>#DIV/0!</v>
      </c>
      <c r="I211" s="36">
        <f>Captado_Privado!I211/Captado_Mecenato!I211</f>
        <v>1</v>
      </c>
      <c r="J211" s="36">
        <f>Captado_Privado!J211/Captado_Mecenato!J211</f>
        <v>1</v>
      </c>
      <c r="K211" s="36" t="e">
        <f>Captado_Privado!K211/Captado_Mecenato!K211</f>
        <v>#DIV/0!</v>
      </c>
      <c r="L211" s="36">
        <f>Captado_Privado!L211/Captado_Mecenato!L211</f>
        <v>1</v>
      </c>
      <c r="N211" s="28"/>
      <c r="O211" s="32"/>
      <c r="P211" s="32"/>
      <c r="Q211" s="32"/>
      <c r="R211" s="32"/>
      <c r="S211" s="32"/>
      <c r="T211" s="32"/>
      <c r="U211" s="32"/>
      <c r="V211" s="32"/>
      <c r="W211" s="32"/>
      <c r="X211" s="32"/>
    </row>
    <row r="212" spans="1:24" x14ac:dyDescent="0.25">
      <c r="A212" s="28" t="s">
        <v>253</v>
      </c>
      <c r="B212" s="36" t="e">
        <f>Captado_Privado!B212/Captado_Mecenato!B212</f>
        <v>#DIV/0!</v>
      </c>
      <c r="C212" s="36" t="e">
        <f>Captado_Privado!C212/Captado_Mecenato!C212</f>
        <v>#DIV/0!</v>
      </c>
      <c r="D212" s="36" t="e">
        <f>Captado_Privado!D212/Captado_Mecenato!D212</f>
        <v>#DIV/0!</v>
      </c>
      <c r="E212" s="36" t="e">
        <f>Captado_Privado!E212/Captado_Mecenato!E212</f>
        <v>#DIV/0!</v>
      </c>
      <c r="F212" s="36" t="e">
        <f>Captado_Privado!F212/Captado_Mecenato!F212</f>
        <v>#DIV/0!</v>
      </c>
      <c r="G212" s="36" t="e">
        <f>Captado_Privado!G212/Captado_Mecenato!G212</f>
        <v>#DIV/0!</v>
      </c>
      <c r="H212" s="36" t="e">
        <f>Captado_Privado!H212/Captado_Mecenato!H212</f>
        <v>#DIV/0!</v>
      </c>
      <c r="I212" s="36">
        <f>Captado_Privado!I212/Captado_Mecenato!I212</f>
        <v>1</v>
      </c>
      <c r="J212" s="36" t="e">
        <f>Captado_Privado!J212/Captado_Mecenato!J212</f>
        <v>#DIV/0!</v>
      </c>
      <c r="K212" s="36" t="e">
        <f>Captado_Privado!K212/Captado_Mecenato!K212</f>
        <v>#DIV/0!</v>
      </c>
      <c r="L212" s="36">
        <f>Captado_Privado!L212/Captado_Mecenato!L212</f>
        <v>1</v>
      </c>
      <c r="N212" s="28"/>
      <c r="O212" s="32"/>
      <c r="P212" s="32"/>
      <c r="Q212" s="32"/>
      <c r="R212" s="32"/>
      <c r="S212" s="32"/>
      <c r="T212" s="32"/>
      <c r="U212" s="32"/>
      <c r="V212" s="32"/>
      <c r="W212" s="32"/>
      <c r="X212" s="32"/>
    </row>
    <row r="213" spans="1:24" x14ac:dyDescent="0.25">
      <c r="A213" s="28" t="s">
        <v>254</v>
      </c>
      <c r="B213" s="36" t="e">
        <f>Captado_Privado!B213/Captado_Mecenato!B213</f>
        <v>#DIV/0!</v>
      </c>
      <c r="C213" s="36">
        <f>Captado_Privado!C213/Captado_Mecenato!C213</f>
        <v>1</v>
      </c>
      <c r="D213" s="36">
        <f>Captado_Privado!D213/Captado_Mecenato!D213</f>
        <v>1</v>
      </c>
      <c r="E213" s="36" t="e">
        <f>Captado_Privado!E213/Captado_Mecenato!E213</f>
        <v>#DIV/0!</v>
      </c>
      <c r="F213" s="36" t="e">
        <f>Captado_Privado!F213/Captado_Mecenato!F213</f>
        <v>#DIV/0!</v>
      </c>
      <c r="G213" s="36" t="e">
        <f>Captado_Privado!G213/Captado_Mecenato!G213</f>
        <v>#DIV/0!</v>
      </c>
      <c r="H213" s="36" t="e">
        <f>Captado_Privado!H213/Captado_Mecenato!H213</f>
        <v>#DIV/0!</v>
      </c>
      <c r="I213" s="36">
        <f>Captado_Privado!I213/Captado_Mecenato!I213</f>
        <v>0.66464424916563414</v>
      </c>
      <c r="J213" s="36">
        <f>Captado_Privado!J213/Captado_Mecenato!J213</f>
        <v>0</v>
      </c>
      <c r="K213" s="36" t="e">
        <f>Captado_Privado!K213/Captado_Mecenato!K213</f>
        <v>#DIV/0!</v>
      </c>
      <c r="L213" s="36">
        <f>Captado_Privado!L213/Captado_Mecenato!L213</f>
        <v>0.77311454938262458</v>
      </c>
      <c r="N213" s="28"/>
      <c r="O213" s="32"/>
      <c r="P213" s="32"/>
      <c r="Q213" s="32"/>
      <c r="R213" s="32"/>
      <c r="S213" s="32"/>
      <c r="T213" s="32"/>
      <c r="U213" s="32"/>
      <c r="V213" s="32"/>
      <c r="W213" s="32"/>
      <c r="X213" s="32"/>
    </row>
    <row r="214" spans="1:24" x14ac:dyDescent="0.25">
      <c r="A214" s="28" t="s">
        <v>255</v>
      </c>
      <c r="B214" s="36" t="e">
        <f>Captado_Privado!B214/Captado_Mecenato!B214</f>
        <v>#DIV/0!</v>
      </c>
      <c r="C214" s="36" t="e">
        <f>Captado_Privado!C214/Captado_Mecenato!C214</f>
        <v>#DIV/0!</v>
      </c>
      <c r="D214" s="36" t="e">
        <f>Captado_Privado!D214/Captado_Mecenato!D214</f>
        <v>#DIV/0!</v>
      </c>
      <c r="E214" s="36" t="e">
        <f>Captado_Privado!E214/Captado_Mecenato!E214</f>
        <v>#DIV/0!</v>
      </c>
      <c r="F214" s="36" t="e">
        <f>Captado_Privado!F214/Captado_Mecenato!F214</f>
        <v>#DIV/0!</v>
      </c>
      <c r="G214" s="36" t="e">
        <f>Captado_Privado!G214/Captado_Mecenato!G214</f>
        <v>#DIV/0!</v>
      </c>
      <c r="H214" s="36" t="e">
        <f>Captado_Privado!H214/Captado_Mecenato!H214</f>
        <v>#DIV/0!</v>
      </c>
      <c r="I214" s="36" t="e">
        <f>Captado_Privado!I214/Captado_Mecenato!I214</f>
        <v>#DIV/0!</v>
      </c>
      <c r="J214" s="36" t="e">
        <f>Captado_Privado!J214/Captado_Mecenato!J214</f>
        <v>#DIV/0!</v>
      </c>
      <c r="K214" s="36" t="e">
        <f>Captado_Privado!K214/Captado_Mecenato!K214</f>
        <v>#DIV/0!</v>
      </c>
      <c r="L214" s="36" t="e">
        <f>Captado_Privado!L214/Captado_Mecenato!L214</f>
        <v>#DIV/0!</v>
      </c>
      <c r="N214" s="28"/>
      <c r="O214" s="32"/>
      <c r="P214" s="32"/>
      <c r="Q214" s="32"/>
      <c r="R214" s="32"/>
      <c r="S214" s="32"/>
      <c r="T214" s="32"/>
      <c r="U214" s="32"/>
      <c r="V214" s="32"/>
      <c r="W214" s="32"/>
      <c r="X214" s="32"/>
    </row>
    <row r="215" spans="1:24" x14ac:dyDescent="0.25">
      <c r="A215" s="28" t="s">
        <v>256</v>
      </c>
      <c r="B215" s="36" t="e">
        <f>Captado_Privado!B215/Captado_Mecenato!B215</f>
        <v>#DIV/0!</v>
      </c>
      <c r="C215" s="36">
        <f>Captado_Privado!C215/Captado_Mecenato!C215</f>
        <v>0.84739117499009731</v>
      </c>
      <c r="D215" s="36" t="e">
        <f>Captado_Privado!D215/Captado_Mecenato!D215</f>
        <v>#DIV/0!</v>
      </c>
      <c r="E215" s="36" t="e">
        <f>Captado_Privado!E215/Captado_Mecenato!E215</f>
        <v>#DIV/0!</v>
      </c>
      <c r="F215" s="36" t="e">
        <f>Captado_Privado!F215/Captado_Mecenato!F215</f>
        <v>#DIV/0!</v>
      </c>
      <c r="G215" s="36" t="e">
        <f>Captado_Privado!G215/Captado_Mecenato!G215</f>
        <v>#DIV/0!</v>
      </c>
      <c r="H215" s="36" t="e">
        <f>Captado_Privado!H215/Captado_Mecenato!H215</f>
        <v>#DIV/0!</v>
      </c>
      <c r="I215" s="36">
        <f>Captado_Privado!I215/Captado_Mecenato!I215</f>
        <v>0</v>
      </c>
      <c r="J215" s="36" t="e">
        <f>Captado_Privado!J215/Captado_Mecenato!J215</f>
        <v>#DIV/0!</v>
      </c>
      <c r="K215" s="36" t="e">
        <f>Captado_Privado!K215/Captado_Mecenato!K215</f>
        <v>#DIV/0!</v>
      </c>
      <c r="L215" s="36">
        <f>Captado_Privado!L215/Captado_Mecenato!L215</f>
        <v>0.81575011781948958</v>
      </c>
      <c r="N215" s="28"/>
      <c r="O215" s="32"/>
      <c r="P215" s="32"/>
      <c r="Q215" s="32"/>
      <c r="R215" s="32"/>
      <c r="S215" s="32"/>
      <c r="T215" s="32"/>
      <c r="U215" s="32"/>
      <c r="V215" s="32"/>
      <c r="W215" s="32"/>
      <c r="X215" s="32"/>
    </row>
    <row r="216" spans="1:24" x14ac:dyDescent="0.25">
      <c r="A216" s="28" t="s">
        <v>257</v>
      </c>
      <c r="B216" s="36">
        <f>Captado_Privado!B216/Captado_Mecenato!B216</f>
        <v>0</v>
      </c>
      <c r="C216" s="36" t="e">
        <f>Captado_Privado!C216/Captado_Mecenato!C216</f>
        <v>#DIV/0!</v>
      </c>
      <c r="D216" s="36">
        <f>Captado_Privado!D216/Captado_Mecenato!D216</f>
        <v>1</v>
      </c>
      <c r="E216" s="36" t="e">
        <f>Captado_Privado!E216/Captado_Mecenato!E216</f>
        <v>#DIV/0!</v>
      </c>
      <c r="F216" s="36" t="e">
        <f>Captado_Privado!F216/Captado_Mecenato!F216</f>
        <v>#DIV/0!</v>
      </c>
      <c r="G216" s="36" t="e">
        <f>Captado_Privado!G216/Captado_Mecenato!G216</f>
        <v>#DIV/0!</v>
      </c>
      <c r="H216" s="36" t="e">
        <f>Captado_Privado!H216/Captado_Mecenato!H216</f>
        <v>#DIV/0!</v>
      </c>
      <c r="I216" s="36">
        <f>Captado_Privado!I216/Captado_Mecenato!I216</f>
        <v>1</v>
      </c>
      <c r="J216" s="36" t="e">
        <f>Captado_Privado!J216/Captado_Mecenato!J216</f>
        <v>#DIV/0!</v>
      </c>
      <c r="K216" s="36" t="e">
        <f>Captado_Privado!K216/Captado_Mecenato!K216</f>
        <v>#DIV/0!</v>
      </c>
      <c r="L216" s="36">
        <f>Captado_Privado!L216/Captado_Mecenato!L216</f>
        <v>0.52150293032309625</v>
      </c>
      <c r="N216" s="28"/>
      <c r="O216" s="32"/>
      <c r="P216" s="32"/>
      <c r="Q216" s="32"/>
      <c r="R216" s="32"/>
      <c r="S216" s="32"/>
      <c r="T216" s="32"/>
      <c r="U216" s="32"/>
      <c r="V216" s="32"/>
      <c r="W216" s="32"/>
      <c r="X216" s="32"/>
    </row>
    <row r="217" spans="1:24" x14ac:dyDescent="0.25">
      <c r="A217" s="28" t="s">
        <v>258</v>
      </c>
      <c r="B217" s="36" t="e">
        <f>Captado_Privado!B217/Captado_Mecenato!B217</f>
        <v>#DIV/0!</v>
      </c>
      <c r="C217" s="36">
        <f>Captado_Privado!C217/Captado_Mecenato!C217</f>
        <v>1</v>
      </c>
      <c r="D217" s="36" t="e">
        <f>Captado_Privado!D217/Captado_Mecenato!D217</f>
        <v>#DIV/0!</v>
      </c>
      <c r="E217" s="36" t="e">
        <f>Captado_Privado!E217/Captado_Mecenato!E217</f>
        <v>#DIV/0!</v>
      </c>
      <c r="F217" s="36" t="e">
        <f>Captado_Privado!F217/Captado_Mecenato!F217</f>
        <v>#DIV/0!</v>
      </c>
      <c r="G217" s="36">
        <f>Captado_Privado!G217/Captado_Mecenato!G217</f>
        <v>1</v>
      </c>
      <c r="H217" s="36" t="e">
        <f>Captado_Privado!H217/Captado_Mecenato!H217</f>
        <v>#DIV/0!</v>
      </c>
      <c r="I217" s="36">
        <f>Captado_Privado!I217/Captado_Mecenato!I217</f>
        <v>1</v>
      </c>
      <c r="J217" s="36" t="e">
        <f>Captado_Privado!J217/Captado_Mecenato!J217</f>
        <v>#DIV/0!</v>
      </c>
      <c r="K217" s="36" t="e">
        <f>Captado_Privado!K217/Captado_Mecenato!K217</f>
        <v>#DIV/0!</v>
      </c>
      <c r="L217" s="36">
        <f>Captado_Privado!L217/Captado_Mecenato!L217</f>
        <v>1</v>
      </c>
      <c r="N217" s="28"/>
      <c r="O217" s="32"/>
      <c r="P217" s="32"/>
      <c r="Q217" s="32"/>
      <c r="R217" s="32"/>
      <c r="S217" s="32"/>
      <c r="T217" s="32"/>
      <c r="U217" s="32"/>
      <c r="V217" s="32"/>
      <c r="W217" s="32"/>
      <c r="X217" s="32"/>
    </row>
    <row r="218" spans="1:24" x14ac:dyDescent="0.25">
      <c r="A218" s="28" t="s">
        <v>259</v>
      </c>
      <c r="B218" s="36">
        <f>Captado_Privado!B218/Captado_Mecenato!B218</f>
        <v>1</v>
      </c>
      <c r="C218" s="36">
        <f>Captado_Privado!C218/Captado_Mecenato!C218</f>
        <v>0.8099977338618074</v>
      </c>
      <c r="D218" s="36">
        <f>Captado_Privado!D218/Captado_Mecenato!D218</f>
        <v>0.67341670408396548</v>
      </c>
      <c r="E218" s="36" t="e">
        <f>Captado_Privado!E218/Captado_Mecenato!E218</f>
        <v>#DIV/0!</v>
      </c>
      <c r="F218" s="36">
        <f>Captado_Privado!F218/Captado_Mecenato!F218</f>
        <v>0.83934592677662756</v>
      </c>
      <c r="G218" s="36">
        <f>Captado_Privado!G218/Captado_Mecenato!G218</f>
        <v>0.91322923551459834</v>
      </c>
      <c r="H218" s="36" t="e">
        <f>Captado_Privado!H218/Captado_Mecenato!H218</f>
        <v>#DIV/0!</v>
      </c>
      <c r="I218" s="36">
        <f>Captado_Privado!I218/Captado_Mecenato!I218</f>
        <v>0.86722254041301705</v>
      </c>
      <c r="J218" s="36">
        <f>Captado_Privado!J218/Captado_Mecenato!J218</f>
        <v>0.77002813564341777</v>
      </c>
      <c r="K218" s="36" t="e">
        <f>Captado_Privado!K218/Captado_Mecenato!K218</f>
        <v>#DIV/0!</v>
      </c>
      <c r="L218" s="36">
        <f>Captado_Privado!L218/Captado_Mecenato!L218</f>
        <v>0.81540379985915423</v>
      </c>
      <c r="N218" s="28"/>
      <c r="O218" s="32"/>
      <c r="P218" s="32"/>
      <c r="Q218" s="32"/>
      <c r="R218" s="32"/>
      <c r="S218" s="32"/>
      <c r="T218" s="32"/>
      <c r="U218" s="32"/>
      <c r="V218" s="32"/>
      <c r="W218" s="32"/>
      <c r="X218" s="32"/>
    </row>
    <row r="219" spans="1:24" x14ac:dyDescent="0.25">
      <c r="A219" s="28" t="s">
        <v>260</v>
      </c>
      <c r="B219" s="36" t="e">
        <f>Captado_Privado!B219/Captado_Mecenato!B219</f>
        <v>#DIV/0!</v>
      </c>
      <c r="C219" s="36">
        <f>Captado_Privado!C219/Captado_Mecenato!C219</f>
        <v>0.97045392862413427</v>
      </c>
      <c r="D219" s="36">
        <f>Captado_Privado!D219/Captado_Mecenato!D219</f>
        <v>1</v>
      </c>
      <c r="E219" s="36" t="e">
        <f>Captado_Privado!E219/Captado_Mecenato!E219</f>
        <v>#DIV/0!</v>
      </c>
      <c r="F219" s="36" t="e">
        <f>Captado_Privado!F219/Captado_Mecenato!F219</f>
        <v>#DIV/0!</v>
      </c>
      <c r="G219" s="36">
        <f>Captado_Privado!G219/Captado_Mecenato!G219</f>
        <v>1</v>
      </c>
      <c r="H219" s="36" t="e">
        <f>Captado_Privado!H219/Captado_Mecenato!H219</f>
        <v>#DIV/0!</v>
      </c>
      <c r="I219" s="36">
        <f>Captado_Privado!I219/Captado_Mecenato!I219</f>
        <v>0.9178082191780822</v>
      </c>
      <c r="J219" s="36">
        <f>Captado_Privado!J219/Captado_Mecenato!J219</f>
        <v>1</v>
      </c>
      <c r="K219" s="36" t="e">
        <f>Captado_Privado!K219/Captado_Mecenato!K219</f>
        <v>#DIV/0!</v>
      </c>
      <c r="L219" s="36">
        <f>Captado_Privado!L219/Captado_Mecenato!L219</f>
        <v>0.97036899456836045</v>
      </c>
      <c r="N219" s="28"/>
      <c r="O219" s="32"/>
      <c r="P219" s="32"/>
      <c r="Q219" s="32"/>
      <c r="R219" s="32"/>
      <c r="S219" s="32"/>
      <c r="T219" s="32"/>
      <c r="U219" s="32"/>
      <c r="V219" s="32"/>
      <c r="W219" s="32"/>
      <c r="X219" s="32"/>
    </row>
    <row r="220" spans="1:24" x14ac:dyDescent="0.25">
      <c r="A220" s="28" t="s">
        <v>261</v>
      </c>
      <c r="B220" s="36" t="e">
        <f>Captado_Privado!B220/Captado_Mecenato!B220</f>
        <v>#DIV/0!</v>
      </c>
      <c r="C220" s="36">
        <f>Captado_Privado!C220/Captado_Mecenato!C220</f>
        <v>0</v>
      </c>
      <c r="D220" s="36">
        <f>Captado_Privado!D220/Captado_Mecenato!D220</f>
        <v>0</v>
      </c>
      <c r="E220" s="36" t="e">
        <f>Captado_Privado!E220/Captado_Mecenato!E220</f>
        <v>#DIV/0!</v>
      </c>
      <c r="F220" s="36" t="e">
        <f>Captado_Privado!F220/Captado_Mecenato!F220</f>
        <v>#DIV/0!</v>
      </c>
      <c r="G220" s="36">
        <f>Captado_Privado!G220/Captado_Mecenato!G220</f>
        <v>0</v>
      </c>
      <c r="H220" s="36" t="e">
        <f>Captado_Privado!H220/Captado_Mecenato!H220</f>
        <v>#DIV/0!</v>
      </c>
      <c r="I220" s="36">
        <f>Captado_Privado!I220/Captado_Mecenato!I220</f>
        <v>1</v>
      </c>
      <c r="J220" s="36">
        <f>Captado_Privado!J220/Captado_Mecenato!J220</f>
        <v>1</v>
      </c>
      <c r="K220" s="36" t="e">
        <f>Captado_Privado!K220/Captado_Mecenato!K220</f>
        <v>#DIV/0!</v>
      </c>
      <c r="L220" s="36">
        <f>Captado_Privado!L220/Captado_Mecenato!L220</f>
        <v>0.14335124906829796</v>
      </c>
      <c r="N220" s="28"/>
      <c r="O220" s="32"/>
      <c r="P220" s="32"/>
      <c r="Q220" s="32"/>
      <c r="R220" s="32"/>
      <c r="S220" s="32"/>
      <c r="T220" s="32"/>
      <c r="U220" s="32"/>
      <c r="V220" s="32"/>
      <c r="W220" s="32"/>
      <c r="X220" s="32"/>
    </row>
    <row r="221" spans="1:24" x14ac:dyDescent="0.25">
      <c r="A221" s="28" t="s">
        <v>262</v>
      </c>
      <c r="B221" s="36">
        <f>Captado_Privado!B221/Captado_Mecenato!B221</f>
        <v>0</v>
      </c>
      <c r="C221" s="36">
        <f>Captado_Privado!C221/Captado_Mecenato!C221</f>
        <v>0.92238448435889819</v>
      </c>
      <c r="D221" s="36">
        <f>Captado_Privado!D221/Captado_Mecenato!D221</f>
        <v>0.55170745494428508</v>
      </c>
      <c r="E221" s="36" t="e">
        <f>Captado_Privado!E221/Captado_Mecenato!E221</f>
        <v>#DIV/0!</v>
      </c>
      <c r="F221" s="36">
        <f>Captado_Privado!F221/Captado_Mecenato!F221</f>
        <v>1</v>
      </c>
      <c r="G221" s="36">
        <f>Captado_Privado!G221/Captado_Mecenato!G221</f>
        <v>0.84854173557778101</v>
      </c>
      <c r="H221" s="36" t="e">
        <f>Captado_Privado!H221/Captado_Mecenato!H221</f>
        <v>#DIV/0!</v>
      </c>
      <c r="I221" s="36">
        <f>Captado_Privado!I221/Captado_Mecenato!I221</f>
        <v>0.8460632781987717</v>
      </c>
      <c r="J221" s="36">
        <f>Captado_Privado!J221/Captado_Mecenato!J221</f>
        <v>0.55237425451598554</v>
      </c>
      <c r="K221" s="36" t="e">
        <f>Captado_Privado!K221/Captado_Mecenato!K221</f>
        <v>#DIV/0!</v>
      </c>
      <c r="L221" s="36">
        <f>Captado_Privado!L221/Captado_Mecenato!L221</f>
        <v>0.72166810677443549</v>
      </c>
      <c r="N221" s="28"/>
      <c r="O221" s="32"/>
      <c r="P221" s="32"/>
      <c r="Q221" s="32"/>
      <c r="R221" s="32"/>
      <c r="S221" s="32"/>
      <c r="T221" s="32"/>
      <c r="U221" s="32"/>
      <c r="V221" s="32"/>
      <c r="W221" s="32"/>
      <c r="X221" s="32"/>
    </row>
    <row r="222" spans="1:24" x14ac:dyDescent="0.25">
      <c r="A222" s="28" t="s">
        <v>263</v>
      </c>
      <c r="B222" s="36" t="e">
        <f>Captado_Privado!B222/Captado_Mecenato!B222</f>
        <v>#DIV/0!</v>
      </c>
      <c r="C222" s="36" t="e">
        <f>Captado_Privado!C222/Captado_Mecenato!C222</f>
        <v>#DIV/0!</v>
      </c>
      <c r="D222" s="36" t="e">
        <f>Captado_Privado!D222/Captado_Mecenato!D222</f>
        <v>#DIV/0!</v>
      </c>
      <c r="E222" s="36" t="e">
        <f>Captado_Privado!E222/Captado_Mecenato!E222</f>
        <v>#DIV/0!</v>
      </c>
      <c r="F222" s="36" t="e">
        <f>Captado_Privado!F222/Captado_Mecenato!F222</f>
        <v>#DIV/0!</v>
      </c>
      <c r="G222" s="36" t="e">
        <f>Captado_Privado!G222/Captado_Mecenato!G222</f>
        <v>#DIV/0!</v>
      </c>
      <c r="H222" s="36" t="e">
        <f>Captado_Privado!H222/Captado_Mecenato!H222</f>
        <v>#DIV/0!</v>
      </c>
      <c r="I222" s="36" t="e">
        <f>Captado_Privado!I222/Captado_Mecenato!I222</f>
        <v>#DIV/0!</v>
      </c>
      <c r="J222" s="36">
        <f>Captado_Privado!J222/Captado_Mecenato!J222</f>
        <v>0</v>
      </c>
      <c r="K222" s="36" t="e">
        <f>Captado_Privado!K222/Captado_Mecenato!K222</f>
        <v>#DIV/0!</v>
      </c>
      <c r="L222" s="36">
        <f>Captado_Privado!L222/Captado_Mecenato!L222</f>
        <v>0</v>
      </c>
      <c r="N222" s="28"/>
      <c r="O222" s="32"/>
      <c r="P222" s="32"/>
      <c r="Q222" s="32"/>
      <c r="R222" s="32"/>
      <c r="S222" s="32"/>
      <c r="T222" s="32"/>
      <c r="U222" s="32"/>
      <c r="V222" s="32"/>
      <c r="W222" s="32"/>
      <c r="X222" s="32"/>
    </row>
    <row r="223" spans="1:24" x14ac:dyDescent="0.25">
      <c r="A223" s="28" t="s">
        <v>264</v>
      </c>
      <c r="B223" s="36" t="e">
        <f>Captado_Privado!B223/Captado_Mecenato!B223</f>
        <v>#DIV/0!</v>
      </c>
      <c r="C223" s="36">
        <f>Captado_Privado!C223/Captado_Mecenato!C223</f>
        <v>0</v>
      </c>
      <c r="D223" s="36" t="e">
        <f>Captado_Privado!D223/Captado_Mecenato!D223</f>
        <v>#DIV/0!</v>
      </c>
      <c r="E223" s="36" t="e">
        <f>Captado_Privado!E223/Captado_Mecenato!E223</f>
        <v>#DIV/0!</v>
      </c>
      <c r="F223" s="36" t="e">
        <f>Captado_Privado!F223/Captado_Mecenato!F223</f>
        <v>#DIV/0!</v>
      </c>
      <c r="G223" s="36">
        <f>Captado_Privado!G223/Captado_Mecenato!G223</f>
        <v>1</v>
      </c>
      <c r="H223" s="36" t="e">
        <f>Captado_Privado!H223/Captado_Mecenato!H223</f>
        <v>#DIV/0!</v>
      </c>
      <c r="I223" s="36">
        <f>Captado_Privado!I223/Captado_Mecenato!I223</f>
        <v>1</v>
      </c>
      <c r="J223" s="36" t="e">
        <f>Captado_Privado!J223/Captado_Mecenato!J223</f>
        <v>#DIV/0!</v>
      </c>
      <c r="K223" s="36" t="e">
        <f>Captado_Privado!K223/Captado_Mecenato!K223</f>
        <v>#DIV/0!</v>
      </c>
      <c r="L223" s="36">
        <f>Captado_Privado!L223/Captado_Mecenato!L223</f>
        <v>0.93347462056774644</v>
      </c>
      <c r="N223" s="28"/>
      <c r="O223" s="32"/>
      <c r="P223" s="32"/>
      <c r="Q223" s="32"/>
      <c r="R223" s="32"/>
      <c r="S223" s="32"/>
      <c r="T223" s="32"/>
      <c r="U223" s="32"/>
      <c r="V223" s="32"/>
      <c r="W223" s="32"/>
      <c r="X223" s="32"/>
    </row>
    <row r="224" spans="1:24" x14ac:dyDescent="0.25">
      <c r="A224" s="28" t="s">
        <v>265</v>
      </c>
      <c r="B224" s="36" t="e">
        <f>Captado_Privado!B224/Captado_Mecenato!B224</f>
        <v>#DIV/0!</v>
      </c>
      <c r="C224" s="36">
        <f>Captado_Privado!C224/Captado_Mecenato!C224</f>
        <v>0.78626708442969051</v>
      </c>
      <c r="D224" s="36">
        <f>Captado_Privado!D224/Captado_Mecenato!D224</f>
        <v>0.95555555555555549</v>
      </c>
      <c r="E224" s="36" t="e">
        <f>Captado_Privado!E224/Captado_Mecenato!E224</f>
        <v>#DIV/0!</v>
      </c>
      <c r="F224" s="36">
        <f>Captado_Privado!F224/Captado_Mecenato!F224</f>
        <v>0.85129325633858777</v>
      </c>
      <c r="G224" s="36">
        <f>Captado_Privado!G224/Captado_Mecenato!G224</f>
        <v>0.89053261341125767</v>
      </c>
      <c r="H224" s="36" t="e">
        <f>Captado_Privado!H224/Captado_Mecenato!H224</f>
        <v>#DIV/0!</v>
      </c>
      <c r="I224" s="36">
        <f>Captado_Privado!I224/Captado_Mecenato!I224</f>
        <v>0.91068515848150966</v>
      </c>
      <c r="J224" s="36">
        <f>Captado_Privado!J224/Captado_Mecenato!J224</f>
        <v>0.44553170051722074</v>
      </c>
      <c r="K224" s="36" t="e">
        <f>Captado_Privado!K224/Captado_Mecenato!K224</f>
        <v>#DIV/0!</v>
      </c>
      <c r="L224" s="36">
        <f>Captado_Privado!L224/Captado_Mecenato!L224</f>
        <v>0.82639467985363568</v>
      </c>
      <c r="N224" s="28"/>
      <c r="O224" s="32"/>
      <c r="P224" s="32"/>
      <c r="Q224" s="32"/>
      <c r="R224" s="32"/>
      <c r="S224" s="32"/>
      <c r="T224" s="32"/>
      <c r="U224" s="32"/>
      <c r="V224" s="32"/>
      <c r="W224" s="32"/>
      <c r="X224" s="32"/>
    </row>
    <row r="225" spans="1:24" x14ac:dyDescent="0.25">
      <c r="A225" s="28" t="s">
        <v>266</v>
      </c>
      <c r="B225" s="36">
        <f>Captado_Privado!B225/Captado_Mecenato!B225</f>
        <v>0.59977028554519485</v>
      </c>
      <c r="C225" s="36">
        <f>Captado_Privado!C225/Captado_Mecenato!C225</f>
        <v>0.93931703252204835</v>
      </c>
      <c r="D225" s="36">
        <f>Captado_Privado!D225/Captado_Mecenato!D225</f>
        <v>0.89980495296483654</v>
      </c>
      <c r="E225" s="36" t="e">
        <f>Captado_Privado!E225/Captado_Mecenato!E225</f>
        <v>#DIV/0!</v>
      </c>
      <c r="F225" s="36">
        <f>Captado_Privado!F225/Captado_Mecenato!F225</f>
        <v>1</v>
      </c>
      <c r="G225" s="36">
        <f>Captado_Privado!G225/Captado_Mecenato!G225</f>
        <v>0.94429440115004415</v>
      </c>
      <c r="H225" s="36" t="e">
        <f>Captado_Privado!H225/Captado_Mecenato!H225</f>
        <v>#DIV/0!</v>
      </c>
      <c r="I225" s="36">
        <f>Captado_Privado!I225/Captado_Mecenato!I225</f>
        <v>0.99360263333526433</v>
      </c>
      <c r="J225" s="36">
        <f>Captado_Privado!J225/Captado_Mecenato!J225</f>
        <v>0.94574927775150375</v>
      </c>
      <c r="K225" s="36" t="e">
        <f>Captado_Privado!K225/Captado_Mecenato!K225</f>
        <v>#DIV/0!</v>
      </c>
      <c r="L225" s="36">
        <f>Captado_Privado!L225/Captado_Mecenato!L225</f>
        <v>0.9386479180215781</v>
      </c>
      <c r="N225" s="28"/>
      <c r="O225" s="32"/>
      <c r="P225" s="32"/>
      <c r="Q225" s="32"/>
      <c r="R225" s="32"/>
      <c r="S225" s="32"/>
      <c r="T225" s="32"/>
      <c r="U225" s="32"/>
      <c r="V225" s="32"/>
      <c r="W225" s="32"/>
      <c r="X225" s="32"/>
    </row>
    <row r="226" spans="1:24" x14ac:dyDescent="0.25">
      <c r="A226" s="28" t="s">
        <v>267</v>
      </c>
      <c r="B226" s="36" t="e">
        <f>Captado_Privado!B226/Captado_Mecenato!B226</f>
        <v>#DIV/0!</v>
      </c>
      <c r="C226" s="36">
        <f>Captado_Privado!C226/Captado_Mecenato!C226</f>
        <v>1</v>
      </c>
      <c r="D226" s="36">
        <f>Captado_Privado!D226/Captado_Mecenato!D226</f>
        <v>1</v>
      </c>
      <c r="E226" s="36" t="e">
        <f>Captado_Privado!E226/Captado_Mecenato!E226</f>
        <v>#DIV/0!</v>
      </c>
      <c r="F226" s="36" t="e">
        <f>Captado_Privado!F226/Captado_Mecenato!F226</f>
        <v>#DIV/0!</v>
      </c>
      <c r="G226" s="36">
        <f>Captado_Privado!G226/Captado_Mecenato!G226</f>
        <v>1</v>
      </c>
      <c r="H226" s="36" t="e">
        <f>Captado_Privado!H226/Captado_Mecenato!H226</f>
        <v>#DIV/0!</v>
      </c>
      <c r="I226" s="36">
        <f>Captado_Privado!I226/Captado_Mecenato!I226</f>
        <v>1</v>
      </c>
      <c r="J226" s="36">
        <f>Captado_Privado!J226/Captado_Mecenato!J226</f>
        <v>1</v>
      </c>
      <c r="K226" s="36" t="e">
        <f>Captado_Privado!K226/Captado_Mecenato!K226</f>
        <v>#DIV/0!</v>
      </c>
      <c r="L226" s="36">
        <f>Captado_Privado!L226/Captado_Mecenato!L226</f>
        <v>1</v>
      </c>
      <c r="N226" s="28"/>
      <c r="O226" s="32"/>
      <c r="P226" s="32"/>
      <c r="Q226" s="32"/>
      <c r="R226" s="32"/>
      <c r="S226" s="32"/>
      <c r="T226" s="32"/>
      <c r="U226" s="32"/>
      <c r="V226" s="32"/>
      <c r="W226" s="32"/>
      <c r="X226" s="32"/>
    </row>
    <row r="227" spans="1:24" x14ac:dyDescent="0.25">
      <c r="A227" s="28" t="s">
        <v>268</v>
      </c>
      <c r="B227" s="36">
        <f>Captado_Privado!B227/Captado_Mecenato!B227</f>
        <v>0.7791490260495666</v>
      </c>
      <c r="C227" s="36">
        <f>Captado_Privado!C227/Captado_Mecenato!C227</f>
        <v>0.72851417873492075</v>
      </c>
      <c r="D227" s="36">
        <f>Captado_Privado!D227/Captado_Mecenato!D227</f>
        <v>0.65372586489903961</v>
      </c>
      <c r="E227" s="36" t="e">
        <f>Captado_Privado!E227/Captado_Mecenato!E227</f>
        <v>#DIV/0!</v>
      </c>
      <c r="F227" s="36">
        <f>Captado_Privado!F227/Captado_Mecenato!F227</f>
        <v>0.84841924586684159</v>
      </c>
      <c r="G227" s="36">
        <f>Captado_Privado!G227/Captado_Mecenato!G227</f>
        <v>0.74686247687901275</v>
      </c>
      <c r="H227" s="36" t="e">
        <f>Captado_Privado!H227/Captado_Mecenato!H227</f>
        <v>#DIV/0!</v>
      </c>
      <c r="I227" s="36">
        <f>Captado_Privado!I227/Captado_Mecenato!I227</f>
        <v>0.82684832010782738</v>
      </c>
      <c r="J227" s="36">
        <f>Captado_Privado!J227/Captado_Mecenato!J227</f>
        <v>0.8528249409004135</v>
      </c>
      <c r="K227" s="36" t="e">
        <f>Captado_Privado!K227/Captado_Mecenato!K227</f>
        <v>#DIV/0!</v>
      </c>
      <c r="L227" s="36">
        <f>Captado_Privado!L227/Captado_Mecenato!L227</f>
        <v>0.77409229029563176</v>
      </c>
      <c r="N227" s="28"/>
      <c r="O227" s="32"/>
      <c r="P227" s="32"/>
      <c r="Q227" s="32"/>
      <c r="R227" s="32"/>
      <c r="S227" s="32"/>
      <c r="T227" s="32"/>
      <c r="U227" s="32"/>
      <c r="V227" s="32"/>
      <c r="W227" s="32"/>
      <c r="X227" s="32"/>
    </row>
    <row r="228" spans="1:24" x14ac:dyDescent="0.25">
      <c r="A228" s="28" t="s">
        <v>269</v>
      </c>
      <c r="B228" s="36">
        <f>Captado_Privado!B228/Captado_Mecenato!B228</f>
        <v>0.71226732658014624</v>
      </c>
      <c r="C228" s="36">
        <f>Captado_Privado!C228/Captado_Mecenato!C228</f>
        <v>0.93191571170583576</v>
      </c>
      <c r="D228" s="36">
        <f>Captado_Privado!D228/Captado_Mecenato!D228</f>
        <v>0.87053288763723535</v>
      </c>
      <c r="E228" s="36" t="e">
        <f>Captado_Privado!E228/Captado_Mecenato!E228</f>
        <v>#DIV/0!</v>
      </c>
      <c r="F228" s="36">
        <f>Captado_Privado!F228/Captado_Mecenato!F228</f>
        <v>0.96617614789313644</v>
      </c>
      <c r="G228" s="36">
        <f>Captado_Privado!G228/Captado_Mecenato!G228</f>
        <v>0.89481210043300075</v>
      </c>
      <c r="H228" s="36" t="e">
        <f>Captado_Privado!H228/Captado_Mecenato!H228</f>
        <v>#DIV/0!</v>
      </c>
      <c r="I228" s="36">
        <f>Captado_Privado!I228/Captado_Mecenato!I228</f>
        <v>0.97117761192379171</v>
      </c>
      <c r="J228" s="36">
        <f>Captado_Privado!J228/Captado_Mecenato!J228</f>
        <v>0.87166019560460828</v>
      </c>
      <c r="K228" s="36" t="e">
        <f>Captado_Privado!K228/Captado_Mecenato!K228</f>
        <v>#DIV/0!</v>
      </c>
      <c r="L228" s="36">
        <f>Captado_Privado!L228/Captado_Mecenato!L228</f>
        <v>0.91395693436726622</v>
      </c>
      <c r="N228" s="28"/>
      <c r="O228" s="32"/>
      <c r="P228" s="32"/>
      <c r="Q228" s="32"/>
      <c r="R228" s="32"/>
      <c r="S228" s="32"/>
      <c r="T228" s="32"/>
      <c r="U228" s="32"/>
      <c r="V228" s="32"/>
      <c r="W228" s="32"/>
      <c r="X228" s="32"/>
    </row>
    <row r="229" spans="1:24" x14ac:dyDescent="0.25">
      <c r="A229" s="28" t="s">
        <v>270</v>
      </c>
      <c r="B229" s="36">
        <f>Captado_Privado!B229/Captado_Mecenato!B229</f>
        <v>1</v>
      </c>
      <c r="C229" s="36">
        <f>Captado_Privado!C229/Captado_Mecenato!C229</f>
        <v>0.90418579345940664</v>
      </c>
      <c r="D229" s="36">
        <f>Captado_Privado!D229/Captado_Mecenato!D229</f>
        <v>0.88564867894097188</v>
      </c>
      <c r="E229" s="36" t="e">
        <f>Captado_Privado!E229/Captado_Mecenato!E229</f>
        <v>#DIV/0!</v>
      </c>
      <c r="F229" s="36">
        <f>Captado_Privado!F229/Captado_Mecenato!F229</f>
        <v>1</v>
      </c>
      <c r="G229" s="36">
        <f>Captado_Privado!G229/Captado_Mecenato!G229</f>
        <v>1</v>
      </c>
      <c r="H229" s="36" t="e">
        <f>Captado_Privado!H229/Captado_Mecenato!H229</f>
        <v>#DIV/0!</v>
      </c>
      <c r="I229" s="36">
        <f>Captado_Privado!I229/Captado_Mecenato!I229</f>
        <v>0.98220229832826256</v>
      </c>
      <c r="J229" s="36">
        <f>Captado_Privado!J229/Captado_Mecenato!J229</f>
        <v>0.97891918401359845</v>
      </c>
      <c r="K229" s="36" t="e">
        <f>Captado_Privado!K229/Captado_Mecenato!K229</f>
        <v>#DIV/0!</v>
      </c>
      <c r="L229" s="36">
        <f>Captado_Privado!L229/Captado_Mecenato!L229</f>
        <v>0.94608273639816354</v>
      </c>
      <c r="N229" s="28"/>
      <c r="O229" s="32"/>
      <c r="P229" s="32"/>
      <c r="Q229" s="32"/>
      <c r="R229" s="32"/>
      <c r="S229" s="32"/>
      <c r="T229" s="32"/>
      <c r="U229" s="32"/>
      <c r="V229" s="32"/>
      <c r="W229" s="32"/>
      <c r="X229" s="32"/>
    </row>
    <row r="230" spans="1:24" x14ac:dyDescent="0.25">
      <c r="A230" s="28" t="s">
        <v>271</v>
      </c>
      <c r="B230" s="36">
        <f>Captado_Privado!B230/Captado_Mecenato!B230</f>
        <v>1</v>
      </c>
      <c r="C230" s="36">
        <f>Captado_Privado!C230/Captado_Mecenato!C230</f>
        <v>1</v>
      </c>
      <c r="D230" s="36">
        <f>Captado_Privado!D230/Captado_Mecenato!D230</f>
        <v>1</v>
      </c>
      <c r="E230" s="36" t="e">
        <f>Captado_Privado!E230/Captado_Mecenato!E230</f>
        <v>#DIV/0!</v>
      </c>
      <c r="F230" s="36">
        <f>Captado_Privado!F230/Captado_Mecenato!F230</f>
        <v>0.95597593166138439</v>
      </c>
      <c r="G230" s="36">
        <f>Captado_Privado!G230/Captado_Mecenato!G230</f>
        <v>0.97167363302674925</v>
      </c>
      <c r="H230" s="36" t="e">
        <f>Captado_Privado!H230/Captado_Mecenato!H230</f>
        <v>#DIV/0!</v>
      </c>
      <c r="I230" s="36">
        <f>Captado_Privado!I230/Captado_Mecenato!I230</f>
        <v>1</v>
      </c>
      <c r="J230" s="36">
        <f>Captado_Privado!J230/Captado_Mecenato!J230</f>
        <v>0.98411637423842269</v>
      </c>
      <c r="K230" s="36" t="e">
        <f>Captado_Privado!K230/Captado_Mecenato!K230</f>
        <v>#DIV/0!</v>
      </c>
      <c r="L230" s="36">
        <f>Captado_Privado!L230/Captado_Mecenato!L230</f>
        <v>0.99432008497916546</v>
      </c>
      <c r="N230" s="28"/>
      <c r="O230" s="32"/>
      <c r="P230" s="32"/>
      <c r="Q230" s="32"/>
      <c r="R230" s="32"/>
      <c r="S230" s="32"/>
      <c r="T230" s="32"/>
      <c r="U230" s="32"/>
      <c r="V230" s="32"/>
      <c r="W230" s="32"/>
      <c r="X230" s="32"/>
    </row>
    <row r="231" spans="1:24" x14ac:dyDescent="0.25">
      <c r="A231" s="28" t="s">
        <v>272</v>
      </c>
      <c r="B231" s="36">
        <f>Captado_Privado!B231/Captado_Mecenato!B231</f>
        <v>0.87963876753612491</v>
      </c>
      <c r="C231" s="36">
        <f>Captado_Privado!C231/Captado_Mecenato!C231</f>
        <v>0.94514547435241325</v>
      </c>
      <c r="D231" s="36">
        <f>Captado_Privado!D231/Captado_Mecenato!D231</f>
        <v>0.90196618020977559</v>
      </c>
      <c r="E231" s="36" t="e">
        <f>Captado_Privado!E231/Captado_Mecenato!E231</f>
        <v>#DIV/0!</v>
      </c>
      <c r="F231" s="36">
        <f>Captado_Privado!F231/Captado_Mecenato!F231</f>
        <v>0.93345134627926485</v>
      </c>
      <c r="G231" s="36">
        <f>Captado_Privado!G231/Captado_Mecenato!G231</f>
        <v>0.91700906129835225</v>
      </c>
      <c r="H231" s="36" t="e">
        <f>Captado_Privado!H231/Captado_Mecenato!H231</f>
        <v>#DIV/0!</v>
      </c>
      <c r="I231" s="36">
        <f>Captado_Privado!I231/Captado_Mecenato!I231</f>
        <v>0.98303158924137124</v>
      </c>
      <c r="J231" s="36">
        <f>Captado_Privado!J231/Captado_Mecenato!J231</f>
        <v>0.98038963685028013</v>
      </c>
      <c r="K231" s="36" t="e">
        <f>Captado_Privado!K231/Captado_Mecenato!K231</f>
        <v>#DIV/0!</v>
      </c>
      <c r="L231" s="36">
        <f>Captado_Privado!L231/Captado_Mecenato!L231</f>
        <v>0.95753831506592524</v>
      </c>
      <c r="N231" s="28"/>
      <c r="O231" s="32"/>
      <c r="P231" s="32"/>
      <c r="Q231" s="32"/>
      <c r="R231" s="32"/>
      <c r="S231" s="32"/>
      <c r="T231" s="32"/>
      <c r="U231" s="32"/>
      <c r="V231" s="32"/>
      <c r="W231" s="32"/>
      <c r="X231" s="32"/>
    </row>
    <row r="232" spans="1:24" x14ac:dyDescent="0.25">
      <c r="A232" s="28" t="s">
        <v>273</v>
      </c>
      <c r="B232" s="36" t="e">
        <f>Captado_Privado!B232/Captado_Mecenato!B232</f>
        <v>#DIV/0!</v>
      </c>
      <c r="C232" s="36">
        <f>Captado_Privado!C232/Captado_Mecenato!C232</f>
        <v>1</v>
      </c>
      <c r="D232" s="36" t="e">
        <f>Captado_Privado!D232/Captado_Mecenato!D232</f>
        <v>#DIV/0!</v>
      </c>
      <c r="E232" s="36" t="e">
        <f>Captado_Privado!E232/Captado_Mecenato!E232</f>
        <v>#DIV/0!</v>
      </c>
      <c r="F232" s="36" t="e">
        <f>Captado_Privado!F232/Captado_Mecenato!F232</f>
        <v>#DIV/0!</v>
      </c>
      <c r="G232" s="36">
        <f>Captado_Privado!G232/Captado_Mecenato!G232</f>
        <v>1</v>
      </c>
      <c r="H232" s="36" t="e">
        <f>Captado_Privado!H232/Captado_Mecenato!H232</f>
        <v>#DIV/0!</v>
      </c>
      <c r="I232" s="36">
        <f>Captado_Privado!I232/Captado_Mecenato!I232</f>
        <v>1</v>
      </c>
      <c r="J232" s="36" t="e">
        <f>Captado_Privado!J232/Captado_Mecenato!J232</f>
        <v>#DIV/0!</v>
      </c>
      <c r="K232" s="36" t="e">
        <f>Captado_Privado!K232/Captado_Mecenato!K232</f>
        <v>#DIV/0!</v>
      </c>
      <c r="L232" s="36">
        <f>Captado_Privado!L232/Captado_Mecenato!L232</f>
        <v>1</v>
      </c>
      <c r="N232" s="28"/>
      <c r="O232" s="32"/>
      <c r="P232" s="32"/>
      <c r="Q232" s="32"/>
      <c r="R232" s="32"/>
      <c r="S232" s="32"/>
      <c r="T232" s="32"/>
      <c r="U232" s="32"/>
      <c r="V232" s="32"/>
      <c r="W232" s="32"/>
      <c r="X232" s="32"/>
    </row>
    <row r="233" spans="1:24" x14ac:dyDescent="0.25">
      <c r="A233" s="28" t="s">
        <v>274</v>
      </c>
      <c r="B233" s="36" t="e">
        <f>Captado_Privado!B233/Captado_Mecenato!B233</f>
        <v>#DIV/0!</v>
      </c>
      <c r="C233" s="36">
        <f>Captado_Privado!C233/Captado_Mecenato!C233</f>
        <v>0.95065839789133733</v>
      </c>
      <c r="D233" s="36">
        <f>Captado_Privado!D233/Captado_Mecenato!D233</f>
        <v>0.84420243974505083</v>
      </c>
      <c r="E233" s="36" t="e">
        <f>Captado_Privado!E233/Captado_Mecenato!E233</f>
        <v>#DIV/0!</v>
      </c>
      <c r="F233" s="36" t="e">
        <f>Captado_Privado!F233/Captado_Mecenato!F233</f>
        <v>#DIV/0!</v>
      </c>
      <c r="G233" s="36">
        <f>Captado_Privado!G233/Captado_Mecenato!G233</f>
        <v>1</v>
      </c>
      <c r="H233" s="36" t="e">
        <f>Captado_Privado!H233/Captado_Mecenato!H233</f>
        <v>#DIV/0!</v>
      </c>
      <c r="I233" s="36">
        <f>Captado_Privado!I233/Captado_Mecenato!I233</f>
        <v>1</v>
      </c>
      <c r="J233" s="36">
        <f>Captado_Privado!J233/Captado_Mecenato!J233</f>
        <v>1</v>
      </c>
      <c r="K233" s="36" t="e">
        <f>Captado_Privado!K233/Captado_Mecenato!K233</f>
        <v>#DIV/0!</v>
      </c>
      <c r="L233" s="36">
        <f>Captado_Privado!L233/Captado_Mecenato!L233</f>
        <v>0.97867105873974636</v>
      </c>
      <c r="N233" s="28"/>
      <c r="O233" s="32"/>
      <c r="P233" s="32"/>
      <c r="Q233" s="32"/>
      <c r="R233" s="32"/>
      <c r="S233" s="32"/>
      <c r="T233" s="32"/>
      <c r="U233" s="32"/>
      <c r="V233" s="32"/>
      <c r="W233" s="32"/>
      <c r="X233" s="32"/>
    </row>
    <row r="234" spans="1:24" x14ac:dyDescent="0.25">
      <c r="A234" s="28" t="s">
        <v>275</v>
      </c>
      <c r="B234" s="36" t="e">
        <f>Captado_Privado!B234/Captado_Mecenato!B234</f>
        <v>#DIV/0!</v>
      </c>
      <c r="C234" s="36">
        <f>Captado_Privado!C234/Captado_Mecenato!C234</f>
        <v>1</v>
      </c>
      <c r="D234" s="36">
        <f>Captado_Privado!D234/Captado_Mecenato!D234</f>
        <v>1</v>
      </c>
      <c r="E234" s="36" t="e">
        <f>Captado_Privado!E234/Captado_Mecenato!E234</f>
        <v>#DIV/0!</v>
      </c>
      <c r="F234" s="36" t="e">
        <f>Captado_Privado!F234/Captado_Mecenato!F234</f>
        <v>#DIV/0!</v>
      </c>
      <c r="G234" s="36">
        <f>Captado_Privado!G234/Captado_Mecenato!G234</f>
        <v>1</v>
      </c>
      <c r="H234" s="36" t="e">
        <f>Captado_Privado!H234/Captado_Mecenato!H234</f>
        <v>#DIV/0!</v>
      </c>
      <c r="I234" s="36">
        <f>Captado_Privado!I234/Captado_Mecenato!I234</f>
        <v>1</v>
      </c>
      <c r="J234" s="36">
        <f>Captado_Privado!J234/Captado_Mecenato!J234</f>
        <v>1</v>
      </c>
      <c r="K234" s="36" t="e">
        <f>Captado_Privado!K234/Captado_Mecenato!K234</f>
        <v>#DIV/0!</v>
      </c>
      <c r="L234" s="36">
        <f>Captado_Privado!L234/Captado_Mecenato!L234</f>
        <v>1</v>
      </c>
      <c r="N234" s="28"/>
      <c r="O234" s="32"/>
      <c r="P234" s="32"/>
      <c r="Q234" s="32"/>
      <c r="R234" s="32"/>
      <c r="S234" s="32"/>
      <c r="T234" s="32"/>
      <c r="U234" s="32"/>
      <c r="V234" s="32"/>
      <c r="W234" s="32"/>
      <c r="X234" s="32"/>
    </row>
    <row r="235" spans="1:24" x14ac:dyDescent="0.25">
      <c r="A235" s="28" t="s">
        <v>276</v>
      </c>
      <c r="B235" s="36">
        <f>Captado_Privado!B235/Captado_Mecenato!B235</f>
        <v>1</v>
      </c>
      <c r="C235" s="36">
        <f>Captado_Privado!C235/Captado_Mecenato!C235</f>
        <v>0.34606413932749935</v>
      </c>
      <c r="D235" s="36">
        <f>Captado_Privado!D235/Captado_Mecenato!D235</f>
        <v>0.67503459778936736</v>
      </c>
      <c r="E235" s="36" t="e">
        <f>Captado_Privado!E235/Captado_Mecenato!E235</f>
        <v>#DIV/0!</v>
      </c>
      <c r="F235" s="36">
        <f>Captado_Privado!F235/Captado_Mecenato!F235</f>
        <v>1</v>
      </c>
      <c r="G235" s="36">
        <f>Captado_Privado!G235/Captado_Mecenato!G235</f>
        <v>0.62012945594798252</v>
      </c>
      <c r="H235" s="36" t="e">
        <f>Captado_Privado!H235/Captado_Mecenato!H235</f>
        <v>#DIV/0!</v>
      </c>
      <c r="I235" s="36">
        <f>Captado_Privado!I235/Captado_Mecenato!I235</f>
        <v>0.82439821514561684</v>
      </c>
      <c r="J235" s="36">
        <f>Captado_Privado!J235/Captado_Mecenato!J235</f>
        <v>0.62273215378750246</v>
      </c>
      <c r="K235" s="36" t="e">
        <f>Captado_Privado!K235/Captado_Mecenato!K235</f>
        <v>#DIV/0!</v>
      </c>
      <c r="L235" s="36">
        <f>Captado_Privado!L235/Captado_Mecenato!L235</f>
        <v>0.67026995533116884</v>
      </c>
      <c r="N235" s="28"/>
      <c r="O235" s="32"/>
      <c r="P235" s="32"/>
      <c r="Q235" s="32"/>
      <c r="R235" s="32"/>
      <c r="S235" s="32"/>
      <c r="T235" s="32"/>
      <c r="U235" s="32"/>
      <c r="V235" s="32"/>
      <c r="W235" s="32"/>
      <c r="X235" s="32"/>
    </row>
    <row r="236" spans="1:24" x14ac:dyDescent="0.25">
      <c r="A236" s="28" t="s">
        <v>6</v>
      </c>
      <c r="B236" s="36">
        <f>Captado_Privado!B236/Captado_Mecenato!B236</f>
        <v>0.75156004243136976</v>
      </c>
      <c r="C236" s="36">
        <f>Captado_Privado!C236/Captado_Mecenato!C236</f>
        <v>0.87589327268339523</v>
      </c>
      <c r="D236" s="36">
        <f>Captado_Privado!D236/Captado_Mecenato!D236</f>
        <v>0.80824270450721658</v>
      </c>
      <c r="E236" s="36" t="e">
        <f>Captado_Privado!E236/Captado_Mecenato!E236</f>
        <v>#DIV/0!</v>
      </c>
      <c r="F236" s="36">
        <f>Captado_Privado!F236/Captado_Mecenato!F236</f>
        <v>0.93319529718202332</v>
      </c>
      <c r="G236" s="36">
        <f>Captado_Privado!G236/Captado_Mecenato!G236</f>
        <v>0.86938473856398824</v>
      </c>
      <c r="H236" s="36" t="e">
        <f>Captado_Privado!H236/Captado_Mecenato!H236</f>
        <v>#DIV/0!</v>
      </c>
      <c r="I236" s="36">
        <f>Captado_Privado!I236/Captado_Mecenato!I236</f>
        <v>0.93855639895654619</v>
      </c>
      <c r="J236" s="36">
        <f>Captado_Privado!J236/Captado_Mecenato!J236</f>
        <v>0.8821299137380898</v>
      </c>
      <c r="K236" s="36" t="e">
        <f>Captado_Privado!K236/Captado_Mecenato!K236</f>
        <v>#DIV/0!</v>
      </c>
      <c r="L236" s="36">
        <f>Captado_Privado!L236/Captado_Mecenato!L236</f>
        <v>0.88226864090740309</v>
      </c>
      <c r="N236" s="28"/>
      <c r="O236" s="32"/>
      <c r="P236" s="32"/>
      <c r="Q236" s="32"/>
      <c r="R236" s="32"/>
      <c r="S236" s="32"/>
      <c r="T236" s="32"/>
      <c r="U236" s="32"/>
      <c r="V236" s="32"/>
      <c r="W236" s="32"/>
      <c r="X236" s="32"/>
    </row>
    <row r="237" spans="1:24" x14ac:dyDescent="0.25"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</row>
    <row r="238" spans="1:24" x14ac:dyDescent="0.25"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</row>
    <row r="239" spans="1:24" x14ac:dyDescent="0.25"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</row>
    <row r="240" spans="1:24" x14ac:dyDescent="0.25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</row>
    <row r="241" spans="1:24" x14ac:dyDescent="0.25">
      <c r="A241" s="28"/>
      <c r="B241" s="30">
        <v>2014</v>
      </c>
      <c r="C241" s="30">
        <v>2014</v>
      </c>
      <c r="D241" s="30">
        <v>2014</v>
      </c>
      <c r="E241" s="30">
        <v>2014</v>
      </c>
      <c r="F241" s="30">
        <v>2014</v>
      </c>
      <c r="G241" s="30">
        <v>2014</v>
      </c>
      <c r="H241" s="30">
        <v>2014</v>
      </c>
      <c r="I241" s="30">
        <v>2014</v>
      </c>
      <c r="J241" s="30">
        <v>2014</v>
      </c>
      <c r="K241" s="30">
        <v>2014</v>
      </c>
    </row>
    <row r="242" spans="1:24" x14ac:dyDescent="0.25">
      <c r="A242" s="28"/>
      <c r="B242" s="28" t="s">
        <v>283</v>
      </c>
      <c r="C242" s="28" t="s">
        <v>284</v>
      </c>
      <c r="D242" s="28" t="s">
        <v>285</v>
      </c>
      <c r="E242" s="28" t="s">
        <v>286</v>
      </c>
      <c r="F242" s="28" t="s">
        <v>287</v>
      </c>
      <c r="G242" s="28" t="s">
        <v>288</v>
      </c>
      <c r="H242" s="28" t="s">
        <v>289</v>
      </c>
      <c r="I242" s="28" t="s">
        <v>290</v>
      </c>
      <c r="J242" s="28" t="s">
        <v>291</v>
      </c>
      <c r="K242" s="28" t="s">
        <v>292</v>
      </c>
      <c r="L242" s="28" t="s">
        <v>293</v>
      </c>
      <c r="O242" s="28"/>
      <c r="P242" s="28"/>
      <c r="Q242" s="28"/>
      <c r="R242" s="28"/>
      <c r="S242" s="28"/>
      <c r="T242" s="28"/>
      <c r="U242" s="28"/>
      <c r="V242" s="28"/>
      <c r="W242" s="28"/>
      <c r="X242" s="28"/>
    </row>
    <row r="243" spans="1:24" x14ac:dyDescent="0.25">
      <c r="A243" s="28" t="s">
        <v>250</v>
      </c>
      <c r="B243" s="36" t="e">
        <f>Captado_Privado!B243/Captado_Mecenato!B243</f>
        <v>#DIV/0!</v>
      </c>
      <c r="C243" s="36" t="e">
        <f>Captado_Privado!C243/Captado_Mecenato!C243</f>
        <v>#DIV/0!</v>
      </c>
      <c r="D243" s="36">
        <f>Captado_Privado!D243/Captado_Mecenato!D243</f>
        <v>1</v>
      </c>
      <c r="E243" s="36" t="e">
        <f>Captado_Privado!E243/Captado_Mecenato!E243</f>
        <v>#DIV/0!</v>
      </c>
      <c r="F243" s="36" t="e">
        <f>Captado_Privado!F243/Captado_Mecenato!F243</f>
        <v>#DIV/0!</v>
      </c>
      <c r="G243" s="36" t="e">
        <f>Captado_Privado!G243/Captado_Mecenato!G243</f>
        <v>#DIV/0!</v>
      </c>
      <c r="H243" s="36" t="e">
        <f>Captado_Privado!H243/Captado_Mecenato!H243</f>
        <v>#DIV/0!</v>
      </c>
      <c r="I243" s="36" t="e">
        <f>Captado_Privado!I243/Captado_Mecenato!I243</f>
        <v>#DIV/0!</v>
      </c>
      <c r="J243" s="36" t="e">
        <f>Captado_Privado!J243/Captado_Mecenato!J243</f>
        <v>#DIV/0!</v>
      </c>
      <c r="K243" s="36" t="e">
        <f>Captado_Privado!K243/Captado_Mecenato!K243</f>
        <v>#DIV/0!</v>
      </c>
      <c r="L243" s="36">
        <f>Captado_Privado!L243/Captado_Mecenato!L243</f>
        <v>1</v>
      </c>
      <c r="N243" s="28"/>
      <c r="O243" s="32"/>
      <c r="P243" s="32"/>
      <c r="Q243" s="32"/>
      <c r="R243" s="32"/>
      <c r="S243" s="32"/>
      <c r="T243" s="32"/>
      <c r="U243" s="32"/>
      <c r="V243" s="32"/>
      <c r="W243" s="32"/>
      <c r="X243" s="32"/>
    </row>
    <row r="244" spans="1:24" x14ac:dyDescent="0.25">
      <c r="A244" s="28" t="s">
        <v>251</v>
      </c>
      <c r="B244" s="36" t="e">
        <f>Captado_Privado!B244/Captado_Mecenato!B244</f>
        <v>#DIV/0!</v>
      </c>
      <c r="C244" s="36" t="e">
        <f>Captado_Privado!C244/Captado_Mecenato!C244</f>
        <v>#DIV/0!</v>
      </c>
      <c r="D244" s="36" t="e">
        <f>Captado_Privado!D244/Captado_Mecenato!D244</f>
        <v>#DIV/0!</v>
      </c>
      <c r="E244" s="36" t="e">
        <f>Captado_Privado!E244/Captado_Mecenato!E244</f>
        <v>#DIV/0!</v>
      </c>
      <c r="F244" s="36" t="e">
        <f>Captado_Privado!F244/Captado_Mecenato!F244</f>
        <v>#DIV/0!</v>
      </c>
      <c r="G244" s="36" t="e">
        <f>Captado_Privado!G244/Captado_Mecenato!G244</f>
        <v>#DIV/0!</v>
      </c>
      <c r="H244" s="36" t="e">
        <f>Captado_Privado!H244/Captado_Mecenato!H244</f>
        <v>#DIV/0!</v>
      </c>
      <c r="I244" s="36" t="e">
        <f>Captado_Privado!I244/Captado_Mecenato!I244</f>
        <v>#DIV/0!</v>
      </c>
      <c r="J244" s="36" t="e">
        <f>Captado_Privado!J244/Captado_Mecenato!J244</f>
        <v>#DIV/0!</v>
      </c>
      <c r="K244" s="36" t="e">
        <f>Captado_Privado!K244/Captado_Mecenato!K244</f>
        <v>#DIV/0!</v>
      </c>
      <c r="L244" s="36" t="e">
        <f>Captado_Privado!L244/Captado_Mecenato!L244</f>
        <v>#DIV/0!</v>
      </c>
      <c r="N244" s="28"/>
      <c r="O244" s="32"/>
      <c r="P244" s="32"/>
      <c r="Q244" s="32"/>
      <c r="R244" s="32"/>
      <c r="S244" s="32"/>
      <c r="T244" s="32"/>
      <c r="U244" s="32"/>
      <c r="V244" s="32"/>
      <c r="W244" s="32"/>
      <c r="X244" s="32"/>
    </row>
    <row r="245" spans="1:24" x14ac:dyDescent="0.25">
      <c r="A245" s="28" t="s">
        <v>252</v>
      </c>
      <c r="B245" s="36" t="e">
        <f>Captado_Privado!B245/Captado_Mecenato!B245</f>
        <v>#DIV/0!</v>
      </c>
      <c r="C245" s="36">
        <f>Captado_Privado!C245/Captado_Mecenato!C245</f>
        <v>1</v>
      </c>
      <c r="D245" s="36" t="e">
        <f>Captado_Privado!D245/Captado_Mecenato!D245</f>
        <v>#DIV/0!</v>
      </c>
      <c r="E245" s="36" t="e">
        <f>Captado_Privado!E245/Captado_Mecenato!E245</f>
        <v>#DIV/0!</v>
      </c>
      <c r="F245" s="36" t="e">
        <f>Captado_Privado!F245/Captado_Mecenato!F245</f>
        <v>#DIV/0!</v>
      </c>
      <c r="G245" s="36">
        <f>Captado_Privado!G245/Captado_Mecenato!G245</f>
        <v>1</v>
      </c>
      <c r="H245" s="36" t="e">
        <f>Captado_Privado!H245/Captado_Mecenato!H245</f>
        <v>#DIV/0!</v>
      </c>
      <c r="I245" s="36">
        <f>Captado_Privado!I245/Captado_Mecenato!I245</f>
        <v>1</v>
      </c>
      <c r="J245" s="36">
        <f>Captado_Privado!J245/Captado_Mecenato!J245</f>
        <v>1</v>
      </c>
      <c r="K245" s="36" t="e">
        <f>Captado_Privado!K245/Captado_Mecenato!K245</f>
        <v>#DIV/0!</v>
      </c>
      <c r="L245" s="36">
        <f>Captado_Privado!L245/Captado_Mecenato!L245</f>
        <v>1</v>
      </c>
      <c r="N245" s="28"/>
      <c r="O245" s="32"/>
      <c r="P245" s="32"/>
      <c r="Q245" s="32"/>
      <c r="R245" s="32"/>
      <c r="S245" s="32"/>
      <c r="T245" s="32"/>
      <c r="U245" s="32"/>
      <c r="V245" s="32"/>
      <c r="W245" s="32"/>
      <c r="X245" s="32"/>
    </row>
    <row r="246" spans="1:24" x14ac:dyDescent="0.25">
      <c r="A246" s="28" t="s">
        <v>253</v>
      </c>
      <c r="B246" s="36" t="e">
        <f>Captado_Privado!B246/Captado_Mecenato!B246</f>
        <v>#DIV/0!</v>
      </c>
      <c r="C246" s="36" t="e">
        <f>Captado_Privado!C246/Captado_Mecenato!C246</f>
        <v>#DIV/0!</v>
      </c>
      <c r="D246" s="36" t="e">
        <f>Captado_Privado!D246/Captado_Mecenato!D246</f>
        <v>#DIV/0!</v>
      </c>
      <c r="E246" s="36" t="e">
        <f>Captado_Privado!E246/Captado_Mecenato!E246</f>
        <v>#DIV/0!</v>
      </c>
      <c r="F246" s="36" t="e">
        <f>Captado_Privado!F246/Captado_Mecenato!F246</f>
        <v>#DIV/0!</v>
      </c>
      <c r="G246" s="36" t="e">
        <f>Captado_Privado!G246/Captado_Mecenato!G246</f>
        <v>#DIV/0!</v>
      </c>
      <c r="H246" s="36" t="e">
        <f>Captado_Privado!H246/Captado_Mecenato!H246</f>
        <v>#DIV/0!</v>
      </c>
      <c r="I246" s="36" t="e">
        <f>Captado_Privado!I246/Captado_Mecenato!I246</f>
        <v>#DIV/0!</v>
      </c>
      <c r="J246" s="36" t="e">
        <f>Captado_Privado!J246/Captado_Mecenato!J246</f>
        <v>#DIV/0!</v>
      </c>
      <c r="K246" s="36" t="e">
        <f>Captado_Privado!K246/Captado_Mecenato!K246</f>
        <v>#DIV/0!</v>
      </c>
      <c r="L246" s="36" t="e">
        <f>Captado_Privado!L246/Captado_Mecenato!L246</f>
        <v>#DIV/0!</v>
      </c>
      <c r="N246" s="28"/>
      <c r="O246" s="32"/>
      <c r="P246" s="32"/>
      <c r="Q246" s="32"/>
      <c r="R246" s="32"/>
      <c r="S246" s="32"/>
      <c r="T246" s="32"/>
      <c r="U246" s="32"/>
      <c r="V246" s="32"/>
      <c r="W246" s="32"/>
      <c r="X246" s="32"/>
    </row>
    <row r="247" spans="1:24" x14ac:dyDescent="0.25">
      <c r="A247" s="28" t="s">
        <v>254</v>
      </c>
      <c r="B247" s="36">
        <f>Captado_Privado!B247/Captado_Mecenato!B247</f>
        <v>1</v>
      </c>
      <c r="C247" s="36">
        <f>Captado_Privado!C247/Captado_Mecenato!C247</f>
        <v>1</v>
      </c>
      <c r="D247" s="36">
        <f>Captado_Privado!D247/Captado_Mecenato!D247</f>
        <v>0</v>
      </c>
      <c r="E247" s="36" t="e">
        <f>Captado_Privado!E247/Captado_Mecenato!E247</f>
        <v>#DIV/0!</v>
      </c>
      <c r="F247" s="36" t="e">
        <f>Captado_Privado!F247/Captado_Mecenato!F247</f>
        <v>#DIV/0!</v>
      </c>
      <c r="G247" s="36" t="e">
        <f>Captado_Privado!G247/Captado_Mecenato!G247</f>
        <v>#DIV/0!</v>
      </c>
      <c r="H247" s="36" t="e">
        <f>Captado_Privado!H247/Captado_Mecenato!H247</f>
        <v>#DIV/0!</v>
      </c>
      <c r="I247" s="36">
        <f>Captado_Privado!I247/Captado_Mecenato!I247</f>
        <v>0.97584644659986286</v>
      </c>
      <c r="J247" s="36">
        <f>Captado_Privado!J247/Captado_Mecenato!J247</f>
        <v>0</v>
      </c>
      <c r="K247" s="36" t="e">
        <f>Captado_Privado!K247/Captado_Mecenato!K247</f>
        <v>#DIV/0!</v>
      </c>
      <c r="L247" s="36">
        <f>Captado_Privado!L247/Captado_Mecenato!L247</f>
        <v>0.93382712534719159</v>
      </c>
      <c r="N247" s="28"/>
      <c r="O247" s="32"/>
      <c r="P247" s="32"/>
      <c r="Q247" s="32"/>
      <c r="R247" s="32"/>
      <c r="S247" s="32"/>
      <c r="T247" s="32"/>
      <c r="U247" s="32"/>
      <c r="V247" s="32"/>
      <c r="W247" s="32"/>
      <c r="X247" s="32"/>
    </row>
    <row r="248" spans="1:24" x14ac:dyDescent="0.25">
      <c r="A248" s="28" t="s">
        <v>255</v>
      </c>
      <c r="B248" s="36" t="e">
        <f>Captado_Privado!B248/Captado_Mecenato!B248</f>
        <v>#DIV/0!</v>
      </c>
      <c r="C248" s="36" t="e">
        <f>Captado_Privado!C248/Captado_Mecenato!C248</f>
        <v>#DIV/0!</v>
      </c>
      <c r="D248" s="36" t="e">
        <f>Captado_Privado!D248/Captado_Mecenato!D248</f>
        <v>#DIV/0!</v>
      </c>
      <c r="E248" s="36" t="e">
        <f>Captado_Privado!E248/Captado_Mecenato!E248</f>
        <v>#DIV/0!</v>
      </c>
      <c r="F248" s="36" t="e">
        <f>Captado_Privado!F248/Captado_Mecenato!F248</f>
        <v>#DIV/0!</v>
      </c>
      <c r="G248" s="36" t="e">
        <f>Captado_Privado!G248/Captado_Mecenato!G248</f>
        <v>#DIV/0!</v>
      </c>
      <c r="H248" s="36" t="e">
        <f>Captado_Privado!H248/Captado_Mecenato!H248</f>
        <v>#DIV/0!</v>
      </c>
      <c r="I248" s="36" t="e">
        <f>Captado_Privado!I248/Captado_Mecenato!I248</f>
        <v>#DIV/0!</v>
      </c>
      <c r="J248" s="36" t="e">
        <f>Captado_Privado!J248/Captado_Mecenato!J248</f>
        <v>#DIV/0!</v>
      </c>
      <c r="K248" s="36" t="e">
        <f>Captado_Privado!K248/Captado_Mecenato!K248</f>
        <v>#DIV/0!</v>
      </c>
      <c r="L248" s="36" t="e">
        <f>Captado_Privado!L248/Captado_Mecenato!L248</f>
        <v>#DIV/0!</v>
      </c>
      <c r="N248" s="28"/>
      <c r="O248" s="32"/>
      <c r="P248" s="32"/>
      <c r="Q248" s="32"/>
      <c r="R248" s="32"/>
      <c r="S248" s="32"/>
      <c r="T248" s="32"/>
      <c r="U248" s="32"/>
      <c r="V248" s="32"/>
      <c r="W248" s="32"/>
      <c r="X248" s="32"/>
    </row>
    <row r="249" spans="1:24" x14ac:dyDescent="0.25">
      <c r="A249" s="28" t="s">
        <v>256</v>
      </c>
      <c r="B249" s="36" t="e">
        <f>Captado_Privado!B249/Captado_Mecenato!B249</f>
        <v>#DIV/0!</v>
      </c>
      <c r="C249" s="36" t="e">
        <f>Captado_Privado!C249/Captado_Mecenato!C249</f>
        <v>#DIV/0!</v>
      </c>
      <c r="D249" s="36" t="e">
        <f>Captado_Privado!D249/Captado_Mecenato!D249</f>
        <v>#DIV/0!</v>
      </c>
      <c r="E249" s="36" t="e">
        <f>Captado_Privado!E249/Captado_Mecenato!E249</f>
        <v>#DIV/0!</v>
      </c>
      <c r="F249" s="36" t="e">
        <f>Captado_Privado!F249/Captado_Mecenato!F249</f>
        <v>#DIV/0!</v>
      </c>
      <c r="G249" s="36" t="e">
        <f>Captado_Privado!G249/Captado_Mecenato!G249</f>
        <v>#DIV/0!</v>
      </c>
      <c r="H249" s="36" t="e">
        <f>Captado_Privado!H249/Captado_Mecenato!H249</f>
        <v>#DIV/0!</v>
      </c>
      <c r="I249" s="36" t="e">
        <f>Captado_Privado!I249/Captado_Mecenato!I249</f>
        <v>#DIV/0!</v>
      </c>
      <c r="J249" s="36" t="e">
        <f>Captado_Privado!J249/Captado_Mecenato!J249</f>
        <v>#DIV/0!</v>
      </c>
      <c r="K249" s="36" t="e">
        <f>Captado_Privado!K249/Captado_Mecenato!K249</f>
        <v>#DIV/0!</v>
      </c>
      <c r="L249" s="36" t="e">
        <f>Captado_Privado!L249/Captado_Mecenato!L249</f>
        <v>#DIV/0!</v>
      </c>
      <c r="N249" s="28"/>
      <c r="O249" s="32"/>
      <c r="P249" s="32"/>
      <c r="Q249" s="32"/>
      <c r="R249" s="32"/>
      <c r="S249" s="32"/>
      <c r="T249" s="32"/>
      <c r="U249" s="32"/>
      <c r="V249" s="32"/>
      <c r="W249" s="32"/>
      <c r="X249" s="32"/>
    </row>
    <row r="250" spans="1:24" x14ac:dyDescent="0.25">
      <c r="A250" s="28" t="s">
        <v>257</v>
      </c>
      <c r="B250" s="36" t="e">
        <f>Captado_Privado!B250/Captado_Mecenato!B250</f>
        <v>#DIV/0!</v>
      </c>
      <c r="C250" s="36" t="e">
        <f>Captado_Privado!C250/Captado_Mecenato!C250</f>
        <v>#DIV/0!</v>
      </c>
      <c r="D250" s="36">
        <f>Captado_Privado!D250/Captado_Mecenato!D250</f>
        <v>1</v>
      </c>
      <c r="E250" s="36" t="e">
        <f>Captado_Privado!E250/Captado_Mecenato!E250</f>
        <v>#DIV/0!</v>
      </c>
      <c r="F250" s="36" t="e">
        <f>Captado_Privado!F250/Captado_Mecenato!F250</f>
        <v>#DIV/0!</v>
      </c>
      <c r="G250" s="36">
        <f>Captado_Privado!G250/Captado_Mecenato!G250</f>
        <v>1</v>
      </c>
      <c r="H250" s="36" t="e">
        <f>Captado_Privado!H250/Captado_Mecenato!H250</f>
        <v>#DIV/0!</v>
      </c>
      <c r="I250" s="36">
        <f>Captado_Privado!I250/Captado_Mecenato!I250</f>
        <v>1</v>
      </c>
      <c r="J250" s="36">
        <f>Captado_Privado!J250/Captado_Mecenato!J250</f>
        <v>1</v>
      </c>
      <c r="K250" s="36" t="e">
        <f>Captado_Privado!K250/Captado_Mecenato!K250</f>
        <v>#DIV/0!</v>
      </c>
      <c r="L250" s="36">
        <f>Captado_Privado!L250/Captado_Mecenato!L250</f>
        <v>1</v>
      </c>
      <c r="N250" s="28"/>
      <c r="O250" s="32"/>
      <c r="P250" s="32"/>
      <c r="Q250" s="32"/>
      <c r="R250" s="32"/>
      <c r="S250" s="32"/>
      <c r="T250" s="32"/>
      <c r="U250" s="32"/>
      <c r="V250" s="32"/>
      <c r="W250" s="32"/>
      <c r="X250" s="32"/>
    </row>
    <row r="251" spans="1:24" x14ac:dyDescent="0.25">
      <c r="A251" s="28" t="s">
        <v>258</v>
      </c>
      <c r="B251" s="36" t="e">
        <f>Captado_Privado!B251/Captado_Mecenato!B251</f>
        <v>#DIV/0!</v>
      </c>
      <c r="C251" s="36">
        <f>Captado_Privado!C251/Captado_Mecenato!C251</f>
        <v>0.94292605556833375</v>
      </c>
      <c r="D251" s="36" t="e">
        <f>Captado_Privado!D251/Captado_Mecenato!D251</f>
        <v>#DIV/0!</v>
      </c>
      <c r="E251" s="36" t="e">
        <f>Captado_Privado!E251/Captado_Mecenato!E251</f>
        <v>#DIV/0!</v>
      </c>
      <c r="F251" s="36">
        <f>Captado_Privado!F251/Captado_Mecenato!F251</f>
        <v>1</v>
      </c>
      <c r="G251" s="36" t="e">
        <f>Captado_Privado!G251/Captado_Mecenato!G251</f>
        <v>#DIV/0!</v>
      </c>
      <c r="H251" s="36" t="e">
        <f>Captado_Privado!H251/Captado_Mecenato!H251</f>
        <v>#DIV/0!</v>
      </c>
      <c r="I251" s="36">
        <f>Captado_Privado!I251/Captado_Mecenato!I251</f>
        <v>1</v>
      </c>
      <c r="J251" s="36" t="e">
        <f>Captado_Privado!J251/Captado_Mecenato!J251</f>
        <v>#DIV/0!</v>
      </c>
      <c r="K251" s="36" t="e">
        <f>Captado_Privado!K251/Captado_Mecenato!K251</f>
        <v>#DIV/0!</v>
      </c>
      <c r="L251" s="36">
        <f>Captado_Privado!L251/Captado_Mecenato!L251</f>
        <v>0.98466077503397553</v>
      </c>
      <c r="N251" s="28"/>
      <c r="O251" s="32"/>
      <c r="P251" s="32"/>
      <c r="Q251" s="32"/>
      <c r="R251" s="32"/>
      <c r="S251" s="32"/>
      <c r="T251" s="32"/>
      <c r="U251" s="32"/>
      <c r="V251" s="32"/>
      <c r="W251" s="32"/>
      <c r="X251" s="32"/>
    </row>
    <row r="252" spans="1:24" x14ac:dyDescent="0.25">
      <c r="A252" s="28" t="s">
        <v>259</v>
      </c>
      <c r="B252" s="36">
        <f>Captado_Privado!B252/Captado_Mecenato!B252</f>
        <v>0.42857142857142855</v>
      </c>
      <c r="C252" s="36">
        <f>Captado_Privado!C252/Captado_Mecenato!C252</f>
        <v>0.81386968149419991</v>
      </c>
      <c r="D252" s="36">
        <f>Captado_Privado!D252/Captado_Mecenato!D252</f>
        <v>0.8518967502863638</v>
      </c>
      <c r="E252" s="36" t="e">
        <f>Captado_Privado!E252/Captado_Mecenato!E252</f>
        <v>#DIV/0!</v>
      </c>
      <c r="F252" s="36">
        <f>Captado_Privado!F252/Captado_Mecenato!F252</f>
        <v>1</v>
      </c>
      <c r="G252" s="36">
        <f>Captado_Privado!G252/Captado_Mecenato!G252</f>
        <v>0.76308225869299118</v>
      </c>
      <c r="H252" s="36" t="e">
        <f>Captado_Privado!H252/Captado_Mecenato!H252</f>
        <v>#DIV/0!</v>
      </c>
      <c r="I252" s="36">
        <f>Captado_Privado!I252/Captado_Mecenato!I252</f>
        <v>0.84207859841076005</v>
      </c>
      <c r="J252" s="36">
        <f>Captado_Privado!J252/Captado_Mecenato!J252</f>
        <v>0.81724209042007789</v>
      </c>
      <c r="K252" s="36" t="e">
        <f>Captado_Privado!K252/Captado_Mecenato!K252</f>
        <v>#DIV/0!</v>
      </c>
      <c r="L252" s="36">
        <f>Captado_Privado!L252/Captado_Mecenato!L252</f>
        <v>0.81304194193311274</v>
      </c>
      <c r="N252" s="28"/>
      <c r="O252" s="32"/>
      <c r="P252" s="32"/>
      <c r="Q252" s="32"/>
      <c r="R252" s="32"/>
      <c r="S252" s="32"/>
      <c r="T252" s="32"/>
      <c r="U252" s="32"/>
      <c r="V252" s="32"/>
      <c r="W252" s="32"/>
      <c r="X252" s="32"/>
    </row>
    <row r="253" spans="1:24" x14ac:dyDescent="0.25">
      <c r="A253" s="28" t="s">
        <v>260</v>
      </c>
      <c r="B253" s="36" t="e">
        <f>Captado_Privado!B253/Captado_Mecenato!B253</f>
        <v>#DIV/0!</v>
      </c>
      <c r="C253" s="36">
        <f>Captado_Privado!C253/Captado_Mecenato!C253</f>
        <v>0.94352801358469218</v>
      </c>
      <c r="D253" s="36" t="e">
        <f>Captado_Privado!D253/Captado_Mecenato!D253</f>
        <v>#DIV/0!</v>
      </c>
      <c r="E253" s="36" t="e">
        <f>Captado_Privado!E253/Captado_Mecenato!E253</f>
        <v>#DIV/0!</v>
      </c>
      <c r="F253" s="36" t="e">
        <f>Captado_Privado!F253/Captado_Mecenato!F253</f>
        <v>#DIV/0!</v>
      </c>
      <c r="G253" s="36">
        <f>Captado_Privado!G253/Captado_Mecenato!G253</f>
        <v>1</v>
      </c>
      <c r="H253" s="36" t="e">
        <f>Captado_Privado!H253/Captado_Mecenato!H253</f>
        <v>#DIV/0!</v>
      </c>
      <c r="I253" s="36">
        <f>Captado_Privado!I253/Captado_Mecenato!I253</f>
        <v>1</v>
      </c>
      <c r="J253" s="36" t="e">
        <f>Captado_Privado!J253/Captado_Mecenato!J253</f>
        <v>#DIV/0!</v>
      </c>
      <c r="K253" s="36" t="e">
        <f>Captado_Privado!K253/Captado_Mecenato!K253</f>
        <v>#DIV/0!</v>
      </c>
      <c r="L253" s="36">
        <f>Captado_Privado!L253/Captado_Mecenato!L253</f>
        <v>0.95764436982165457</v>
      </c>
      <c r="N253" s="28"/>
      <c r="O253" s="32"/>
      <c r="P253" s="32"/>
      <c r="Q253" s="32"/>
      <c r="R253" s="32"/>
      <c r="S253" s="32"/>
      <c r="T253" s="32"/>
      <c r="U253" s="32"/>
      <c r="V253" s="32"/>
      <c r="W253" s="32"/>
      <c r="X253" s="32"/>
    </row>
    <row r="254" spans="1:24" x14ac:dyDescent="0.25">
      <c r="A254" s="28" t="s">
        <v>261</v>
      </c>
      <c r="B254" s="36" t="e">
        <f>Captado_Privado!B254/Captado_Mecenato!B254</f>
        <v>#DIV/0!</v>
      </c>
      <c r="C254" s="36">
        <f>Captado_Privado!C254/Captado_Mecenato!C254</f>
        <v>0</v>
      </c>
      <c r="D254" s="36">
        <f>Captado_Privado!D254/Captado_Mecenato!D254</f>
        <v>0</v>
      </c>
      <c r="E254" s="36" t="e">
        <f>Captado_Privado!E254/Captado_Mecenato!E254</f>
        <v>#DIV/0!</v>
      </c>
      <c r="F254" s="36">
        <f>Captado_Privado!F254/Captado_Mecenato!F254</f>
        <v>0</v>
      </c>
      <c r="G254" s="36" t="e">
        <f>Captado_Privado!G254/Captado_Mecenato!G254</f>
        <v>#DIV/0!</v>
      </c>
      <c r="H254" s="36" t="e">
        <f>Captado_Privado!H254/Captado_Mecenato!H254</f>
        <v>#DIV/0!</v>
      </c>
      <c r="I254" s="36" t="e">
        <f>Captado_Privado!I254/Captado_Mecenato!I254</f>
        <v>#DIV/0!</v>
      </c>
      <c r="J254" s="36">
        <f>Captado_Privado!J254/Captado_Mecenato!J254</f>
        <v>1</v>
      </c>
      <c r="K254" s="36" t="e">
        <f>Captado_Privado!K254/Captado_Mecenato!K254</f>
        <v>#DIV/0!</v>
      </c>
      <c r="L254" s="36">
        <f>Captado_Privado!L254/Captado_Mecenato!L254</f>
        <v>0.47273780507886959</v>
      </c>
      <c r="N254" s="28"/>
      <c r="O254" s="32"/>
      <c r="P254" s="32"/>
      <c r="Q254" s="32"/>
      <c r="R254" s="32"/>
      <c r="S254" s="32"/>
      <c r="T254" s="32"/>
      <c r="U254" s="32"/>
      <c r="V254" s="32"/>
      <c r="W254" s="32"/>
      <c r="X254" s="32"/>
    </row>
    <row r="255" spans="1:24" x14ac:dyDescent="0.25">
      <c r="A255" s="28" t="s">
        <v>262</v>
      </c>
      <c r="B255" s="36" t="e">
        <f>Captado_Privado!B255/Captado_Mecenato!B255</f>
        <v>#DIV/0!</v>
      </c>
      <c r="C255" s="36">
        <f>Captado_Privado!C255/Captado_Mecenato!C255</f>
        <v>1</v>
      </c>
      <c r="D255" s="36">
        <f>Captado_Privado!D255/Captado_Mecenato!D255</f>
        <v>0.56132118132110975</v>
      </c>
      <c r="E255" s="36" t="e">
        <f>Captado_Privado!E255/Captado_Mecenato!E255</f>
        <v>#DIV/0!</v>
      </c>
      <c r="F255" s="36" t="e">
        <f>Captado_Privado!F255/Captado_Mecenato!F255</f>
        <v>#DIV/0!</v>
      </c>
      <c r="G255" s="36">
        <f>Captado_Privado!G255/Captado_Mecenato!G255</f>
        <v>0.95950942551536422</v>
      </c>
      <c r="H255" s="36" t="e">
        <f>Captado_Privado!H255/Captado_Mecenato!H255</f>
        <v>#DIV/0!</v>
      </c>
      <c r="I255" s="36">
        <f>Captado_Privado!I255/Captado_Mecenato!I255</f>
        <v>0.64433511200473792</v>
      </c>
      <c r="J255" s="36">
        <f>Captado_Privado!J255/Captado_Mecenato!J255</f>
        <v>0.89286429343209028</v>
      </c>
      <c r="K255" s="36" t="e">
        <f>Captado_Privado!K255/Captado_Mecenato!K255</f>
        <v>#DIV/0!</v>
      </c>
      <c r="L255" s="36">
        <f>Captado_Privado!L255/Captado_Mecenato!L255</f>
        <v>0.84290853602372828</v>
      </c>
      <c r="N255" s="28"/>
      <c r="O255" s="32"/>
      <c r="P255" s="32"/>
      <c r="Q255" s="32"/>
      <c r="R255" s="32"/>
      <c r="S255" s="32"/>
      <c r="T255" s="32"/>
      <c r="U255" s="32"/>
      <c r="V255" s="32"/>
      <c r="W255" s="32"/>
      <c r="X255" s="32"/>
    </row>
    <row r="256" spans="1:24" x14ac:dyDescent="0.25">
      <c r="A256" s="28" t="s">
        <v>263</v>
      </c>
      <c r="B256" s="36" t="e">
        <f>Captado_Privado!B256/Captado_Mecenato!B256</f>
        <v>#DIV/0!</v>
      </c>
      <c r="C256" s="36" t="e">
        <f>Captado_Privado!C256/Captado_Mecenato!C256</f>
        <v>#DIV/0!</v>
      </c>
      <c r="D256" s="36" t="e">
        <f>Captado_Privado!D256/Captado_Mecenato!D256</f>
        <v>#DIV/0!</v>
      </c>
      <c r="E256" s="36" t="e">
        <f>Captado_Privado!E256/Captado_Mecenato!E256</f>
        <v>#DIV/0!</v>
      </c>
      <c r="F256" s="36" t="e">
        <f>Captado_Privado!F256/Captado_Mecenato!F256</f>
        <v>#DIV/0!</v>
      </c>
      <c r="G256" s="36" t="e">
        <f>Captado_Privado!G256/Captado_Mecenato!G256</f>
        <v>#DIV/0!</v>
      </c>
      <c r="H256" s="36" t="e">
        <f>Captado_Privado!H256/Captado_Mecenato!H256</f>
        <v>#DIV/0!</v>
      </c>
      <c r="I256" s="36">
        <f>Captado_Privado!I256/Captado_Mecenato!I256</f>
        <v>1</v>
      </c>
      <c r="J256" s="36" t="e">
        <f>Captado_Privado!J256/Captado_Mecenato!J256</f>
        <v>#DIV/0!</v>
      </c>
      <c r="K256" s="36" t="e">
        <f>Captado_Privado!K256/Captado_Mecenato!K256</f>
        <v>#DIV/0!</v>
      </c>
      <c r="L256" s="36">
        <f>Captado_Privado!L256/Captado_Mecenato!L256</f>
        <v>1</v>
      </c>
      <c r="N256" s="28"/>
      <c r="O256" s="32"/>
      <c r="P256" s="32"/>
      <c r="Q256" s="32"/>
      <c r="R256" s="32"/>
      <c r="S256" s="32"/>
      <c r="T256" s="32"/>
      <c r="U256" s="32"/>
      <c r="V256" s="32"/>
      <c r="W256" s="32"/>
      <c r="X256" s="32"/>
    </row>
    <row r="257" spans="1:24" x14ac:dyDescent="0.25">
      <c r="A257" s="28" t="s">
        <v>264</v>
      </c>
      <c r="B257" s="36" t="e">
        <f>Captado_Privado!B257/Captado_Mecenato!B257</f>
        <v>#DIV/0!</v>
      </c>
      <c r="C257" s="36" t="e">
        <f>Captado_Privado!C257/Captado_Mecenato!C257</f>
        <v>#DIV/0!</v>
      </c>
      <c r="D257" s="36">
        <f>Captado_Privado!D257/Captado_Mecenato!D257</f>
        <v>0</v>
      </c>
      <c r="E257" s="36" t="e">
        <f>Captado_Privado!E257/Captado_Mecenato!E257</f>
        <v>#DIV/0!</v>
      </c>
      <c r="F257" s="36" t="e">
        <f>Captado_Privado!F257/Captado_Mecenato!F257</f>
        <v>#DIV/0!</v>
      </c>
      <c r="G257" s="36" t="e">
        <f>Captado_Privado!G257/Captado_Mecenato!G257</f>
        <v>#DIV/0!</v>
      </c>
      <c r="H257" s="36" t="e">
        <f>Captado_Privado!H257/Captado_Mecenato!H257</f>
        <v>#DIV/0!</v>
      </c>
      <c r="I257" s="36">
        <f>Captado_Privado!I257/Captado_Mecenato!I257</f>
        <v>1</v>
      </c>
      <c r="J257" s="36" t="e">
        <f>Captado_Privado!J257/Captado_Mecenato!J257</f>
        <v>#DIV/0!</v>
      </c>
      <c r="K257" s="36" t="e">
        <f>Captado_Privado!K257/Captado_Mecenato!K257</f>
        <v>#DIV/0!</v>
      </c>
      <c r="L257" s="36">
        <f>Captado_Privado!L257/Captado_Mecenato!L257</f>
        <v>0.94211623060893723</v>
      </c>
      <c r="N257" s="28"/>
      <c r="O257" s="32"/>
      <c r="P257" s="32"/>
      <c r="Q257" s="32"/>
      <c r="R257" s="32"/>
      <c r="S257" s="32"/>
      <c r="T257" s="32"/>
      <c r="U257" s="32"/>
      <c r="V257" s="32"/>
      <c r="W257" s="32"/>
      <c r="X257" s="32"/>
    </row>
    <row r="258" spans="1:24" x14ac:dyDescent="0.25">
      <c r="A258" s="28" t="s">
        <v>265</v>
      </c>
      <c r="B258" s="36" t="e">
        <f>Captado_Privado!B258/Captado_Mecenato!B258</f>
        <v>#DIV/0!</v>
      </c>
      <c r="C258" s="36">
        <f>Captado_Privado!C258/Captado_Mecenato!C258</f>
        <v>0.76052206118208743</v>
      </c>
      <c r="D258" s="36">
        <f>Captado_Privado!D258/Captado_Mecenato!D258</f>
        <v>0.88653306787961572</v>
      </c>
      <c r="E258" s="36" t="e">
        <f>Captado_Privado!E258/Captado_Mecenato!E258</f>
        <v>#DIV/0!</v>
      </c>
      <c r="F258" s="36">
        <f>Captado_Privado!F258/Captado_Mecenato!F258</f>
        <v>1</v>
      </c>
      <c r="G258" s="36">
        <f>Captado_Privado!G258/Captado_Mecenato!G258</f>
        <v>0.94635041501225303</v>
      </c>
      <c r="H258" s="36" t="e">
        <f>Captado_Privado!H258/Captado_Mecenato!H258</f>
        <v>#DIV/0!</v>
      </c>
      <c r="I258" s="36">
        <f>Captado_Privado!I258/Captado_Mecenato!I258</f>
        <v>0.49031600407747189</v>
      </c>
      <c r="J258" s="36">
        <f>Captado_Privado!J258/Captado_Mecenato!J258</f>
        <v>0.94395544237839335</v>
      </c>
      <c r="K258" s="36" t="e">
        <f>Captado_Privado!K258/Captado_Mecenato!K258</f>
        <v>#DIV/0!</v>
      </c>
      <c r="L258" s="36">
        <f>Captado_Privado!L258/Captado_Mecenato!L258</f>
        <v>0.6589373197070465</v>
      </c>
      <c r="N258" s="28"/>
      <c r="O258" s="32"/>
      <c r="P258" s="32"/>
      <c r="Q258" s="32"/>
      <c r="R258" s="32"/>
      <c r="S258" s="32"/>
      <c r="T258" s="32"/>
      <c r="U258" s="32"/>
      <c r="V258" s="32"/>
      <c r="W258" s="32"/>
      <c r="X258" s="32"/>
    </row>
    <row r="259" spans="1:24" x14ac:dyDescent="0.25">
      <c r="A259" s="28" t="s">
        <v>266</v>
      </c>
      <c r="B259" s="36">
        <f>Captado_Privado!B259/Captado_Mecenato!B259</f>
        <v>1</v>
      </c>
      <c r="C259" s="36">
        <f>Captado_Privado!C259/Captado_Mecenato!C259</f>
        <v>0.96544666144425395</v>
      </c>
      <c r="D259" s="36">
        <f>Captado_Privado!D259/Captado_Mecenato!D259</f>
        <v>0.97399893318662911</v>
      </c>
      <c r="E259" s="36" t="e">
        <f>Captado_Privado!E259/Captado_Mecenato!E259</f>
        <v>#DIV/0!</v>
      </c>
      <c r="F259" s="36">
        <f>Captado_Privado!F259/Captado_Mecenato!F259</f>
        <v>1</v>
      </c>
      <c r="G259" s="36">
        <f>Captado_Privado!G259/Captado_Mecenato!G259</f>
        <v>0.98570724182614045</v>
      </c>
      <c r="H259" s="36" t="e">
        <f>Captado_Privado!H259/Captado_Mecenato!H259</f>
        <v>#DIV/0!</v>
      </c>
      <c r="I259" s="36">
        <f>Captado_Privado!I259/Captado_Mecenato!I259</f>
        <v>0.99690406873290138</v>
      </c>
      <c r="J259" s="36">
        <f>Captado_Privado!J259/Captado_Mecenato!J259</f>
        <v>0.99253468301966918</v>
      </c>
      <c r="K259" s="36" t="e">
        <f>Captado_Privado!K259/Captado_Mecenato!K259</f>
        <v>#DIV/0!</v>
      </c>
      <c r="L259" s="36">
        <f>Captado_Privado!L259/Captado_Mecenato!L259</f>
        <v>0.98574129795375021</v>
      </c>
      <c r="N259" s="28"/>
      <c r="O259" s="32"/>
      <c r="P259" s="32"/>
      <c r="Q259" s="32"/>
      <c r="R259" s="32"/>
      <c r="S259" s="32"/>
      <c r="T259" s="32"/>
      <c r="U259" s="32"/>
      <c r="V259" s="32"/>
      <c r="W259" s="32"/>
      <c r="X259" s="32"/>
    </row>
    <row r="260" spans="1:24" x14ac:dyDescent="0.25">
      <c r="A260" s="28" t="s">
        <v>267</v>
      </c>
      <c r="B260" s="36" t="e">
        <f>Captado_Privado!B260/Captado_Mecenato!B260</f>
        <v>#DIV/0!</v>
      </c>
      <c r="C260" s="36">
        <f>Captado_Privado!C260/Captado_Mecenato!C260</f>
        <v>1</v>
      </c>
      <c r="D260" s="36">
        <f>Captado_Privado!D260/Captado_Mecenato!D260</f>
        <v>0.63384865744507735</v>
      </c>
      <c r="E260" s="36" t="e">
        <f>Captado_Privado!E260/Captado_Mecenato!E260</f>
        <v>#DIV/0!</v>
      </c>
      <c r="F260" s="36" t="e">
        <f>Captado_Privado!F260/Captado_Mecenato!F260</f>
        <v>#DIV/0!</v>
      </c>
      <c r="G260" s="36">
        <f>Captado_Privado!G260/Captado_Mecenato!G260</f>
        <v>1</v>
      </c>
      <c r="H260" s="36" t="e">
        <f>Captado_Privado!H260/Captado_Mecenato!H260</f>
        <v>#DIV/0!</v>
      </c>
      <c r="I260" s="36">
        <f>Captado_Privado!I260/Captado_Mecenato!I260</f>
        <v>1</v>
      </c>
      <c r="J260" s="36">
        <f>Captado_Privado!J260/Captado_Mecenato!J260</f>
        <v>1</v>
      </c>
      <c r="K260" s="36" t="e">
        <f>Captado_Privado!K260/Captado_Mecenato!K260</f>
        <v>#DIV/0!</v>
      </c>
      <c r="L260" s="36">
        <f>Captado_Privado!L260/Captado_Mecenato!L260</f>
        <v>0.94865511862537399</v>
      </c>
      <c r="N260" s="28"/>
      <c r="O260" s="32"/>
      <c r="P260" s="32"/>
      <c r="Q260" s="32"/>
      <c r="R260" s="32"/>
      <c r="S260" s="32"/>
      <c r="T260" s="32"/>
      <c r="U260" s="32"/>
      <c r="V260" s="32"/>
      <c r="W260" s="32"/>
      <c r="X260" s="32"/>
    </row>
    <row r="261" spans="1:24" x14ac:dyDescent="0.25">
      <c r="A261" s="28" t="s">
        <v>268</v>
      </c>
      <c r="B261" s="36">
        <f>Captado_Privado!B261/Captado_Mecenato!B261</f>
        <v>1</v>
      </c>
      <c r="C261" s="36">
        <f>Captado_Privado!C261/Captado_Mecenato!C261</f>
        <v>0.81890954748713796</v>
      </c>
      <c r="D261" s="36">
        <f>Captado_Privado!D261/Captado_Mecenato!D261</f>
        <v>0.82951726049477414</v>
      </c>
      <c r="E261" s="36" t="e">
        <f>Captado_Privado!E261/Captado_Mecenato!E261</f>
        <v>#DIV/0!</v>
      </c>
      <c r="F261" s="36">
        <f>Captado_Privado!F261/Captado_Mecenato!F261</f>
        <v>6.8329347454731806E-2</v>
      </c>
      <c r="G261" s="36">
        <f>Captado_Privado!G261/Captado_Mecenato!G261</f>
        <v>0.74154924025736413</v>
      </c>
      <c r="H261" s="36" t="e">
        <f>Captado_Privado!H261/Captado_Mecenato!H261</f>
        <v>#DIV/0!</v>
      </c>
      <c r="I261" s="36">
        <f>Captado_Privado!I261/Captado_Mecenato!I261</f>
        <v>0.93056330793272635</v>
      </c>
      <c r="J261" s="36">
        <f>Captado_Privado!J261/Captado_Mecenato!J261</f>
        <v>0.81248634766376981</v>
      </c>
      <c r="K261" s="36" t="e">
        <f>Captado_Privado!K261/Captado_Mecenato!K261</f>
        <v>#DIV/0!</v>
      </c>
      <c r="L261" s="36">
        <f>Captado_Privado!L261/Captado_Mecenato!L261</f>
        <v>0.83952926485569168</v>
      </c>
      <c r="N261" s="28"/>
      <c r="O261" s="32"/>
      <c r="P261" s="32"/>
      <c r="Q261" s="32"/>
      <c r="R261" s="32"/>
      <c r="S261" s="32"/>
      <c r="T261" s="32"/>
      <c r="U261" s="32"/>
      <c r="V261" s="32"/>
      <c r="W261" s="32"/>
      <c r="X261" s="32"/>
    </row>
    <row r="262" spans="1:24" x14ac:dyDescent="0.25">
      <c r="A262" s="28" t="s">
        <v>269</v>
      </c>
      <c r="B262" s="36">
        <f>Captado_Privado!B262/Captado_Mecenato!B262</f>
        <v>1</v>
      </c>
      <c r="C262" s="36">
        <f>Captado_Privado!C262/Captado_Mecenato!C262</f>
        <v>0.9580073674507722</v>
      </c>
      <c r="D262" s="36">
        <f>Captado_Privado!D262/Captado_Mecenato!D262</f>
        <v>0.93253837671750517</v>
      </c>
      <c r="E262" s="36" t="e">
        <f>Captado_Privado!E262/Captado_Mecenato!E262</f>
        <v>#DIV/0!</v>
      </c>
      <c r="F262" s="36">
        <f>Captado_Privado!F262/Captado_Mecenato!F262</f>
        <v>1</v>
      </c>
      <c r="G262" s="36">
        <f>Captado_Privado!G262/Captado_Mecenato!G262</f>
        <v>0.99648790895030415</v>
      </c>
      <c r="H262" s="36" t="e">
        <f>Captado_Privado!H262/Captado_Mecenato!H262</f>
        <v>#DIV/0!</v>
      </c>
      <c r="I262" s="36">
        <f>Captado_Privado!I262/Captado_Mecenato!I262</f>
        <v>0.95245399005799558</v>
      </c>
      <c r="J262" s="36">
        <f>Captado_Privado!J262/Captado_Mecenato!J262</f>
        <v>0.93859069509097315</v>
      </c>
      <c r="K262" s="36" t="e">
        <f>Captado_Privado!K262/Captado_Mecenato!K262</f>
        <v>#DIV/0!</v>
      </c>
      <c r="L262" s="36">
        <f>Captado_Privado!L262/Captado_Mecenato!L262</f>
        <v>0.95326156030228915</v>
      </c>
      <c r="N262" s="28"/>
      <c r="O262" s="32"/>
      <c r="P262" s="32"/>
      <c r="Q262" s="32"/>
      <c r="R262" s="32"/>
      <c r="S262" s="32"/>
      <c r="T262" s="32"/>
      <c r="U262" s="32"/>
      <c r="V262" s="32"/>
      <c r="W262" s="32"/>
      <c r="X262" s="32"/>
    </row>
    <row r="263" spans="1:24" x14ac:dyDescent="0.25">
      <c r="A263" s="28" t="s">
        <v>270</v>
      </c>
      <c r="B263" s="36">
        <f>Captado_Privado!B263/Captado_Mecenato!B263</f>
        <v>0</v>
      </c>
      <c r="C263" s="36">
        <f>Captado_Privado!C263/Captado_Mecenato!C263</f>
        <v>0.99041100792238623</v>
      </c>
      <c r="D263" s="36">
        <f>Captado_Privado!D263/Captado_Mecenato!D263</f>
        <v>1</v>
      </c>
      <c r="E263" s="36" t="e">
        <f>Captado_Privado!E263/Captado_Mecenato!E263</f>
        <v>#DIV/0!</v>
      </c>
      <c r="F263" s="36" t="e">
        <f>Captado_Privado!F263/Captado_Mecenato!F263</f>
        <v>#DIV/0!</v>
      </c>
      <c r="G263" s="36">
        <f>Captado_Privado!G263/Captado_Mecenato!G263</f>
        <v>0.88593919753959582</v>
      </c>
      <c r="H263" s="36" t="e">
        <f>Captado_Privado!H263/Captado_Mecenato!H263</f>
        <v>#DIV/0!</v>
      </c>
      <c r="I263" s="36">
        <f>Captado_Privado!I263/Captado_Mecenato!I263</f>
        <v>0.99829970625852449</v>
      </c>
      <c r="J263" s="36">
        <f>Captado_Privado!J263/Captado_Mecenato!J263</f>
        <v>1</v>
      </c>
      <c r="K263" s="36" t="e">
        <f>Captado_Privado!K263/Captado_Mecenato!K263</f>
        <v>#DIV/0!</v>
      </c>
      <c r="L263" s="36">
        <f>Captado_Privado!L263/Captado_Mecenato!L263</f>
        <v>0.97908792998352789</v>
      </c>
      <c r="N263" s="28"/>
      <c r="O263" s="32"/>
      <c r="P263" s="32"/>
      <c r="Q263" s="32"/>
      <c r="R263" s="32"/>
      <c r="S263" s="32"/>
      <c r="T263" s="32"/>
      <c r="U263" s="32"/>
      <c r="V263" s="32"/>
      <c r="W263" s="32"/>
      <c r="X263" s="32"/>
    </row>
    <row r="264" spans="1:24" x14ac:dyDescent="0.25">
      <c r="A264" s="28" t="s">
        <v>271</v>
      </c>
      <c r="B264" s="36" t="e">
        <f>Captado_Privado!B264/Captado_Mecenato!B264</f>
        <v>#DIV/0!</v>
      </c>
      <c r="C264" s="36">
        <f>Captado_Privado!C264/Captado_Mecenato!C264</f>
        <v>0.96212664073168053</v>
      </c>
      <c r="D264" s="36">
        <f>Captado_Privado!D264/Captado_Mecenato!D264</f>
        <v>0.9426145209868797</v>
      </c>
      <c r="E264" s="36" t="e">
        <f>Captado_Privado!E264/Captado_Mecenato!E264</f>
        <v>#DIV/0!</v>
      </c>
      <c r="F264" s="36">
        <f>Captado_Privado!F264/Captado_Mecenato!F264</f>
        <v>1</v>
      </c>
      <c r="G264" s="36">
        <f>Captado_Privado!G264/Captado_Mecenato!G264</f>
        <v>1</v>
      </c>
      <c r="H264" s="36" t="e">
        <f>Captado_Privado!H264/Captado_Mecenato!H264</f>
        <v>#DIV/0!</v>
      </c>
      <c r="I264" s="36">
        <f>Captado_Privado!I264/Captado_Mecenato!I264</f>
        <v>1</v>
      </c>
      <c r="J264" s="36">
        <f>Captado_Privado!J264/Captado_Mecenato!J264</f>
        <v>1</v>
      </c>
      <c r="K264" s="36" t="e">
        <f>Captado_Privado!K264/Captado_Mecenato!K264</f>
        <v>#DIV/0!</v>
      </c>
      <c r="L264" s="36">
        <f>Captado_Privado!L264/Captado_Mecenato!L264</f>
        <v>0.97930465584589554</v>
      </c>
      <c r="N264" s="28"/>
      <c r="O264" s="32"/>
      <c r="P264" s="32"/>
      <c r="Q264" s="32"/>
      <c r="R264" s="32"/>
      <c r="S264" s="32"/>
      <c r="T264" s="32"/>
      <c r="U264" s="32"/>
      <c r="V264" s="32"/>
      <c r="W264" s="32"/>
      <c r="X264" s="32"/>
    </row>
    <row r="265" spans="1:24" x14ac:dyDescent="0.25">
      <c r="A265" s="28" t="s">
        <v>272</v>
      </c>
      <c r="B265" s="36">
        <f>Captado_Privado!B265/Captado_Mecenato!B265</f>
        <v>1</v>
      </c>
      <c r="C265" s="36">
        <f>Captado_Privado!C265/Captado_Mecenato!C265</f>
        <v>0.99629860166880224</v>
      </c>
      <c r="D265" s="36">
        <f>Captado_Privado!D265/Captado_Mecenato!D265</f>
        <v>0.99718294289932174</v>
      </c>
      <c r="E265" s="36" t="e">
        <f>Captado_Privado!E265/Captado_Mecenato!E265</f>
        <v>#DIV/0!</v>
      </c>
      <c r="F265" s="36">
        <f>Captado_Privado!F265/Captado_Mecenato!F265</f>
        <v>1</v>
      </c>
      <c r="G265" s="36">
        <f>Captado_Privado!G265/Captado_Mecenato!G265</f>
        <v>0.99460625326077845</v>
      </c>
      <c r="H265" s="36" t="e">
        <f>Captado_Privado!H265/Captado_Mecenato!H265</f>
        <v>#DIV/0!</v>
      </c>
      <c r="I265" s="36">
        <f>Captado_Privado!I265/Captado_Mecenato!I265</f>
        <v>0.98483484864637771</v>
      </c>
      <c r="J265" s="36">
        <f>Captado_Privado!J265/Captado_Mecenato!J265</f>
        <v>0.96946540565761585</v>
      </c>
      <c r="K265" s="36" t="e">
        <f>Captado_Privado!K265/Captado_Mecenato!K265</f>
        <v>#DIV/0!</v>
      </c>
      <c r="L265" s="36">
        <f>Captado_Privado!L265/Captado_Mecenato!L265</f>
        <v>0.98763183335510263</v>
      </c>
      <c r="N265" s="28"/>
      <c r="O265" s="32"/>
      <c r="P265" s="32"/>
      <c r="Q265" s="32"/>
      <c r="R265" s="32"/>
      <c r="S265" s="32"/>
      <c r="T265" s="32"/>
      <c r="U265" s="32"/>
      <c r="V265" s="32"/>
      <c r="W265" s="32"/>
      <c r="X265" s="32"/>
    </row>
    <row r="266" spans="1:24" x14ac:dyDescent="0.25">
      <c r="A266" s="28" t="s">
        <v>273</v>
      </c>
      <c r="B266" s="36" t="e">
        <f>Captado_Privado!B266/Captado_Mecenato!B266</f>
        <v>#DIV/0!</v>
      </c>
      <c r="C266" s="36">
        <f>Captado_Privado!C266/Captado_Mecenato!C266</f>
        <v>1</v>
      </c>
      <c r="D266" s="36" t="e">
        <f>Captado_Privado!D266/Captado_Mecenato!D266</f>
        <v>#DIV/0!</v>
      </c>
      <c r="E266" s="36" t="e">
        <f>Captado_Privado!E266/Captado_Mecenato!E266</f>
        <v>#DIV/0!</v>
      </c>
      <c r="F266" s="36" t="e">
        <f>Captado_Privado!F266/Captado_Mecenato!F266</f>
        <v>#DIV/0!</v>
      </c>
      <c r="G266" s="36">
        <f>Captado_Privado!G266/Captado_Mecenato!G266</f>
        <v>1</v>
      </c>
      <c r="H266" s="36" t="e">
        <f>Captado_Privado!H266/Captado_Mecenato!H266</f>
        <v>#DIV/0!</v>
      </c>
      <c r="I266" s="36">
        <f>Captado_Privado!I266/Captado_Mecenato!I266</f>
        <v>1</v>
      </c>
      <c r="J266" s="36">
        <f>Captado_Privado!J266/Captado_Mecenato!J266</f>
        <v>1</v>
      </c>
      <c r="K266" s="36" t="e">
        <f>Captado_Privado!K266/Captado_Mecenato!K266</f>
        <v>#DIV/0!</v>
      </c>
      <c r="L266" s="36">
        <f>Captado_Privado!L266/Captado_Mecenato!L266</f>
        <v>1</v>
      </c>
      <c r="N266" s="28"/>
      <c r="O266" s="32"/>
      <c r="P266" s="32"/>
      <c r="Q266" s="32"/>
      <c r="R266" s="32"/>
      <c r="S266" s="32"/>
      <c r="T266" s="32"/>
      <c r="U266" s="32"/>
      <c r="V266" s="32"/>
      <c r="W266" s="32"/>
      <c r="X266" s="32"/>
    </row>
    <row r="267" spans="1:24" x14ac:dyDescent="0.25">
      <c r="A267" s="28" t="s">
        <v>274</v>
      </c>
      <c r="B267" s="36" t="e">
        <f>Captado_Privado!B267/Captado_Mecenato!B267</f>
        <v>#DIV/0!</v>
      </c>
      <c r="C267" s="36">
        <f>Captado_Privado!C267/Captado_Mecenato!C267</f>
        <v>0.96292364240679373</v>
      </c>
      <c r="D267" s="36" t="e">
        <f>Captado_Privado!D267/Captado_Mecenato!D267</f>
        <v>#DIV/0!</v>
      </c>
      <c r="E267" s="36" t="e">
        <f>Captado_Privado!E267/Captado_Mecenato!E267</f>
        <v>#DIV/0!</v>
      </c>
      <c r="F267" s="36" t="e">
        <f>Captado_Privado!F267/Captado_Mecenato!F267</f>
        <v>#DIV/0!</v>
      </c>
      <c r="G267" s="36">
        <f>Captado_Privado!G267/Captado_Mecenato!G267</f>
        <v>1</v>
      </c>
      <c r="H267" s="36" t="e">
        <f>Captado_Privado!H267/Captado_Mecenato!H267</f>
        <v>#DIV/0!</v>
      </c>
      <c r="I267" s="36">
        <f>Captado_Privado!I267/Captado_Mecenato!I267</f>
        <v>1</v>
      </c>
      <c r="J267" s="36">
        <f>Captado_Privado!J267/Captado_Mecenato!J267</f>
        <v>1</v>
      </c>
      <c r="K267" s="36" t="e">
        <f>Captado_Privado!K267/Captado_Mecenato!K267</f>
        <v>#DIV/0!</v>
      </c>
      <c r="L267" s="36">
        <f>Captado_Privado!L267/Captado_Mecenato!L267</f>
        <v>0.99482803091980432</v>
      </c>
      <c r="N267" s="28"/>
      <c r="O267" s="32"/>
      <c r="P267" s="32"/>
      <c r="Q267" s="32"/>
      <c r="R267" s="32"/>
      <c r="S267" s="32"/>
      <c r="T267" s="32"/>
      <c r="U267" s="32"/>
      <c r="V267" s="32"/>
      <c r="W267" s="32"/>
      <c r="X267" s="32"/>
    </row>
    <row r="268" spans="1:24" x14ac:dyDescent="0.25">
      <c r="A268" s="28" t="s">
        <v>275</v>
      </c>
      <c r="B268" s="36" t="e">
        <f>Captado_Privado!B268/Captado_Mecenato!B268</f>
        <v>#DIV/0!</v>
      </c>
      <c r="C268" s="36">
        <f>Captado_Privado!C268/Captado_Mecenato!C268</f>
        <v>1</v>
      </c>
      <c r="D268" s="36">
        <f>Captado_Privado!D268/Captado_Mecenato!D268</f>
        <v>1</v>
      </c>
      <c r="E268" s="36" t="e">
        <f>Captado_Privado!E268/Captado_Mecenato!E268</f>
        <v>#DIV/0!</v>
      </c>
      <c r="F268" s="36" t="e">
        <f>Captado_Privado!F268/Captado_Mecenato!F268</f>
        <v>#DIV/0!</v>
      </c>
      <c r="G268" s="36">
        <f>Captado_Privado!G268/Captado_Mecenato!G268</f>
        <v>1</v>
      </c>
      <c r="H268" s="36" t="e">
        <f>Captado_Privado!H268/Captado_Mecenato!H268</f>
        <v>#DIV/0!</v>
      </c>
      <c r="I268" s="36">
        <f>Captado_Privado!I268/Captado_Mecenato!I268</f>
        <v>1</v>
      </c>
      <c r="J268" s="36">
        <f>Captado_Privado!J268/Captado_Mecenato!J268</f>
        <v>1</v>
      </c>
      <c r="K268" s="36" t="e">
        <f>Captado_Privado!K268/Captado_Mecenato!K268</f>
        <v>#DIV/0!</v>
      </c>
      <c r="L268" s="36">
        <f>Captado_Privado!L268/Captado_Mecenato!L268</f>
        <v>1</v>
      </c>
      <c r="N268" s="28"/>
      <c r="O268" s="32"/>
      <c r="P268" s="32"/>
      <c r="Q268" s="32"/>
      <c r="R268" s="32"/>
      <c r="S268" s="32"/>
      <c r="T268" s="32"/>
      <c r="U268" s="32"/>
      <c r="V268" s="32"/>
      <c r="W268" s="32"/>
      <c r="X268" s="32"/>
    </row>
    <row r="269" spans="1:24" x14ac:dyDescent="0.25">
      <c r="A269" s="28" t="s">
        <v>276</v>
      </c>
      <c r="B269" s="36" t="e">
        <f>Captado_Privado!B269/Captado_Mecenato!B269</f>
        <v>#DIV/0!</v>
      </c>
      <c r="C269" s="36">
        <f>Captado_Privado!C269/Captado_Mecenato!C269</f>
        <v>0.53208747281913271</v>
      </c>
      <c r="D269" s="36">
        <f>Captado_Privado!D269/Captado_Mecenato!D269</f>
        <v>0.60754144649473951</v>
      </c>
      <c r="E269" s="36" t="e">
        <f>Captado_Privado!E269/Captado_Mecenato!E269</f>
        <v>#DIV/0!</v>
      </c>
      <c r="F269" s="36" t="e">
        <f>Captado_Privado!F269/Captado_Mecenato!F269</f>
        <v>#DIV/0!</v>
      </c>
      <c r="G269" s="36">
        <f>Captado_Privado!G269/Captado_Mecenato!G269</f>
        <v>0.91468115494414182</v>
      </c>
      <c r="H269" s="36" t="e">
        <f>Captado_Privado!H269/Captado_Mecenato!H269</f>
        <v>#DIV/0!</v>
      </c>
      <c r="I269" s="36">
        <f>Captado_Privado!I269/Captado_Mecenato!I269</f>
        <v>0.67154653315781121</v>
      </c>
      <c r="J269" s="36">
        <f>Captado_Privado!J269/Captado_Mecenato!J269</f>
        <v>0.71748741700143948</v>
      </c>
      <c r="K269" s="36" t="e">
        <f>Captado_Privado!K269/Captado_Mecenato!K269</f>
        <v>#DIV/0!</v>
      </c>
      <c r="L269" s="36">
        <f>Captado_Privado!L269/Captado_Mecenato!L269</f>
        <v>0.64142644507886015</v>
      </c>
      <c r="N269" s="28"/>
      <c r="O269" s="32"/>
      <c r="P269" s="32"/>
      <c r="Q269" s="32"/>
      <c r="R269" s="32"/>
      <c r="S269" s="32"/>
      <c r="T269" s="32"/>
      <c r="U269" s="32"/>
      <c r="V269" s="32"/>
      <c r="W269" s="32"/>
      <c r="X269" s="32"/>
    </row>
    <row r="270" spans="1:24" x14ac:dyDescent="0.25">
      <c r="A270" s="30" t="s">
        <v>6</v>
      </c>
      <c r="B270" s="36">
        <f>Captado_Privado!B270/Captado_Mecenato!B270</f>
        <v>0.94719847676949998</v>
      </c>
      <c r="C270" s="36">
        <f>Captado_Privado!C270/Captado_Mecenato!C270</f>
        <v>0.91314082238451433</v>
      </c>
      <c r="D270" s="36">
        <f>Captado_Privado!D270/Captado_Mecenato!D270</f>
        <v>0.89210303048136574</v>
      </c>
      <c r="E270" s="36" t="e">
        <f>Captado_Privado!E270/Captado_Mecenato!E270</f>
        <v>#DIV/0!</v>
      </c>
      <c r="F270" s="36">
        <f>Captado_Privado!F270/Captado_Mecenato!F270</f>
        <v>0.85935100443223944</v>
      </c>
      <c r="G270" s="36">
        <f>Captado_Privado!G270/Captado_Mecenato!G270</f>
        <v>0.9371689514189887</v>
      </c>
      <c r="H270" s="36" t="e">
        <f>Captado_Privado!H270/Captado_Mecenato!H270</f>
        <v>#DIV/0!</v>
      </c>
      <c r="I270" s="36">
        <f>Captado_Privado!I270/Captado_Mecenato!I270</f>
        <v>0.93528126645056686</v>
      </c>
      <c r="J270" s="36">
        <f>Captado_Privado!J270/Captado_Mecenato!J270</f>
        <v>0.91875062913862349</v>
      </c>
      <c r="K270" s="36" t="e">
        <f>Captado_Privado!K270/Captado_Mecenato!K270</f>
        <v>#DIV/0!</v>
      </c>
      <c r="L270" s="40">
        <f>Captado_Privado!L270/Captado_Mecenato!L270</f>
        <v>0.92035231531827411</v>
      </c>
      <c r="N270" s="28"/>
      <c r="O270" s="32"/>
      <c r="P270" s="32"/>
      <c r="Q270" s="32"/>
      <c r="R270" s="32"/>
      <c r="S270" s="32"/>
      <c r="T270" s="32"/>
      <c r="U270" s="32"/>
      <c r="V270" s="32"/>
      <c r="W270" s="32"/>
      <c r="X270" s="32"/>
    </row>
    <row r="275" spans="1:24" x14ac:dyDescent="0.25">
      <c r="A275" s="28"/>
      <c r="B275" s="30">
        <v>2015</v>
      </c>
      <c r="C275" s="30">
        <v>2015</v>
      </c>
      <c r="D275" s="30">
        <v>2015</v>
      </c>
      <c r="E275" s="30">
        <v>2015</v>
      </c>
      <c r="F275" s="30">
        <v>2015</v>
      </c>
      <c r="G275" s="30">
        <v>2015</v>
      </c>
      <c r="H275" s="30">
        <v>2015</v>
      </c>
      <c r="I275" s="30">
        <v>2015</v>
      </c>
      <c r="J275" s="30">
        <v>2015</v>
      </c>
      <c r="K275" s="30">
        <v>2015</v>
      </c>
    </row>
    <row r="276" spans="1:24" x14ac:dyDescent="0.25">
      <c r="A276" s="28"/>
      <c r="B276" s="28" t="s">
        <v>283</v>
      </c>
      <c r="C276" s="28" t="s">
        <v>284</v>
      </c>
      <c r="D276" s="28" t="s">
        <v>285</v>
      </c>
      <c r="E276" s="28" t="s">
        <v>286</v>
      </c>
      <c r="F276" s="28" t="s">
        <v>287</v>
      </c>
      <c r="G276" s="28" t="s">
        <v>288</v>
      </c>
      <c r="H276" s="28" t="s">
        <v>289</v>
      </c>
      <c r="I276" s="28" t="s">
        <v>290</v>
      </c>
      <c r="J276" s="28" t="s">
        <v>291</v>
      </c>
      <c r="K276" s="28" t="s">
        <v>292</v>
      </c>
      <c r="L276" s="28" t="s">
        <v>293</v>
      </c>
      <c r="O276" s="28"/>
      <c r="P276" s="28"/>
      <c r="Q276" s="28"/>
      <c r="R276" s="28"/>
      <c r="S276" s="28"/>
      <c r="T276" s="28"/>
      <c r="U276" s="28"/>
      <c r="V276" s="28"/>
      <c r="W276" s="28"/>
      <c r="X276" s="28"/>
    </row>
    <row r="277" spans="1:24" x14ac:dyDescent="0.25">
      <c r="A277" s="28" t="s">
        <v>250</v>
      </c>
      <c r="B277" s="36" t="e">
        <f>Captado_Privado!B277/Captado_Mecenato!B277</f>
        <v>#DIV/0!</v>
      </c>
      <c r="C277" s="36">
        <f>Captado_Privado!C277/Captado_Mecenato!C277</f>
        <v>0</v>
      </c>
      <c r="D277" s="36">
        <f>Captado_Privado!D277/Captado_Mecenato!D277</f>
        <v>1</v>
      </c>
      <c r="E277" s="36" t="e">
        <f>Captado_Privado!E277/Captado_Mecenato!E277</f>
        <v>#DIV/0!</v>
      </c>
      <c r="F277" s="36" t="e">
        <f>Captado_Privado!F277/Captado_Mecenato!F277</f>
        <v>#DIV/0!</v>
      </c>
      <c r="G277" s="36" t="e">
        <f>Captado_Privado!G277/Captado_Mecenato!G277</f>
        <v>#DIV/0!</v>
      </c>
      <c r="H277" s="36" t="e">
        <f>Captado_Privado!H277/Captado_Mecenato!H277</f>
        <v>#DIV/0!</v>
      </c>
      <c r="I277" s="36" t="e">
        <f>Captado_Privado!I277/Captado_Mecenato!I277</f>
        <v>#DIV/0!</v>
      </c>
      <c r="J277" s="36" t="e">
        <f>Captado_Privado!J277/Captado_Mecenato!J277</f>
        <v>#DIV/0!</v>
      </c>
      <c r="K277" s="36" t="e">
        <f>Captado_Privado!K277/Captado_Mecenato!K277</f>
        <v>#DIV/0!</v>
      </c>
      <c r="L277" s="36">
        <f>Captado_Privado!L277/Captado_Mecenato!L277</f>
        <v>0.91976900227680514</v>
      </c>
      <c r="N277" s="28"/>
      <c r="O277" s="32"/>
      <c r="P277" s="32"/>
      <c r="Q277" s="32"/>
      <c r="R277" s="32"/>
      <c r="S277" s="32"/>
      <c r="T277" s="32"/>
      <c r="U277" s="32"/>
      <c r="V277" s="32"/>
      <c r="W277" s="32"/>
      <c r="X277" s="32"/>
    </row>
    <row r="278" spans="1:24" x14ac:dyDescent="0.25">
      <c r="A278" s="28" t="s">
        <v>251</v>
      </c>
      <c r="B278" s="36" t="e">
        <f>Captado_Privado!B278/Captado_Mecenato!B278</f>
        <v>#DIV/0!</v>
      </c>
      <c r="C278" s="36" t="e">
        <f>Captado_Privado!C278/Captado_Mecenato!C278</f>
        <v>#DIV/0!</v>
      </c>
      <c r="D278" s="36">
        <f>Captado_Privado!D278/Captado_Mecenato!D278</f>
        <v>0</v>
      </c>
      <c r="E278" s="36" t="e">
        <f>Captado_Privado!E278/Captado_Mecenato!E278</f>
        <v>#DIV/0!</v>
      </c>
      <c r="F278" s="36" t="e">
        <f>Captado_Privado!F278/Captado_Mecenato!F278</f>
        <v>#DIV/0!</v>
      </c>
      <c r="G278" s="36" t="e">
        <f>Captado_Privado!G278/Captado_Mecenato!G278</f>
        <v>#DIV/0!</v>
      </c>
      <c r="H278" s="36" t="e">
        <f>Captado_Privado!H278/Captado_Mecenato!H278</f>
        <v>#DIV/0!</v>
      </c>
      <c r="I278" s="36" t="e">
        <f>Captado_Privado!I278/Captado_Mecenato!I278</f>
        <v>#DIV/0!</v>
      </c>
      <c r="J278" s="36" t="e">
        <f>Captado_Privado!J278/Captado_Mecenato!J278</f>
        <v>#DIV/0!</v>
      </c>
      <c r="K278" s="36" t="e">
        <f>Captado_Privado!K278/Captado_Mecenato!K278</f>
        <v>#DIV/0!</v>
      </c>
      <c r="L278" s="36">
        <f>Captado_Privado!L278/Captado_Mecenato!L278</f>
        <v>0</v>
      </c>
      <c r="N278" s="28"/>
      <c r="O278" s="32"/>
      <c r="P278" s="32"/>
      <c r="Q278" s="32"/>
      <c r="R278" s="32"/>
      <c r="S278" s="32"/>
      <c r="T278" s="32"/>
      <c r="U278" s="32"/>
      <c r="V278" s="32"/>
      <c r="W278" s="32"/>
      <c r="X278" s="32"/>
    </row>
    <row r="279" spans="1:24" x14ac:dyDescent="0.25">
      <c r="A279" s="28" t="s">
        <v>252</v>
      </c>
      <c r="B279" s="36" t="e">
        <f>Captado_Privado!B279/Captado_Mecenato!B279</f>
        <v>#DIV/0!</v>
      </c>
      <c r="C279" s="36">
        <f>Captado_Privado!C279/Captado_Mecenato!C279</f>
        <v>0.7142857142857143</v>
      </c>
      <c r="D279" s="36">
        <f>Captado_Privado!D279/Captado_Mecenato!D279</f>
        <v>1</v>
      </c>
      <c r="E279" s="36" t="e">
        <f>Captado_Privado!E279/Captado_Mecenato!E279</f>
        <v>#DIV/0!</v>
      </c>
      <c r="F279" s="36" t="e">
        <f>Captado_Privado!F279/Captado_Mecenato!F279</f>
        <v>#DIV/0!</v>
      </c>
      <c r="G279" s="36">
        <f>Captado_Privado!G279/Captado_Mecenato!G279</f>
        <v>1</v>
      </c>
      <c r="H279" s="36" t="e">
        <f>Captado_Privado!H279/Captado_Mecenato!H279</f>
        <v>#DIV/0!</v>
      </c>
      <c r="I279" s="36">
        <f>Captado_Privado!I279/Captado_Mecenato!I279</f>
        <v>1</v>
      </c>
      <c r="J279" s="36">
        <f>Captado_Privado!J279/Captado_Mecenato!J279</f>
        <v>1</v>
      </c>
      <c r="K279" s="36" t="e">
        <f>Captado_Privado!K279/Captado_Mecenato!K279</f>
        <v>#DIV/0!</v>
      </c>
      <c r="L279" s="36">
        <f>Captado_Privado!L279/Captado_Mecenato!L279</f>
        <v>0.9362730216696421</v>
      </c>
      <c r="N279" s="28"/>
      <c r="O279" s="32"/>
      <c r="P279" s="32"/>
      <c r="Q279" s="32"/>
      <c r="R279" s="32"/>
      <c r="S279" s="32"/>
      <c r="T279" s="32"/>
      <c r="U279" s="32"/>
      <c r="V279" s="32"/>
      <c r="W279" s="32"/>
      <c r="X279" s="32"/>
    </row>
    <row r="280" spans="1:24" x14ac:dyDescent="0.25">
      <c r="A280" s="28" t="s">
        <v>253</v>
      </c>
      <c r="B280" s="36" t="e">
        <f>Captado_Privado!B280/Captado_Mecenato!B280</f>
        <v>#DIV/0!</v>
      </c>
      <c r="C280" s="36" t="e">
        <f>Captado_Privado!C280/Captado_Mecenato!C280</f>
        <v>#DIV/0!</v>
      </c>
      <c r="D280" s="36" t="e">
        <f>Captado_Privado!D280/Captado_Mecenato!D280</f>
        <v>#DIV/0!</v>
      </c>
      <c r="E280" s="36" t="e">
        <f>Captado_Privado!E280/Captado_Mecenato!E280</f>
        <v>#DIV/0!</v>
      </c>
      <c r="F280" s="36" t="e">
        <f>Captado_Privado!F280/Captado_Mecenato!F280</f>
        <v>#DIV/0!</v>
      </c>
      <c r="G280" s="36" t="e">
        <f>Captado_Privado!G280/Captado_Mecenato!G280</f>
        <v>#DIV/0!</v>
      </c>
      <c r="H280" s="36" t="e">
        <f>Captado_Privado!H280/Captado_Mecenato!H280</f>
        <v>#DIV/0!</v>
      </c>
      <c r="I280" s="36" t="e">
        <f>Captado_Privado!I280/Captado_Mecenato!I280</f>
        <v>#DIV/0!</v>
      </c>
      <c r="J280" s="36" t="e">
        <f>Captado_Privado!J280/Captado_Mecenato!J280</f>
        <v>#DIV/0!</v>
      </c>
      <c r="K280" s="36" t="e">
        <f>Captado_Privado!K280/Captado_Mecenato!K280</f>
        <v>#DIV/0!</v>
      </c>
      <c r="L280" s="36" t="e">
        <f>Captado_Privado!L280/Captado_Mecenato!L280</f>
        <v>#DIV/0!</v>
      </c>
      <c r="N280" s="28"/>
      <c r="O280" s="32"/>
      <c r="P280" s="32"/>
      <c r="Q280" s="32"/>
      <c r="R280" s="32"/>
      <c r="S280" s="32"/>
      <c r="T280" s="32"/>
      <c r="U280" s="32"/>
      <c r="V280" s="32"/>
      <c r="W280" s="32"/>
      <c r="X280" s="32"/>
    </row>
    <row r="281" spans="1:24" x14ac:dyDescent="0.25">
      <c r="A281" s="28" t="s">
        <v>254</v>
      </c>
      <c r="B281" s="36" t="e">
        <f>Captado_Privado!B281/Captado_Mecenato!B281</f>
        <v>#DIV/0!</v>
      </c>
      <c r="C281" s="36">
        <f>Captado_Privado!C281/Captado_Mecenato!C281</f>
        <v>1</v>
      </c>
      <c r="D281" s="36" t="e">
        <f>Captado_Privado!D281/Captado_Mecenato!D281</f>
        <v>#DIV/0!</v>
      </c>
      <c r="E281" s="36" t="e">
        <f>Captado_Privado!E281/Captado_Mecenato!E281</f>
        <v>#DIV/0!</v>
      </c>
      <c r="F281" s="36" t="e">
        <f>Captado_Privado!F281/Captado_Mecenato!F281</f>
        <v>#DIV/0!</v>
      </c>
      <c r="G281" s="36" t="e">
        <f>Captado_Privado!G281/Captado_Mecenato!G281</f>
        <v>#DIV/0!</v>
      </c>
      <c r="H281" s="36" t="e">
        <f>Captado_Privado!H281/Captado_Mecenato!H281</f>
        <v>#DIV/0!</v>
      </c>
      <c r="I281" s="36">
        <f>Captado_Privado!I281/Captado_Mecenato!I281</f>
        <v>0.92528017476573854</v>
      </c>
      <c r="J281" s="36">
        <f>Captado_Privado!J281/Captado_Mecenato!J281</f>
        <v>1</v>
      </c>
      <c r="K281" s="36" t="e">
        <f>Captado_Privado!K281/Captado_Mecenato!K281</f>
        <v>#DIV/0!</v>
      </c>
      <c r="L281" s="36">
        <f>Captado_Privado!L281/Captado_Mecenato!L281</f>
        <v>0.94304054971745332</v>
      </c>
      <c r="N281" s="28"/>
      <c r="O281" s="32"/>
      <c r="P281" s="32"/>
      <c r="Q281" s="32"/>
      <c r="R281" s="32"/>
      <c r="S281" s="32"/>
      <c r="T281" s="32"/>
      <c r="U281" s="32"/>
      <c r="V281" s="32"/>
      <c r="W281" s="32"/>
      <c r="X281" s="32"/>
    </row>
    <row r="282" spans="1:24" x14ac:dyDescent="0.25">
      <c r="A282" s="28" t="s">
        <v>255</v>
      </c>
      <c r="B282" s="36" t="e">
        <f>Captado_Privado!B282/Captado_Mecenato!B282</f>
        <v>#DIV/0!</v>
      </c>
      <c r="C282" s="36" t="e">
        <f>Captado_Privado!C282/Captado_Mecenato!C282</f>
        <v>#DIV/0!</v>
      </c>
      <c r="D282" s="36" t="e">
        <f>Captado_Privado!D282/Captado_Mecenato!D282</f>
        <v>#DIV/0!</v>
      </c>
      <c r="E282" s="36" t="e">
        <f>Captado_Privado!E282/Captado_Mecenato!E282</f>
        <v>#DIV/0!</v>
      </c>
      <c r="F282" s="36" t="e">
        <f>Captado_Privado!F282/Captado_Mecenato!F282</f>
        <v>#DIV/0!</v>
      </c>
      <c r="G282" s="36">
        <f>Captado_Privado!G282/Captado_Mecenato!G282</f>
        <v>0</v>
      </c>
      <c r="H282" s="36" t="e">
        <f>Captado_Privado!H282/Captado_Mecenato!H282</f>
        <v>#DIV/0!</v>
      </c>
      <c r="I282" s="36" t="e">
        <f>Captado_Privado!I282/Captado_Mecenato!I282</f>
        <v>#DIV/0!</v>
      </c>
      <c r="J282" s="36" t="e">
        <f>Captado_Privado!J282/Captado_Mecenato!J282</f>
        <v>#DIV/0!</v>
      </c>
      <c r="K282" s="36" t="e">
        <f>Captado_Privado!K282/Captado_Mecenato!K282</f>
        <v>#DIV/0!</v>
      </c>
      <c r="L282" s="36">
        <f>Captado_Privado!L282/Captado_Mecenato!L282</f>
        <v>0</v>
      </c>
      <c r="N282" s="28"/>
      <c r="O282" s="32"/>
      <c r="P282" s="32"/>
      <c r="Q282" s="32"/>
      <c r="R282" s="32"/>
      <c r="S282" s="32"/>
      <c r="T282" s="32"/>
      <c r="U282" s="32"/>
      <c r="V282" s="32"/>
      <c r="W282" s="32"/>
      <c r="X282" s="32"/>
    </row>
    <row r="283" spans="1:24" x14ac:dyDescent="0.25">
      <c r="A283" s="28" t="s">
        <v>256</v>
      </c>
      <c r="B283" s="36" t="e">
        <f>Captado_Privado!B283/Captado_Mecenato!B283</f>
        <v>#DIV/0!</v>
      </c>
      <c r="C283" s="36">
        <f>Captado_Privado!C283/Captado_Mecenato!C283</f>
        <v>0.9296324992955205</v>
      </c>
      <c r="D283" s="36" t="e">
        <f>Captado_Privado!D283/Captado_Mecenato!D283</f>
        <v>#DIV/0!</v>
      </c>
      <c r="E283" s="36" t="e">
        <f>Captado_Privado!E283/Captado_Mecenato!E283</f>
        <v>#DIV/0!</v>
      </c>
      <c r="F283" s="36" t="e">
        <f>Captado_Privado!F283/Captado_Mecenato!F283</f>
        <v>#DIV/0!</v>
      </c>
      <c r="G283" s="36" t="e">
        <f>Captado_Privado!G283/Captado_Mecenato!G283</f>
        <v>#DIV/0!</v>
      </c>
      <c r="H283" s="36" t="e">
        <f>Captado_Privado!H283/Captado_Mecenato!H283</f>
        <v>#DIV/0!</v>
      </c>
      <c r="I283" s="36" t="e">
        <f>Captado_Privado!I283/Captado_Mecenato!I283</f>
        <v>#DIV/0!</v>
      </c>
      <c r="J283" s="36" t="e">
        <f>Captado_Privado!J283/Captado_Mecenato!J283</f>
        <v>#DIV/0!</v>
      </c>
      <c r="K283" s="36" t="e">
        <f>Captado_Privado!K283/Captado_Mecenato!K283</f>
        <v>#DIV/0!</v>
      </c>
      <c r="L283" s="36">
        <f>Captado_Privado!L283/Captado_Mecenato!L283</f>
        <v>0.9296324992955205</v>
      </c>
      <c r="N283" s="28"/>
      <c r="O283" s="32"/>
      <c r="P283" s="32"/>
      <c r="Q283" s="32"/>
      <c r="R283" s="32"/>
      <c r="S283" s="32"/>
      <c r="T283" s="32"/>
      <c r="U283" s="32"/>
      <c r="V283" s="32"/>
      <c r="W283" s="32"/>
      <c r="X283" s="32"/>
    </row>
    <row r="284" spans="1:24" x14ac:dyDescent="0.25">
      <c r="A284" s="28" t="s">
        <v>257</v>
      </c>
      <c r="B284" s="36" t="e">
        <f>Captado_Privado!B284/Captado_Mecenato!B284</f>
        <v>#DIV/0!</v>
      </c>
      <c r="C284" s="36">
        <f>Captado_Privado!C284/Captado_Mecenato!C284</f>
        <v>0</v>
      </c>
      <c r="D284" s="36">
        <f>Captado_Privado!D284/Captado_Mecenato!D284</f>
        <v>0.27405266776933224</v>
      </c>
      <c r="E284" s="36" t="e">
        <f>Captado_Privado!E284/Captado_Mecenato!E284</f>
        <v>#DIV/0!</v>
      </c>
      <c r="F284" s="36" t="e">
        <f>Captado_Privado!F284/Captado_Mecenato!F284</f>
        <v>#DIV/0!</v>
      </c>
      <c r="G284" s="36" t="e">
        <f>Captado_Privado!G284/Captado_Mecenato!G284</f>
        <v>#DIV/0!</v>
      </c>
      <c r="H284" s="36" t="e">
        <f>Captado_Privado!H284/Captado_Mecenato!H284</f>
        <v>#DIV/0!</v>
      </c>
      <c r="I284" s="36">
        <f>Captado_Privado!I284/Captado_Mecenato!I284</f>
        <v>1</v>
      </c>
      <c r="J284" s="36" t="e">
        <f>Captado_Privado!J284/Captado_Mecenato!J284</f>
        <v>#DIV/0!</v>
      </c>
      <c r="K284" s="36" t="e">
        <f>Captado_Privado!K284/Captado_Mecenato!K284</f>
        <v>#DIV/0!</v>
      </c>
      <c r="L284" s="36">
        <f>Captado_Privado!L284/Captado_Mecenato!L284</f>
        <v>0.75580594083680197</v>
      </c>
      <c r="N284" s="28"/>
      <c r="O284" s="32"/>
      <c r="P284" s="32"/>
      <c r="Q284" s="32"/>
      <c r="R284" s="32"/>
      <c r="S284" s="32"/>
      <c r="T284" s="32"/>
      <c r="U284" s="32"/>
      <c r="V284" s="32"/>
      <c r="W284" s="32"/>
      <c r="X284" s="32"/>
    </row>
    <row r="285" spans="1:24" x14ac:dyDescent="0.25">
      <c r="A285" s="28" t="s">
        <v>258</v>
      </c>
      <c r="B285" s="36" t="e">
        <f>Captado_Privado!B285/Captado_Mecenato!B285</f>
        <v>#DIV/0!</v>
      </c>
      <c r="C285" s="36">
        <f>Captado_Privado!C285/Captado_Mecenato!C285</f>
        <v>1</v>
      </c>
      <c r="D285" s="36" t="e">
        <f>Captado_Privado!D285/Captado_Mecenato!D285</f>
        <v>#DIV/0!</v>
      </c>
      <c r="E285" s="36" t="e">
        <f>Captado_Privado!E285/Captado_Mecenato!E285</f>
        <v>#DIV/0!</v>
      </c>
      <c r="F285" s="36" t="e">
        <f>Captado_Privado!F285/Captado_Mecenato!F285</f>
        <v>#DIV/0!</v>
      </c>
      <c r="G285" s="36">
        <f>Captado_Privado!G285/Captado_Mecenato!G285</f>
        <v>0.54342316379879119</v>
      </c>
      <c r="H285" s="36" t="e">
        <f>Captado_Privado!H285/Captado_Mecenato!H285</f>
        <v>#DIV/0!</v>
      </c>
      <c r="I285" s="36">
        <f>Captado_Privado!I285/Captado_Mecenato!I285</f>
        <v>1</v>
      </c>
      <c r="J285" s="36" t="e">
        <f>Captado_Privado!J285/Captado_Mecenato!J285</f>
        <v>#DIV/0!</v>
      </c>
      <c r="K285" s="36" t="e">
        <f>Captado_Privado!K285/Captado_Mecenato!K285</f>
        <v>#DIV/0!</v>
      </c>
      <c r="L285" s="36">
        <f>Captado_Privado!L285/Captado_Mecenato!L285</f>
        <v>0.89346743218774038</v>
      </c>
      <c r="N285" s="28"/>
      <c r="O285" s="32"/>
      <c r="P285" s="32"/>
      <c r="Q285" s="32"/>
      <c r="R285" s="32"/>
      <c r="S285" s="32"/>
      <c r="T285" s="32"/>
      <c r="U285" s="32"/>
      <c r="V285" s="32"/>
      <c r="W285" s="32"/>
      <c r="X285" s="32"/>
    </row>
    <row r="286" spans="1:24" x14ac:dyDescent="0.25">
      <c r="A286" s="28" t="s">
        <v>259</v>
      </c>
      <c r="B286" s="36">
        <f>Captado_Privado!B286/Captado_Mecenato!B286</f>
        <v>0.1596638655462185</v>
      </c>
      <c r="C286" s="36">
        <f>Captado_Privado!C286/Captado_Mecenato!C286</f>
        <v>0.743643924590627</v>
      </c>
      <c r="D286" s="36">
        <f>Captado_Privado!D286/Captado_Mecenato!D286</f>
        <v>0.67102999927006002</v>
      </c>
      <c r="E286" s="36" t="e">
        <f>Captado_Privado!E286/Captado_Mecenato!E286</f>
        <v>#DIV/0!</v>
      </c>
      <c r="F286" s="36">
        <f>Captado_Privado!F286/Captado_Mecenato!F286</f>
        <v>1</v>
      </c>
      <c r="G286" s="36">
        <f>Captado_Privado!G286/Captado_Mecenato!G286</f>
        <v>0.80202831405404296</v>
      </c>
      <c r="H286" s="36" t="e">
        <f>Captado_Privado!H286/Captado_Mecenato!H286</f>
        <v>#DIV/0!</v>
      </c>
      <c r="I286" s="36">
        <f>Captado_Privado!I286/Captado_Mecenato!I286</f>
        <v>0.83487518960291451</v>
      </c>
      <c r="J286" s="36">
        <f>Captado_Privado!J286/Captado_Mecenato!J286</f>
        <v>0.79886023566688114</v>
      </c>
      <c r="K286" s="36" t="e">
        <f>Captado_Privado!K286/Captado_Mecenato!K286</f>
        <v>#DIV/0!</v>
      </c>
      <c r="L286" s="36">
        <f>Captado_Privado!L286/Captado_Mecenato!L286</f>
        <v>0.7656001044251225</v>
      </c>
      <c r="N286" s="28"/>
      <c r="O286" s="32"/>
      <c r="P286" s="32"/>
      <c r="Q286" s="32"/>
      <c r="R286" s="32"/>
      <c r="S286" s="32"/>
      <c r="T286" s="32"/>
      <c r="U286" s="32"/>
      <c r="V286" s="32"/>
      <c r="W286" s="32"/>
      <c r="X286" s="32"/>
    </row>
    <row r="287" spans="1:24" x14ac:dyDescent="0.25">
      <c r="A287" s="28" t="s">
        <v>260</v>
      </c>
      <c r="B287" s="36" t="e">
        <f>Captado_Privado!B287/Captado_Mecenato!B287</f>
        <v>#DIV/0!</v>
      </c>
      <c r="C287" s="36">
        <f>Captado_Privado!C287/Captado_Mecenato!C287</f>
        <v>0.97896157553007968</v>
      </c>
      <c r="D287" s="36" t="e">
        <f>Captado_Privado!D287/Captado_Mecenato!D287</f>
        <v>#DIV/0!</v>
      </c>
      <c r="E287" s="36" t="e">
        <f>Captado_Privado!E287/Captado_Mecenato!E287</f>
        <v>#DIV/0!</v>
      </c>
      <c r="F287" s="36" t="e">
        <f>Captado_Privado!F287/Captado_Mecenato!F287</f>
        <v>#DIV/0!</v>
      </c>
      <c r="G287" s="36">
        <f>Captado_Privado!G287/Captado_Mecenato!G287</f>
        <v>1</v>
      </c>
      <c r="H287" s="36" t="e">
        <f>Captado_Privado!H287/Captado_Mecenato!H287</f>
        <v>#DIV/0!</v>
      </c>
      <c r="I287" s="36">
        <f>Captado_Privado!I287/Captado_Mecenato!I287</f>
        <v>1</v>
      </c>
      <c r="J287" s="36" t="e">
        <f>Captado_Privado!J287/Captado_Mecenato!J287</f>
        <v>#DIV/0!</v>
      </c>
      <c r="K287" s="36" t="e">
        <f>Captado_Privado!K287/Captado_Mecenato!K287</f>
        <v>#DIV/0!</v>
      </c>
      <c r="L287" s="36">
        <f>Captado_Privado!L287/Captado_Mecenato!L287</f>
        <v>0.98193192197095647</v>
      </c>
      <c r="N287" s="28"/>
      <c r="O287" s="32"/>
      <c r="P287" s="32"/>
      <c r="Q287" s="32"/>
      <c r="R287" s="32"/>
      <c r="S287" s="32"/>
      <c r="T287" s="32"/>
      <c r="U287" s="32"/>
      <c r="V287" s="32"/>
      <c r="W287" s="32"/>
      <c r="X287" s="32"/>
    </row>
    <row r="288" spans="1:24" x14ac:dyDescent="0.25">
      <c r="A288" s="28" t="s">
        <v>261</v>
      </c>
      <c r="B288" s="36" t="e">
        <f>Captado_Privado!B288/Captado_Mecenato!B288</f>
        <v>#DIV/0!</v>
      </c>
      <c r="C288" s="36">
        <f>Captado_Privado!C288/Captado_Mecenato!C288</f>
        <v>0</v>
      </c>
      <c r="D288" s="36">
        <f>Captado_Privado!D288/Captado_Mecenato!D288</f>
        <v>0.72924187725631762</v>
      </c>
      <c r="E288" s="36" t="e">
        <f>Captado_Privado!E288/Captado_Mecenato!E288</f>
        <v>#DIV/0!</v>
      </c>
      <c r="F288" s="36" t="e">
        <f>Captado_Privado!F288/Captado_Mecenato!F288</f>
        <v>#DIV/0!</v>
      </c>
      <c r="G288" s="36">
        <f>Captado_Privado!G288/Captado_Mecenato!G288</f>
        <v>0</v>
      </c>
      <c r="H288" s="36" t="e">
        <f>Captado_Privado!H288/Captado_Mecenato!H288</f>
        <v>#DIV/0!</v>
      </c>
      <c r="I288" s="36" t="e">
        <f>Captado_Privado!I288/Captado_Mecenato!I288</f>
        <v>#DIV/0!</v>
      </c>
      <c r="J288" s="36">
        <f>Captado_Privado!J288/Captado_Mecenato!J288</f>
        <v>0</v>
      </c>
      <c r="K288" s="36" t="e">
        <f>Captado_Privado!K288/Captado_Mecenato!K288</f>
        <v>#DIV/0!</v>
      </c>
      <c r="L288" s="36">
        <f>Captado_Privado!L288/Captado_Mecenato!L288</f>
        <v>0.34138921750887269</v>
      </c>
      <c r="N288" s="28"/>
      <c r="O288" s="32"/>
      <c r="P288" s="32"/>
      <c r="Q288" s="32"/>
      <c r="R288" s="32"/>
      <c r="S288" s="32"/>
      <c r="T288" s="32"/>
      <c r="U288" s="32"/>
      <c r="V288" s="32"/>
      <c r="W288" s="32"/>
      <c r="X288" s="32"/>
    </row>
    <row r="289" spans="1:24" x14ac:dyDescent="0.25">
      <c r="A289" s="28" t="s">
        <v>262</v>
      </c>
      <c r="B289" s="36" t="e">
        <f>Captado_Privado!B289/Captado_Mecenato!B289</f>
        <v>#DIV/0!</v>
      </c>
      <c r="C289" s="36">
        <f>Captado_Privado!C289/Captado_Mecenato!C289</f>
        <v>0.97506868439096206</v>
      </c>
      <c r="D289" s="36">
        <f>Captado_Privado!D289/Captado_Mecenato!D289</f>
        <v>0.79881239225332934</v>
      </c>
      <c r="E289" s="36" t="e">
        <f>Captado_Privado!E289/Captado_Mecenato!E289</f>
        <v>#DIV/0!</v>
      </c>
      <c r="F289" s="36" t="e">
        <f>Captado_Privado!F289/Captado_Mecenato!F289</f>
        <v>#DIV/0!</v>
      </c>
      <c r="G289" s="36">
        <f>Captado_Privado!G289/Captado_Mecenato!G289</f>
        <v>0.93212572958175643</v>
      </c>
      <c r="H289" s="36" t="e">
        <f>Captado_Privado!H289/Captado_Mecenato!H289</f>
        <v>#DIV/0!</v>
      </c>
      <c r="I289" s="36">
        <f>Captado_Privado!I289/Captado_Mecenato!I289</f>
        <v>0.94565030894528501</v>
      </c>
      <c r="J289" s="36">
        <f>Captado_Privado!J289/Captado_Mecenato!J289</f>
        <v>0.99528614381083425</v>
      </c>
      <c r="K289" s="36" t="e">
        <f>Captado_Privado!K289/Captado_Mecenato!K289</f>
        <v>#DIV/0!</v>
      </c>
      <c r="L289" s="36">
        <f>Captado_Privado!L289/Captado_Mecenato!L289</f>
        <v>0.94874351814185931</v>
      </c>
      <c r="N289" s="28"/>
      <c r="O289" s="32"/>
      <c r="P289" s="32"/>
      <c r="Q289" s="32"/>
      <c r="R289" s="32"/>
      <c r="S289" s="32"/>
      <c r="T289" s="32"/>
      <c r="U289" s="32"/>
      <c r="V289" s="32"/>
      <c r="W289" s="32"/>
      <c r="X289" s="32"/>
    </row>
    <row r="290" spans="1:24" x14ac:dyDescent="0.25">
      <c r="A290" s="28" t="s">
        <v>263</v>
      </c>
      <c r="B290" s="36" t="e">
        <f>Captado_Privado!B290/Captado_Mecenato!B290</f>
        <v>#DIV/0!</v>
      </c>
      <c r="C290" s="36">
        <f>Captado_Privado!C290/Captado_Mecenato!C290</f>
        <v>0.78986078276858418</v>
      </c>
      <c r="D290" s="36" t="e">
        <f>Captado_Privado!D290/Captado_Mecenato!D290</f>
        <v>#DIV/0!</v>
      </c>
      <c r="E290" s="36" t="e">
        <f>Captado_Privado!E290/Captado_Mecenato!E290</f>
        <v>#DIV/0!</v>
      </c>
      <c r="F290" s="36" t="e">
        <f>Captado_Privado!F290/Captado_Mecenato!F290</f>
        <v>#DIV/0!</v>
      </c>
      <c r="G290" s="36">
        <f>Captado_Privado!G290/Captado_Mecenato!G290</f>
        <v>8.943089430894309E-2</v>
      </c>
      <c r="H290" s="36" t="e">
        <f>Captado_Privado!H290/Captado_Mecenato!H290</f>
        <v>#DIV/0!</v>
      </c>
      <c r="I290" s="36" t="e">
        <f>Captado_Privado!I290/Captado_Mecenato!I290</f>
        <v>#DIV/0!</v>
      </c>
      <c r="J290" s="36" t="e">
        <f>Captado_Privado!J290/Captado_Mecenato!J290</f>
        <v>#DIV/0!</v>
      </c>
      <c r="K290" s="36" t="e">
        <f>Captado_Privado!K290/Captado_Mecenato!K290</f>
        <v>#DIV/0!</v>
      </c>
      <c r="L290" s="36">
        <f>Captado_Privado!L290/Captado_Mecenato!L290</f>
        <v>0.51491941917983086</v>
      </c>
      <c r="N290" s="28"/>
      <c r="O290" s="32"/>
      <c r="P290" s="32"/>
      <c r="Q290" s="32"/>
      <c r="R290" s="32"/>
      <c r="S290" s="32"/>
      <c r="T290" s="32"/>
      <c r="U290" s="32"/>
      <c r="V290" s="32"/>
      <c r="W290" s="32"/>
      <c r="X290" s="32"/>
    </row>
    <row r="291" spans="1:24" x14ac:dyDescent="0.25">
      <c r="A291" s="28" t="s">
        <v>264</v>
      </c>
      <c r="B291" s="36" t="e">
        <f>Captado_Privado!B291/Captado_Mecenato!B291</f>
        <v>#DIV/0!</v>
      </c>
      <c r="C291" s="36" t="e">
        <f>Captado_Privado!C291/Captado_Mecenato!C291</f>
        <v>#DIV/0!</v>
      </c>
      <c r="D291" s="36">
        <f>Captado_Privado!D291/Captado_Mecenato!D291</f>
        <v>0.5786516853932584</v>
      </c>
      <c r="E291" s="36" t="e">
        <f>Captado_Privado!E291/Captado_Mecenato!E291</f>
        <v>#DIV/0!</v>
      </c>
      <c r="F291" s="36" t="e">
        <f>Captado_Privado!F291/Captado_Mecenato!F291</f>
        <v>#DIV/0!</v>
      </c>
      <c r="G291" s="36">
        <f>Captado_Privado!G291/Captado_Mecenato!G291</f>
        <v>1</v>
      </c>
      <c r="H291" s="36" t="e">
        <f>Captado_Privado!H291/Captado_Mecenato!H291</f>
        <v>#DIV/0!</v>
      </c>
      <c r="I291" s="36">
        <f>Captado_Privado!I291/Captado_Mecenato!I291</f>
        <v>1</v>
      </c>
      <c r="J291" s="36" t="e">
        <f>Captado_Privado!J291/Captado_Mecenato!J291</f>
        <v>#DIV/0!</v>
      </c>
      <c r="K291" s="36" t="e">
        <f>Captado_Privado!K291/Captado_Mecenato!K291</f>
        <v>#DIV/0!</v>
      </c>
      <c r="L291" s="36">
        <f>Captado_Privado!L291/Captado_Mecenato!L291</f>
        <v>0.93876551273677322</v>
      </c>
      <c r="N291" s="28"/>
      <c r="O291" s="32"/>
      <c r="P291" s="32"/>
      <c r="Q291" s="32"/>
      <c r="R291" s="32"/>
      <c r="S291" s="32"/>
      <c r="T291" s="32"/>
      <c r="U291" s="32"/>
      <c r="V291" s="32"/>
      <c r="W291" s="32"/>
      <c r="X291" s="32"/>
    </row>
    <row r="292" spans="1:24" x14ac:dyDescent="0.25">
      <c r="A292" s="28" t="s">
        <v>265</v>
      </c>
      <c r="B292" s="36">
        <f>Captado_Privado!B292/Captado_Mecenato!B292</f>
        <v>1</v>
      </c>
      <c r="C292" s="36">
        <f>Captado_Privado!C292/Captado_Mecenato!C292</f>
        <v>0.48877729785901591</v>
      </c>
      <c r="D292" s="36">
        <f>Captado_Privado!D292/Captado_Mecenato!D292</f>
        <v>0.47031598769870736</v>
      </c>
      <c r="E292" s="36" t="e">
        <f>Captado_Privado!E292/Captado_Mecenato!E292</f>
        <v>#DIV/0!</v>
      </c>
      <c r="F292" s="36" t="e">
        <f>Captado_Privado!F292/Captado_Mecenato!F292</f>
        <v>#DIV/0!</v>
      </c>
      <c r="G292" s="36">
        <f>Captado_Privado!G292/Captado_Mecenato!G292</f>
        <v>0.94352807016174212</v>
      </c>
      <c r="H292" s="36" t="e">
        <f>Captado_Privado!H292/Captado_Mecenato!H292</f>
        <v>#DIV/0!</v>
      </c>
      <c r="I292" s="36">
        <f>Captado_Privado!I292/Captado_Mecenato!I292</f>
        <v>0.75809710322984658</v>
      </c>
      <c r="J292" s="36">
        <f>Captado_Privado!J292/Captado_Mecenato!J292</f>
        <v>0.8449486672959462</v>
      </c>
      <c r="K292" s="36" t="e">
        <f>Captado_Privado!K292/Captado_Mecenato!K292</f>
        <v>#DIV/0!</v>
      </c>
      <c r="L292" s="36">
        <f>Captado_Privado!L292/Captado_Mecenato!L292</f>
        <v>0.70705767570474809</v>
      </c>
      <c r="N292" s="28"/>
      <c r="O292" s="32"/>
      <c r="P292" s="32"/>
      <c r="Q292" s="32"/>
      <c r="R292" s="32"/>
      <c r="S292" s="32"/>
      <c r="T292" s="32"/>
      <c r="U292" s="32"/>
      <c r="V292" s="32"/>
      <c r="W292" s="32"/>
      <c r="X292" s="32"/>
    </row>
    <row r="293" spans="1:24" x14ac:dyDescent="0.25">
      <c r="A293" s="28" t="s">
        <v>266</v>
      </c>
      <c r="B293" s="36">
        <f>Captado_Privado!B293/Captado_Mecenato!B293</f>
        <v>1</v>
      </c>
      <c r="C293" s="36">
        <f>Captado_Privado!C293/Captado_Mecenato!C293</f>
        <v>0.9469823182864352</v>
      </c>
      <c r="D293" s="36">
        <f>Captado_Privado!D293/Captado_Mecenato!D293</f>
        <v>0.99782768397872079</v>
      </c>
      <c r="E293" s="36" t="e">
        <f>Captado_Privado!E293/Captado_Mecenato!E293</f>
        <v>#DIV/0!</v>
      </c>
      <c r="F293" s="36">
        <f>Captado_Privado!F293/Captado_Mecenato!F293</f>
        <v>1</v>
      </c>
      <c r="G293" s="36">
        <f>Captado_Privado!G293/Captado_Mecenato!G293</f>
        <v>0.9974286273842109</v>
      </c>
      <c r="H293" s="36" t="e">
        <f>Captado_Privado!H293/Captado_Mecenato!H293</f>
        <v>#DIV/0!</v>
      </c>
      <c r="I293" s="36">
        <f>Captado_Privado!I293/Captado_Mecenato!I293</f>
        <v>1</v>
      </c>
      <c r="J293" s="36">
        <f>Captado_Privado!J293/Captado_Mecenato!J293</f>
        <v>0.99050697787040731</v>
      </c>
      <c r="K293" s="36" t="e">
        <f>Captado_Privado!K293/Captado_Mecenato!K293</f>
        <v>#DIV/0!</v>
      </c>
      <c r="L293" s="36">
        <f>Captado_Privado!L293/Captado_Mecenato!L293</f>
        <v>0.97896961512076197</v>
      </c>
      <c r="N293" s="28"/>
      <c r="O293" s="32"/>
      <c r="P293" s="32"/>
      <c r="Q293" s="32"/>
      <c r="R293" s="32"/>
      <c r="S293" s="32"/>
      <c r="T293" s="32"/>
      <c r="U293" s="32"/>
      <c r="V293" s="32"/>
      <c r="W293" s="32"/>
      <c r="X293" s="32"/>
    </row>
    <row r="294" spans="1:24" x14ac:dyDescent="0.25">
      <c r="A294" s="28" t="s">
        <v>267</v>
      </c>
      <c r="B294" s="36" t="e">
        <f>Captado_Privado!B294/Captado_Mecenato!B294</f>
        <v>#DIV/0!</v>
      </c>
      <c r="C294" s="36">
        <f>Captado_Privado!C294/Captado_Mecenato!C294</f>
        <v>0.97035574411410341</v>
      </c>
      <c r="D294" s="36">
        <f>Captado_Privado!D294/Captado_Mecenato!D294</f>
        <v>1</v>
      </c>
      <c r="E294" s="36" t="e">
        <f>Captado_Privado!E294/Captado_Mecenato!E294</f>
        <v>#DIV/0!</v>
      </c>
      <c r="F294" s="36" t="e">
        <f>Captado_Privado!F294/Captado_Mecenato!F294</f>
        <v>#DIV/0!</v>
      </c>
      <c r="G294" s="36">
        <f>Captado_Privado!G294/Captado_Mecenato!G294</f>
        <v>1</v>
      </c>
      <c r="H294" s="36" t="e">
        <f>Captado_Privado!H294/Captado_Mecenato!H294</f>
        <v>#DIV/0!</v>
      </c>
      <c r="I294" s="36">
        <f>Captado_Privado!I294/Captado_Mecenato!I294</f>
        <v>1</v>
      </c>
      <c r="J294" s="36">
        <f>Captado_Privado!J294/Captado_Mecenato!J294</f>
        <v>1</v>
      </c>
      <c r="K294" s="36" t="e">
        <f>Captado_Privado!K294/Captado_Mecenato!K294</f>
        <v>#DIV/0!</v>
      </c>
      <c r="L294" s="36">
        <f>Captado_Privado!L294/Captado_Mecenato!L294</f>
        <v>0.99366577536337286</v>
      </c>
      <c r="N294" s="28"/>
      <c r="O294" s="32"/>
      <c r="P294" s="32"/>
      <c r="Q294" s="32"/>
      <c r="R294" s="32"/>
      <c r="S294" s="32"/>
      <c r="T294" s="32"/>
      <c r="U294" s="32"/>
      <c r="V294" s="32"/>
      <c r="W294" s="32"/>
      <c r="X294" s="32"/>
    </row>
    <row r="295" spans="1:24" x14ac:dyDescent="0.25">
      <c r="A295" s="28" t="s">
        <v>268</v>
      </c>
      <c r="B295" s="36">
        <f>Captado_Privado!B295/Captado_Mecenato!B295</f>
        <v>1</v>
      </c>
      <c r="C295" s="36">
        <f>Captado_Privado!C295/Captado_Mecenato!C295</f>
        <v>0.84770951880009071</v>
      </c>
      <c r="D295" s="36">
        <f>Captado_Privado!D295/Captado_Mecenato!D295</f>
        <v>0.802439798751722</v>
      </c>
      <c r="E295" s="36" t="e">
        <f>Captado_Privado!E295/Captado_Mecenato!E295</f>
        <v>#DIV/0!</v>
      </c>
      <c r="F295" s="36">
        <f>Captado_Privado!F295/Captado_Mecenato!F295</f>
        <v>0.82919580371955415</v>
      </c>
      <c r="G295" s="36">
        <f>Captado_Privado!G295/Captado_Mecenato!G295</f>
        <v>0.74490464401334178</v>
      </c>
      <c r="H295" s="36" t="e">
        <f>Captado_Privado!H295/Captado_Mecenato!H295</f>
        <v>#DIV/0!</v>
      </c>
      <c r="I295" s="36">
        <f>Captado_Privado!I295/Captado_Mecenato!I295</f>
        <v>0.92204791266111152</v>
      </c>
      <c r="J295" s="36">
        <f>Captado_Privado!J295/Captado_Mecenato!J295</f>
        <v>0.90676782850511362</v>
      </c>
      <c r="K295" s="36" t="e">
        <f>Captado_Privado!K295/Captado_Mecenato!K295</f>
        <v>#DIV/0!</v>
      </c>
      <c r="L295" s="36">
        <f>Captado_Privado!L295/Captado_Mecenato!L295</f>
        <v>0.87173447850401353</v>
      </c>
      <c r="N295" s="28"/>
      <c r="O295" s="32"/>
      <c r="P295" s="32"/>
      <c r="Q295" s="32"/>
      <c r="R295" s="32"/>
      <c r="S295" s="32"/>
      <c r="T295" s="32"/>
      <c r="U295" s="32"/>
      <c r="V295" s="32"/>
      <c r="W295" s="32"/>
      <c r="X295" s="32"/>
    </row>
    <row r="296" spans="1:24" x14ac:dyDescent="0.25">
      <c r="A296" s="28" t="s">
        <v>269</v>
      </c>
      <c r="B296" s="36">
        <f>Captado_Privado!B296/Captado_Mecenato!B296</f>
        <v>1</v>
      </c>
      <c r="C296" s="36">
        <f>Captado_Privado!C296/Captado_Mecenato!C296</f>
        <v>0.96868804324548108</v>
      </c>
      <c r="D296" s="36">
        <f>Captado_Privado!D296/Captado_Mecenato!D296</f>
        <v>0.94456829278812182</v>
      </c>
      <c r="E296" s="36" t="e">
        <f>Captado_Privado!E296/Captado_Mecenato!E296</f>
        <v>#DIV/0!</v>
      </c>
      <c r="F296" s="36">
        <f>Captado_Privado!F296/Captado_Mecenato!F296</f>
        <v>0.95063504751754158</v>
      </c>
      <c r="G296" s="36">
        <f>Captado_Privado!G296/Captado_Mecenato!G296</f>
        <v>0.98791982844198745</v>
      </c>
      <c r="H296" s="36" t="e">
        <f>Captado_Privado!H296/Captado_Mecenato!H296</f>
        <v>#DIV/0!</v>
      </c>
      <c r="I296" s="36">
        <f>Captado_Privado!I296/Captado_Mecenato!I296</f>
        <v>0.98289804542156656</v>
      </c>
      <c r="J296" s="36">
        <f>Captado_Privado!J296/Captado_Mecenato!J296</f>
        <v>0.90890726882890016</v>
      </c>
      <c r="K296" s="36" t="e">
        <f>Captado_Privado!K296/Captado_Mecenato!K296</f>
        <v>#DIV/0!</v>
      </c>
      <c r="L296" s="36">
        <f>Captado_Privado!L296/Captado_Mecenato!L296</f>
        <v>0.95464708938923482</v>
      </c>
      <c r="N296" s="28"/>
      <c r="O296" s="32"/>
      <c r="P296" s="32"/>
      <c r="Q296" s="32"/>
      <c r="R296" s="32"/>
      <c r="S296" s="32"/>
      <c r="T296" s="32"/>
      <c r="U296" s="32"/>
      <c r="V296" s="32"/>
      <c r="W296" s="32"/>
      <c r="X296" s="32"/>
    </row>
    <row r="297" spans="1:24" x14ac:dyDescent="0.25">
      <c r="A297" s="28" t="s">
        <v>270</v>
      </c>
      <c r="B297" s="36" t="e">
        <f>Captado_Privado!B297/Captado_Mecenato!B297</f>
        <v>#DIV/0!</v>
      </c>
      <c r="C297" s="36">
        <f>Captado_Privado!C297/Captado_Mecenato!C297</f>
        <v>0.96857387028085429</v>
      </c>
      <c r="D297" s="36">
        <f>Captado_Privado!D297/Captado_Mecenato!D297</f>
        <v>0.89785484671748084</v>
      </c>
      <c r="E297" s="36" t="e">
        <f>Captado_Privado!E297/Captado_Mecenato!E297</f>
        <v>#DIV/0!</v>
      </c>
      <c r="F297" s="36" t="e">
        <f>Captado_Privado!F297/Captado_Mecenato!F297</f>
        <v>#DIV/0!</v>
      </c>
      <c r="G297" s="36">
        <f>Captado_Privado!G297/Captado_Mecenato!G297</f>
        <v>1</v>
      </c>
      <c r="H297" s="36" t="e">
        <f>Captado_Privado!H297/Captado_Mecenato!H297</f>
        <v>#DIV/0!</v>
      </c>
      <c r="I297" s="36">
        <f>Captado_Privado!I297/Captado_Mecenato!I297</f>
        <v>1</v>
      </c>
      <c r="J297" s="36">
        <f>Captado_Privado!J297/Captado_Mecenato!J297</f>
        <v>1</v>
      </c>
      <c r="K297" s="36" t="e">
        <f>Captado_Privado!K297/Captado_Mecenato!K297</f>
        <v>#DIV/0!</v>
      </c>
      <c r="L297" s="36">
        <f>Captado_Privado!L297/Captado_Mecenato!L297</f>
        <v>0.97993855425237431</v>
      </c>
      <c r="N297" s="28"/>
      <c r="O297" s="32"/>
      <c r="P297" s="32"/>
      <c r="Q297" s="32"/>
      <c r="R297" s="32"/>
      <c r="S297" s="32"/>
      <c r="T297" s="32"/>
      <c r="U297" s="32"/>
      <c r="V297" s="32"/>
      <c r="W297" s="32"/>
      <c r="X297" s="32"/>
    </row>
    <row r="298" spans="1:24" x14ac:dyDescent="0.25">
      <c r="A298" s="28" t="s">
        <v>271</v>
      </c>
      <c r="B298" s="36" t="e">
        <f>Captado_Privado!B298/Captado_Mecenato!B298</f>
        <v>#DIV/0!</v>
      </c>
      <c r="C298" s="36">
        <f>Captado_Privado!C298/Captado_Mecenato!C298</f>
        <v>0.99445303568019228</v>
      </c>
      <c r="D298" s="36">
        <f>Captado_Privado!D298/Captado_Mecenato!D298</f>
        <v>1</v>
      </c>
      <c r="E298" s="36" t="e">
        <f>Captado_Privado!E298/Captado_Mecenato!E298</f>
        <v>#DIV/0!</v>
      </c>
      <c r="F298" s="36">
        <f>Captado_Privado!F298/Captado_Mecenato!F298</f>
        <v>1</v>
      </c>
      <c r="G298" s="36">
        <f>Captado_Privado!G298/Captado_Mecenato!G298</f>
        <v>0.97236108105423835</v>
      </c>
      <c r="H298" s="36" t="e">
        <f>Captado_Privado!H298/Captado_Mecenato!H298</f>
        <v>#DIV/0!</v>
      </c>
      <c r="I298" s="36">
        <f>Captado_Privado!I298/Captado_Mecenato!I298</f>
        <v>1</v>
      </c>
      <c r="J298" s="36">
        <f>Captado_Privado!J298/Captado_Mecenato!J298</f>
        <v>1</v>
      </c>
      <c r="K298" s="36" t="e">
        <f>Captado_Privado!K298/Captado_Mecenato!K298</f>
        <v>#DIV/0!</v>
      </c>
      <c r="L298" s="36">
        <f>Captado_Privado!L298/Captado_Mecenato!L298</f>
        <v>0.99484927577036508</v>
      </c>
      <c r="N298" s="28"/>
      <c r="O298" s="32"/>
      <c r="P298" s="32"/>
      <c r="Q298" s="32"/>
      <c r="R298" s="32"/>
      <c r="S298" s="32"/>
      <c r="T298" s="32"/>
      <c r="U298" s="32"/>
      <c r="V298" s="32"/>
      <c r="W298" s="32"/>
      <c r="X298" s="32"/>
    </row>
    <row r="299" spans="1:24" x14ac:dyDescent="0.25">
      <c r="A299" s="28" t="s">
        <v>272</v>
      </c>
      <c r="B299" s="36">
        <f>Captado_Privado!B299/Captado_Mecenato!B299</f>
        <v>1</v>
      </c>
      <c r="C299" s="36">
        <f>Captado_Privado!C299/Captado_Mecenato!C299</f>
        <v>0.97142096862377969</v>
      </c>
      <c r="D299" s="36">
        <f>Captado_Privado!D299/Captado_Mecenato!D299</f>
        <v>1</v>
      </c>
      <c r="E299" s="36" t="e">
        <f>Captado_Privado!E299/Captado_Mecenato!E299</f>
        <v>#DIV/0!</v>
      </c>
      <c r="F299" s="36">
        <f>Captado_Privado!F299/Captado_Mecenato!F299</f>
        <v>0</v>
      </c>
      <c r="G299" s="36">
        <f>Captado_Privado!G299/Captado_Mecenato!G299</f>
        <v>1</v>
      </c>
      <c r="H299" s="36" t="e">
        <f>Captado_Privado!H299/Captado_Mecenato!H299</f>
        <v>#DIV/0!</v>
      </c>
      <c r="I299" s="36">
        <f>Captado_Privado!I299/Captado_Mecenato!I299</f>
        <v>0.97835113649108851</v>
      </c>
      <c r="J299" s="36">
        <f>Captado_Privado!J299/Captado_Mecenato!J299</f>
        <v>1</v>
      </c>
      <c r="K299" s="36" t="e">
        <f>Captado_Privado!K299/Captado_Mecenato!K299</f>
        <v>#DIV/0!</v>
      </c>
      <c r="L299" s="36">
        <f>Captado_Privado!L299/Captado_Mecenato!L299</f>
        <v>0.98048829187075026</v>
      </c>
      <c r="N299" s="28"/>
      <c r="O299" s="32"/>
      <c r="P299" s="32"/>
      <c r="Q299" s="32"/>
      <c r="R299" s="32"/>
      <c r="S299" s="32"/>
      <c r="T299" s="32"/>
      <c r="U299" s="32"/>
      <c r="V299" s="32"/>
      <c r="W299" s="32"/>
      <c r="X299" s="32"/>
    </row>
    <row r="300" spans="1:24" x14ac:dyDescent="0.25">
      <c r="A300" s="28" t="s">
        <v>273</v>
      </c>
      <c r="B300" s="36" t="e">
        <f>Captado_Privado!B300/Captado_Mecenato!B300</f>
        <v>#DIV/0!</v>
      </c>
      <c r="C300" s="36">
        <f>Captado_Privado!C300/Captado_Mecenato!C300</f>
        <v>0.90324734965546127</v>
      </c>
      <c r="D300" s="36" t="e">
        <f>Captado_Privado!D300/Captado_Mecenato!D300</f>
        <v>#DIV/0!</v>
      </c>
      <c r="E300" s="36" t="e">
        <f>Captado_Privado!E300/Captado_Mecenato!E300</f>
        <v>#DIV/0!</v>
      </c>
      <c r="F300" s="36" t="e">
        <f>Captado_Privado!F300/Captado_Mecenato!F300</f>
        <v>#DIV/0!</v>
      </c>
      <c r="G300" s="36" t="e">
        <f>Captado_Privado!G300/Captado_Mecenato!G300</f>
        <v>#DIV/0!</v>
      </c>
      <c r="H300" s="36" t="e">
        <f>Captado_Privado!H300/Captado_Mecenato!H300</f>
        <v>#DIV/0!</v>
      </c>
      <c r="I300" s="36">
        <f>Captado_Privado!I300/Captado_Mecenato!I300</f>
        <v>1</v>
      </c>
      <c r="J300" s="36" t="e">
        <f>Captado_Privado!J300/Captado_Mecenato!J300</f>
        <v>#DIV/0!</v>
      </c>
      <c r="K300" s="36" t="e">
        <f>Captado_Privado!K300/Captado_Mecenato!K300</f>
        <v>#DIV/0!</v>
      </c>
      <c r="L300" s="36">
        <f>Captado_Privado!L300/Captado_Mecenato!L300</f>
        <v>0.97802993362557111</v>
      </c>
      <c r="N300" s="28"/>
      <c r="O300" s="32"/>
      <c r="P300" s="32"/>
      <c r="Q300" s="32"/>
      <c r="R300" s="32"/>
      <c r="S300" s="32"/>
      <c r="T300" s="32"/>
      <c r="U300" s="32"/>
      <c r="V300" s="32"/>
      <c r="W300" s="32"/>
      <c r="X300" s="32"/>
    </row>
    <row r="301" spans="1:24" x14ac:dyDescent="0.25">
      <c r="A301" s="28" t="s">
        <v>274</v>
      </c>
      <c r="B301" s="36" t="e">
        <f>Captado_Privado!B301/Captado_Mecenato!B301</f>
        <v>#DIV/0!</v>
      </c>
      <c r="C301" s="36">
        <f>Captado_Privado!C301/Captado_Mecenato!C301</f>
        <v>0.82924860404404055</v>
      </c>
      <c r="D301" s="36">
        <f>Captado_Privado!D301/Captado_Mecenato!D301</f>
        <v>0</v>
      </c>
      <c r="E301" s="36" t="e">
        <f>Captado_Privado!E301/Captado_Mecenato!E301</f>
        <v>#DIV/0!</v>
      </c>
      <c r="F301" s="36" t="e">
        <f>Captado_Privado!F301/Captado_Mecenato!F301</f>
        <v>#DIV/0!</v>
      </c>
      <c r="G301" s="36" t="e">
        <f>Captado_Privado!G301/Captado_Mecenato!G301</f>
        <v>#DIV/0!</v>
      </c>
      <c r="H301" s="36" t="e">
        <f>Captado_Privado!H301/Captado_Mecenato!H301</f>
        <v>#DIV/0!</v>
      </c>
      <c r="I301" s="36">
        <f>Captado_Privado!I301/Captado_Mecenato!I301</f>
        <v>1</v>
      </c>
      <c r="J301" s="36">
        <f>Captado_Privado!J301/Captado_Mecenato!J301</f>
        <v>1</v>
      </c>
      <c r="K301" s="36" t="e">
        <f>Captado_Privado!K301/Captado_Mecenato!K301</f>
        <v>#DIV/0!</v>
      </c>
      <c r="L301" s="36">
        <f>Captado_Privado!L301/Captado_Mecenato!L301</f>
        <v>0.84820508602540856</v>
      </c>
      <c r="N301" s="28"/>
      <c r="O301" s="32"/>
      <c r="P301" s="32"/>
      <c r="Q301" s="32"/>
      <c r="R301" s="32"/>
      <c r="S301" s="32"/>
      <c r="T301" s="32"/>
      <c r="U301" s="32"/>
      <c r="V301" s="32"/>
      <c r="W301" s="32"/>
      <c r="X301" s="32"/>
    </row>
    <row r="302" spans="1:24" x14ac:dyDescent="0.25">
      <c r="A302" s="28" t="s">
        <v>275</v>
      </c>
      <c r="B302" s="36" t="e">
        <f>Captado_Privado!B302/Captado_Mecenato!B302</f>
        <v>#DIV/0!</v>
      </c>
      <c r="C302" s="36">
        <f>Captado_Privado!C302/Captado_Mecenato!C302</f>
        <v>0.92265193370165743</v>
      </c>
      <c r="D302" s="36" t="e">
        <f>Captado_Privado!D302/Captado_Mecenato!D302</f>
        <v>#DIV/0!</v>
      </c>
      <c r="E302" s="36" t="e">
        <f>Captado_Privado!E302/Captado_Mecenato!E302</f>
        <v>#DIV/0!</v>
      </c>
      <c r="F302" s="36" t="e">
        <f>Captado_Privado!F302/Captado_Mecenato!F302</f>
        <v>#DIV/0!</v>
      </c>
      <c r="G302" s="36">
        <f>Captado_Privado!G302/Captado_Mecenato!G302</f>
        <v>1</v>
      </c>
      <c r="H302" s="36" t="e">
        <f>Captado_Privado!H302/Captado_Mecenato!H302</f>
        <v>#DIV/0!</v>
      </c>
      <c r="I302" s="36">
        <f>Captado_Privado!I302/Captado_Mecenato!I302</f>
        <v>1</v>
      </c>
      <c r="J302" s="36" t="e">
        <f>Captado_Privado!J302/Captado_Mecenato!J302</f>
        <v>#DIV/0!</v>
      </c>
      <c r="K302" s="36" t="e">
        <f>Captado_Privado!K302/Captado_Mecenato!K302</f>
        <v>#DIV/0!</v>
      </c>
      <c r="L302" s="36">
        <f>Captado_Privado!L302/Captado_Mecenato!L302</f>
        <v>0.99041938223574444</v>
      </c>
      <c r="N302" s="28"/>
      <c r="O302" s="32"/>
      <c r="P302" s="32"/>
      <c r="Q302" s="32"/>
      <c r="R302" s="32"/>
      <c r="S302" s="32"/>
      <c r="T302" s="32"/>
      <c r="U302" s="32"/>
      <c r="V302" s="32"/>
      <c r="W302" s="32"/>
      <c r="X302" s="32"/>
    </row>
    <row r="303" spans="1:24" x14ac:dyDescent="0.25">
      <c r="A303" s="28" t="s">
        <v>276</v>
      </c>
      <c r="B303" s="36" t="e">
        <f>Captado_Privado!B303/Captado_Mecenato!B303</f>
        <v>#DIV/0!</v>
      </c>
      <c r="C303" s="36">
        <f>Captado_Privado!C303/Captado_Mecenato!C303</f>
        <v>0.92724515997772228</v>
      </c>
      <c r="D303" s="36">
        <f>Captado_Privado!D303/Captado_Mecenato!D303</f>
        <v>0.73963704592967838</v>
      </c>
      <c r="E303" s="36" t="e">
        <f>Captado_Privado!E303/Captado_Mecenato!E303</f>
        <v>#DIV/0!</v>
      </c>
      <c r="F303" s="36" t="e">
        <f>Captado_Privado!F303/Captado_Mecenato!F303</f>
        <v>#DIV/0!</v>
      </c>
      <c r="G303" s="36">
        <f>Captado_Privado!G303/Captado_Mecenato!G303</f>
        <v>0.89881986239276479</v>
      </c>
      <c r="H303" s="36" t="e">
        <f>Captado_Privado!H303/Captado_Mecenato!H303</f>
        <v>#DIV/0!</v>
      </c>
      <c r="I303" s="36">
        <f>Captado_Privado!I303/Captado_Mecenato!I303</f>
        <v>0.72654630163343703</v>
      </c>
      <c r="J303" s="36">
        <f>Captado_Privado!J303/Captado_Mecenato!J303</f>
        <v>0.10289584509182478</v>
      </c>
      <c r="K303" s="36" t="e">
        <f>Captado_Privado!K303/Captado_Mecenato!K303</f>
        <v>#DIV/0!</v>
      </c>
      <c r="L303" s="36">
        <f>Captado_Privado!L303/Captado_Mecenato!L303</f>
        <v>0.82354743982683087</v>
      </c>
      <c r="N303" s="28"/>
      <c r="O303" s="32"/>
      <c r="P303" s="32"/>
      <c r="Q303" s="32"/>
      <c r="R303" s="32"/>
      <c r="S303" s="32"/>
      <c r="T303" s="32"/>
      <c r="U303" s="32"/>
      <c r="V303" s="32"/>
      <c r="W303" s="32"/>
      <c r="X303" s="32"/>
    </row>
    <row r="304" spans="1:24" x14ac:dyDescent="0.25">
      <c r="A304" s="30" t="s">
        <v>6</v>
      </c>
      <c r="B304" s="40">
        <f>Captado_Privado!B304/Captado_Mecenato!B304</f>
        <v>0.9528609797242299</v>
      </c>
      <c r="C304" s="40">
        <f>Captado_Privado!C304/Captado_Mecenato!C304</f>
        <v>0.92757127494989722</v>
      </c>
      <c r="D304" s="36">
        <f>Captado_Privado!D304/Captado_Mecenato!D304</f>
        <v>0.89636828619189024</v>
      </c>
      <c r="E304" s="36" t="e">
        <f>Captado_Privado!E304/Captado_Mecenato!E304</f>
        <v>#DIV/0!</v>
      </c>
      <c r="F304" s="36">
        <f>Captado_Privado!F304/Captado_Mecenato!F304</f>
        <v>0.91131832637725174</v>
      </c>
      <c r="G304" s="36">
        <f>Captado_Privado!G304/Captado_Mecenato!G304</f>
        <v>0.93763028708370688</v>
      </c>
      <c r="H304" s="36" t="e">
        <f>Captado_Privado!H304/Captado_Mecenato!H304</f>
        <v>#DIV/0!</v>
      </c>
      <c r="I304" s="36">
        <f>Captado_Privado!I304/Captado_Mecenato!I304</f>
        <v>0.95603964519497386</v>
      </c>
      <c r="J304" s="36">
        <f>Captado_Privado!J304/Captado_Mecenato!J304</f>
        <v>0.92349332348958413</v>
      </c>
      <c r="K304" s="36" t="e">
        <f>Captado_Privado!K304/Captado_Mecenato!K304</f>
        <v>#DIV/0!</v>
      </c>
      <c r="L304" s="41">
        <f>Captado_Privado!L304/Captado_Mecenato!L304</f>
        <v>0.93243776441351123</v>
      </c>
      <c r="N304" s="28"/>
      <c r="O304" s="32"/>
      <c r="P304" s="32"/>
      <c r="Q304" s="32"/>
      <c r="R304" s="32"/>
      <c r="S304" s="32"/>
      <c r="T304" s="32"/>
      <c r="U304" s="32"/>
      <c r="V304" s="32"/>
      <c r="W304" s="32"/>
      <c r="X304" s="32"/>
    </row>
    <row r="309" spans="1:24" x14ac:dyDescent="0.25">
      <c r="A309" s="28"/>
      <c r="B309" s="30">
        <v>2016</v>
      </c>
      <c r="C309" s="30">
        <v>2016</v>
      </c>
      <c r="D309" s="30">
        <v>2016</v>
      </c>
      <c r="E309" s="30">
        <v>2016</v>
      </c>
      <c r="F309" s="30">
        <v>2016</v>
      </c>
      <c r="G309" s="30">
        <v>2016</v>
      </c>
      <c r="H309" s="30">
        <v>2016</v>
      </c>
      <c r="I309" s="30">
        <v>2016</v>
      </c>
      <c r="J309" s="30">
        <v>2016</v>
      </c>
      <c r="K309" s="30">
        <v>2016</v>
      </c>
    </row>
    <row r="310" spans="1:24" x14ac:dyDescent="0.25">
      <c r="A310" s="28"/>
      <c r="B310" s="28" t="s">
        <v>283</v>
      </c>
      <c r="C310" s="28" t="s">
        <v>284</v>
      </c>
      <c r="D310" s="28" t="s">
        <v>285</v>
      </c>
      <c r="E310" s="28" t="s">
        <v>286</v>
      </c>
      <c r="F310" s="28" t="s">
        <v>287</v>
      </c>
      <c r="G310" s="28" t="s">
        <v>288</v>
      </c>
      <c r="H310" s="28" t="s">
        <v>289</v>
      </c>
      <c r="I310" s="28" t="s">
        <v>290</v>
      </c>
      <c r="J310" s="28" t="s">
        <v>291</v>
      </c>
      <c r="K310" s="28" t="s">
        <v>292</v>
      </c>
      <c r="L310" s="28" t="s">
        <v>293</v>
      </c>
      <c r="O310" s="28"/>
      <c r="P310" s="28"/>
      <c r="Q310" s="28"/>
      <c r="R310" s="28"/>
      <c r="S310" s="28"/>
      <c r="T310" s="28"/>
      <c r="U310" s="28"/>
      <c r="V310" s="28"/>
      <c r="W310" s="28"/>
      <c r="X310" s="28"/>
    </row>
    <row r="311" spans="1:24" x14ac:dyDescent="0.25">
      <c r="A311" s="28" t="s">
        <v>250</v>
      </c>
      <c r="B311" s="36" t="e">
        <f>Captado_Privado!B311/Captado_Mecenato!B311</f>
        <v>#DIV/0!</v>
      </c>
      <c r="C311" s="36" t="e">
        <f>Captado_Privado!C311/Captado_Mecenato!C311</f>
        <v>#DIV/0!</v>
      </c>
      <c r="D311" s="36">
        <f>Captado_Privado!D311/Captado_Mecenato!D311</f>
        <v>1</v>
      </c>
      <c r="E311" s="36" t="e">
        <f>Captado_Privado!E311/Captado_Mecenato!E311</f>
        <v>#DIV/0!</v>
      </c>
      <c r="F311" s="36" t="e">
        <f>Captado_Privado!F311/Captado_Mecenato!F311</f>
        <v>#DIV/0!</v>
      </c>
      <c r="G311" s="36" t="e">
        <f>Captado_Privado!G311/Captado_Mecenato!G311</f>
        <v>#DIV/0!</v>
      </c>
      <c r="H311" s="36" t="e">
        <f>Captado_Privado!H311/Captado_Mecenato!H311</f>
        <v>#DIV/0!</v>
      </c>
      <c r="I311" s="36" t="e">
        <f>Captado_Privado!I311/Captado_Mecenato!I311</f>
        <v>#DIV/0!</v>
      </c>
      <c r="J311" s="36" t="e">
        <f>Captado_Privado!J311/Captado_Mecenato!J311</f>
        <v>#DIV/0!</v>
      </c>
      <c r="K311" s="36" t="e">
        <f>Captado_Privado!K311/Captado_Mecenato!K311</f>
        <v>#DIV/0!</v>
      </c>
      <c r="L311" s="36">
        <f>Captado_Privado!L311/Captado_Mecenato!L311</f>
        <v>1</v>
      </c>
      <c r="N311" s="28"/>
      <c r="O311" s="32"/>
      <c r="P311" s="32"/>
      <c r="Q311" s="32"/>
      <c r="R311" s="32"/>
      <c r="S311" s="32"/>
      <c r="T311" s="32"/>
      <c r="U311" s="32"/>
      <c r="V311" s="32"/>
      <c r="W311" s="32"/>
      <c r="X311" s="32"/>
    </row>
    <row r="312" spans="1:24" x14ac:dyDescent="0.25">
      <c r="A312" s="28" t="s">
        <v>251</v>
      </c>
      <c r="B312" s="36" t="e">
        <f>Captado_Privado!B312/Captado_Mecenato!B312</f>
        <v>#DIV/0!</v>
      </c>
      <c r="C312" s="36" t="e">
        <f>Captado_Privado!C312/Captado_Mecenato!C312</f>
        <v>#DIV/0!</v>
      </c>
      <c r="D312" s="36" t="e">
        <f>Captado_Privado!D312/Captado_Mecenato!D312</f>
        <v>#DIV/0!</v>
      </c>
      <c r="E312" s="36" t="e">
        <f>Captado_Privado!E312/Captado_Mecenato!E312</f>
        <v>#DIV/0!</v>
      </c>
      <c r="F312" s="36" t="e">
        <f>Captado_Privado!F312/Captado_Mecenato!F312</f>
        <v>#DIV/0!</v>
      </c>
      <c r="G312" s="36" t="e">
        <f>Captado_Privado!G312/Captado_Mecenato!G312</f>
        <v>#DIV/0!</v>
      </c>
      <c r="H312" s="36" t="e">
        <f>Captado_Privado!H312/Captado_Mecenato!H312</f>
        <v>#DIV/0!</v>
      </c>
      <c r="I312" s="36" t="e">
        <f>Captado_Privado!I312/Captado_Mecenato!I312</f>
        <v>#DIV/0!</v>
      </c>
      <c r="J312" s="36" t="e">
        <f>Captado_Privado!J312/Captado_Mecenato!J312</f>
        <v>#DIV/0!</v>
      </c>
      <c r="K312" s="36" t="e">
        <f>Captado_Privado!K312/Captado_Mecenato!K312</f>
        <v>#DIV/0!</v>
      </c>
      <c r="L312" s="36" t="e">
        <f>Captado_Privado!L312/Captado_Mecenato!L312</f>
        <v>#DIV/0!</v>
      </c>
      <c r="N312" s="28"/>
      <c r="O312" s="32"/>
      <c r="P312" s="32"/>
      <c r="Q312" s="32"/>
      <c r="R312" s="32"/>
      <c r="S312" s="32"/>
      <c r="T312" s="32"/>
      <c r="U312" s="32"/>
      <c r="V312" s="32"/>
      <c r="W312" s="32"/>
      <c r="X312" s="32"/>
    </row>
    <row r="313" spans="1:24" x14ac:dyDescent="0.25">
      <c r="A313" s="28" t="s">
        <v>252</v>
      </c>
      <c r="B313" s="36" t="e">
        <f>Captado_Privado!B313/Captado_Mecenato!B313</f>
        <v>#DIV/0!</v>
      </c>
      <c r="C313" s="36">
        <f>Captado_Privado!C313/Captado_Mecenato!C313</f>
        <v>0.67662018944236058</v>
      </c>
      <c r="D313" s="36">
        <f>Captado_Privado!D313/Captado_Mecenato!D313</f>
        <v>1</v>
      </c>
      <c r="E313" s="36" t="e">
        <f>Captado_Privado!E313/Captado_Mecenato!E313</f>
        <v>#DIV/0!</v>
      </c>
      <c r="F313" s="36" t="e">
        <f>Captado_Privado!F313/Captado_Mecenato!F313</f>
        <v>#DIV/0!</v>
      </c>
      <c r="G313" s="36">
        <f>Captado_Privado!G313/Captado_Mecenato!G313</f>
        <v>1</v>
      </c>
      <c r="H313" s="36" t="e">
        <f>Captado_Privado!H313/Captado_Mecenato!H313</f>
        <v>#DIV/0!</v>
      </c>
      <c r="I313" s="36" t="e">
        <f>Captado_Privado!I313/Captado_Mecenato!I313</f>
        <v>#DIV/0!</v>
      </c>
      <c r="J313" s="36">
        <f>Captado_Privado!J313/Captado_Mecenato!J313</f>
        <v>1</v>
      </c>
      <c r="K313" s="36" t="e">
        <f>Captado_Privado!K313/Captado_Mecenato!K313</f>
        <v>#DIV/0!</v>
      </c>
      <c r="L313" s="36">
        <f>Captado_Privado!L313/Captado_Mecenato!L313</f>
        <v>0.90721334842130896</v>
      </c>
      <c r="N313" s="28"/>
      <c r="O313" s="32"/>
      <c r="P313" s="32"/>
      <c r="Q313" s="32"/>
      <c r="R313" s="32"/>
      <c r="S313" s="32"/>
      <c r="T313" s="32"/>
      <c r="U313" s="32"/>
      <c r="V313" s="32"/>
      <c r="W313" s="32"/>
      <c r="X313" s="32"/>
    </row>
    <row r="314" spans="1:24" x14ac:dyDescent="0.25">
      <c r="A314" s="28" t="s">
        <v>253</v>
      </c>
      <c r="B314" s="36" t="e">
        <f>Captado_Privado!B314/Captado_Mecenato!B314</f>
        <v>#DIV/0!</v>
      </c>
      <c r="C314" s="36" t="e">
        <f>Captado_Privado!C314/Captado_Mecenato!C314</f>
        <v>#DIV/0!</v>
      </c>
      <c r="D314" s="36" t="e">
        <f>Captado_Privado!D314/Captado_Mecenato!D314</f>
        <v>#DIV/0!</v>
      </c>
      <c r="E314" s="36" t="e">
        <f>Captado_Privado!E314/Captado_Mecenato!E314</f>
        <v>#DIV/0!</v>
      </c>
      <c r="F314" s="36" t="e">
        <f>Captado_Privado!F314/Captado_Mecenato!F314</f>
        <v>#DIV/0!</v>
      </c>
      <c r="G314" s="36" t="e">
        <f>Captado_Privado!G314/Captado_Mecenato!G314</f>
        <v>#DIV/0!</v>
      </c>
      <c r="H314" s="36" t="e">
        <f>Captado_Privado!H314/Captado_Mecenato!H314</f>
        <v>#DIV/0!</v>
      </c>
      <c r="I314" s="36" t="e">
        <f>Captado_Privado!I314/Captado_Mecenato!I314</f>
        <v>#DIV/0!</v>
      </c>
      <c r="J314" s="36" t="e">
        <f>Captado_Privado!J314/Captado_Mecenato!J314</f>
        <v>#DIV/0!</v>
      </c>
      <c r="K314" s="36" t="e">
        <f>Captado_Privado!K314/Captado_Mecenato!K314</f>
        <v>#DIV/0!</v>
      </c>
      <c r="L314" s="36" t="e">
        <f>Captado_Privado!L314/Captado_Mecenato!L314</f>
        <v>#DIV/0!</v>
      </c>
      <c r="N314" s="28"/>
      <c r="O314" s="32"/>
      <c r="P314" s="32"/>
      <c r="Q314" s="32"/>
      <c r="R314" s="32"/>
      <c r="S314" s="32"/>
      <c r="T314" s="32"/>
      <c r="U314" s="32"/>
      <c r="V314" s="32"/>
      <c r="W314" s="32"/>
      <c r="X314" s="32"/>
    </row>
    <row r="315" spans="1:24" x14ac:dyDescent="0.25">
      <c r="A315" s="28" t="s">
        <v>254</v>
      </c>
      <c r="B315" s="36" t="e">
        <f>Captado_Privado!B315/Captado_Mecenato!B315</f>
        <v>#DIV/0!</v>
      </c>
      <c r="C315" s="36">
        <f>Captado_Privado!C315/Captado_Mecenato!C315</f>
        <v>0.64291162689332026</v>
      </c>
      <c r="D315" s="36">
        <f>Captado_Privado!D315/Captado_Mecenato!D315</f>
        <v>0.82566248256624819</v>
      </c>
      <c r="E315" s="36" t="e">
        <f>Captado_Privado!E315/Captado_Mecenato!E315</f>
        <v>#DIV/0!</v>
      </c>
      <c r="F315" s="36" t="e">
        <f>Captado_Privado!F315/Captado_Mecenato!F315</f>
        <v>#DIV/0!</v>
      </c>
      <c r="G315" s="36" t="e">
        <f>Captado_Privado!G315/Captado_Mecenato!G315</f>
        <v>#DIV/0!</v>
      </c>
      <c r="H315" s="36" t="e">
        <f>Captado_Privado!H315/Captado_Mecenato!H315</f>
        <v>#DIV/0!</v>
      </c>
      <c r="I315" s="36">
        <f>Captado_Privado!I315/Captado_Mecenato!I315</f>
        <v>0.91640193947500426</v>
      </c>
      <c r="J315" s="36">
        <f>Captado_Privado!J315/Captado_Mecenato!J315</f>
        <v>1</v>
      </c>
      <c r="K315" s="36" t="e">
        <f>Captado_Privado!K315/Captado_Mecenato!K315</f>
        <v>#DIV/0!</v>
      </c>
      <c r="L315" s="36">
        <f>Captado_Privado!L315/Captado_Mecenato!L315</f>
        <v>0.89661294550966741</v>
      </c>
      <c r="N315" s="28"/>
      <c r="O315" s="32"/>
      <c r="P315" s="32"/>
      <c r="Q315" s="32"/>
      <c r="R315" s="32"/>
      <c r="S315" s="32"/>
      <c r="T315" s="32"/>
      <c r="U315" s="32"/>
      <c r="V315" s="32"/>
      <c r="W315" s="32"/>
      <c r="X315" s="32"/>
    </row>
    <row r="316" spans="1:24" x14ac:dyDescent="0.25">
      <c r="A316" s="28" t="s">
        <v>255</v>
      </c>
      <c r="B316" s="36" t="e">
        <f>Captado_Privado!B316/Captado_Mecenato!B316</f>
        <v>#DIV/0!</v>
      </c>
      <c r="C316" s="36" t="e">
        <f>Captado_Privado!C316/Captado_Mecenato!C316</f>
        <v>#DIV/0!</v>
      </c>
      <c r="D316" s="36" t="e">
        <f>Captado_Privado!D316/Captado_Mecenato!D316</f>
        <v>#DIV/0!</v>
      </c>
      <c r="E316" s="36" t="e">
        <f>Captado_Privado!E316/Captado_Mecenato!E316</f>
        <v>#DIV/0!</v>
      </c>
      <c r="F316" s="36" t="e">
        <f>Captado_Privado!F316/Captado_Mecenato!F316</f>
        <v>#DIV/0!</v>
      </c>
      <c r="G316" s="36" t="e">
        <f>Captado_Privado!G316/Captado_Mecenato!G316</f>
        <v>#DIV/0!</v>
      </c>
      <c r="H316" s="36" t="e">
        <f>Captado_Privado!H316/Captado_Mecenato!H316</f>
        <v>#DIV/0!</v>
      </c>
      <c r="I316" s="36">
        <f>Captado_Privado!I316/Captado_Mecenato!I316</f>
        <v>1</v>
      </c>
      <c r="J316" s="36" t="e">
        <f>Captado_Privado!J316/Captado_Mecenato!J316</f>
        <v>#DIV/0!</v>
      </c>
      <c r="K316" s="36" t="e">
        <f>Captado_Privado!K316/Captado_Mecenato!K316</f>
        <v>#DIV/0!</v>
      </c>
      <c r="L316" s="36">
        <f>Captado_Privado!L316/Captado_Mecenato!L316</f>
        <v>1</v>
      </c>
      <c r="N316" s="28"/>
      <c r="O316" s="32"/>
      <c r="P316" s="32"/>
      <c r="Q316" s="32"/>
      <c r="R316" s="32"/>
      <c r="S316" s="32"/>
      <c r="T316" s="32"/>
      <c r="U316" s="32"/>
      <c r="V316" s="32"/>
      <c r="W316" s="32"/>
      <c r="X316" s="32"/>
    </row>
    <row r="317" spans="1:24" x14ac:dyDescent="0.25">
      <c r="A317" s="28" t="s">
        <v>256</v>
      </c>
      <c r="B317" s="36" t="e">
        <f>Captado_Privado!B317/Captado_Mecenato!B317</f>
        <v>#DIV/0!</v>
      </c>
      <c r="C317" s="36">
        <f>Captado_Privado!C317/Captado_Mecenato!C317</f>
        <v>0.81507390886818887</v>
      </c>
      <c r="D317" s="36" t="e">
        <f>Captado_Privado!D317/Captado_Mecenato!D317</f>
        <v>#DIV/0!</v>
      </c>
      <c r="E317" s="36" t="e">
        <f>Captado_Privado!E317/Captado_Mecenato!E317</f>
        <v>#DIV/0!</v>
      </c>
      <c r="F317" s="36" t="e">
        <f>Captado_Privado!F317/Captado_Mecenato!F317</f>
        <v>#DIV/0!</v>
      </c>
      <c r="G317" s="36" t="e">
        <f>Captado_Privado!G317/Captado_Mecenato!G317</f>
        <v>#DIV/0!</v>
      </c>
      <c r="H317" s="36" t="e">
        <f>Captado_Privado!H317/Captado_Mecenato!H317</f>
        <v>#DIV/0!</v>
      </c>
      <c r="I317" s="36" t="e">
        <f>Captado_Privado!I317/Captado_Mecenato!I317</f>
        <v>#DIV/0!</v>
      </c>
      <c r="J317" s="36" t="e">
        <f>Captado_Privado!J317/Captado_Mecenato!J317</f>
        <v>#DIV/0!</v>
      </c>
      <c r="K317" s="36" t="e">
        <f>Captado_Privado!K317/Captado_Mecenato!K317</f>
        <v>#DIV/0!</v>
      </c>
      <c r="L317" s="36">
        <f>Captado_Privado!L317/Captado_Mecenato!L317</f>
        <v>0.81507390886818887</v>
      </c>
      <c r="N317" s="28"/>
      <c r="O317" s="32"/>
      <c r="P317" s="32"/>
      <c r="Q317" s="32"/>
      <c r="R317" s="32"/>
      <c r="S317" s="32"/>
      <c r="T317" s="32"/>
      <c r="U317" s="32"/>
      <c r="V317" s="32"/>
      <c r="W317" s="32"/>
      <c r="X317" s="32"/>
    </row>
    <row r="318" spans="1:24" x14ac:dyDescent="0.25">
      <c r="A318" s="28" t="s">
        <v>257</v>
      </c>
      <c r="B318" s="36" t="e">
        <f>Captado_Privado!B318/Captado_Mecenato!B318</f>
        <v>#DIV/0!</v>
      </c>
      <c r="C318" s="36">
        <f>Captado_Privado!C318/Captado_Mecenato!C318</f>
        <v>0</v>
      </c>
      <c r="D318" s="36" t="e">
        <f>Captado_Privado!D318/Captado_Mecenato!D318</f>
        <v>#DIV/0!</v>
      </c>
      <c r="E318" s="36" t="e">
        <f>Captado_Privado!E318/Captado_Mecenato!E318</f>
        <v>#DIV/0!</v>
      </c>
      <c r="F318" s="36" t="e">
        <f>Captado_Privado!F318/Captado_Mecenato!F318</f>
        <v>#DIV/0!</v>
      </c>
      <c r="G318" s="36" t="e">
        <f>Captado_Privado!G318/Captado_Mecenato!G318</f>
        <v>#DIV/0!</v>
      </c>
      <c r="H318" s="36" t="e">
        <f>Captado_Privado!H318/Captado_Mecenato!H318</f>
        <v>#DIV/0!</v>
      </c>
      <c r="I318" s="36" t="e">
        <f>Captado_Privado!I318/Captado_Mecenato!I318</f>
        <v>#DIV/0!</v>
      </c>
      <c r="J318" s="36">
        <f>Captado_Privado!J318/Captado_Mecenato!J318</f>
        <v>0</v>
      </c>
      <c r="K318" s="36" t="e">
        <f>Captado_Privado!K318/Captado_Mecenato!K318</f>
        <v>#DIV/0!</v>
      </c>
      <c r="L318" s="36">
        <f>Captado_Privado!L318/Captado_Mecenato!L318</f>
        <v>0</v>
      </c>
      <c r="N318" s="28"/>
      <c r="O318" s="32"/>
      <c r="P318" s="32"/>
      <c r="Q318" s="32"/>
      <c r="R318" s="32"/>
      <c r="S318" s="32"/>
      <c r="T318" s="32"/>
      <c r="U318" s="32"/>
      <c r="V318" s="32"/>
      <c r="W318" s="32"/>
      <c r="X318" s="32"/>
    </row>
    <row r="319" spans="1:24" x14ac:dyDescent="0.25">
      <c r="A319" s="28" t="s">
        <v>258</v>
      </c>
      <c r="B319" s="36" t="e">
        <f>Captado_Privado!B319/Captado_Mecenato!B319</f>
        <v>#DIV/0!</v>
      </c>
      <c r="C319" s="36">
        <f>Captado_Privado!C319/Captado_Mecenato!C319</f>
        <v>1</v>
      </c>
      <c r="D319" s="36">
        <f>Captado_Privado!D319/Captado_Mecenato!D319</f>
        <v>0</v>
      </c>
      <c r="E319" s="36" t="e">
        <f>Captado_Privado!E319/Captado_Mecenato!E319</f>
        <v>#DIV/0!</v>
      </c>
      <c r="F319" s="36" t="e">
        <f>Captado_Privado!F319/Captado_Mecenato!F319</f>
        <v>#DIV/0!</v>
      </c>
      <c r="G319" s="36">
        <f>Captado_Privado!G319/Captado_Mecenato!G319</f>
        <v>1</v>
      </c>
      <c r="H319" s="36" t="e">
        <f>Captado_Privado!H319/Captado_Mecenato!H319</f>
        <v>#DIV/0!</v>
      </c>
      <c r="I319" s="36">
        <f>Captado_Privado!I319/Captado_Mecenato!I319</f>
        <v>1</v>
      </c>
      <c r="J319" s="36" t="e">
        <f>Captado_Privado!J319/Captado_Mecenato!J319</f>
        <v>#DIV/0!</v>
      </c>
      <c r="K319" s="36" t="e">
        <f>Captado_Privado!K319/Captado_Mecenato!K319</f>
        <v>#DIV/0!</v>
      </c>
      <c r="L319" s="36">
        <f>Captado_Privado!L319/Captado_Mecenato!L319</f>
        <v>0.982637056707935</v>
      </c>
      <c r="N319" s="28"/>
      <c r="O319" s="32"/>
      <c r="P319" s="32"/>
      <c r="Q319" s="32"/>
      <c r="R319" s="32"/>
      <c r="S319" s="32"/>
      <c r="T319" s="32"/>
      <c r="U319" s="32"/>
      <c r="V319" s="32"/>
      <c r="W319" s="32"/>
      <c r="X319" s="32"/>
    </row>
    <row r="320" spans="1:24" x14ac:dyDescent="0.25">
      <c r="A320" s="28" t="s">
        <v>259</v>
      </c>
      <c r="B320" s="36">
        <f>Captado_Privado!B320/Captado_Mecenato!B320</f>
        <v>9.0909090909090925E-2</v>
      </c>
      <c r="C320" s="36">
        <f>Captado_Privado!C320/Captado_Mecenato!C320</f>
        <v>0.93920539795520219</v>
      </c>
      <c r="D320" s="36">
        <f>Captado_Privado!D320/Captado_Mecenato!D320</f>
        <v>0.95823009609442378</v>
      </c>
      <c r="E320" s="36" t="e">
        <f>Captado_Privado!E320/Captado_Mecenato!E320</f>
        <v>#DIV/0!</v>
      </c>
      <c r="F320" s="36" t="e">
        <f>Captado_Privado!F320/Captado_Mecenato!F320</f>
        <v>#DIV/0!</v>
      </c>
      <c r="G320" s="36">
        <f>Captado_Privado!G320/Captado_Mecenato!G320</f>
        <v>0.95199635560288132</v>
      </c>
      <c r="H320" s="36" t="e">
        <f>Captado_Privado!H320/Captado_Mecenato!H320</f>
        <v>#DIV/0!</v>
      </c>
      <c r="I320" s="36">
        <f>Captado_Privado!I320/Captado_Mecenato!I320</f>
        <v>0.95678028511992896</v>
      </c>
      <c r="J320" s="36">
        <f>Captado_Privado!J320/Captado_Mecenato!J320</f>
        <v>0.91144383351372282</v>
      </c>
      <c r="K320" s="36" t="e">
        <f>Captado_Privado!K320/Captado_Mecenato!K320</f>
        <v>#DIV/0!</v>
      </c>
      <c r="L320" s="36">
        <f>Captado_Privado!L320/Captado_Mecenato!L320</f>
        <v>0.94280681400017241</v>
      </c>
      <c r="N320" s="28"/>
      <c r="O320" s="32"/>
      <c r="P320" s="32"/>
      <c r="Q320" s="32"/>
      <c r="R320" s="32"/>
      <c r="S320" s="32"/>
      <c r="T320" s="32"/>
      <c r="U320" s="32"/>
      <c r="V320" s="32"/>
      <c r="W320" s="32"/>
      <c r="X320" s="32"/>
    </row>
    <row r="321" spans="1:24" x14ac:dyDescent="0.25">
      <c r="A321" s="28" t="s">
        <v>260</v>
      </c>
      <c r="B321" s="36" t="e">
        <f>Captado_Privado!B321/Captado_Mecenato!B321</f>
        <v>#DIV/0!</v>
      </c>
      <c r="C321" s="36">
        <f>Captado_Privado!C321/Captado_Mecenato!C321</f>
        <v>0.96010742911537927</v>
      </c>
      <c r="D321" s="36">
        <f>Captado_Privado!D321/Captado_Mecenato!D321</f>
        <v>1</v>
      </c>
      <c r="E321" s="36" t="e">
        <f>Captado_Privado!E321/Captado_Mecenato!E321</f>
        <v>#DIV/0!</v>
      </c>
      <c r="F321" s="36" t="e">
        <f>Captado_Privado!F321/Captado_Mecenato!F321</f>
        <v>#DIV/0!</v>
      </c>
      <c r="G321" s="36">
        <f>Captado_Privado!G321/Captado_Mecenato!G321</f>
        <v>1</v>
      </c>
      <c r="H321" s="36" t="e">
        <f>Captado_Privado!H321/Captado_Mecenato!H321</f>
        <v>#DIV/0!</v>
      </c>
      <c r="I321" s="36">
        <f>Captado_Privado!I321/Captado_Mecenato!I321</f>
        <v>2.6846098832302084E-2</v>
      </c>
      <c r="J321" s="36" t="e">
        <f>Captado_Privado!J321/Captado_Mecenato!J321</f>
        <v>#DIV/0!</v>
      </c>
      <c r="K321" s="36" t="e">
        <f>Captado_Privado!K321/Captado_Mecenato!K321</f>
        <v>#DIV/0!</v>
      </c>
      <c r="L321" s="36">
        <f>Captado_Privado!L321/Captado_Mecenato!L321</f>
        <v>0.95336809316945348</v>
      </c>
      <c r="N321" s="28"/>
      <c r="O321" s="32"/>
      <c r="P321" s="32"/>
      <c r="Q321" s="32"/>
      <c r="R321" s="32"/>
      <c r="S321" s="32"/>
      <c r="T321" s="32"/>
      <c r="U321" s="32"/>
      <c r="V321" s="32"/>
      <c r="W321" s="32"/>
      <c r="X321" s="32"/>
    </row>
    <row r="322" spans="1:24" x14ac:dyDescent="0.25">
      <c r="A322" s="28" t="s">
        <v>261</v>
      </c>
      <c r="B322" s="36" t="e">
        <f>Captado_Privado!B322/Captado_Mecenato!B322</f>
        <v>#DIV/0!</v>
      </c>
      <c r="C322" s="36">
        <f>Captado_Privado!C322/Captado_Mecenato!C322</f>
        <v>0.68393425303055333</v>
      </c>
      <c r="D322" s="36">
        <f>Captado_Privado!D322/Captado_Mecenato!D322</f>
        <v>0.82278481012658233</v>
      </c>
      <c r="E322" s="36" t="e">
        <f>Captado_Privado!E322/Captado_Mecenato!E322</f>
        <v>#DIV/0!</v>
      </c>
      <c r="F322" s="36" t="e">
        <f>Captado_Privado!F322/Captado_Mecenato!F322</f>
        <v>#DIV/0!</v>
      </c>
      <c r="G322" s="36" t="e">
        <f>Captado_Privado!G322/Captado_Mecenato!G322</f>
        <v>#DIV/0!</v>
      </c>
      <c r="H322" s="36" t="e">
        <f>Captado_Privado!H322/Captado_Mecenato!H322</f>
        <v>#DIV/0!</v>
      </c>
      <c r="I322" s="36">
        <f>Captado_Privado!I322/Captado_Mecenato!I322</f>
        <v>1</v>
      </c>
      <c r="J322" s="36">
        <f>Captado_Privado!J322/Captado_Mecenato!J322</f>
        <v>1</v>
      </c>
      <c r="K322" s="36" t="e">
        <f>Captado_Privado!K322/Captado_Mecenato!K322</f>
        <v>#DIV/0!</v>
      </c>
      <c r="L322" s="36">
        <f>Captado_Privado!L322/Captado_Mecenato!L322</f>
        <v>0.90671283284325244</v>
      </c>
      <c r="N322" s="28"/>
      <c r="O322" s="32"/>
      <c r="P322" s="32"/>
      <c r="Q322" s="32"/>
      <c r="R322" s="32"/>
      <c r="S322" s="32"/>
      <c r="T322" s="32"/>
      <c r="U322" s="32"/>
      <c r="V322" s="32"/>
      <c r="W322" s="32"/>
      <c r="X322" s="32"/>
    </row>
    <row r="323" spans="1:24" x14ac:dyDescent="0.25">
      <c r="A323" s="28" t="s">
        <v>262</v>
      </c>
      <c r="B323" s="36" t="e">
        <f>Captado_Privado!B323/Captado_Mecenato!B323</f>
        <v>#DIV/0!</v>
      </c>
      <c r="C323" s="36">
        <f>Captado_Privado!C323/Captado_Mecenato!C323</f>
        <v>0.96417265148925202</v>
      </c>
      <c r="D323" s="36">
        <f>Captado_Privado!D323/Captado_Mecenato!D323</f>
        <v>1</v>
      </c>
      <c r="E323" s="36" t="e">
        <f>Captado_Privado!E323/Captado_Mecenato!E323</f>
        <v>#DIV/0!</v>
      </c>
      <c r="F323" s="36" t="e">
        <f>Captado_Privado!F323/Captado_Mecenato!F323</f>
        <v>#DIV/0!</v>
      </c>
      <c r="G323" s="36">
        <f>Captado_Privado!G323/Captado_Mecenato!G323</f>
        <v>1</v>
      </c>
      <c r="H323" s="36" t="e">
        <f>Captado_Privado!H323/Captado_Mecenato!H323</f>
        <v>#DIV/0!</v>
      </c>
      <c r="I323" s="36">
        <f>Captado_Privado!I323/Captado_Mecenato!I323</f>
        <v>1</v>
      </c>
      <c r="J323" s="36">
        <f>Captado_Privado!J323/Captado_Mecenato!J323</f>
        <v>1</v>
      </c>
      <c r="K323" s="36" t="e">
        <f>Captado_Privado!K323/Captado_Mecenato!K323</f>
        <v>#DIV/0!</v>
      </c>
      <c r="L323" s="36">
        <f>Captado_Privado!L323/Captado_Mecenato!L323</f>
        <v>0.99033832464450966</v>
      </c>
      <c r="N323" s="28"/>
      <c r="O323" s="32"/>
      <c r="P323" s="32"/>
      <c r="Q323" s="32"/>
      <c r="R323" s="32"/>
      <c r="S323" s="32"/>
      <c r="T323" s="32"/>
      <c r="U323" s="32"/>
      <c r="V323" s="32"/>
      <c r="W323" s="32"/>
      <c r="X323" s="32"/>
    </row>
    <row r="324" spans="1:24" x14ac:dyDescent="0.25">
      <c r="A324" s="28" t="s">
        <v>263</v>
      </c>
      <c r="B324" s="36" t="e">
        <f>Captado_Privado!B324/Captado_Mecenato!B324</f>
        <v>#DIV/0!</v>
      </c>
      <c r="C324" s="36">
        <f>Captado_Privado!C324/Captado_Mecenato!C324</f>
        <v>1</v>
      </c>
      <c r="D324" s="36" t="e">
        <f>Captado_Privado!D324/Captado_Mecenato!D324</f>
        <v>#DIV/0!</v>
      </c>
      <c r="E324" s="36" t="e">
        <f>Captado_Privado!E324/Captado_Mecenato!E324</f>
        <v>#DIV/0!</v>
      </c>
      <c r="F324" s="36" t="e">
        <f>Captado_Privado!F324/Captado_Mecenato!F324</f>
        <v>#DIV/0!</v>
      </c>
      <c r="G324" s="36">
        <f>Captado_Privado!G324/Captado_Mecenato!G324</f>
        <v>1</v>
      </c>
      <c r="H324" s="36" t="e">
        <f>Captado_Privado!H324/Captado_Mecenato!H324</f>
        <v>#DIV/0!</v>
      </c>
      <c r="I324" s="36" t="e">
        <f>Captado_Privado!I324/Captado_Mecenato!I324</f>
        <v>#DIV/0!</v>
      </c>
      <c r="J324" s="36" t="e">
        <f>Captado_Privado!J324/Captado_Mecenato!J324</f>
        <v>#DIV/0!</v>
      </c>
      <c r="K324" s="36" t="e">
        <f>Captado_Privado!K324/Captado_Mecenato!K324</f>
        <v>#DIV/0!</v>
      </c>
      <c r="L324" s="36">
        <f>Captado_Privado!L324/Captado_Mecenato!L324</f>
        <v>1</v>
      </c>
      <c r="N324" s="28"/>
      <c r="O324" s="32"/>
      <c r="P324" s="32"/>
      <c r="Q324" s="32"/>
      <c r="R324" s="32"/>
      <c r="S324" s="32"/>
      <c r="T324" s="32"/>
      <c r="U324" s="32"/>
      <c r="V324" s="32"/>
      <c r="W324" s="32"/>
      <c r="X324" s="32"/>
    </row>
    <row r="325" spans="1:24" x14ac:dyDescent="0.25">
      <c r="A325" s="28" t="s">
        <v>264</v>
      </c>
      <c r="B325" s="36" t="e">
        <f>Captado_Privado!B325/Captado_Mecenato!B325</f>
        <v>#DIV/0!</v>
      </c>
      <c r="C325" s="36" t="e">
        <f>Captado_Privado!C325/Captado_Mecenato!C325</f>
        <v>#DIV/0!</v>
      </c>
      <c r="D325" s="36" t="e">
        <f>Captado_Privado!D325/Captado_Mecenato!D325</f>
        <v>#DIV/0!</v>
      </c>
      <c r="E325" s="36" t="e">
        <f>Captado_Privado!E325/Captado_Mecenato!E325</f>
        <v>#DIV/0!</v>
      </c>
      <c r="F325" s="36" t="e">
        <f>Captado_Privado!F325/Captado_Mecenato!F325</f>
        <v>#DIV/0!</v>
      </c>
      <c r="G325" s="36" t="e">
        <f>Captado_Privado!G325/Captado_Mecenato!G325</f>
        <v>#DIV/0!</v>
      </c>
      <c r="H325" s="36" t="e">
        <f>Captado_Privado!H325/Captado_Mecenato!H325</f>
        <v>#DIV/0!</v>
      </c>
      <c r="I325" s="36" t="e">
        <f>Captado_Privado!I325/Captado_Mecenato!I325</f>
        <v>#DIV/0!</v>
      </c>
      <c r="J325" s="36">
        <f>Captado_Privado!J325/Captado_Mecenato!J325</f>
        <v>1</v>
      </c>
      <c r="K325" s="36" t="e">
        <f>Captado_Privado!K325/Captado_Mecenato!K325</f>
        <v>#DIV/0!</v>
      </c>
      <c r="L325" s="36">
        <f>Captado_Privado!L325/Captado_Mecenato!L325</f>
        <v>1</v>
      </c>
      <c r="N325" s="28"/>
      <c r="O325" s="32"/>
      <c r="P325" s="32"/>
      <c r="Q325" s="32"/>
      <c r="R325" s="32"/>
      <c r="S325" s="32"/>
      <c r="T325" s="32"/>
      <c r="U325" s="32"/>
      <c r="V325" s="32"/>
      <c r="W325" s="32"/>
      <c r="X325" s="32"/>
    </row>
    <row r="326" spans="1:24" x14ac:dyDescent="0.25">
      <c r="A326" s="28" t="s">
        <v>265</v>
      </c>
      <c r="B326" s="36">
        <f>Captado_Privado!B326/Captado_Mecenato!B326</f>
        <v>1</v>
      </c>
      <c r="C326" s="36">
        <f>Captado_Privado!C326/Captado_Mecenato!C326</f>
        <v>0.86987771148175996</v>
      </c>
      <c r="D326" s="36">
        <f>Captado_Privado!D326/Captado_Mecenato!D326</f>
        <v>1</v>
      </c>
      <c r="E326" s="36" t="e">
        <f>Captado_Privado!E326/Captado_Mecenato!E326</f>
        <v>#DIV/0!</v>
      </c>
      <c r="F326" s="36" t="e">
        <f>Captado_Privado!F326/Captado_Mecenato!F326</f>
        <v>#DIV/0!</v>
      </c>
      <c r="G326" s="36">
        <f>Captado_Privado!G326/Captado_Mecenato!G326</f>
        <v>0.9627922016960998</v>
      </c>
      <c r="H326" s="36" t="e">
        <f>Captado_Privado!H326/Captado_Mecenato!H326</f>
        <v>#DIV/0!</v>
      </c>
      <c r="I326" s="36">
        <f>Captado_Privado!I326/Captado_Mecenato!I326</f>
        <v>0.98851915464239459</v>
      </c>
      <c r="J326" s="36">
        <f>Captado_Privado!J326/Captado_Mecenato!J326</f>
        <v>1</v>
      </c>
      <c r="K326" s="36" t="e">
        <f>Captado_Privado!K326/Captado_Mecenato!K326</f>
        <v>#DIV/0!</v>
      </c>
      <c r="L326" s="36">
        <f>Captado_Privado!L326/Captado_Mecenato!L326</f>
        <v>0.97907759337275235</v>
      </c>
      <c r="N326" s="28"/>
      <c r="O326" s="32"/>
      <c r="P326" s="32"/>
      <c r="Q326" s="32"/>
      <c r="R326" s="32"/>
      <c r="S326" s="32"/>
      <c r="T326" s="32"/>
      <c r="U326" s="32"/>
      <c r="V326" s="32"/>
      <c r="W326" s="32"/>
      <c r="X326" s="32"/>
    </row>
    <row r="327" spans="1:24" x14ac:dyDescent="0.25">
      <c r="A327" s="28" t="s">
        <v>266</v>
      </c>
      <c r="B327" s="36">
        <f>Captado_Privado!B327/Captado_Mecenato!B327</f>
        <v>1</v>
      </c>
      <c r="C327" s="36">
        <f>Captado_Privado!C327/Captado_Mecenato!C327</f>
        <v>0.96155052836566557</v>
      </c>
      <c r="D327" s="36">
        <f>Captado_Privado!D327/Captado_Mecenato!D327</f>
        <v>0.99478314966683035</v>
      </c>
      <c r="E327" s="36" t="e">
        <f>Captado_Privado!E327/Captado_Mecenato!E327</f>
        <v>#DIV/0!</v>
      </c>
      <c r="F327" s="36">
        <f>Captado_Privado!F327/Captado_Mecenato!F327</f>
        <v>1</v>
      </c>
      <c r="G327" s="36">
        <f>Captado_Privado!G327/Captado_Mecenato!G327</f>
        <v>0.98572895752840428</v>
      </c>
      <c r="H327" s="36" t="e">
        <f>Captado_Privado!H327/Captado_Mecenato!H327</f>
        <v>#DIV/0!</v>
      </c>
      <c r="I327" s="36">
        <f>Captado_Privado!I327/Captado_Mecenato!I327</f>
        <v>1</v>
      </c>
      <c r="J327" s="36">
        <f>Captado_Privado!J327/Captado_Mecenato!J327</f>
        <v>0.9932506276436236</v>
      </c>
      <c r="K327" s="36" t="e">
        <f>Captado_Privado!K327/Captado_Mecenato!K327</f>
        <v>#DIV/0!</v>
      </c>
      <c r="L327" s="36">
        <f>Captado_Privado!L327/Captado_Mecenato!L327</f>
        <v>0.98545235940607845</v>
      </c>
      <c r="N327" s="28"/>
      <c r="O327" s="32"/>
      <c r="P327" s="32"/>
      <c r="Q327" s="32"/>
      <c r="R327" s="32"/>
      <c r="S327" s="32"/>
      <c r="T327" s="32"/>
      <c r="U327" s="32"/>
      <c r="V327" s="32"/>
      <c r="W327" s="32"/>
      <c r="X327" s="32"/>
    </row>
    <row r="328" spans="1:24" x14ac:dyDescent="0.25">
      <c r="A328" s="28" t="s">
        <v>267</v>
      </c>
      <c r="B328" s="36" t="e">
        <f>Captado_Privado!B328/Captado_Mecenato!B328</f>
        <v>#DIV/0!</v>
      </c>
      <c r="C328" s="36">
        <f>Captado_Privado!C328/Captado_Mecenato!C328</f>
        <v>0.97757280461941221</v>
      </c>
      <c r="D328" s="36">
        <f>Captado_Privado!D328/Captado_Mecenato!D328</f>
        <v>1</v>
      </c>
      <c r="E328" s="36" t="e">
        <f>Captado_Privado!E328/Captado_Mecenato!E328</f>
        <v>#DIV/0!</v>
      </c>
      <c r="F328" s="36" t="e">
        <f>Captado_Privado!F328/Captado_Mecenato!F328</f>
        <v>#DIV/0!</v>
      </c>
      <c r="G328" s="36">
        <f>Captado_Privado!G328/Captado_Mecenato!G328</f>
        <v>1</v>
      </c>
      <c r="H328" s="36" t="e">
        <f>Captado_Privado!H328/Captado_Mecenato!H328</f>
        <v>#DIV/0!</v>
      </c>
      <c r="I328" s="36">
        <f>Captado_Privado!I328/Captado_Mecenato!I328</f>
        <v>1</v>
      </c>
      <c r="J328" s="36">
        <f>Captado_Privado!J328/Captado_Mecenato!J328</f>
        <v>1</v>
      </c>
      <c r="K328" s="36" t="e">
        <f>Captado_Privado!K328/Captado_Mecenato!K328</f>
        <v>#DIV/0!</v>
      </c>
      <c r="L328" s="36">
        <f>Captado_Privado!L328/Captado_Mecenato!L328</f>
        <v>0.99426540732479796</v>
      </c>
      <c r="N328" s="28"/>
      <c r="O328" s="32"/>
      <c r="P328" s="32"/>
      <c r="Q328" s="32"/>
      <c r="R328" s="32"/>
      <c r="S328" s="32"/>
      <c r="T328" s="32"/>
      <c r="U328" s="32"/>
      <c r="V328" s="32"/>
      <c r="W328" s="32"/>
      <c r="X328" s="32"/>
    </row>
    <row r="329" spans="1:24" x14ac:dyDescent="0.25">
      <c r="A329" s="28" t="s">
        <v>268</v>
      </c>
      <c r="B329" s="36">
        <f>Captado_Privado!B329/Captado_Mecenato!B329</f>
        <v>1</v>
      </c>
      <c r="C329" s="36">
        <f>Captado_Privado!C329/Captado_Mecenato!C329</f>
        <v>0.92303942574775966</v>
      </c>
      <c r="D329" s="36">
        <f>Captado_Privado!D329/Captado_Mecenato!D329</f>
        <v>0.8819238952116345</v>
      </c>
      <c r="E329" s="36" t="e">
        <f>Captado_Privado!E329/Captado_Mecenato!E329</f>
        <v>#DIV/0!</v>
      </c>
      <c r="F329" s="36">
        <f>Captado_Privado!F329/Captado_Mecenato!F329</f>
        <v>1</v>
      </c>
      <c r="G329" s="36">
        <f>Captado_Privado!G329/Captado_Mecenato!G329</f>
        <v>0.77722139879755514</v>
      </c>
      <c r="H329" s="36" t="e">
        <f>Captado_Privado!H329/Captado_Mecenato!H329</f>
        <v>#DIV/0!</v>
      </c>
      <c r="I329" s="36">
        <f>Captado_Privado!I329/Captado_Mecenato!I329</f>
        <v>0.8821980879841812</v>
      </c>
      <c r="J329" s="36">
        <f>Captado_Privado!J329/Captado_Mecenato!J329</f>
        <v>0.95001924927645964</v>
      </c>
      <c r="K329" s="36" t="e">
        <f>Captado_Privado!K329/Captado_Mecenato!K329</f>
        <v>#DIV/0!</v>
      </c>
      <c r="L329" s="36">
        <f>Captado_Privado!L329/Captado_Mecenato!L329</f>
        <v>0.90899923660163717</v>
      </c>
      <c r="N329" s="28"/>
      <c r="O329" s="32"/>
      <c r="P329" s="32"/>
      <c r="Q329" s="32"/>
      <c r="R329" s="32"/>
      <c r="S329" s="32"/>
      <c r="T329" s="32"/>
      <c r="U329" s="32"/>
      <c r="V329" s="32"/>
      <c r="W329" s="32"/>
      <c r="X329" s="32"/>
    </row>
    <row r="330" spans="1:24" x14ac:dyDescent="0.25">
      <c r="A330" s="28" t="s">
        <v>269</v>
      </c>
      <c r="B330" s="36">
        <f>Captado_Privado!B330/Captado_Mecenato!B330</f>
        <v>1</v>
      </c>
      <c r="C330" s="36">
        <f>Captado_Privado!C330/Captado_Mecenato!C330</f>
        <v>0.97856353351761705</v>
      </c>
      <c r="D330" s="36">
        <f>Captado_Privado!D330/Captado_Mecenato!D330</f>
        <v>0.95985042956256927</v>
      </c>
      <c r="E330" s="36" t="e">
        <f>Captado_Privado!E330/Captado_Mecenato!E330</f>
        <v>#DIV/0!</v>
      </c>
      <c r="F330" s="36">
        <f>Captado_Privado!F330/Captado_Mecenato!F330</f>
        <v>1</v>
      </c>
      <c r="G330" s="36">
        <f>Captado_Privado!G330/Captado_Mecenato!G330</f>
        <v>0.98993419083893808</v>
      </c>
      <c r="H330" s="36" t="e">
        <f>Captado_Privado!H330/Captado_Mecenato!H330</f>
        <v>#DIV/0!</v>
      </c>
      <c r="I330" s="36">
        <f>Captado_Privado!I330/Captado_Mecenato!I330</f>
        <v>0.99249685328904258</v>
      </c>
      <c r="J330" s="36">
        <f>Captado_Privado!J330/Captado_Mecenato!J330</f>
        <v>0.92601183052039815</v>
      </c>
      <c r="K330" s="36" t="e">
        <f>Captado_Privado!K330/Captado_Mecenato!K330</f>
        <v>#DIV/0!</v>
      </c>
      <c r="L330" s="36">
        <f>Captado_Privado!L330/Captado_Mecenato!L330</f>
        <v>0.96509580952938023</v>
      </c>
      <c r="N330" s="28"/>
      <c r="O330" s="32"/>
      <c r="P330" s="32"/>
      <c r="Q330" s="32"/>
      <c r="R330" s="32"/>
      <c r="S330" s="32"/>
      <c r="T330" s="32"/>
      <c r="U330" s="32"/>
      <c r="V330" s="32"/>
      <c r="W330" s="32"/>
      <c r="X330" s="32"/>
    </row>
    <row r="331" spans="1:24" x14ac:dyDescent="0.25">
      <c r="A331" s="28" t="s">
        <v>270</v>
      </c>
      <c r="B331" s="36" t="e">
        <f>Captado_Privado!B331/Captado_Mecenato!B331</f>
        <v>#DIV/0!</v>
      </c>
      <c r="C331" s="36">
        <f>Captado_Privado!C331/Captado_Mecenato!C331</f>
        <v>0.94972051537761881</v>
      </c>
      <c r="D331" s="36">
        <f>Captado_Privado!D331/Captado_Mecenato!D331</f>
        <v>1</v>
      </c>
      <c r="E331" s="36" t="e">
        <f>Captado_Privado!E331/Captado_Mecenato!E331</f>
        <v>#DIV/0!</v>
      </c>
      <c r="F331" s="36" t="e">
        <f>Captado_Privado!F331/Captado_Mecenato!F331</f>
        <v>#DIV/0!</v>
      </c>
      <c r="G331" s="36">
        <f>Captado_Privado!G331/Captado_Mecenato!G331</f>
        <v>1</v>
      </c>
      <c r="H331" s="36" t="e">
        <f>Captado_Privado!H331/Captado_Mecenato!H331</f>
        <v>#DIV/0!</v>
      </c>
      <c r="I331" s="36">
        <f>Captado_Privado!I331/Captado_Mecenato!I331</f>
        <v>1</v>
      </c>
      <c r="J331" s="36">
        <f>Captado_Privado!J331/Captado_Mecenato!J331</f>
        <v>1</v>
      </c>
      <c r="K331" s="36" t="e">
        <f>Captado_Privado!K331/Captado_Mecenato!K331</f>
        <v>#DIV/0!</v>
      </c>
      <c r="L331" s="36">
        <f>Captado_Privado!L331/Captado_Mecenato!L331</f>
        <v>0.97265356399324576</v>
      </c>
      <c r="N331" s="28"/>
      <c r="O331" s="32"/>
      <c r="P331" s="32"/>
      <c r="Q331" s="32"/>
      <c r="R331" s="32"/>
      <c r="S331" s="32"/>
      <c r="T331" s="32"/>
      <c r="U331" s="32"/>
      <c r="V331" s="32"/>
      <c r="W331" s="32"/>
      <c r="X331" s="32"/>
    </row>
    <row r="332" spans="1:24" x14ac:dyDescent="0.25">
      <c r="A332" s="28" t="s">
        <v>271</v>
      </c>
      <c r="B332" s="36" t="e">
        <f>Captado_Privado!B332/Captado_Mecenato!B332</f>
        <v>#DIV/0!</v>
      </c>
      <c r="C332" s="36">
        <f>Captado_Privado!C332/Captado_Mecenato!C332</f>
        <v>0.99456537799582323</v>
      </c>
      <c r="D332" s="36">
        <f>Captado_Privado!D332/Captado_Mecenato!D332</f>
        <v>1</v>
      </c>
      <c r="E332" s="36" t="e">
        <f>Captado_Privado!E332/Captado_Mecenato!E332</f>
        <v>#DIV/0!</v>
      </c>
      <c r="F332" s="36" t="e">
        <f>Captado_Privado!F332/Captado_Mecenato!F332</f>
        <v>#DIV/0!</v>
      </c>
      <c r="G332" s="36">
        <f>Captado_Privado!G332/Captado_Mecenato!G332</f>
        <v>1</v>
      </c>
      <c r="H332" s="36" t="e">
        <f>Captado_Privado!H332/Captado_Mecenato!H332</f>
        <v>#DIV/0!</v>
      </c>
      <c r="I332" s="36">
        <f>Captado_Privado!I332/Captado_Mecenato!I332</f>
        <v>1</v>
      </c>
      <c r="J332" s="36">
        <f>Captado_Privado!J332/Captado_Mecenato!J332</f>
        <v>1</v>
      </c>
      <c r="K332" s="36" t="e">
        <f>Captado_Privado!K332/Captado_Mecenato!K332</f>
        <v>#DIV/0!</v>
      </c>
      <c r="L332" s="36">
        <f>Captado_Privado!L332/Captado_Mecenato!L332</f>
        <v>0.99725822184367208</v>
      </c>
      <c r="N332" s="28"/>
      <c r="O332" s="32"/>
      <c r="P332" s="32"/>
      <c r="Q332" s="32"/>
      <c r="R332" s="32"/>
      <c r="S332" s="32"/>
      <c r="T332" s="32"/>
      <c r="U332" s="32"/>
      <c r="V332" s="32"/>
      <c r="W332" s="32"/>
      <c r="X332" s="32"/>
    </row>
    <row r="333" spans="1:24" x14ac:dyDescent="0.25">
      <c r="A333" s="28" t="s">
        <v>272</v>
      </c>
      <c r="B333" s="36">
        <f>Captado_Privado!B333/Captado_Mecenato!B333</f>
        <v>1</v>
      </c>
      <c r="C333" s="36">
        <f>Captado_Privado!C333/Captado_Mecenato!C333</f>
        <v>0.97704964181161269</v>
      </c>
      <c r="D333" s="36">
        <f>Captado_Privado!D333/Captado_Mecenato!D333</f>
        <v>1</v>
      </c>
      <c r="E333" s="36" t="e">
        <f>Captado_Privado!E333/Captado_Mecenato!E333</f>
        <v>#DIV/0!</v>
      </c>
      <c r="F333" s="36" t="e">
        <f>Captado_Privado!F333/Captado_Mecenato!F333</f>
        <v>#DIV/0!</v>
      </c>
      <c r="G333" s="36">
        <f>Captado_Privado!G333/Captado_Mecenato!G333</f>
        <v>1</v>
      </c>
      <c r="H333" s="36" t="e">
        <f>Captado_Privado!H333/Captado_Mecenato!H333</f>
        <v>#DIV/0!</v>
      </c>
      <c r="I333" s="36">
        <f>Captado_Privado!I333/Captado_Mecenato!I333</f>
        <v>0.99293941456244106</v>
      </c>
      <c r="J333" s="36">
        <f>Captado_Privado!J333/Captado_Mecenato!J333</f>
        <v>1</v>
      </c>
      <c r="K333" s="36" t="e">
        <f>Captado_Privado!K333/Captado_Mecenato!K333</f>
        <v>#DIV/0!</v>
      </c>
      <c r="L333" s="40">
        <f>Captado_Privado!L333/Captado_Mecenato!L333</f>
        <v>0.9881870566648655</v>
      </c>
      <c r="N333" s="28"/>
      <c r="O333" s="32"/>
      <c r="P333" s="32"/>
      <c r="Q333" s="32"/>
      <c r="R333" s="32"/>
      <c r="S333" s="32"/>
      <c r="T333" s="32"/>
      <c r="U333" s="32"/>
      <c r="V333" s="32"/>
      <c r="W333" s="32"/>
      <c r="X333" s="32"/>
    </row>
    <row r="334" spans="1:24" x14ac:dyDescent="0.25">
      <c r="A334" s="28" t="s">
        <v>273</v>
      </c>
      <c r="B334" s="36" t="e">
        <f>Captado_Privado!B334/Captado_Mecenato!B334</f>
        <v>#DIV/0!</v>
      </c>
      <c r="C334" s="36">
        <f>Captado_Privado!C334/Captado_Mecenato!C334</f>
        <v>0.93018224665790916</v>
      </c>
      <c r="D334" s="36">
        <f>Captado_Privado!D334/Captado_Mecenato!D334</f>
        <v>1</v>
      </c>
      <c r="E334" s="36" t="e">
        <f>Captado_Privado!E334/Captado_Mecenato!E334</f>
        <v>#DIV/0!</v>
      </c>
      <c r="F334" s="36" t="e">
        <f>Captado_Privado!F334/Captado_Mecenato!F334</f>
        <v>#DIV/0!</v>
      </c>
      <c r="G334" s="36" t="e">
        <f>Captado_Privado!G334/Captado_Mecenato!G334</f>
        <v>#DIV/0!</v>
      </c>
      <c r="H334" s="36" t="e">
        <f>Captado_Privado!H334/Captado_Mecenato!H334</f>
        <v>#DIV/0!</v>
      </c>
      <c r="I334" s="36">
        <f>Captado_Privado!I334/Captado_Mecenato!I334</f>
        <v>1</v>
      </c>
      <c r="J334" s="36" t="e">
        <f>Captado_Privado!J334/Captado_Mecenato!J334</f>
        <v>#DIV/0!</v>
      </c>
      <c r="K334" s="36" t="e">
        <f>Captado_Privado!K334/Captado_Mecenato!K334</f>
        <v>#DIV/0!</v>
      </c>
      <c r="L334" s="36">
        <f>Captado_Privado!L334/Captado_Mecenato!L334</f>
        <v>0.98040927043673309</v>
      </c>
      <c r="N334" s="28"/>
      <c r="O334" s="32"/>
      <c r="P334" s="32"/>
      <c r="Q334" s="32"/>
      <c r="R334" s="32"/>
      <c r="S334" s="32"/>
      <c r="T334" s="32"/>
      <c r="U334" s="32"/>
      <c r="V334" s="32"/>
      <c r="W334" s="32"/>
      <c r="X334" s="32"/>
    </row>
    <row r="335" spans="1:24" x14ac:dyDescent="0.25">
      <c r="A335" s="28" t="s">
        <v>274</v>
      </c>
      <c r="B335" s="36" t="e">
        <f>Captado_Privado!B335/Captado_Mecenato!B335</f>
        <v>#DIV/0!</v>
      </c>
      <c r="C335" s="36">
        <f>Captado_Privado!C335/Captado_Mecenato!C335</f>
        <v>0.67801041000682838</v>
      </c>
      <c r="D335" s="36" t="e">
        <f>Captado_Privado!D335/Captado_Mecenato!D335</f>
        <v>#DIV/0!</v>
      </c>
      <c r="E335" s="36" t="e">
        <f>Captado_Privado!E335/Captado_Mecenato!E335</f>
        <v>#DIV/0!</v>
      </c>
      <c r="F335" s="36" t="e">
        <f>Captado_Privado!F335/Captado_Mecenato!F335</f>
        <v>#DIV/0!</v>
      </c>
      <c r="G335" s="36">
        <f>Captado_Privado!G335/Captado_Mecenato!G335</f>
        <v>1</v>
      </c>
      <c r="H335" s="36" t="e">
        <f>Captado_Privado!H335/Captado_Mecenato!H335</f>
        <v>#DIV/0!</v>
      </c>
      <c r="I335" s="36">
        <f>Captado_Privado!I335/Captado_Mecenato!I335</f>
        <v>1</v>
      </c>
      <c r="J335" s="36">
        <f>Captado_Privado!J335/Captado_Mecenato!J335</f>
        <v>1</v>
      </c>
      <c r="K335" s="36" t="e">
        <f>Captado_Privado!K335/Captado_Mecenato!K335</f>
        <v>#DIV/0!</v>
      </c>
      <c r="L335" s="36">
        <f>Captado_Privado!L335/Captado_Mecenato!L335</f>
        <v>0.94115425784752516</v>
      </c>
      <c r="N335" s="28"/>
      <c r="O335" s="32"/>
      <c r="P335" s="32"/>
      <c r="Q335" s="32"/>
      <c r="R335" s="32"/>
      <c r="S335" s="32"/>
      <c r="T335" s="32"/>
      <c r="U335" s="32"/>
      <c r="V335" s="32"/>
      <c r="W335" s="32"/>
      <c r="X335" s="32"/>
    </row>
    <row r="336" spans="1:24" x14ac:dyDescent="0.25">
      <c r="A336" s="28" t="s">
        <v>275</v>
      </c>
      <c r="B336" s="36" t="e">
        <f>Captado_Privado!B336/Captado_Mecenato!B336</f>
        <v>#DIV/0!</v>
      </c>
      <c r="C336" s="36">
        <f>Captado_Privado!C336/Captado_Mecenato!C336</f>
        <v>0.94271156282856605</v>
      </c>
      <c r="D336" s="36" t="e">
        <f>Captado_Privado!D336/Captado_Mecenato!D336</f>
        <v>#DIV/0!</v>
      </c>
      <c r="E336" s="36" t="e">
        <f>Captado_Privado!E336/Captado_Mecenato!E336</f>
        <v>#DIV/0!</v>
      </c>
      <c r="F336" s="36" t="e">
        <f>Captado_Privado!F336/Captado_Mecenato!F336</f>
        <v>#DIV/0!</v>
      </c>
      <c r="G336" s="36">
        <f>Captado_Privado!G336/Captado_Mecenato!G336</f>
        <v>1</v>
      </c>
      <c r="H336" s="36" t="e">
        <f>Captado_Privado!H336/Captado_Mecenato!H336</f>
        <v>#DIV/0!</v>
      </c>
      <c r="I336" s="36">
        <f>Captado_Privado!I336/Captado_Mecenato!I336</f>
        <v>1</v>
      </c>
      <c r="J336" s="36">
        <f>Captado_Privado!J336/Captado_Mecenato!J336</f>
        <v>0.3121256069109023</v>
      </c>
      <c r="K336" s="36" t="e">
        <f>Captado_Privado!K336/Captado_Mecenato!K336</f>
        <v>#DIV/0!</v>
      </c>
      <c r="L336" s="36">
        <f>Captado_Privado!L336/Captado_Mecenato!L336</f>
        <v>0.89000901940386801</v>
      </c>
      <c r="N336" s="28"/>
      <c r="O336" s="32"/>
      <c r="P336" s="32"/>
      <c r="Q336" s="32"/>
      <c r="R336" s="32"/>
      <c r="S336" s="32"/>
      <c r="T336" s="32"/>
      <c r="U336" s="32"/>
      <c r="V336" s="32"/>
      <c r="W336" s="32"/>
      <c r="X336" s="32"/>
    </row>
    <row r="337" spans="1:24" x14ac:dyDescent="0.25">
      <c r="A337" s="28" t="s">
        <v>276</v>
      </c>
      <c r="B337" s="36" t="e">
        <f>Captado_Privado!B337/Captado_Mecenato!B337</f>
        <v>#DIV/0!</v>
      </c>
      <c r="C337" s="36">
        <f>Captado_Privado!C337/Captado_Mecenato!C337</f>
        <v>0.87001684972235505</v>
      </c>
      <c r="D337" s="36">
        <f>Captado_Privado!D337/Captado_Mecenato!D337</f>
        <v>0.87637503716316645</v>
      </c>
      <c r="E337" s="36" t="e">
        <f>Captado_Privado!E337/Captado_Mecenato!E337</f>
        <v>#DIV/0!</v>
      </c>
      <c r="F337" s="36" t="e">
        <f>Captado_Privado!F337/Captado_Mecenato!F337</f>
        <v>#DIV/0!</v>
      </c>
      <c r="G337" s="36">
        <f>Captado_Privado!G337/Captado_Mecenato!G337</f>
        <v>0.96026878169185459</v>
      </c>
      <c r="H337" s="36" t="e">
        <f>Captado_Privado!H337/Captado_Mecenato!H337</f>
        <v>#DIV/0!</v>
      </c>
      <c r="I337" s="36">
        <f>Captado_Privado!I337/Captado_Mecenato!I337</f>
        <v>0.9871034404667729</v>
      </c>
      <c r="J337" s="36">
        <f>Captado_Privado!J337/Captado_Mecenato!J337</f>
        <v>0.53774463464232236</v>
      </c>
      <c r="K337" s="36" t="e">
        <f>Captado_Privado!K337/Captado_Mecenato!K337</f>
        <v>#DIV/0!</v>
      </c>
      <c r="L337" s="36">
        <f>Captado_Privado!L337/Captado_Mecenato!L337</f>
        <v>0.8788726523230127</v>
      </c>
      <c r="N337" s="28"/>
      <c r="O337" s="32"/>
      <c r="P337" s="32"/>
      <c r="Q337" s="32"/>
      <c r="R337" s="32"/>
      <c r="S337" s="32"/>
      <c r="T337" s="32"/>
      <c r="U337" s="32"/>
      <c r="V337" s="32"/>
      <c r="W337" s="32"/>
      <c r="X337" s="32"/>
    </row>
    <row r="338" spans="1:24" x14ac:dyDescent="0.25">
      <c r="A338" s="30" t="s">
        <v>6</v>
      </c>
      <c r="B338" s="36">
        <f>Captado_Privado!B338/Captado_Mecenato!B338</f>
        <v>0.99587631135113452</v>
      </c>
      <c r="C338" s="36">
        <f>Captado_Privado!C338/Captado_Mecenato!C338</f>
        <v>0.95725819570651793</v>
      </c>
      <c r="D338" s="36">
        <f>Captado_Privado!D338/Captado_Mecenato!D338</f>
        <v>0.9405793906294514</v>
      </c>
      <c r="E338" s="36" t="e">
        <f>Captado_Privado!E338/Captado_Mecenato!E338</f>
        <v>#DIV/0!</v>
      </c>
      <c r="F338" s="36">
        <f>Captado_Privado!F338/Captado_Mecenato!F338</f>
        <v>1</v>
      </c>
      <c r="G338" s="36">
        <f>Captado_Privado!G338/Captado_Mecenato!G338</f>
        <v>0.9503720101602513</v>
      </c>
      <c r="H338" s="36" t="e">
        <f>Captado_Privado!H338/Captado_Mecenato!H338</f>
        <v>#DIV/0!</v>
      </c>
      <c r="I338" s="36">
        <f>Captado_Privado!I338/Captado_Mecenato!I338</f>
        <v>0.96908299451040814</v>
      </c>
      <c r="J338" s="36">
        <f>Captado_Privado!J338/Captado_Mecenato!J338</f>
        <v>0.94296528459449391</v>
      </c>
      <c r="K338" s="36" t="e">
        <f>Captado_Privado!K338/Captado_Mecenato!K338</f>
        <v>#DIV/0!</v>
      </c>
      <c r="L338" s="41">
        <f>Captado_Privado!L338/Captado_Mecenato!L338</f>
        <v>0.95480653922133119</v>
      </c>
      <c r="N338" s="28"/>
      <c r="O338" s="32"/>
      <c r="P338" s="32"/>
      <c r="Q338" s="32"/>
      <c r="R338" s="32"/>
      <c r="S338" s="32"/>
      <c r="T338" s="32"/>
      <c r="U338" s="32"/>
      <c r="V338" s="32"/>
      <c r="W338" s="32"/>
      <c r="X338" s="32"/>
    </row>
    <row r="343" spans="1:24" x14ac:dyDescent="0.25">
      <c r="A343" s="28"/>
      <c r="B343" s="30">
        <v>2017</v>
      </c>
      <c r="C343" s="30">
        <v>2017</v>
      </c>
      <c r="D343" s="30">
        <v>2017</v>
      </c>
      <c r="E343" s="30">
        <v>2017</v>
      </c>
      <c r="F343" s="30">
        <v>2017</v>
      </c>
      <c r="G343" s="30">
        <v>2017</v>
      </c>
      <c r="H343" s="30">
        <v>2017</v>
      </c>
      <c r="I343" s="30">
        <v>2017</v>
      </c>
      <c r="J343" s="30">
        <v>2017</v>
      </c>
      <c r="K343" s="30">
        <v>2017</v>
      </c>
    </row>
    <row r="344" spans="1:24" x14ac:dyDescent="0.25">
      <c r="A344" s="28"/>
      <c r="B344" s="28" t="s">
        <v>283</v>
      </c>
      <c r="C344" s="28" t="s">
        <v>284</v>
      </c>
      <c r="D344" s="28" t="s">
        <v>285</v>
      </c>
      <c r="E344" s="28" t="s">
        <v>286</v>
      </c>
      <c r="F344" s="28" t="s">
        <v>287</v>
      </c>
      <c r="G344" s="28" t="s">
        <v>288</v>
      </c>
      <c r="H344" s="28" t="s">
        <v>289</v>
      </c>
      <c r="I344" s="28" t="s">
        <v>290</v>
      </c>
      <c r="J344" s="28" t="s">
        <v>291</v>
      </c>
      <c r="K344" s="28" t="s">
        <v>292</v>
      </c>
      <c r="L344" s="28" t="s">
        <v>293</v>
      </c>
    </row>
    <row r="345" spans="1:24" x14ac:dyDescent="0.25">
      <c r="A345" s="28" t="s">
        <v>250</v>
      </c>
      <c r="B345" s="36" t="e">
        <f>Captado_Privado!B345/Captado_Mecenato!B345</f>
        <v>#DIV/0!</v>
      </c>
      <c r="C345" s="36" t="e">
        <f>Captado_Privado!C345/Captado_Mecenato!C345</f>
        <v>#DIV/0!</v>
      </c>
      <c r="D345" s="36">
        <f>Captado_Privado!D345/Captado_Mecenato!D345</f>
        <v>0.36</v>
      </c>
      <c r="E345" s="36" t="e">
        <f>Captado_Privado!E345/Captado_Mecenato!E345</f>
        <v>#DIV/0!</v>
      </c>
      <c r="F345" s="36" t="e">
        <f>Captado_Privado!F345/Captado_Mecenato!F345</f>
        <v>#DIV/0!</v>
      </c>
      <c r="G345" s="36" t="e">
        <f>Captado_Privado!G345/Captado_Mecenato!G345</f>
        <v>#DIV/0!</v>
      </c>
      <c r="H345" s="36" t="e">
        <f>Captado_Privado!H345/Captado_Mecenato!H345</f>
        <v>#DIV/0!</v>
      </c>
      <c r="I345" s="36">
        <f>Captado_Privado!I345/Captado_Mecenato!I345</f>
        <v>1</v>
      </c>
      <c r="J345" s="36" t="e">
        <f>Captado_Privado!J345/Captado_Mecenato!J345</f>
        <v>#DIV/0!</v>
      </c>
      <c r="K345" s="36" t="e">
        <f>Captado_Privado!K345/Captado_Mecenato!K345</f>
        <v>#DIV/0!</v>
      </c>
      <c r="L345" s="36">
        <f>Captado_Privado!L345/Captado_Mecenato!L345</f>
        <v>0.36708860759493672</v>
      </c>
    </row>
    <row r="346" spans="1:24" x14ac:dyDescent="0.25">
      <c r="A346" s="28" t="s">
        <v>251</v>
      </c>
      <c r="B346" s="36" t="e">
        <f>Captado_Privado!B346/Captado_Mecenato!B346</f>
        <v>#DIV/0!</v>
      </c>
      <c r="C346" s="36" t="e">
        <f>Captado_Privado!C346/Captado_Mecenato!C346</f>
        <v>#DIV/0!</v>
      </c>
      <c r="D346" s="36" t="e">
        <f>Captado_Privado!D346/Captado_Mecenato!D346</f>
        <v>#DIV/0!</v>
      </c>
      <c r="E346" s="36" t="e">
        <f>Captado_Privado!E346/Captado_Mecenato!E346</f>
        <v>#DIV/0!</v>
      </c>
      <c r="F346" s="36" t="e">
        <f>Captado_Privado!F346/Captado_Mecenato!F346</f>
        <v>#DIV/0!</v>
      </c>
      <c r="G346" s="36" t="e">
        <f>Captado_Privado!G346/Captado_Mecenato!G346</f>
        <v>#DIV/0!</v>
      </c>
      <c r="H346" s="36" t="e">
        <f>Captado_Privado!H346/Captado_Mecenato!H346</f>
        <v>#DIV/0!</v>
      </c>
      <c r="I346" s="36" t="e">
        <f>Captado_Privado!I346/Captado_Mecenato!I346</f>
        <v>#DIV/0!</v>
      </c>
      <c r="J346" s="36" t="e">
        <f>Captado_Privado!J346/Captado_Mecenato!J346</f>
        <v>#DIV/0!</v>
      </c>
      <c r="K346" s="36" t="e">
        <f>Captado_Privado!K346/Captado_Mecenato!K346</f>
        <v>#DIV/0!</v>
      </c>
      <c r="L346" s="36" t="e">
        <f>Captado_Privado!L346/Captado_Mecenato!L346</f>
        <v>#DIV/0!</v>
      </c>
    </row>
    <row r="347" spans="1:24" x14ac:dyDescent="0.25">
      <c r="A347" s="28" t="s">
        <v>252</v>
      </c>
      <c r="B347" s="36" t="e">
        <f>Captado_Privado!B347/Captado_Mecenato!B347</f>
        <v>#DIV/0!</v>
      </c>
      <c r="C347" s="36">
        <f>Captado_Privado!C347/Captado_Mecenato!C347</f>
        <v>0</v>
      </c>
      <c r="D347" s="36">
        <f>Captado_Privado!D347/Captado_Mecenato!D347</f>
        <v>1</v>
      </c>
      <c r="E347" s="36" t="e">
        <f>Captado_Privado!E347/Captado_Mecenato!E347</f>
        <v>#DIV/0!</v>
      </c>
      <c r="F347" s="36" t="e">
        <f>Captado_Privado!F347/Captado_Mecenato!F347</f>
        <v>#DIV/0!</v>
      </c>
      <c r="G347" s="36">
        <f>Captado_Privado!G347/Captado_Mecenato!G347</f>
        <v>1</v>
      </c>
      <c r="H347" s="36" t="e">
        <f>Captado_Privado!H347/Captado_Mecenato!H347</f>
        <v>#DIV/0!</v>
      </c>
      <c r="I347" s="36">
        <f>Captado_Privado!I347/Captado_Mecenato!I347</f>
        <v>1</v>
      </c>
      <c r="J347" s="36" t="e">
        <f>Captado_Privado!J347/Captado_Mecenato!J347</f>
        <v>#DIV/0!</v>
      </c>
      <c r="K347" s="36" t="e">
        <f>Captado_Privado!K347/Captado_Mecenato!K347</f>
        <v>#DIV/0!</v>
      </c>
      <c r="L347" s="36">
        <f>Captado_Privado!L347/Captado_Mecenato!L347</f>
        <v>0.9597587132446147</v>
      </c>
    </row>
    <row r="348" spans="1:24" x14ac:dyDescent="0.25">
      <c r="A348" s="28" t="s">
        <v>253</v>
      </c>
      <c r="B348" s="36" t="e">
        <f>Captado_Privado!B348/Captado_Mecenato!B348</f>
        <v>#DIV/0!</v>
      </c>
      <c r="C348" s="36" t="e">
        <f>Captado_Privado!C348/Captado_Mecenato!C348</f>
        <v>#DIV/0!</v>
      </c>
      <c r="D348" s="36" t="e">
        <f>Captado_Privado!D348/Captado_Mecenato!D348</f>
        <v>#DIV/0!</v>
      </c>
      <c r="E348" s="36" t="e">
        <f>Captado_Privado!E348/Captado_Mecenato!E348</f>
        <v>#DIV/0!</v>
      </c>
      <c r="F348" s="36" t="e">
        <f>Captado_Privado!F348/Captado_Mecenato!F348</f>
        <v>#DIV/0!</v>
      </c>
      <c r="G348" s="36" t="e">
        <f>Captado_Privado!G348/Captado_Mecenato!G348</f>
        <v>#DIV/0!</v>
      </c>
      <c r="H348" s="36" t="e">
        <f>Captado_Privado!H348/Captado_Mecenato!H348</f>
        <v>#DIV/0!</v>
      </c>
      <c r="I348" s="36" t="e">
        <f>Captado_Privado!I348/Captado_Mecenato!I348</f>
        <v>#DIV/0!</v>
      </c>
      <c r="J348" s="36" t="e">
        <f>Captado_Privado!J348/Captado_Mecenato!J348</f>
        <v>#DIV/0!</v>
      </c>
      <c r="K348" s="36" t="e">
        <f>Captado_Privado!K348/Captado_Mecenato!K348</f>
        <v>#DIV/0!</v>
      </c>
      <c r="L348" s="36" t="e">
        <f>Captado_Privado!L348/Captado_Mecenato!L348</f>
        <v>#DIV/0!</v>
      </c>
    </row>
    <row r="349" spans="1:24" x14ac:dyDescent="0.25">
      <c r="A349" s="28" t="s">
        <v>254</v>
      </c>
      <c r="B349" s="36" t="e">
        <f>Captado_Privado!B349/Captado_Mecenato!B349</f>
        <v>#DIV/0!</v>
      </c>
      <c r="C349" s="36">
        <f>Captado_Privado!C349/Captado_Mecenato!C349</f>
        <v>0.93957718184147021</v>
      </c>
      <c r="D349" s="36">
        <f>Captado_Privado!D349/Captado_Mecenato!D349</f>
        <v>1</v>
      </c>
      <c r="E349" s="36" t="e">
        <f>Captado_Privado!E349/Captado_Mecenato!E349</f>
        <v>#DIV/0!</v>
      </c>
      <c r="F349" s="36" t="e">
        <f>Captado_Privado!F349/Captado_Mecenato!F349</f>
        <v>#DIV/0!</v>
      </c>
      <c r="G349" s="36">
        <f>Captado_Privado!G349/Captado_Mecenato!G349</f>
        <v>0.67254866290704018</v>
      </c>
      <c r="H349" s="36" t="e">
        <f>Captado_Privado!H349/Captado_Mecenato!H349</f>
        <v>#DIV/0!</v>
      </c>
      <c r="I349" s="36">
        <f>Captado_Privado!I349/Captado_Mecenato!I349</f>
        <v>0.85403860091804684</v>
      </c>
      <c r="J349" s="36">
        <f>Captado_Privado!J349/Captado_Mecenato!J349</f>
        <v>1</v>
      </c>
      <c r="K349" s="36" t="e">
        <f>Captado_Privado!K349/Captado_Mecenato!K349</f>
        <v>#DIV/0!</v>
      </c>
      <c r="L349" s="36">
        <f>Captado_Privado!L349/Captado_Mecenato!L349</f>
        <v>0.88784155980923229</v>
      </c>
    </row>
    <row r="350" spans="1:24" x14ac:dyDescent="0.25">
      <c r="A350" s="28" t="s">
        <v>255</v>
      </c>
      <c r="B350" s="36" t="e">
        <f>Captado_Privado!B350/Captado_Mecenato!B350</f>
        <v>#DIV/0!</v>
      </c>
      <c r="C350" s="36" t="e">
        <f>Captado_Privado!C350/Captado_Mecenato!C350</f>
        <v>#DIV/0!</v>
      </c>
      <c r="D350" s="36" t="e">
        <f>Captado_Privado!D350/Captado_Mecenato!D350</f>
        <v>#DIV/0!</v>
      </c>
      <c r="E350" s="36" t="e">
        <f>Captado_Privado!E350/Captado_Mecenato!E350</f>
        <v>#DIV/0!</v>
      </c>
      <c r="F350" s="36" t="e">
        <f>Captado_Privado!F350/Captado_Mecenato!F350</f>
        <v>#DIV/0!</v>
      </c>
      <c r="G350" s="36" t="e">
        <f>Captado_Privado!G350/Captado_Mecenato!G350</f>
        <v>#DIV/0!</v>
      </c>
      <c r="H350" s="36" t="e">
        <f>Captado_Privado!H350/Captado_Mecenato!H350</f>
        <v>#DIV/0!</v>
      </c>
      <c r="I350" s="36" t="e">
        <f>Captado_Privado!I350/Captado_Mecenato!I350</f>
        <v>#DIV/0!</v>
      </c>
      <c r="J350" s="36" t="e">
        <f>Captado_Privado!J350/Captado_Mecenato!J350</f>
        <v>#DIV/0!</v>
      </c>
      <c r="K350" s="36" t="e">
        <f>Captado_Privado!K350/Captado_Mecenato!K350</f>
        <v>#DIV/0!</v>
      </c>
      <c r="L350" s="36" t="e">
        <f>Captado_Privado!L350/Captado_Mecenato!L350</f>
        <v>#DIV/0!</v>
      </c>
    </row>
    <row r="351" spans="1:24" x14ac:dyDescent="0.25">
      <c r="A351" s="28" t="s">
        <v>256</v>
      </c>
      <c r="B351" s="36" t="e">
        <f>Captado_Privado!B351/Captado_Mecenato!B351</f>
        <v>#DIV/0!</v>
      </c>
      <c r="C351" s="36">
        <f>Captado_Privado!C351/Captado_Mecenato!C351</f>
        <v>0.94908651750990614</v>
      </c>
      <c r="D351" s="36" t="e">
        <f>Captado_Privado!D351/Captado_Mecenato!D351</f>
        <v>#DIV/0!</v>
      </c>
      <c r="E351" s="36" t="e">
        <f>Captado_Privado!E351/Captado_Mecenato!E351</f>
        <v>#DIV/0!</v>
      </c>
      <c r="F351" s="36" t="e">
        <f>Captado_Privado!F351/Captado_Mecenato!F351</f>
        <v>#DIV/0!</v>
      </c>
      <c r="G351" s="36" t="e">
        <f>Captado_Privado!G351/Captado_Mecenato!G351</f>
        <v>#DIV/0!</v>
      </c>
      <c r="H351" s="36" t="e">
        <f>Captado_Privado!H351/Captado_Mecenato!H351</f>
        <v>#DIV/0!</v>
      </c>
      <c r="I351" s="36" t="e">
        <f>Captado_Privado!I351/Captado_Mecenato!I351</f>
        <v>#DIV/0!</v>
      </c>
      <c r="J351" s="36" t="e">
        <f>Captado_Privado!J351/Captado_Mecenato!J351</f>
        <v>#DIV/0!</v>
      </c>
      <c r="K351" s="36" t="e">
        <f>Captado_Privado!K351/Captado_Mecenato!K351</f>
        <v>#DIV/0!</v>
      </c>
      <c r="L351" s="36">
        <f>Captado_Privado!L351/Captado_Mecenato!L351</f>
        <v>0.94908651750990614</v>
      </c>
    </row>
    <row r="352" spans="1:24" x14ac:dyDescent="0.25">
      <c r="A352" s="28" t="s">
        <v>257</v>
      </c>
      <c r="B352" s="36" t="e">
        <f>Captado_Privado!B352/Captado_Mecenato!B352</f>
        <v>#DIV/0!</v>
      </c>
      <c r="C352" s="36">
        <f>Captado_Privado!C352/Captado_Mecenato!C352</f>
        <v>0.6837069221907337</v>
      </c>
      <c r="D352" s="36" t="e">
        <f>Captado_Privado!D352/Captado_Mecenato!D352</f>
        <v>#DIV/0!</v>
      </c>
      <c r="E352" s="36" t="e">
        <f>Captado_Privado!E352/Captado_Mecenato!E352</f>
        <v>#DIV/0!</v>
      </c>
      <c r="F352" s="36" t="e">
        <f>Captado_Privado!F352/Captado_Mecenato!F352</f>
        <v>#DIV/0!</v>
      </c>
      <c r="G352" s="36" t="e">
        <f>Captado_Privado!G352/Captado_Mecenato!G352</f>
        <v>#DIV/0!</v>
      </c>
      <c r="H352" s="36" t="e">
        <f>Captado_Privado!H352/Captado_Mecenato!H352</f>
        <v>#DIV/0!</v>
      </c>
      <c r="I352" s="36">
        <f>Captado_Privado!I352/Captado_Mecenato!I352</f>
        <v>0.94765180975172003</v>
      </c>
      <c r="J352" s="36">
        <f>Captado_Privado!J352/Captado_Mecenato!J352</f>
        <v>1</v>
      </c>
      <c r="K352" s="36" t="e">
        <f>Captado_Privado!K352/Captado_Mecenato!K352</f>
        <v>#DIV/0!</v>
      </c>
      <c r="L352" s="36">
        <f>Captado_Privado!L352/Captado_Mecenato!L352</f>
        <v>0.98354984243991461</v>
      </c>
    </row>
    <row r="353" spans="1:12" x14ac:dyDescent="0.25">
      <c r="A353" s="28" t="s">
        <v>258</v>
      </c>
      <c r="B353" s="36" t="e">
        <f>Captado_Privado!B353/Captado_Mecenato!B353</f>
        <v>#DIV/0!</v>
      </c>
      <c r="C353" s="36">
        <f>Captado_Privado!C353/Captado_Mecenato!C353</f>
        <v>1</v>
      </c>
      <c r="D353" s="36">
        <f>Captado_Privado!D353/Captado_Mecenato!D353</f>
        <v>0</v>
      </c>
      <c r="E353" s="36" t="e">
        <f>Captado_Privado!E353/Captado_Mecenato!E353</f>
        <v>#DIV/0!</v>
      </c>
      <c r="F353" s="36">
        <f>Captado_Privado!F353/Captado_Mecenato!F353</f>
        <v>1</v>
      </c>
      <c r="G353" s="36" t="e">
        <f>Captado_Privado!G353/Captado_Mecenato!G353</f>
        <v>#DIV/0!</v>
      </c>
      <c r="H353" s="36" t="e">
        <f>Captado_Privado!H353/Captado_Mecenato!H353</f>
        <v>#DIV/0!</v>
      </c>
      <c r="I353" s="36">
        <f>Captado_Privado!I353/Captado_Mecenato!I353</f>
        <v>1</v>
      </c>
      <c r="J353" s="36" t="e">
        <f>Captado_Privado!J353/Captado_Mecenato!J353</f>
        <v>#DIV/0!</v>
      </c>
      <c r="K353" s="36" t="e">
        <f>Captado_Privado!K353/Captado_Mecenato!K353</f>
        <v>#DIV/0!</v>
      </c>
      <c r="L353" s="36">
        <f>Captado_Privado!L353/Captado_Mecenato!L353</f>
        <v>0.9921931519005065</v>
      </c>
    </row>
    <row r="354" spans="1:12" x14ac:dyDescent="0.25">
      <c r="A354" s="28" t="s">
        <v>259</v>
      </c>
      <c r="B354" s="36">
        <f>Captado_Privado!B354/Captado_Mecenato!B354</f>
        <v>1</v>
      </c>
      <c r="C354" s="36">
        <f>Captado_Privado!C354/Captado_Mecenato!C354</f>
        <v>0.91281572631322372</v>
      </c>
      <c r="D354" s="36">
        <f>Captado_Privado!D354/Captado_Mecenato!D354</f>
        <v>0.63320424700311517</v>
      </c>
      <c r="E354" s="36" t="e">
        <f>Captado_Privado!E354/Captado_Mecenato!E354</f>
        <v>#DIV/0!</v>
      </c>
      <c r="F354" s="36">
        <f>Captado_Privado!F354/Captado_Mecenato!F354</f>
        <v>0.84359372591328119</v>
      </c>
      <c r="G354" s="36">
        <f>Captado_Privado!G354/Captado_Mecenato!G354</f>
        <v>0.9551346611398186</v>
      </c>
      <c r="H354" s="36" t="e">
        <f>Captado_Privado!H354/Captado_Mecenato!H354</f>
        <v>#DIV/0!</v>
      </c>
      <c r="I354" s="36">
        <f>Captado_Privado!I354/Captado_Mecenato!I354</f>
        <v>0.91314236361204615</v>
      </c>
      <c r="J354" s="36">
        <f>Captado_Privado!J354/Captado_Mecenato!J354</f>
        <v>0.28486293206197855</v>
      </c>
      <c r="K354" s="36" t="e">
        <f>Captado_Privado!K354/Captado_Mecenato!K354</f>
        <v>#DIV/0!</v>
      </c>
      <c r="L354" s="36">
        <f>Captado_Privado!L354/Captado_Mecenato!L354</f>
        <v>0.88613281869152805</v>
      </c>
    </row>
    <row r="355" spans="1:12" x14ac:dyDescent="0.25">
      <c r="A355" s="28" t="s">
        <v>260</v>
      </c>
      <c r="B355" s="36" t="e">
        <f>Captado_Privado!B355/Captado_Mecenato!B355</f>
        <v>#DIV/0!</v>
      </c>
      <c r="C355" s="36">
        <f>Captado_Privado!C355/Captado_Mecenato!C355</f>
        <v>0.94306748557486675</v>
      </c>
      <c r="D355" s="36">
        <f>Captado_Privado!D355/Captado_Mecenato!D355</f>
        <v>1</v>
      </c>
      <c r="E355" s="36" t="e">
        <f>Captado_Privado!E355/Captado_Mecenato!E355</f>
        <v>#DIV/0!</v>
      </c>
      <c r="F355" s="36" t="e">
        <f>Captado_Privado!F355/Captado_Mecenato!F355</f>
        <v>#DIV/0!</v>
      </c>
      <c r="G355" s="36">
        <f>Captado_Privado!G355/Captado_Mecenato!G355</f>
        <v>1</v>
      </c>
      <c r="H355" s="36" t="e">
        <f>Captado_Privado!H355/Captado_Mecenato!H355</f>
        <v>#DIV/0!</v>
      </c>
      <c r="I355" s="36" t="e">
        <f>Captado_Privado!I355/Captado_Mecenato!I355</f>
        <v>#DIV/0!</v>
      </c>
      <c r="J355" s="36" t="e">
        <f>Captado_Privado!J355/Captado_Mecenato!J355</f>
        <v>#DIV/0!</v>
      </c>
      <c r="K355" s="36" t="e">
        <f>Captado_Privado!K355/Captado_Mecenato!K355</f>
        <v>#DIV/0!</v>
      </c>
      <c r="L355" s="36">
        <f>Captado_Privado!L355/Captado_Mecenato!L355</f>
        <v>0.95122993762723584</v>
      </c>
    </row>
    <row r="356" spans="1:12" x14ac:dyDescent="0.25">
      <c r="A356" s="28" t="s">
        <v>261</v>
      </c>
      <c r="B356" s="36" t="e">
        <f>Captado_Privado!B356/Captado_Mecenato!B356</f>
        <v>#DIV/0!</v>
      </c>
      <c r="C356" s="36">
        <f>Captado_Privado!C356/Captado_Mecenato!C356</f>
        <v>0.41613588110403399</v>
      </c>
      <c r="D356" s="36">
        <f>Captado_Privado!D356/Captado_Mecenato!D356</f>
        <v>0.94339622641509435</v>
      </c>
      <c r="E356" s="36" t="e">
        <f>Captado_Privado!E356/Captado_Mecenato!E356</f>
        <v>#DIV/0!</v>
      </c>
      <c r="F356" s="36" t="e">
        <f>Captado_Privado!F356/Captado_Mecenato!F356</f>
        <v>#DIV/0!</v>
      </c>
      <c r="G356" s="36">
        <f>Captado_Privado!G356/Captado_Mecenato!G356</f>
        <v>0.5470049916805324</v>
      </c>
      <c r="H356" s="36" t="e">
        <f>Captado_Privado!H356/Captado_Mecenato!H356</f>
        <v>#DIV/0!</v>
      </c>
      <c r="I356" s="36">
        <f>Captado_Privado!I356/Captado_Mecenato!I356</f>
        <v>8.5714285714285715E-2</v>
      </c>
      <c r="J356" s="36" t="e">
        <f>Captado_Privado!J356/Captado_Mecenato!J356</f>
        <v>#DIV/0!</v>
      </c>
      <c r="K356" s="36" t="e">
        <f>Captado_Privado!K356/Captado_Mecenato!K356</f>
        <v>#DIV/0!</v>
      </c>
      <c r="L356" s="36">
        <f>Captado_Privado!L356/Captado_Mecenato!L356</f>
        <v>0.31755015324602953</v>
      </c>
    </row>
    <row r="357" spans="1:12" x14ac:dyDescent="0.25">
      <c r="A357" s="28" t="s">
        <v>262</v>
      </c>
      <c r="B357" s="36" t="e">
        <f>Captado_Privado!B357/Captado_Mecenato!B357</f>
        <v>#DIV/0!</v>
      </c>
      <c r="C357" s="36">
        <f>Captado_Privado!C357/Captado_Mecenato!C357</f>
        <v>0.98312374598194008</v>
      </c>
      <c r="D357" s="36">
        <f>Captado_Privado!D357/Captado_Mecenato!D357</f>
        <v>0.67195374884316383</v>
      </c>
      <c r="E357" s="36" t="e">
        <f>Captado_Privado!E357/Captado_Mecenato!E357</f>
        <v>#DIV/0!</v>
      </c>
      <c r="F357" s="36">
        <f>Captado_Privado!F357/Captado_Mecenato!F357</f>
        <v>1</v>
      </c>
      <c r="G357" s="36">
        <f>Captado_Privado!G357/Captado_Mecenato!G357</f>
        <v>0.82226607641296423</v>
      </c>
      <c r="H357" s="36" t="e">
        <f>Captado_Privado!H357/Captado_Mecenato!H357</f>
        <v>#DIV/0!</v>
      </c>
      <c r="I357" s="36">
        <f>Captado_Privado!I357/Captado_Mecenato!I357</f>
        <v>0.94255589233343084</v>
      </c>
      <c r="J357" s="36">
        <f>Captado_Privado!J357/Captado_Mecenato!J357</f>
        <v>0.13439635535307518</v>
      </c>
      <c r="K357" s="36" t="e">
        <f>Captado_Privado!K357/Captado_Mecenato!K357</f>
        <v>#DIV/0!</v>
      </c>
      <c r="L357" s="36">
        <f>Captado_Privado!L357/Captado_Mecenato!L357</f>
        <v>0.77394577317286195</v>
      </c>
    </row>
    <row r="358" spans="1:12" x14ac:dyDescent="0.25">
      <c r="A358" s="28" t="s">
        <v>263</v>
      </c>
      <c r="B358" s="36" t="e">
        <f>Captado_Privado!B358/Captado_Mecenato!B358</f>
        <v>#DIV/0!</v>
      </c>
      <c r="C358" s="36" t="e">
        <f>Captado_Privado!C358/Captado_Mecenato!C358</f>
        <v>#DIV/0!</v>
      </c>
      <c r="D358" s="36" t="e">
        <f>Captado_Privado!D358/Captado_Mecenato!D358</f>
        <v>#DIV/0!</v>
      </c>
      <c r="E358" s="36" t="e">
        <f>Captado_Privado!E358/Captado_Mecenato!E358</f>
        <v>#DIV/0!</v>
      </c>
      <c r="F358" s="36" t="e">
        <f>Captado_Privado!F358/Captado_Mecenato!F358</f>
        <v>#DIV/0!</v>
      </c>
      <c r="G358" s="36">
        <f>Captado_Privado!G358/Captado_Mecenato!G358</f>
        <v>1</v>
      </c>
      <c r="H358" s="36" t="e">
        <f>Captado_Privado!H358/Captado_Mecenato!H358</f>
        <v>#DIV/0!</v>
      </c>
      <c r="I358" s="36" t="e">
        <f>Captado_Privado!I358/Captado_Mecenato!I358</f>
        <v>#DIV/0!</v>
      </c>
      <c r="J358" s="36" t="e">
        <f>Captado_Privado!J358/Captado_Mecenato!J358</f>
        <v>#DIV/0!</v>
      </c>
      <c r="K358" s="36" t="e">
        <f>Captado_Privado!K358/Captado_Mecenato!K358</f>
        <v>#DIV/0!</v>
      </c>
      <c r="L358" s="36">
        <f>Captado_Privado!L358/Captado_Mecenato!L358</f>
        <v>1</v>
      </c>
    </row>
    <row r="359" spans="1:12" x14ac:dyDescent="0.25">
      <c r="A359" s="28" t="s">
        <v>264</v>
      </c>
      <c r="B359" s="36" t="e">
        <f>Captado_Privado!B359/Captado_Mecenato!B359</f>
        <v>#DIV/0!</v>
      </c>
      <c r="C359" s="36" t="e">
        <f>Captado_Privado!C359/Captado_Mecenato!C359</f>
        <v>#DIV/0!</v>
      </c>
      <c r="D359" s="36" t="e">
        <f>Captado_Privado!D359/Captado_Mecenato!D359</f>
        <v>#DIV/0!</v>
      </c>
      <c r="E359" s="36" t="e">
        <f>Captado_Privado!E359/Captado_Mecenato!E359</f>
        <v>#DIV/0!</v>
      </c>
      <c r="F359" s="36" t="e">
        <f>Captado_Privado!F359/Captado_Mecenato!F359</f>
        <v>#DIV/0!</v>
      </c>
      <c r="G359" s="36" t="e">
        <f>Captado_Privado!G359/Captado_Mecenato!G359</f>
        <v>#DIV/0!</v>
      </c>
      <c r="H359" s="36" t="e">
        <f>Captado_Privado!H359/Captado_Mecenato!H359</f>
        <v>#DIV/0!</v>
      </c>
      <c r="I359" s="36">
        <f>Captado_Privado!I359/Captado_Mecenato!I359</f>
        <v>1</v>
      </c>
      <c r="J359" s="36">
        <f>Captado_Privado!J359/Captado_Mecenato!J359</f>
        <v>1</v>
      </c>
      <c r="K359" s="36" t="e">
        <f>Captado_Privado!K359/Captado_Mecenato!K359</f>
        <v>#DIV/0!</v>
      </c>
      <c r="L359" s="36">
        <f>Captado_Privado!L359/Captado_Mecenato!L359</f>
        <v>1</v>
      </c>
    </row>
    <row r="360" spans="1:12" x14ac:dyDescent="0.25">
      <c r="A360" s="28" t="s">
        <v>265</v>
      </c>
      <c r="B360" s="36">
        <f>Captado_Privado!B360/Captado_Mecenato!B360</f>
        <v>0</v>
      </c>
      <c r="C360" s="36">
        <f>Captado_Privado!C360/Captado_Mecenato!C360</f>
        <v>0.77913896917543157</v>
      </c>
      <c r="D360" s="36">
        <f>Captado_Privado!D360/Captado_Mecenato!D360</f>
        <v>0.12126537785588752</v>
      </c>
      <c r="E360" s="36" t="e">
        <f>Captado_Privado!E360/Captado_Mecenato!E360</f>
        <v>#DIV/0!</v>
      </c>
      <c r="F360" s="36">
        <f>Captado_Privado!F360/Captado_Mecenato!F360</f>
        <v>1</v>
      </c>
      <c r="G360" s="36">
        <f>Captado_Privado!G360/Captado_Mecenato!G360</f>
        <v>0</v>
      </c>
      <c r="H360" s="36" t="e">
        <f>Captado_Privado!H360/Captado_Mecenato!H360</f>
        <v>#DIV/0!</v>
      </c>
      <c r="I360" s="36">
        <f>Captado_Privado!I360/Captado_Mecenato!I360</f>
        <v>0.99281418832970958</v>
      </c>
      <c r="J360" s="36">
        <f>Captado_Privado!J360/Captado_Mecenato!J360</f>
        <v>0.16488941243202793</v>
      </c>
      <c r="K360" s="36" t="e">
        <f>Captado_Privado!K360/Captado_Mecenato!K360</f>
        <v>#DIV/0!</v>
      </c>
      <c r="L360" s="36">
        <f>Captado_Privado!L360/Captado_Mecenato!L360</f>
        <v>0.63107684542609632</v>
      </c>
    </row>
    <row r="361" spans="1:12" x14ac:dyDescent="0.25">
      <c r="A361" s="28" t="s">
        <v>266</v>
      </c>
      <c r="B361" s="36">
        <f>Captado_Privado!B361/Captado_Mecenato!B361</f>
        <v>0</v>
      </c>
      <c r="C361" s="36">
        <f>Captado_Privado!C361/Captado_Mecenato!C361</f>
        <v>0.99236905731217928</v>
      </c>
      <c r="D361" s="36">
        <f>Captado_Privado!D361/Captado_Mecenato!D361</f>
        <v>0.87877808973904148</v>
      </c>
      <c r="E361" s="36" t="e">
        <f>Captado_Privado!E361/Captado_Mecenato!E361</f>
        <v>#DIV/0!</v>
      </c>
      <c r="F361" s="36">
        <f>Captado_Privado!F361/Captado_Mecenato!F361</f>
        <v>1</v>
      </c>
      <c r="G361" s="36">
        <f>Captado_Privado!G361/Captado_Mecenato!G361</f>
        <v>1</v>
      </c>
      <c r="H361" s="36" t="e">
        <f>Captado_Privado!H361/Captado_Mecenato!H361</f>
        <v>#DIV/0!</v>
      </c>
      <c r="I361" s="36">
        <f>Captado_Privado!I361/Captado_Mecenato!I361</f>
        <v>0.99810103382603832</v>
      </c>
      <c r="J361" s="36">
        <f>Captado_Privado!J361/Captado_Mecenato!J361</f>
        <v>0.89323903280935357</v>
      </c>
      <c r="K361" s="36" t="e">
        <f>Captado_Privado!K361/Captado_Mecenato!K361</f>
        <v>#DIV/0!</v>
      </c>
      <c r="L361" s="36">
        <f>Captado_Privado!L361/Captado_Mecenato!L361</f>
        <v>0.94334245604520128</v>
      </c>
    </row>
    <row r="362" spans="1:12" x14ac:dyDescent="0.25">
      <c r="A362" s="28" t="s">
        <v>267</v>
      </c>
      <c r="B362" s="36" t="e">
        <f>Captado_Privado!B362/Captado_Mecenato!B362</f>
        <v>#DIV/0!</v>
      </c>
      <c r="C362" s="36">
        <f>Captado_Privado!C362/Captado_Mecenato!C362</f>
        <v>1</v>
      </c>
      <c r="D362" s="36">
        <f>Captado_Privado!D362/Captado_Mecenato!D362</f>
        <v>1</v>
      </c>
      <c r="E362" s="36" t="e">
        <f>Captado_Privado!E362/Captado_Mecenato!E362</f>
        <v>#DIV/0!</v>
      </c>
      <c r="F362" s="36">
        <f>Captado_Privado!F362/Captado_Mecenato!F362</f>
        <v>1</v>
      </c>
      <c r="G362" s="36">
        <f>Captado_Privado!G362/Captado_Mecenato!G362</f>
        <v>1</v>
      </c>
      <c r="H362" s="36" t="e">
        <f>Captado_Privado!H362/Captado_Mecenato!H362</f>
        <v>#DIV/0!</v>
      </c>
      <c r="I362" s="36">
        <f>Captado_Privado!I362/Captado_Mecenato!I362</f>
        <v>0.74325938937497804</v>
      </c>
      <c r="J362" s="36">
        <f>Captado_Privado!J362/Captado_Mecenato!J362</f>
        <v>1</v>
      </c>
      <c r="K362" s="36" t="e">
        <f>Captado_Privado!K362/Captado_Mecenato!K362</f>
        <v>#DIV/0!</v>
      </c>
      <c r="L362" s="36">
        <f>Captado_Privado!L362/Captado_Mecenato!L362</f>
        <v>0.97692271742043513</v>
      </c>
    </row>
    <row r="363" spans="1:12" x14ac:dyDescent="0.25">
      <c r="A363" s="28" t="s">
        <v>268</v>
      </c>
      <c r="B363" s="36" t="e">
        <f>Captado_Privado!B363/Captado_Mecenato!B363</f>
        <v>#DIV/0!</v>
      </c>
      <c r="C363" s="36">
        <f>Captado_Privado!C363/Captado_Mecenato!C363</f>
        <v>0.97582053973589322</v>
      </c>
      <c r="D363" s="36">
        <f>Captado_Privado!D363/Captado_Mecenato!D363</f>
        <v>0.76924755705365433</v>
      </c>
      <c r="E363" s="36" t="e">
        <f>Captado_Privado!E363/Captado_Mecenato!E363</f>
        <v>#DIV/0!</v>
      </c>
      <c r="F363" s="36">
        <f>Captado_Privado!F363/Captado_Mecenato!F363</f>
        <v>0.99137095180985935</v>
      </c>
      <c r="G363" s="36">
        <f>Captado_Privado!G363/Captado_Mecenato!G363</f>
        <v>0.6694115911321078</v>
      </c>
      <c r="H363" s="36" t="e">
        <f>Captado_Privado!H363/Captado_Mecenato!H363</f>
        <v>#DIV/0!</v>
      </c>
      <c r="I363" s="36">
        <f>Captado_Privado!I363/Captado_Mecenato!I363</f>
        <v>0.81713691051037052</v>
      </c>
      <c r="J363" s="36">
        <f>Captado_Privado!J363/Captado_Mecenato!J363</f>
        <v>0.90360115767262839</v>
      </c>
      <c r="K363" s="36" t="e">
        <f>Captado_Privado!K363/Captado_Mecenato!K363</f>
        <v>#DIV/0!</v>
      </c>
      <c r="L363" s="36">
        <f>Captado_Privado!L363/Captado_Mecenato!L363</f>
        <v>0.88349253283345108</v>
      </c>
    </row>
    <row r="364" spans="1:12" x14ac:dyDescent="0.25">
      <c r="A364" s="28" t="s">
        <v>269</v>
      </c>
      <c r="B364" s="36">
        <f>Captado_Privado!B364/Captado_Mecenato!B364</f>
        <v>0.11631727864094892</v>
      </c>
      <c r="C364" s="36">
        <f>Captado_Privado!C364/Captado_Mecenato!C364</f>
        <v>0.98329028252455808</v>
      </c>
      <c r="D364" s="36">
        <f>Captado_Privado!D364/Captado_Mecenato!D364</f>
        <v>0.93313755064785775</v>
      </c>
      <c r="E364" s="36" t="e">
        <f>Captado_Privado!E364/Captado_Mecenato!E364</f>
        <v>#DIV/0!</v>
      </c>
      <c r="F364" s="36">
        <f>Captado_Privado!F364/Captado_Mecenato!F364</f>
        <v>1</v>
      </c>
      <c r="G364" s="36">
        <f>Captado_Privado!G364/Captado_Mecenato!G364</f>
        <v>0.89604416297014422</v>
      </c>
      <c r="H364" s="36" t="e">
        <f>Captado_Privado!H364/Captado_Mecenato!H364</f>
        <v>#DIV/0!</v>
      </c>
      <c r="I364" s="36">
        <f>Captado_Privado!I364/Captado_Mecenato!I364</f>
        <v>0.99755964686840803</v>
      </c>
      <c r="J364" s="36">
        <f>Captado_Privado!J364/Captado_Mecenato!J364</f>
        <v>0.92262731322811375</v>
      </c>
      <c r="K364" s="36" t="e">
        <f>Captado_Privado!K364/Captado_Mecenato!K364</f>
        <v>#DIV/0!</v>
      </c>
      <c r="L364" s="36">
        <f>Captado_Privado!L364/Captado_Mecenato!L364</f>
        <v>0.95451287506976912</v>
      </c>
    </row>
    <row r="365" spans="1:12" x14ac:dyDescent="0.25">
      <c r="A365" s="28" t="s">
        <v>270</v>
      </c>
      <c r="B365" s="36" t="e">
        <f>Captado_Privado!B365/Captado_Mecenato!B365</f>
        <v>#DIV/0!</v>
      </c>
      <c r="C365" s="36">
        <f>Captado_Privado!C365/Captado_Mecenato!C365</f>
        <v>1</v>
      </c>
      <c r="D365" s="36">
        <f>Captado_Privado!D365/Captado_Mecenato!D365</f>
        <v>0.8257018475325284</v>
      </c>
      <c r="E365" s="36" t="e">
        <f>Captado_Privado!E365/Captado_Mecenato!E365</f>
        <v>#DIV/0!</v>
      </c>
      <c r="F365" s="36">
        <f>Captado_Privado!F365/Captado_Mecenato!F365</f>
        <v>1</v>
      </c>
      <c r="G365" s="36">
        <f>Captado_Privado!G365/Captado_Mecenato!G365</f>
        <v>0.95338808853521029</v>
      </c>
      <c r="H365" s="36" t="e">
        <f>Captado_Privado!H365/Captado_Mecenato!H365</f>
        <v>#DIV/0!</v>
      </c>
      <c r="I365" s="36">
        <f>Captado_Privado!I365/Captado_Mecenato!I365</f>
        <v>1</v>
      </c>
      <c r="J365" s="36">
        <f>Captado_Privado!J365/Captado_Mecenato!J365</f>
        <v>1</v>
      </c>
      <c r="K365" s="36" t="e">
        <f>Captado_Privado!K365/Captado_Mecenato!K365</f>
        <v>#DIV/0!</v>
      </c>
      <c r="L365" s="36">
        <f>Captado_Privado!L365/Captado_Mecenato!L365</f>
        <v>0.99224522777137636</v>
      </c>
    </row>
    <row r="366" spans="1:12" x14ac:dyDescent="0.25">
      <c r="A366" s="28" t="s">
        <v>271</v>
      </c>
      <c r="B366" s="36" t="e">
        <f>Captado_Privado!B366/Captado_Mecenato!B366</f>
        <v>#DIV/0!</v>
      </c>
      <c r="C366" s="36">
        <f>Captado_Privado!C366/Captado_Mecenato!C366</f>
        <v>0.99999999999999978</v>
      </c>
      <c r="D366" s="36">
        <f>Captado_Privado!D366/Captado_Mecenato!D366</f>
        <v>1</v>
      </c>
      <c r="E366" s="36" t="e">
        <f>Captado_Privado!E366/Captado_Mecenato!E366</f>
        <v>#DIV/0!</v>
      </c>
      <c r="F366" s="36">
        <f>Captado_Privado!F366/Captado_Mecenato!F366</f>
        <v>1.0000000000000002</v>
      </c>
      <c r="G366" s="36">
        <f>Captado_Privado!G366/Captado_Mecenato!G366</f>
        <v>1</v>
      </c>
      <c r="H366" s="36" t="e">
        <f>Captado_Privado!H366/Captado_Mecenato!H366</f>
        <v>#DIV/0!</v>
      </c>
      <c r="I366" s="36">
        <f>Captado_Privado!I366/Captado_Mecenato!I366</f>
        <v>0.99999999999999978</v>
      </c>
      <c r="J366" s="36">
        <f>Captado_Privado!J366/Captado_Mecenato!J366</f>
        <v>1</v>
      </c>
      <c r="K366" s="36" t="e">
        <f>Captado_Privado!K366/Captado_Mecenato!K366</f>
        <v>#DIV/0!</v>
      </c>
      <c r="L366" s="36">
        <f>Captado_Privado!L366/Captado_Mecenato!L366</f>
        <v>0.99999999999999978</v>
      </c>
    </row>
    <row r="367" spans="1:12" x14ac:dyDescent="0.25">
      <c r="A367" s="28" t="s">
        <v>272</v>
      </c>
      <c r="B367" s="36">
        <f>Captado_Privado!B367/Captado_Mecenato!B367</f>
        <v>1</v>
      </c>
      <c r="C367" s="36">
        <f>Captado_Privado!C367/Captado_Mecenato!C367</f>
        <v>0.99505398090755193</v>
      </c>
      <c r="D367" s="36">
        <f>Captado_Privado!D367/Captado_Mecenato!D367</f>
        <v>0.85826087511153093</v>
      </c>
      <c r="E367" s="36" t="e">
        <f>Captado_Privado!E367/Captado_Mecenato!E367</f>
        <v>#DIV/0!</v>
      </c>
      <c r="F367" s="36">
        <f>Captado_Privado!F367/Captado_Mecenato!F367</f>
        <v>1</v>
      </c>
      <c r="G367" s="36">
        <f>Captado_Privado!G367/Captado_Mecenato!G367</f>
        <v>0.98639933591290963</v>
      </c>
      <c r="H367" s="36" t="e">
        <f>Captado_Privado!H367/Captado_Mecenato!H367</f>
        <v>#DIV/0!</v>
      </c>
      <c r="I367" s="36">
        <f>Captado_Privado!I367/Captado_Mecenato!I367</f>
        <v>0.99261599193073624</v>
      </c>
      <c r="J367" s="36">
        <f>Captado_Privado!J367/Captado_Mecenato!J367</f>
        <v>1</v>
      </c>
      <c r="K367" s="36" t="e">
        <f>Captado_Privado!K367/Captado_Mecenato!K367</f>
        <v>#DIV/0!</v>
      </c>
      <c r="L367" s="36">
        <f>Captado_Privado!L367/Captado_Mecenato!L367</f>
        <v>0.98872906612101841</v>
      </c>
    </row>
    <row r="368" spans="1:12" x14ac:dyDescent="0.25">
      <c r="A368" s="28" t="s">
        <v>273</v>
      </c>
      <c r="B368" s="36" t="e">
        <f>Captado_Privado!B368/Captado_Mecenato!B368</f>
        <v>#DIV/0!</v>
      </c>
      <c r="C368" s="36">
        <f>Captado_Privado!C368/Captado_Mecenato!C368</f>
        <v>1</v>
      </c>
      <c r="D368" s="36" t="e">
        <f>Captado_Privado!D368/Captado_Mecenato!D368</f>
        <v>#DIV/0!</v>
      </c>
      <c r="E368" s="36" t="e">
        <f>Captado_Privado!E368/Captado_Mecenato!E368</f>
        <v>#DIV/0!</v>
      </c>
      <c r="F368" s="36" t="e">
        <f>Captado_Privado!F368/Captado_Mecenato!F368</f>
        <v>#DIV/0!</v>
      </c>
      <c r="G368" s="36" t="e">
        <f>Captado_Privado!G368/Captado_Mecenato!G368</f>
        <v>#DIV/0!</v>
      </c>
      <c r="H368" s="36" t="e">
        <f>Captado_Privado!H368/Captado_Mecenato!H368</f>
        <v>#DIV/0!</v>
      </c>
      <c r="I368" s="36">
        <f>Captado_Privado!I368/Captado_Mecenato!I368</f>
        <v>1</v>
      </c>
      <c r="J368" s="36">
        <f>Captado_Privado!J368/Captado_Mecenato!J368</f>
        <v>1</v>
      </c>
      <c r="K368" s="36" t="e">
        <f>Captado_Privado!K368/Captado_Mecenato!K368</f>
        <v>#DIV/0!</v>
      </c>
      <c r="L368" s="36">
        <f>Captado_Privado!L368/Captado_Mecenato!L368</f>
        <v>1</v>
      </c>
    </row>
    <row r="369" spans="1:12" x14ac:dyDescent="0.25">
      <c r="A369" s="28" t="s">
        <v>274</v>
      </c>
      <c r="B369" s="36" t="e">
        <f>Captado_Privado!B369/Captado_Mecenato!B369</f>
        <v>#DIV/0!</v>
      </c>
      <c r="C369" s="36">
        <f>Captado_Privado!C369/Captado_Mecenato!C369</f>
        <v>1</v>
      </c>
      <c r="D369" s="36" t="e">
        <f>Captado_Privado!D369/Captado_Mecenato!D369</f>
        <v>#DIV/0!</v>
      </c>
      <c r="E369" s="36" t="e">
        <f>Captado_Privado!E369/Captado_Mecenato!E369</f>
        <v>#DIV/0!</v>
      </c>
      <c r="F369" s="36">
        <f>Captado_Privado!F369/Captado_Mecenato!F369</f>
        <v>1</v>
      </c>
      <c r="G369" s="36">
        <f>Captado_Privado!G369/Captado_Mecenato!G369</f>
        <v>1</v>
      </c>
      <c r="H369" s="36" t="e">
        <f>Captado_Privado!H369/Captado_Mecenato!H369</f>
        <v>#DIV/0!</v>
      </c>
      <c r="I369" s="36">
        <f>Captado_Privado!I369/Captado_Mecenato!I369</f>
        <v>0.9758132952243006</v>
      </c>
      <c r="J369" s="36" t="e">
        <f>Captado_Privado!J369/Captado_Mecenato!J369</f>
        <v>#DIV/0!</v>
      </c>
      <c r="K369" s="36" t="e">
        <f>Captado_Privado!K369/Captado_Mecenato!K369</f>
        <v>#DIV/0!</v>
      </c>
      <c r="L369" s="36">
        <f>Captado_Privado!L369/Captado_Mecenato!L369</f>
        <v>0.98400979748033879</v>
      </c>
    </row>
    <row r="370" spans="1:12" x14ac:dyDescent="0.25">
      <c r="A370" s="28" t="s">
        <v>275</v>
      </c>
      <c r="B370" s="36" t="e">
        <f>Captado_Privado!B370/Captado_Mecenato!B370</f>
        <v>#DIV/0!</v>
      </c>
      <c r="C370" s="36">
        <f>Captado_Privado!C370/Captado_Mecenato!C370</f>
        <v>1</v>
      </c>
      <c r="D370" s="36" t="e">
        <f>Captado_Privado!D370/Captado_Mecenato!D370</f>
        <v>#DIV/0!</v>
      </c>
      <c r="E370" s="36" t="e">
        <f>Captado_Privado!E370/Captado_Mecenato!E370</f>
        <v>#DIV/0!</v>
      </c>
      <c r="F370" s="36">
        <f>Captado_Privado!F370/Captado_Mecenato!F370</f>
        <v>1</v>
      </c>
      <c r="G370" s="36">
        <f>Captado_Privado!G370/Captado_Mecenato!G370</f>
        <v>0.87764920036406191</v>
      </c>
      <c r="H370" s="36" t="e">
        <f>Captado_Privado!H370/Captado_Mecenato!H370</f>
        <v>#DIV/0!</v>
      </c>
      <c r="I370" s="36">
        <f>Captado_Privado!I370/Captado_Mecenato!I370</f>
        <v>1</v>
      </c>
      <c r="J370" s="36" t="e">
        <f>Captado_Privado!J370/Captado_Mecenato!J370</f>
        <v>#DIV/0!</v>
      </c>
      <c r="K370" s="36" t="e">
        <f>Captado_Privado!K370/Captado_Mecenato!K370</f>
        <v>#DIV/0!</v>
      </c>
      <c r="L370" s="36">
        <f>Captado_Privado!L370/Captado_Mecenato!L370</f>
        <v>0.98670263032853056</v>
      </c>
    </row>
    <row r="371" spans="1:12" x14ac:dyDescent="0.25">
      <c r="A371" s="28" t="s">
        <v>276</v>
      </c>
      <c r="B371" s="36" t="e">
        <f>Captado_Privado!B371/Captado_Mecenato!B371</f>
        <v>#DIV/0!</v>
      </c>
      <c r="C371" s="36">
        <f>Captado_Privado!C371/Captado_Mecenato!C371</f>
        <v>0.99855058222931559</v>
      </c>
      <c r="D371" s="36">
        <f>Captado_Privado!D371/Captado_Mecenato!D371</f>
        <v>0.37329079891971451</v>
      </c>
      <c r="E371" s="36" t="e">
        <f>Captado_Privado!E371/Captado_Mecenato!E371</f>
        <v>#DIV/0!</v>
      </c>
      <c r="F371" s="36">
        <f>Captado_Privado!F371/Captado_Mecenato!F371</f>
        <v>1</v>
      </c>
      <c r="G371" s="36">
        <f>Captado_Privado!G371/Captado_Mecenato!G371</f>
        <v>0.91726527289808812</v>
      </c>
      <c r="H371" s="36" t="e">
        <f>Captado_Privado!H371/Captado_Mecenato!H371</f>
        <v>#DIV/0!</v>
      </c>
      <c r="I371" s="36">
        <f>Captado_Privado!I371/Captado_Mecenato!I371</f>
        <v>1</v>
      </c>
      <c r="J371" s="36">
        <f>Captado_Privado!J371/Captado_Mecenato!J371</f>
        <v>1</v>
      </c>
      <c r="K371" s="36" t="e">
        <f>Captado_Privado!K371/Captado_Mecenato!K371</f>
        <v>#DIV/0!</v>
      </c>
      <c r="L371" s="36">
        <f>Captado_Privado!L371/Captado_Mecenato!L371</f>
        <v>0.90904576403908932</v>
      </c>
    </row>
    <row r="372" spans="1:12" x14ac:dyDescent="0.25">
      <c r="A372" s="30" t="s">
        <v>6</v>
      </c>
      <c r="B372" s="36">
        <f>Captado_Privado!B372/Captado_Mecenato!B372</f>
        <v>8.7008027962011222E-2</v>
      </c>
      <c r="C372" s="36">
        <f>Captado_Privado!C372/Captado_Mecenato!C372</f>
        <v>0.98203380453643285</v>
      </c>
      <c r="D372" s="36">
        <f>Captado_Privado!D372/Captado_Mecenato!D372</f>
        <v>0.84291602521686471</v>
      </c>
      <c r="E372" s="36" t="e">
        <f>Captado_Privado!E372/Captado_Mecenato!E372</f>
        <v>#DIV/0!</v>
      </c>
      <c r="F372" s="36">
        <f>Captado_Privado!F372/Captado_Mecenato!F372</f>
        <v>0.99304805660423012</v>
      </c>
      <c r="G372" s="36">
        <f>Captado_Privado!G372/Captado_Mecenato!G372</f>
        <v>0.87907327475746888</v>
      </c>
      <c r="H372" s="36" t="e">
        <f>Captado_Privado!H372/Captado_Mecenato!H372</f>
        <v>#DIV/0!</v>
      </c>
      <c r="I372" s="36">
        <f>Captado_Privado!I372/Captado_Mecenato!I372</f>
        <v>0.95375859881871139</v>
      </c>
      <c r="J372" s="36">
        <f>Captado_Privado!J372/Captado_Mecenato!J372</f>
        <v>0.88828193160191116</v>
      </c>
      <c r="K372" s="36" t="e">
        <f>Captado_Privado!K372/Captado_Mecenato!K372</f>
        <v>#DIV/0!</v>
      </c>
      <c r="L372" s="36">
        <f>Captado_Privado!L372/Captado_Mecenato!L372</f>
        <v>0.93434467733544468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-0.249977111117893"/>
  </sheetPr>
  <dimension ref="A1:X338"/>
  <sheetViews>
    <sheetView topLeftCell="A293" workbookViewId="0">
      <selection activeCell="B311" sqref="B311"/>
    </sheetView>
  </sheetViews>
  <sheetFormatPr defaultRowHeight="15" x14ac:dyDescent="0.25"/>
  <cols>
    <col min="1" max="1" width="37.5703125" style="30" bestFit="1" customWidth="1"/>
    <col min="2" max="2" width="20.140625" style="30" bestFit="1" customWidth="1"/>
    <col min="3" max="3" width="25.85546875" style="30" bestFit="1" customWidth="1"/>
    <col min="4" max="4" width="15.28515625" style="30" bestFit="1" customWidth="1"/>
    <col min="5" max="5" width="13.7109375" style="30" bestFit="1" customWidth="1"/>
    <col min="6" max="6" width="13.28515625" style="30" bestFit="1" customWidth="1"/>
    <col min="7" max="7" width="26.5703125" style="30" bestFit="1" customWidth="1"/>
    <col min="8" max="10" width="15.28515625" style="30" bestFit="1" customWidth="1"/>
    <col min="11" max="11" width="11.42578125" style="30" bestFit="1" customWidth="1"/>
    <col min="12" max="12" width="14.28515625" style="30" bestFit="1" customWidth="1"/>
    <col min="13" max="13" width="9.140625" style="30"/>
    <col min="14" max="14" width="23.140625" style="30" bestFit="1" customWidth="1"/>
    <col min="15" max="15" width="19.5703125" style="30" bestFit="1" customWidth="1"/>
    <col min="16" max="16" width="25.85546875" style="30" bestFit="1" customWidth="1"/>
    <col min="17" max="17" width="11.42578125" style="30" bestFit="1" customWidth="1"/>
    <col min="18" max="18" width="13.7109375" style="30" bestFit="1" customWidth="1"/>
    <col min="19" max="19" width="10" style="30" bestFit="1" customWidth="1"/>
    <col min="20" max="20" width="26.5703125" style="30" bestFit="1" customWidth="1"/>
    <col min="21" max="21" width="15.28515625" style="30" bestFit="1" customWidth="1"/>
    <col min="22" max="22" width="10" style="30" bestFit="1" customWidth="1"/>
    <col min="23" max="23" width="10.85546875" style="30" bestFit="1" customWidth="1"/>
    <col min="24" max="24" width="11.42578125" style="30" bestFit="1" customWidth="1"/>
    <col min="25" max="16384" width="9.140625" style="30"/>
  </cols>
  <sheetData>
    <row r="1" spans="1:24" s="23" customFormat="1" x14ac:dyDescent="0.25"/>
    <row r="3" spans="1:24" x14ac:dyDescent="0.25">
      <c r="A3" s="28"/>
      <c r="B3" s="30">
        <v>2008</v>
      </c>
      <c r="C3" s="30">
        <v>2008</v>
      </c>
      <c r="D3" s="30">
        <v>2008</v>
      </c>
      <c r="E3" s="30">
        <v>2008</v>
      </c>
      <c r="F3" s="30">
        <v>2008</v>
      </c>
      <c r="G3" s="30">
        <v>2008</v>
      </c>
      <c r="H3" s="30">
        <v>2008</v>
      </c>
      <c r="I3" s="30">
        <v>2008</v>
      </c>
      <c r="J3" s="30">
        <v>2008</v>
      </c>
      <c r="K3" s="30">
        <v>2008</v>
      </c>
      <c r="N3" s="28"/>
    </row>
    <row r="4" spans="1:24" x14ac:dyDescent="0.25">
      <c r="A4" s="28"/>
      <c r="B4" s="28" t="s">
        <v>283</v>
      </c>
      <c r="C4" s="28" t="s">
        <v>284</v>
      </c>
      <c r="D4" s="28" t="s">
        <v>285</v>
      </c>
      <c r="E4" s="28" t="s">
        <v>286</v>
      </c>
      <c r="F4" s="28" t="s">
        <v>287</v>
      </c>
      <c r="G4" s="28" t="s">
        <v>288</v>
      </c>
      <c r="H4" s="28" t="s">
        <v>289</v>
      </c>
      <c r="I4" s="28" t="s">
        <v>290</v>
      </c>
      <c r="J4" s="28" t="s">
        <v>291</v>
      </c>
      <c r="K4" s="28" t="s">
        <v>292</v>
      </c>
      <c r="L4" s="28" t="s">
        <v>293</v>
      </c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</row>
    <row r="5" spans="1:24" x14ac:dyDescent="0.25">
      <c r="A5" s="28" t="s">
        <v>250</v>
      </c>
      <c r="B5" s="36" t="e">
        <f>'SCC X Ano = Mecenato'!B39/'SCC X Ano = Mecenato'!B5-1</f>
        <v>#DIV/0!</v>
      </c>
      <c r="C5" s="36" t="e">
        <f>'SCC X Ano = Mecenato'!C39/'SCC X Ano = Mecenato'!C5-1</f>
        <v>#DIV/0!</v>
      </c>
      <c r="D5" s="36">
        <f>'SCC X Ano = Mecenato'!D39/'SCC X Ano = Mecenato'!D5-1</f>
        <v>0.46974488364674727</v>
      </c>
      <c r="E5" s="36" t="e">
        <f>'SCC X Ano = Mecenato'!E39/'SCC X Ano = Mecenato'!E5-1</f>
        <v>#DIV/0!</v>
      </c>
      <c r="F5" s="36" t="e">
        <f>'SCC X Ano = Mecenato'!F39/'SCC X Ano = Mecenato'!F5-1</f>
        <v>#DIV/0!</v>
      </c>
      <c r="G5" s="36" t="e">
        <f>'SCC X Ano = Mecenato'!G39/'SCC X Ano = Mecenato'!G5-1</f>
        <v>#DIV/0!</v>
      </c>
      <c r="H5" s="36" t="e">
        <f>'SCC X Ano = Mecenato'!H39/'SCC X Ano = Mecenato'!H5-1</f>
        <v>#DIV/0!</v>
      </c>
      <c r="I5" s="36" t="e">
        <f>'SCC X Ano = Mecenato'!I39/'SCC X Ano = Mecenato'!I5-1</f>
        <v>#DIV/0!</v>
      </c>
      <c r="J5" s="36" t="e">
        <f>'SCC X Ano = Mecenato'!J39/'SCC X Ano = Mecenato'!J5-1</f>
        <v>#DIV/0!</v>
      </c>
      <c r="K5" s="36" t="e">
        <f>'SCC X Ano = Mecenato'!K39/'SCC X Ano = Mecenato'!K5-1</f>
        <v>#DIV/0!</v>
      </c>
      <c r="L5" s="36">
        <f>'SCC X Ano = Mecenato'!L39/'SCC X Ano = Mecenato'!L5-1</f>
        <v>-0.29748670169369051</v>
      </c>
      <c r="N5" s="28"/>
      <c r="O5" s="32"/>
      <c r="P5" s="32"/>
      <c r="Q5" s="32"/>
      <c r="R5" s="32"/>
      <c r="S5" s="32"/>
      <c r="T5" s="32"/>
      <c r="U5" s="32"/>
      <c r="V5" s="32"/>
      <c r="W5" s="32"/>
      <c r="X5" s="32"/>
    </row>
    <row r="6" spans="1:24" x14ac:dyDescent="0.25">
      <c r="A6" s="28" t="s">
        <v>251</v>
      </c>
      <c r="B6" s="36" t="e">
        <f>'SCC X Ano = Mecenato'!B40/'SCC X Ano = Mecenato'!B6-1</f>
        <v>#DIV/0!</v>
      </c>
      <c r="C6" s="36" t="e">
        <f>'SCC X Ano = Mecenato'!C40/'SCC X Ano = Mecenato'!C6-1</f>
        <v>#DIV/0!</v>
      </c>
      <c r="D6" s="36" t="e">
        <f>'SCC X Ano = Mecenato'!D40/'SCC X Ano = Mecenato'!D6-1</f>
        <v>#DIV/0!</v>
      </c>
      <c r="E6" s="36" t="e">
        <f>'SCC X Ano = Mecenato'!E40/'SCC X Ano = Mecenato'!E6-1</f>
        <v>#DIV/0!</v>
      </c>
      <c r="F6" s="36" t="e">
        <f>'SCC X Ano = Mecenato'!F40/'SCC X Ano = Mecenato'!F6-1</f>
        <v>#DIV/0!</v>
      </c>
      <c r="G6" s="36" t="e">
        <f>'SCC X Ano = Mecenato'!G40/'SCC X Ano = Mecenato'!G6-1</f>
        <v>#DIV/0!</v>
      </c>
      <c r="H6" s="36" t="e">
        <f>'SCC X Ano = Mecenato'!H40/'SCC X Ano = Mecenato'!H6-1</f>
        <v>#DIV/0!</v>
      </c>
      <c r="I6" s="36" t="e">
        <f>'SCC X Ano = Mecenato'!I40/'SCC X Ano = Mecenato'!I6-1</f>
        <v>#DIV/0!</v>
      </c>
      <c r="J6" s="36" t="e">
        <f>'SCC X Ano = Mecenato'!J40/'SCC X Ano = Mecenato'!J6-1</f>
        <v>#DIV/0!</v>
      </c>
      <c r="K6" s="36" t="e">
        <f>'SCC X Ano = Mecenato'!K40/'SCC X Ano = Mecenato'!K6-1</f>
        <v>#DIV/0!</v>
      </c>
      <c r="L6" s="36">
        <f>'SCC X Ano = Mecenato'!L40/'SCC X Ano = Mecenato'!L6-1</f>
        <v>32.976293530372928</v>
      </c>
      <c r="N6" s="28"/>
      <c r="O6" s="32"/>
      <c r="P6" s="32"/>
      <c r="Q6" s="32"/>
      <c r="R6" s="32"/>
      <c r="S6" s="32"/>
      <c r="T6" s="32"/>
      <c r="U6" s="32"/>
      <c r="V6" s="32"/>
      <c r="W6" s="32"/>
      <c r="X6" s="32"/>
    </row>
    <row r="7" spans="1:24" x14ac:dyDescent="0.25">
      <c r="A7" s="28" t="s">
        <v>252</v>
      </c>
      <c r="B7" s="36" t="e">
        <f>'SCC X Ano = Mecenato'!B41/'SCC X Ano = Mecenato'!B7-1</f>
        <v>#DIV/0!</v>
      </c>
      <c r="C7" s="36">
        <f>'SCC X Ano = Mecenato'!C41/'SCC X Ano = Mecenato'!C7-1</f>
        <v>1.9220081751220857</v>
      </c>
      <c r="D7" s="36">
        <f>'SCC X Ano = Mecenato'!D41/'SCC X Ano = Mecenato'!D7-1</f>
        <v>-0.22688722023254204</v>
      </c>
      <c r="E7" s="36" t="e">
        <f>'SCC X Ano = Mecenato'!E41/'SCC X Ano = Mecenato'!E7-1</f>
        <v>#DIV/0!</v>
      </c>
      <c r="F7" s="36" t="e">
        <f>'SCC X Ano = Mecenato'!F41/'SCC X Ano = Mecenato'!F7-1</f>
        <v>#DIV/0!</v>
      </c>
      <c r="G7" s="36">
        <f>'SCC X Ano = Mecenato'!G41/'SCC X Ano = Mecenato'!G7-1</f>
        <v>-1</v>
      </c>
      <c r="H7" s="36" t="e">
        <f>'SCC X Ano = Mecenato'!H41/'SCC X Ano = Mecenato'!H7-1</f>
        <v>#DIV/0!</v>
      </c>
      <c r="I7" s="36">
        <f>'SCC X Ano = Mecenato'!I41/'SCC X Ano = Mecenato'!I7-1</f>
        <v>0.1020833333333333</v>
      </c>
      <c r="J7" s="36" t="e">
        <f>'SCC X Ano = Mecenato'!J41/'SCC X Ano = Mecenato'!J7-1</f>
        <v>#DIV/0!</v>
      </c>
      <c r="K7" s="36" t="e">
        <f>'SCC X Ano = Mecenato'!K41/'SCC X Ano = Mecenato'!K7-1</f>
        <v>#DIV/0!</v>
      </c>
      <c r="L7" s="36">
        <f>'SCC X Ano = Mecenato'!L41/'SCC X Ano = Mecenato'!L7-1</f>
        <v>-0.478085608237379</v>
      </c>
      <c r="N7" s="28"/>
      <c r="O7" s="32"/>
      <c r="P7" s="32"/>
      <c r="Q7" s="32"/>
      <c r="R7" s="32"/>
      <c r="S7" s="32"/>
      <c r="T7" s="32"/>
      <c r="U7" s="32"/>
      <c r="V7" s="32"/>
      <c r="W7" s="32"/>
      <c r="X7" s="32"/>
    </row>
    <row r="8" spans="1:24" x14ac:dyDescent="0.25">
      <c r="A8" s="28" t="s">
        <v>253</v>
      </c>
      <c r="B8" s="36" t="e">
        <f>'SCC X Ano = Mecenato'!B42/'SCC X Ano = Mecenato'!B8-1</f>
        <v>#DIV/0!</v>
      </c>
      <c r="C8" s="36">
        <f>'SCC X Ano = Mecenato'!C42/'SCC X Ano = Mecenato'!C8-1</f>
        <v>0</v>
      </c>
      <c r="D8" s="36" t="e">
        <f>'SCC X Ano = Mecenato'!D42/'SCC X Ano = Mecenato'!D8-1</f>
        <v>#DIV/0!</v>
      </c>
      <c r="E8" s="36" t="e">
        <f>'SCC X Ano = Mecenato'!E42/'SCC X Ano = Mecenato'!E8-1</f>
        <v>#DIV/0!</v>
      </c>
      <c r="F8" s="36" t="e">
        <f>'SCC X Ano = Mecenato'!F42/'SCC X Ano = Mecenato'!F8-1</f>
        <v>#DIV/0!</v>
      </c>
      <c r="G8" s="36" t="e">
        <f>'SCC X Ano = Mecenato'!G42/'SCC X Ano = Mecenato'!G8-1</f>
        <v>#DIV/0!</v>
      </c>
      <c r="H8" s="36" t="e">
        <f>'SCC X Ano = Mecenato'!H42/'SCC X Ano = Mecenato'!H8-1</f>
        <v>#DIV/0!</v>
      </c>
      <c r="I8" s="36" t="e">
        <f>'SCC X Ano = Mecenato'!I42/'SCC X Ano = Mecenato'!I8-1</f>
        <v>#DIV/0!</v>
      </c>
      <c r="J8" s="36" t="e">
        <f>'SCC X Ano = Mecenato'!J42/'SCC X Ano = Mecenato'!J8-1</f>
        <v>#DIV/0!</v>
      </c>
      <c r="K8" s="36" t="e">
        <f>'SCC X Ano = Mecenato'!K42/'SCC X Ano = Mecenato'!K8-1</f>
        <v>#DIV/0!</v>
      </c>
      <c r="L8" s="36">
        <f>'SCC X Ano = Mecenato'!L42/'SCC X Ano = Mecenato'!L8-1</f>
        <v>0</v>
      </c>
      <c r="N8" s="28"/>
      <c r="O8" s="32"/>
      <c r="P8" s="32"/>
      <c r="Q8" s="32"/>
      <c r="R8" s="32"/>
      <c r="S8" s="32"/>
      <c r="T8" s="32"/>
      <c r="U8" s="32"/>
      <c r="V8" s="32"/>
      <c r="W8" s="32"/>
      <c r="X8" s="32"/>
    </row>
    <row r="9" spans="1:24" x14ac:dyDescent="0.25">
      <c r="A9" s="28" t="s">
        <v>254</v>
      </c>
      <c r="B9" s="36">
        <f>'SCC X Ano = Mecenato'!B43/'SCC X Ano = Mecenato'!B9-1</f>
        <v>5.6107993933410043</v>
      </c>
      <c r="C9" s="36" t="e">
        <f>'SCC X Ano = Mecenato'!C43/'SCC X Ano = Mecenato'!C9-1</f>
        <v>#DIV/0!</v>
      </c>
      <c r="D9" s="36">
        <f>'SCC X Ano = Mecenato'!D43/'SCC X Ano = Mecenato'!D9-1</f>
        <v>-1</v>
      </c>
      <c r="E9" s="36" t="e">
        <f>'SCC X Ano = Mecenato'!E43/'SCC X Ano = Mecenato'!E9-1</f>
        <v>#DIV/0!</v>
      </c>
      <c r="F9" s="36">
        <f>'SCC X Ano = Mecenato'!F43/'SCC X Ano = Mecenato'!F9-1</f>
        <v>0.16633187096774193</v>
      </c>
      <c r="G9" s="36" t="e">
        <f>'SCC X Ano = Mecenato'!G43/'SCC X Ano = Mecenato'!G9-1</f>
        <v>#DIV/0!</v>
      </c>
      <c r="H9" s="36" t="e">
        <f>'SCC X Ano = Mecenato'!H43/'SCC X Ano = Mecenato'!H9-1</f>
        <v>#DIV/0!</v>
      </c>
      <c r="I9" s="36">
        <f>'SCC X Ano = Mecenato'!I43/'SCC X Ano = Mecenato'!I9-1</f>
        <v>-1</v>
      </c>
      <c r="J9" s="36" t="e">
        <f>'SCC X Ano = Mecenato'!J43/'SCC X Ano = Mecenato'!J9-1</f>
        <v>#DIV/0!</v>
      </c>
      <c r="K9" s="36" t="e">
        <f>'SCC X Ano = Mecenato'!K43/'SCC X Ano = Mecenato'!K9-1</f>
        <v>#DIV/0!</v>
      </c>
      <c r="L9" s="36">
        <f>'SCC X Ano = Mecenato'!L43/'SCC X Ano = Mecenato'!L9-1</f>
        <v>-0.48108720103945846</v>
      </c>
      <c r="N9" s="28"/>
      <c r="O9" s="32"/>
      <c r="P9" s="32"/>
      <c r="Q9" s="32"/>
      <c r="R9" s="32"/>
      <c r="S9" s="32"/>
      <c r="T9" s="32"/>
      <c r="U9" s="32"/>
      <c r="V9" s="32"/>
      <c r="W9" s="32"/>
      <c r="X9" s="32"/>
    </row>
    <row r="10" spans="1:24" x14ac:dyDescent="0.25">
      <c r="A10" s="28" t="s">
        <v>255</v>
      </c>
      <c r="B10" s="36" t="e">
        <f>'SCC X Ano = Mecenato'!B44/'SCC X Ano = Mecenato'!B10-1</f>
        <v>#DIV/0!</v>
      </c>
      <c r="C10" s="36" t="e">
        <f>'SCC X Ano = Mecenato'!C44/'SCC X Ano = Mecenato'!C10-1</f>
        <v>#DIV/0!</v>
      </c>
      <c r="D10" s="36" t="e">
        <f>'SCC X Ano = Mecenato'!D44/'SCC X Ano = Mecenato'!D10-1</f>
        <v>#DIV/0!</v>
      </c>
      <c r="E10" s="36" t="e">
        <f>'SCC X Ano = Mecenato'!E44/'SCC X Ano = Mecenato'!E10-1</f>
        <v>#DIV/0!</v>
      </c>
      <c r="F10" s="36" t="e">
        <f>'SCC X Ano = Mecenato'!F44/'SCC X Ano = Mecenato'!F10-1</f>
        <v>#DIV/0!</v>
      </c>
      <c r="G10" s="36" t="e">
        <f>'SCC X Ano = Mecenato'!G44/'SCC X Ano = Mecenato'!G10-1</f>
        <v>#DIV/0!</v>
      </c>
      <c r="H10" s="36" t="e">
        <f>'SCC X Ano = Mecenato'!H44/'SCC X Ano = Mecenato'!H10-1</f>
        <v>#DIV/0!</v>
      </c>
      <c r="I10" s="36" t="e">
        <f>'SCC X Ano = Mecenato'!I44/'SCC X Ano = Mecenato'!I10-1</f>
        <v>#DIV/0!</v>
      </c>
      <c r="J10" s="36" t="e">
        <f>'SCC X Ano = Mecenato'!J44/'SCC X Ano = Mecenato'!J10-1</f>
        <v>#DIV/0!</v>
      </c>
      <c r="K10" s="36" t="e">
        <f>'SCC X Ano = Mecenato'!K44/'SCC X Ano = Mecenato'!K10-1</f>
        <v>#DIV/0!</v>
      </c>
      <c r="L10" s="36" t="e">
        <f>'SCC X Ano = Mecenato'!L44/'SCC X Ano = Mecenato'!L10-1</f>
        <v>#DIV/0!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</row>
    <row r="11" spans="1:24" x14ac:dyDescent="0.25">
      <c r="A11" s="28" t="s">
        <v>256</v>
      </c>
      <c r="B11" s="36" t="e">
        <f>'SCC X Ano = Mecenato'!B45/'SCC X Ano = Mecenato'!B11-1</f>
        <v>#DIV/0!</v>
      </c>
      <c r="C11" s="36" t="e">
        <f>'SCC X Ano = Mecenato'!C45/'SCC X Ano = Mecenato'!C11-1</f>
        <v>#DIV/0!</v>
      </c>
      <c r="D11" s="36">
        <f>'SCC X Ano = Mecenato'!D45/'SCC X Ano = Mecenato'!D11-1</f>
        <v>0</v>
      </c>
      <c r="E11" s="36" t="e">
        <f>'SCC X Ano = Mecenato'!E45/'SCC X Ano = Mecenato'!E11-1</f>
        <v>#DIV/0!</v>
      </c>
      <c r="F11" s="36" t="e">
        <f>'SCC X Ano = Mecenato'!F45/'SCC X Ano = Mecenato'!F11-1</f>
        <v>#DIV/0!</v>
      </c>
      <c r="G11" s="36" t="e">
        <f>'SCC X Ano = Mecenato'!G45/'SCC X Ano = Mecenato'!G11-1</f>
        <v>#DIV/0!</v>
      </c>
      <c r="H11" s="36" t="e">
        <f>'SCC X Ano = Mecenato'!H45/'SCC X Ano = Mecenato'!H11-1</f>
        <v>#DIV/0!</v>
      </c>
      <c r="I11" s="36">
        <f>'SCC X Ano = Mecenato'!I45/'SCC X Ano = Mecenato'!I11-1</f>
        <v>0</v>
      </c>
      <c r="J11" s="36" t="e">
        <f>'SCC X Ano = Mecenato'!J45/'SCC X Ano = Mecenato'!J11-1</f>
        <v>#DIV/0!</v>
      </c>
      <c r="K11" s="36" t="e">
        <f>'SCC X Ano = Mecenato'!K45/'SCC X Ano = Mecenato'!K11-1</f>
        <v>#DIV/0!</v>
      </c>
      <c r="L11" s="36">
        <f>'SCC X Ano = Mecenato'!L45/'SCC X Ano = Mecenato'!L11-1</f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</row>
    <row r="12" spans="1:24" x14ac:dyDescent="0.25">
      <c r="A12" s="28" t="s">
        <v>257</v>
      </c>
      <c r="B12" s="36">
        <f>'SCC X Ano = Mecenato'!B46/'SCC X Ano = Mecenato'!B12-1</f>
        <v>-1</v>
      </c>
      <c r="C12" s="36" t="e">
        <f>'SCC X Ano = Mecenato'!C46/'SCC X Ano = Mecenato'!C12-1</f>
        <v>#DIV/0!</v>
      </c>
      <c r="D12" s="36">
        <f>'SCC X Ano = Mecenato'!D46/'SCC X Ano = Mecenato'!D12-1</f>
        <v>-1</v>
      </c>
      <c r="E12" s="36" t="e">
        <f>'SCC X Ano = Mecenato'!E46/'SCC X Ano = Mecenato'!E12-1</f>
        <v>#DIV/0!</v>
      </c>
      <c r="F12" s="36">
        <f>'SCC X Ano = Mecenato'!F46/'SCC X Ano = Mecenato'!F12-1</f>
        <v>-0.14001728608470188</v>
      </c>
      <c r="G12" s="36" t="e">
        <f>'SCC X Ano = Mecenato'!G46/'SCC X Ano = Mecenato'!G12-1</f>
        <v>#DIV/0!</v>
      </c>
      <c r="H12" s="36" t="e">
        <f>'SCC X Ano = Mecenato'!H46/'SCC X Ano = Mecenato'!H12-1</f>
        <v>#DIV/0!</v>
      </c>
      <c r="I12" s="36" t="e">
        <f>'SCC X Ano = Mecenato'!I46/'SCC X Ano = Mecenato'!I12-1</f>
        <v>#DIV/0!</v>
      </c>
      <c r="J12" s="36" t="e">
        <f>'SCC X Ano = Mecenato'!J46/'SCC X Ano = Mecenato'!J12-1</f>
        <v>#DIV/0!</v>
      </c>
      <c r="K12" s="36" t="e">
        <f>'SCC X Ano = Mecenato'!K46/'SCC X Ano = Mecenato'!K12-1</f>
        <v>#DIV/0!</v>
      </c>
      <c r="L12" s="36">
        <f>'SCC X Ano = Mecenato'!L46/'SCC X Ano = Mecenato'!L12-1</f>
        <v>-0.79088478280423868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</row>
    <row r="13" spans="1:24" x14ac:dyDescent="0.25">
      <c r="A13" s="28" t="s">
        <v>258</v>
      </c>
      <c r="B13" s="36" t="e">
        <f>'SCC X Ano = Mecenato'!B47/'SCC X Ano = Mecenato'!B13-1</f>
        <v>#DIV/0!</v>
      </c>
      <c r="C13" s="36">
        <f>'SCC X Ano = Mecenato'!C47/'SCC X Ano = Mecenato'!C13-1</f>
        <v>-0.23572894335563543</v>
      </c>
      <c r="D13" s="36" t="e">
        <f>'SCC X Ano = Mecenato'!D47/'SCC X Ano = Mecenato'!D13-1</f>
        <v>#DIV/0!</v>
      </c>
      <c r="E13" s="36" t="e">
        <f>'SCC X Ano = Mecenato'!E47/'SCC X Ano = Mecenato'!E13-1</f>
        <v>#DIV/0!</v>
      </c>
      <c r="F13" s="36">
        <f>'SCC X Ano = Mecenato'!F47/'SCC X Ano = Mecenato'!F13-1</f>
        <v>0</v>
      </c>
      <c r="G13" s="36" t="e">
        <f>'SCC X Ano = Mecenato'!G47/'SCC X Ano = Mecenato'!G13-1</f>
        <v>#DIV/0!</v>
      </c>
      <c r="H13" s="36" t="e">
        <f>'SCC X Ano = Mecenato'!H47/'SCC X Ano = Mecenato'!H13-1</f>
        <v>#DIV/0!</v>
      </c>
      <c r="I13" s="36">
        <f>'SCC X Ano = Mecenato'!I47/'SCC X Ano = Mecenato'!I13-1</f>
        <v>0</v>
      </c>
      <c r="J13" s="36" t="e">
        <f>'SCC X Ano = Mecenato'!J47/'SCC X Ano = Mecenato'!J13-1</f>
        <v>#DIV/0!</v>
      </c>
      <c r="K13" s="36" t="e">
        <f>'SCC X Ano = Mecenato'!K47/'SCC X Ano = Mecenato'!K13-1</f>
        <v>#DIV/0!</v>
      </c>
      <c r="L13" s="36">
        <f>'SCC X Ano = Mecenato'!L47/'SCC X Ano = Mecenato'!L13-1</f>
        <v>-0.61156047876780062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</row>
    <row r="14" spans="1:24" x14ac:dyDescent="0.25">
      <c r="A14" s="28" t="s">
        <v>259</v>
      </c>
      <c r="B14" s="36" t="e">
        <f>'SCC X Ano = Mecenato'!B48/'SCC X Ano = Mecenato'!B14-1</f>
        <v>#DIV/0!</v>
      </c>
      <c r="C14" s="36">
        <f>'SCC X Ano = Mecenato'!C48/'SCC X Ano = Mecenato'!C14-1</f>
        <v>-8.9419927959771828E-3</v>
      </c>
      <c r="D14" s="36">
        <f>'SCC X Ano = Mecenato'!D48/'SCC X Ano = Mecenato'!D14-1</f>
        <v>-7.8786563411743171E-2</v>
      </c>
      <c r="E14" s="36" t="e">
        <f>'SCC X Ano = Mecenato'!E48/'SCC X Ano = Mecenato'!E14-1</f>
        <v>#DIV/0!</v>
      </c>
      <c r="F14" s="36">
        <f>'SCC X Ano = Mecenato'!F48/'SCC X Ano = Mecenato'!F14-1</f>
        <v>4.443883108331792E-2</v>
      </c>
      <c r="G14" s="36">
        <f>'SCC X Ano = Mecenato'!G48/'SCC X Ano = Mecenato'!G14-1</f>
        <v>-0.14309126163570329</v>
      </c>
      <c r="H14" s="36" t="e">
        <f>'SCC X Ano = Mecenato'!H48/'SCC X Ano = Mecenato'!H14-1</f>
        <v>#DIV/0!</v>
      </c>
      <c r="I14" s="36">
        <f>'SCC X Ano = Mecenato'!I48/'SCC X Ano = Mecenato'!I14-1</f>
        <v>5.9114509790360481E-2</v>
      </c>
      <c r="J14" s="36">
        <f>'SCC X Ano = Mecenato'!J48/'SCC X Ano = Mecenato'!J14-1</f>
        <v>-1</v>
      </c>
      <c r="K14" s="36" t="e">
        <f>'SCC X Ano = Mecenato'!K48/'SCC X Ano = Mecenato'!K14-1</f>
        <v>#DIV/0!</v>
      </c>
      <c r="L14" s="36">
        <f>'SCC X Ano = Mecenato'!L48/'SCC X Ano = Mecenato'!L14-1</f>
        <v>-3.9881353730932378E-2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</row>
    <row r="15" spans="1:24" x14ac:dyDescent="0.25">
      <c r="A15" s="28" t="s">
        <v>260</v>
      </c>
      <c r="B15" s="36" t="e">
        <f>'SCC X Ano = Mecenato'!B49/'SCC X Ano = Mecenato'!B15-1</f>
        <v>#DIV/0!</v>
      </c>
      <c r="C15" s="36">
        <f>'SCC X Ano = Mecenato'!C49/'SCC X Ano = Mecenato'!C15-1</f>
        <v>0.27454714141366066</v>
      </c>
      <c r="D15" s="36" t="e">
        <f>'SCC X Ano = Mecenato'!D49/'SCC X Ano = Mecenato'!D15-1</f>
        <v>#DIV/0!</v>
      </c>
      <c r="E15" s="36" t="e">
        <f>'SCC X Ano = Mecenato'!E49/'SCC X Ano = Mecenato'!E15-1</f>
        <v>#DIV/0!</v>
      </c>
      <c r="F15" s="36" t="e">
        <f>'SCC X Ano = Mecenato'!F49/'SCC X Ano = Mecenato'!F15-1</f>
        <v>#DIV/0!</v>
      </c>
      <c r="G15" s="36" t="e">
        <f>'SCC X Ano = Mecenato'!G49/'SCC X Ano = Mecenato'!G15-1</f>
        <v>#DIV/0!</v>
      </c>
      <c r="H15" s="36" t="e">
        <f>'SCC X Ano = Mecenato'!H49/'SCC X Ano = Mecenato'!H15-1</f>
        <v>#DIV/0!</v>
      </c>
      <c r="I15" s="36" t="e">
        <f>'SCC X Ano = Mecenato'!I49/'SCC X Ano = Mecenato'!I15-1</f>
        <v>#DIV/0!</v>
      </c>
      <c r="J15" s="36" t="e">
        <f>'SCC X Ano = Mecenato'!J49/'SCC X Ano = Mecenato'!J15-1</f>
        <v>#DIV/0!</v>
      </c>
      <c r="K15" s="36" t="e">
        <f>'SCC X Ano = Mecenato'!K49/'SCC X Ano = Mecenato'!K15-1</f>
        <v>#DIV/0!</v>
      </c>
      <c r="L15" s="36">
        <f>'SCC X Ano = Mecenato'!L49/'SCC X Ano = Mecenato'!L15-1</f>
        <v>0.47068990003571831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</row>
    <row r="16" spans="1:24" x14ac:dyDescent="0.25">
      <c r="A16" s="28" t="s">
        <v>261</v>
      </c>
      <c r="B16" s="36" t="e">
        <f>'SCC X Ano = Mecenato'!B50/'SCC X Ano = Mecenato'!B16-1</f>
        <v>#DIV/0!</v>
      </c>
      <c r="C16" s="36">
        <f>'SCC X Ano = Mecenato'!C50/'SCC X Ano = Mecenato'!C16-1</f>
        <v>1.829636019462674</v>
      </c>
      <c r="D16" s="36" t="e">
        <f>'SCC X Ano = Mecenato'!D50/'SCC X Ano = Mecenato'!D16-1</f>
        <v>#DIV/0!</v>
      </c>
      <c r="E16" s="36" t="e">
        <f>'SCC X Ano = Mecenato'!E50/'SCC X Ano = Mecenato'!E16-1</f>
        <v>#DIV/0!</v>
      </c>
      <c r="F16" s="36" t="e">
        <f>'SCC X Ano = Mecenato'!F50/'SCC X Ano = Mecenato'!F16-1</f>
        <v>#DIV/0!</v>
      </c>
      <c r="G16" s="36" t="e">
        <f>'SCC X Ano = Mecenato'!G50/'SCC X Ano = Mecenato'!G16-1</f>
        <v>#DIV/0!</v>
      </c>
      <c r="H16" s="36" t="e">
        <f>'SCC X Ano = Mecenato'!H50/'SCC X Ano = Mecenato'!H16-1</f>
        <v>#DIV/0!</v>
      </c>
      <c r="I16" s="36" t="e">
        <f>'SCC X Ano = Mecenato'!I50/'SCC X Ano = Mecenato'!I16-1</f>
        <v>#DIV/0!</v>
      </c>
      <c r="J16" s="36" t="e">
        <f>'SCC X Ano = Mecenato'!J50/'SCC X Ano = Mecenato'!J16-1</f>
        <v>#DIV/0!</v>
      </c>
      <c r="K16" s="36" t="e">
        <f>'SCC X Ano = Mecenato'!K50/'SCC X Ano = Mecenato'!K16-1</f>
        <v>#DIV/0!</v>
      </c>
      <c r="L16" s="36">
        <f>'SCC X Ano = Mecenato'!L50/'SCC X Ano = Mecenato'!L16-1</f>
        <v>2.0994703095367102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</row>
    <row r="17" spans="1:24" x14ac:dyDescent="0.25">
      <c r="A17" s="28" t="s">
        <v>262</v>
      </c>
      <c r="B17" s="36">
        <f>'SCC X Ano = Mecenato'!B51/'SCC X Ano = Mecenato'!B17-1</f>
        <v>-6.3087996787641099E-2</v>
      </c>
      <c r="C17" s="36">
        <f>'SCC X Ano = Mecenato'!C51/'SCC X Ano = Mecenato'!C17-1</f>
        <v>7.5769402276939513E-2</v>
      </c>
      <c r="D17" s="36">
        <f>'SCC X Ano = Mecenato'!D51/'SCC X Ano = Mecenato'!D17-1</f>
        <v>-0.76436434487607208</v>
      </c>
      <c r="E17" s="36" t="e">
        <f>'SCC X Ano = Mecenato'!E51/'SCC X Ano = Mecenato'!E17-1</f>
        <v>#DIV/0!</v>
      </c>
      <c r="F17" s="36">
        <f>'SCC X Ano = Mecenato'!F51/'SCC X Ano = Mecenato'!F17-1</f>
        <v>0.18645914997096269</v>
      </c>
      <c r="G17" s="36">
        <f>'SCC X Ano = Mecenato'!G51/'SCC X Ano = Mecenato'!G17-1</f>
        <v>-0.45794475230791154</v>
      </c>
      <c r="H17" s="36" t="e">
        <f>'SCC X Ano = Mecenato'!H51/'SCC X Ano = Mecenato'!H17-1</f>
        <v>#DIV/0!</v>
      </c>
      <c r="I17" s="36">
        <f>'SCC X Ano = Mecenato'!I51/'SCC X Ano = Mecenato'!I17-1</f>
        <v>-0.19134711730796938</v>
      </c>
      <c r="J17" s="36">
        <f>'SCC X Ano = Mecenato'!J51/'SCC X Ano = Mecenato'!J17-1</f>
        <v>-2.0551385700871339E-2</v>
      </c>
      <c r="K17" s="36" t="e">
        <f>'SCC X Ano = Mecenato'!K51/'SCC X Ano = Mecenato'!K17-1</f>
        <v>#DIV/0!</v>
      </c>
      <c r="L17" s="36">
        <f>'SCC X Ano = Mecenato'!L51/'SCC X Ano = Mecenato'!L17-1</f>
        <v>-4.2630695273667141E-2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</row>
    <row r="18" spans="1:24" x14ac:dyDescent="0.25">
      <c r="A18" s="28" t="s">
        <v>263</v>
      </c>
      <c r="B18" s="36" t="e">
        <f>'SCC X Ano = Mecenato'!B52/'SCC X Ano = Mecenato'!B18-1</f>
        <v>#DIV/0!</v>
      </c>
      <c r="C18" s="36" t="e">
        <f>'SCC X Ano = Mecenato'!C52/'SCC X Ano = Mecenato'!C18-1</f>
        <v>#DIV/0!</v>
      </c>
      <c r="D18" s="36" t="e">
        <f>'SCC X Ano = Mecenato'!D52/'SCC X Ano = Mecenato'!D18-1</f>
        <v>#DIV/0!</v>
      </c>
      <c r="E18" s="36" t="e">
        <f>'SCC X Ano = Mecenato'!E52/'SCC X Ano = Mecenato'!E18-1</f>
        <v>#DIV/0!</v>
      </c>
      <c r="F18" s="36" t="e">
        <f>'SCC X Ano = Mecenato'!F52/'SCC X Ano = Mecenato'!F18-1</f>
        <v>#DIV/0!</v>
      </c>
      <c r="G18" s="36" t="e">
        <f>'SCC X Ano = Mecenato'!G52/'SCC X Ano = Mecenato'!G18-1</f>
        <v>#DIV/0!</v>
      </c>
      <c r="H18" s="36" t="e">
        <f>'SCC X Ano = Mecenato'!H52/'SCC X Ano = Mecenato'!H18-1</f>
        <v>#DIV/0!</v>
      </c>
      <c r="I18" s="36" t="e">
        <f>'SCC X Ano = Mecenato'!I52/'SCC X Ano = Mecenato'!I18-1</f>
        <v>#DIV/0!</v>
      </c>
      <c r="J18" s="36">
        <f>'SCC X Ano = Mecenato'!J52/'SCC X Ano = Mecenato'!J18-1</f>
        <v>-5.5127327879053167E-3</v>
      </c>
      <c r="K18" s="36" t="e">
        <f>'SCC X Ano = Mecenato'!K52/'SCC X Ano = Mecenato'!K18-1</f>
        <v>#DIV/0!</v>
      </c>
      <c r="L18" s="36">
        <f>'SCC X Ano = Mecenato'!L52/'SCC X Ano = Mecenato'!L18-1</f>
        <v>0.11685209448775935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</row>
    <row r="19" spans="1:24" x14ac:dyDescent="0.25">
      <c r="A19" s="28" t="s">
        <v>264</v>
      </c>
      <c r="B19" s="36" t="e">
        <f>'SCC X Ano = Mecenato'!B53/'SCC X Ano = Mecenato'!B19-1</f>
        <v>#DIV/0!</v>
      </c>
      <c r="C19" s="36">
        <f>'SCC X Ano = Mecenato'!C53/'SCC X Ano = Mecenato'!C19-1</f>
        <v>-6.3165948214950252E-2</v>
      </c>
      <c r="D19" s="36" t="e">
        <f>'SCC X Ano = Mecenato'!D53/'SCC X Ano = Mecenato'!D19-1</f>
        <v>#DIV/0!</v>
      </c>
      <c r="E19" s="36" t="e">
        <f>'SCC X Ano = Mecenato'!E53/'SCC X Ano = Mecenato'!E19-1</f>
        <v>#DIV/0!</v>
      </c>
      <c r="F19" s="36" t="e">
        <f>'SCC X Ano = Mecenato'!F53/'SCC X Ano = Mecenato'!F19-1</f>
        <v>#DIV/0!</v>
      </c>
      <c r="G19" s="36" t="e">
        <f>'SCC X Ano = Mecenato'!G53/'SCC X Ano = Mecenato'!G19-1</f>
        <v>#DIV/0!</v>
      </c>
      <c r="H19" s="36" t="e">
        <f>'SCC X Ano = Mecenato'!H53/'SCC X Ano = Mecenato'!H19-1</f>
        <v>#DIV/0!</v>
      </c>
      <c r="I19" s="36" t="e">
        <f>'SCC X Ano = Mecenato'!I53/'SCC X Ano = Mecenato'!I19-1</f>
        <v>#DIV/0!</v>
      </c>
      <c r="J19" s="36" t="e">
        <f>'SCC X Ano = Mecenato'!J53/'SCC X Ano = Mecenato'!J19-1</f>
        <v>#DIV/0!</v>
      </c>
      <c r="K19" s="36" t="e">
        <f>'SCC X Ano = Mecenato'!K53/'SCC X Ano = Mecenato'!K19-1</f>
        <v>#DIV/0!</v>
      </c>
      <c r="L19" s="36">
        <f>'SCC X Ano = Mecenato'!L53/'SCC X Ano = Mecenato'!L19-1</f>
        <v>0.82507523162174645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</row>
    <row r="20" spans="1:24" x14ac:dyDescent="0.25">
      <c r="A20" s="28" t="s">
        <v>265</v>
      </c>
      <c r="B20" s="36">
        <f>'SCC X Ano = Mecenato'!B54/'SCC X Ano = Mecenato'!B20-1</f>
        <v>-0.81304828967985987</v>
      </c>
      <c r="C20" s="36">
        <f>'SCC X Ano = Mecenato'!C54/'SCC X Ano = Mecenato'!C20-1</f>
        <v>0.2518481955159948</v>
      </c>
      <c r="D20" s="36">
        <f>'SCC X Ano = Mecenato'!D54/'SCC X Ano = Mecenato'!D20-1</f>
        <v>-6.172405606808562E-2</v>
      </c>
      <c r="E20" s="36" t="e">
        <f>'SCC X Ano = Mecenato'!E54/'SCC X Ano = Mecenato'!E20-1</f>
        <v>#DIV/0!</v>
      </c>
      <c r="F20" s="36">
        <f>'SCC X Ano = Mecenato'!F54/'SCC X Ano = Mecenato'!F20-1</f>
        <v>0.6068292578934511</v>
      </c>
      <c r="G20" s="36">
        <f>'SCC X Ano = Mecenato'!G54/'SCC X Ano = Mecenato'!G20-1</f>
        <v>-1</v>
      </c>
      <c r="H20" s="36" t="e">
        <f>'SCC X Ano = Mecenato'!H54/'SCC X Ano = Mecenato'!H20-1</f>
        <v>#DIV/0!</v>
      </c>
      <c r="I20" s="36">
        <f>'SCC X Ano = Mecenato'!I54/'SCC X Ano = Mecenato'!I20-1</f>
        <v>5.0710841812614094E-2</v>
      </c>
      <c r="J20" s="36">
        <f>'SCC X Ano = Mecenato'!J54/'SCC X Ano = Mecenato'!J20-1</f>
        <v>1.5927287038304012</v>
      </c>
      <c r="K20" s="36" t="e">
        <f>'SCC X Ano = Mecenato'!K54/'SCC X Ano = Mecenato'!K20-1</f>
        <v>#DIV/0!</v>
      </c>
      <c r="L20" s="36">
        <f>'SCC X Ano = Mecenato'!L54/'SCC X Ano = Mecenato'!L20-1</f>
        <v>0.21551449873221085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</row>
    <row r="21" spans="1:24" x14ac:dyDescent="0.25">
      <c r="A21" s="28" t="s">
        <v>266</v>
      </c>
      <c r="B21" s="36">
        <f>'SCC X Ano = Mecenato'!B55/'SCC X Ano = Mecenato'!B21-1</f>
        <v>0</v>
      </c>
      <c r="C21" s="36">
        <f>'SCC X Ano = Mecenato'!C55/'SCC X Ano = Mecenato'!C21-1</f>
        <v>-6.3670055351638277E-2</v>
      </c>
      <c r="D21" s="36">
        <f>'SCC X Ano = Mecenato'!D55/'SCC X Ano = Mecenato'!D21-1</f>
        <v>1.9127540314703761E-2</v>
      </c>
      <c r="E21" s="36" t="e">
        <f>'SCC X Ano = Mecenato'!E55/'SCC X Ano = Mecenato'!E21-1</f>
        <v>#DIV/0!</v>
      </c>
      <c r="F21" s="36">
        <f>'SCC X Ano = Mecenato'!F55/'SCC X Ano = Mecenato'!F21-1</f>
        <v>9.4876436109069262E-2</v>
      </c>
      <c r="G21" s="36">
        <f>'SCC X Ano = Mecenato'!G55/'SCC X Ano = Mecenato'!G21-1</f>
        <v>0.14129542679124207</v>
      </c>
      <c r="H21" s="36" t="e">
        <f>'SCC X Ano = Mecenato'!H55/'SCC X Ano = Mecenato'!H21-1</f>
        <v>#DIV/0!</v>
      </c>
      <c r="I21" s="36">
        <f>'SCC X Ano = Mecenato'!I55/'SCC X Ano = Mecenato'!I21-1</f>
        <v>4.3197142026293323E-2</v>
      </c>
      <c r="J21" s="36">
        <f>'SCC X Ano = Mecenato'!J55/'SCC X Ano = Mecenato'!J21-1</f>
        <v>4.8866441619453971E-2</v>
      </c>
      <c r="K21" s="36" t="e">
        <f>'SCC X Ano = Mecenato'!K55/'SCC X Ano = Mecenato'!K21-1</f>
        <v>#DIV/0!</v>
      </c>
      <c r="L21" s="36">
        <f>'SCC X Ano = Mecenato'!L55/'SCC X Ano = Mecenato'!L21-1</f>
        <v>-3.6563383808509986E-3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</row>
    <row r="22" spans="1:24" x14ac:dyDescent="0.25">
      <c r="A22" s="28" t="s">
        <v>267</v>
      </c>
      <c r="B22" s="36">
        <f>'SCC X Ano = Mecenato'!B56/'SCC X Ano = Mecenato'!B22-1</f>
        <v>-0.99192107165207621</v>
      </c>
      <c r="C22" s="36">
        <f>'SCC X Ano = Mecenato'!C56/'SCC X Ano = Mecenato'!C22-1</f>
        <v>-2.7444994080398688E-2</v>
      </c>
      <c r="D22" s="36">
        <f>'SCC X Ano = Mecenato'!D56/'SCC X Ano = Mecenato'!D22-1</f>
        <v>2.1120120824484347</v>
      </c>
      <c r="E22" s="36" t="e">
        <f>'SCC X Ano = Mecenato'!E56/'SCC X Ano = Mecenato'!E22-1</f>
        <v>#DIV/0!</v>
      </c>
      <c r="F22" s="36">
        <f>'SCC X Ano = Mecenato'!F56/'SCC X Ano = Mecenato'!F22-1</f>
        <v>0</v>
      </c>
      <c r="G22" s="36" t="e">
        <f>'SCC X Ano = Mecenato'!G56/'SCC X Ano = Mecenato'!G22-1</f>
        <v>#DIV/0!</v>
      </c>
      <c r="H22" s="36" t="e">
        <f>'SCC X Ano = Mecenato'!H56/'SCC X Ano = Mecenato'!H22-1</f>
        <v>#DIV/0!</v>
      </c>
      <c r="I22" s="36">
        <f>'SCC X Ano = Mecenato'!I56/'SCC X Ano = Mecenato'!I22-1</f>
        <v>0</v>
      </c>
      <c r="J22" s="36" t="e">
        <f>'SCC X Ano = Mecenato'!J56/'SCC X Ano = Mecenato'!J22-1</f>
        <v>#DIV/0!</v>
      </c>
      <c r="K22" s="36" t="e">
        <f>'SCC X Ano = Mecenato'!K56/'SCC X Ano = Mecenato'!K22-1</f>
        <v>#DIV/0!</v>
      </c>
      <c r="L22" s="36">
        <f>'SCC X Ano = Mecenato'!L56/'SCC X Ano = Mecenato'!L22-1</f>
        <v>-0.40803156820604136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</row>
    <row r="23" spans="1:24" x14ac:dyDescent="0.25">
      <c r="A23" s="28" t="s">
        <v>268</v>
      </c>
      <c r="B23" s="36">
        <f>'SCC X Ano = Mecenato'!B57/'SCC X Ano = Mecenato'!B23-1</f>
        <v>-7.3897961657730771E-2</v>
      </c>
      <c r="C23" s="36">
        <f>'SCC X Ano = Mecenato'!C57/'SCC X Ano = Mecenato'!C23-1</f>
        <v>-9.9409491846605968E-3</v>
      </c>
      <c r="D23" s="36">
        <f>'SCC X Ano = Mecenato'!D57/'SCC X Ano = Mecenato'!D23-1</f>
        <v>0.10904256515265942</v>
      </c>
      <c r="E23" s="36" t="e">
        <f>'SCC X Ano = Mecenato'!E57/'SCC X Ano = Mecenato'!E23-1</f>
        <v>#DIV/0!</v>
      </c>
      <c r="F23" s="36">
        <f>'SCC X Ano = Mecenato'!F57/'SCC X Ano = Mecenato'!F23-1</f>
        <v>-2.0383716726857903E-2</v>
      </c>
      <c r="G23" s="36">
        <f>'SCC X Ano = Mecenato'!G57/'SCC X Ano = Mecenato'!G23-1</f>
        <v>4.0988178349500526E-2</v>
      </c>
      <c r="H23" s="36" t="e">
        <f>'SCC X Ano = Mecenato'!H57/'SCC X Ano = Mecenato'!H23-1</f>
        <v>#DIV/0!</v>
      </c>
      <c r="I23" s="36">
        <f>'SCC X Ano = Mecenato'!I57/'SCC X Ano = Mecenato'!I23-1</f>
        <v>6.5432758769091048E-2</v>
      </c>
      <c r="J23" s="36">
        <f>'SCC X Ano = Mecenato'!J57/'SCC X Ano = Mecenato'!J23-1</f>
        <v>-0.16156675262929132</v>
      </c>
      <c r="K23" s="36" t="e">
        <f>'SCC X Ano = Mecenato'!K57/'SCC X Ano = Mecenato'!K23-1</f>
        <v>#DIV/0!</v>
      </c>
      <c r="L23" s="36">
        <f>'SCC X Ano = Mecenato'!L57/'SCC X Ano = Mecenato'!L23-1</f>
        <v>5.0361149267594829E-3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</row>
    <row r="24" spans="1:24" x14ac:dyDescent="0.25">
      <c r="A24" s="28" t="s">
        <v>269</v>
      </c>
      <c r="B24" s="36">
        <f>'SCC X Ano = Mecenato'!B58/'SCC X Ano = Mecenato'!B24-1</f>
        <v>-0.21003742049331053</v>
      </c>
      <c r="C24" s="36">
        <f>'SCC X Ano = Mecenato'!C58/'SCC X Ano = Mecenato'!C24-1</f>
        <v>6.6695605556545079E-2</v>
      </c>
      <c r="D24" s="36">
        <f>'SCC X Ano = Mecenato'!D58/'SCC X Ano = Mecenato'!D24-1</f>
        <v>-2.4420550567499255E-2</v>
      </c>
      <c r="E24" s="36" t="e">
        <f>'SCC X Ano = Mecenato'!E58/'SCC X Ano = Mecenato'!E24-1</f>
        <v>#DIV/0!</v>
      </c>
      <c r="F24" s="36">
        <f>'SCC X Ano = Mecenato'!F58/'SCC X Ano = Mecenato'!F24-1</f>
        <v>9.8016730334726798E-3</v>
      </c>
      <c r="G24" s="36">
        <f>'SCC X Ano = Mecenato'!G58/'SCC X Ano = Mecenato'!G24-1</f>
        <v>-4.1596738253418364E-2</v>
      </c>
      <c r="H24" s="36" t="e">
        <f>'SCC X Ano = Mecenato'!H58/'SCC X Ano = Mecenato'!H24-1</f>
        <v>#DIV/0!</v>
      </c>
      <c r="I24" s="36">
        <f>'SCC X Ano = Mecenato'!I58/'SCC X Ano = Mecenato'!I24-1</f>
        <v>7.0774595903693172E-2</v>
      </c>
      <c r="J24" s="36">
        <f>'SCC X Ano = Mecenato'!J58/'SCC X Ano = Mecenato'!J24-1</f>
        <v>-3.0839155347145319E-2</v>
      </c>
      <c r="K24" s="36" t="e">
        <f>'SCC X Ano = Mecenato'!K58/'SCC X Ano = Mecenato'!K24-1</f>
        <v>#DIV/0!</v>
      </c>
      <c r="L24" s="36">
        <f>'SCC X Ano = Mecenato'!L58/'SCC X Ano = Mecenato'!L24-1</f>
        <v>2.4264959108369233E-2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</row>
    <row r="25" spans="1:24" x14ac:dyDescent="0.25">
      <c r="A25" s="28" t="s">
        <v>270</v>
      </c>
      <c r="B25" s="36">
        <f>'SCC X Ano = Mecenato'!B59/'SCC X Ano = Mecenato'!B25-1</f>
        <v>8.0328640680688457E-2</v>
      </c>
      <c r="C25" s="36">
        <f>'SCC X Ano = Mecenato'!C59/'SCC X Ano = Mecenato'!C25-1</f>
        <v>0.21399182076490519</v>
      </c>
      <c r="D25" s="36">
        <f>'SCC X Ano = Mecenato'!D59/'SCC X Ano = Mecenato'!D25-1</f>
        <v>-0.20678383199905592</v>
      </c>
      <c r="E25" s="36" t="e">
        <f>'SCC X Ano = Mecenato'!E59/'SCC X Ano = Mecenato'!E25-1</f>
        <v>#DIV/0!</v>
      </c>
      <c r="F25" s="36">
        <f>'SCC X Ano = Mecenato'!F59/'SCC X Ano = Mecenato'!F25-1</f>
        <v>-9.8329445963416751E-2</v>
      </c>
      <c r="G25" s="36">
        <f>'SCC X Ano = Mecenato'!G59/'SCC X Ano = Mecenato'!G25-1</f>
        <v>8.9413707992694214E-2</v>
      </c>
      <c r="H25" s="36" t="e">
        <f>'SCC X Ano = Mecenato'!H59/'SCC X Ano = Mecenato'!H25-1</f>
        <v>#DIV/0!</v>
      </c>
      <c r="I25" s="36">
        <f>'SCC X Ano = Mecenato'!I59/'SCC X Ano = Mecenato'!I25-1</f>
        <v>-0.10753472410008125</v>
      </c>
      <c r="J25" s="36">
        <f>'SCC X Ano = Mecenato'!J59/'SCC X Ano = Mecenato'!J25-1</f>
        <v>-1.012401354025827E-2</v>
      </c>
      <c r="K25" s="36" t="e">
        <f>'SCC X Ano = Mecenato'!K59/'SCC X Ano = Mecenato'!K25-1</f>
        <v>#DIV/0!</v>
      </c>
      <c r="L25" s="36">
        <f>'SCC X Ano = Mecenato'!L59/'SCC X Ano = Mecenato'!L25-1</f>
        <v>5.5774261865650265E-2</v>
      </c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</row>
    <row r="26" spans="1:24" x14ac:dyDescent="0.25">
      <c r="A26" s="28" t="s">
        <v>271</v>
      </c>
      <c r="B26" s="36">
        <f>'SCC X Ano = Mecenato'!B60/'SCC X Ano = Mecenato'!B26-1</f>
        <v>0</v>
      </c>
      <c r="C26" s="36">
        <f>'SCC X Ano = Mecenato'!C60/'SCC X Ano = Mecenato'!C26-1</f>
        <v>0.12551252720127937</v>
      </c>
      <c r="D26" s="36">
        <f>'SCC X Ano = Mecenato'!D60/'SCC X Ano = Mecenato'!D26-1</f>
        <v>0.19224817860277343</v>
      </c>
      <c r="E26" s="36" t="e">
        <f>'SCC X Ano = Mecenato'!E60/'SCC X Ano = Mecenato'!E26-1</f>
        <v>#DIV/0!</v>
      </c>
      <c r="F26" s="36">
        <f>'SCC X Ano = Mecenato'!F60/'SCC X Ano = Mecenato'!F26-1</f>
        <v>5.6445687641211606E-2</v>
      </c>
      <c r="G26" s="36">
        <f>'SCC X Ano = Mecenato'!G60/'SCC X Ano = Mecenato'!G26-1</f>
        <v>0</v>
      </c>
      <c r="H26" s="36" t="e">
        <f>'SCC X Ano = Mecenato'!H60/'SCC X Ano = Mecenato'!H26-1</f>
        <v>#DIV/0!</v>
      </c>
      <c r="I26" s="36">
        <f>'SCC X Ano = Mecenato'!I60/'SCC X Ano = Mecenato'!I26-1</f>
        <v>2.530470045432498E-3</v>
      </c>
      <c r="J26" s="36">
        <f>'SCC X Ano = Mecenato'!J60/'SCC X Ano = Mecenato'!J26-1</f>
        <v>-0.16237568336898556</v>
      </c>
      <c r="K26" s="36" t="e">
        <f>'SCC X Ano = Mecenato'!K60/'SCC X Ano = Mecenato'!K26-1</f>
        <v>#DIV/0!</v>
      </c>
      <c r="L26" s="36">
        <f>'SCC X Ano = Mecenato'!L60/'SCC X Ano = Mecenato'!L26-1</f>
        <v>6.737331296304272E-2</v>
      </c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</row>
    <row r="27" spans="1:24" x14ac:dyDescent="0.25">
      <c r="A27" s="28" t="s">
        <v>272</v>
      </c>
      <c r="B27" s="36">
        <f>'SCC X Ano = Mecenato'!B61/'SCC X Ano = Mecenato'!B27-1</f>
        <v>8.8887999623193936E-2</v>
      </c>
      <c r="C27" s="36">
        <f>'SCC X Ano = Mecenato'!C61/'SCC X Ano = Mecenato'!C27-1</f>
        <v>8.714069834936633E-2</v>
      </c>
      <c r="D27" s="36">
        <f>'SCC X Ano = Mecenato'!D61/'SCC X Ano = Mecenato'!D27-1</f>
        <v>-5.3421858280779611E-2</v>
      </c>
      <c r="E27" s="36" t="e">
        <f>'SCC X Ano = Mecenato'!E61/'SCC X Ano = Mecenato'!E27-1</f>
        <v>#DIV/0!</v>
      </c>
      <c r="F27" s="36">
        <f>'SCC X Ano = Mecenato'!F61/'SCC X Ano = Mecenato'!F27-1</f>
        <v>2.3839233106879743E-2</v>
      </c>
      <c r="G27" s="36">
        <f>'SCC X Ano = Mecenato'!G61/'SCC X Ano = Mecenato'!G27-1</f>
        <v>0.41166428331077887</v>
      </c>
      <c r="H27" s="36" t="e">
        <f>'SCC X Ano = Mecenato'!H61/'SCC X Ano = Mecenato'!H27-1</f>
        <v>#DIV/0!</v>
      </c>
      <c r="I27" s="36">
        <f>'SCC X Ano = Mecenato'!I61/'SCC X Ano = Mecenato'!I27-1</f>
        <v>0.10835875927583305</v>
      </c>
      <c r="J27" s="36">
        <f>'SCC X Ano = Mecenato'!J61/'SCC X Ano = Mecenato'!J27-1</f>
        <v>-7.4031018987740893E-2</v>
      </c>
      <c r="K27" s="36" t="e">
        <f>'SCC X Ano = Mecenato'!K61/'SCC X Ano = Mecenato'!K27-1</f>
        <v>#DIV/0!</v>
      </c>
      <c r="L27" s="36">
        <f>'SCC X Ano = Mecenato'!L61/'SCC X Ano = Mecenato'!L27-1</f>
        <v>0.11462425325955894</v>
      </c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</row>
    <row r="28" spans="1:24" x14ac:dyDescent="0.25">
      <c r="A28" s="28" t="s">
        <v>273</v>
      </c>
      <c r="B28" s="36">
        <f>'SCC X Ano = Mecenato'!B62/'SCC X Ano = Mecenato'!B28-1</f>
        <v>-1</v>
      </c>
      <c r="C28" s="36">
        <f>'SCC X Ano = Mecenato'!C62/'SCC X Ano = Mecenato'!C28-1</f>
        <v>0</v>
      </c>
      <c r="D28" s="36">
        <f>'SCC X Ano = Mecenato'!D62/'SCC X Ano = Mecenato'!D28-1</f>
        <v>16.393442622950815</v>
      </c>
      <c r="E28" s="36" t="e">
        <f>'SCC X Ano = Mecenato'!E62/'SCC X Ano = Mecenato'!E28-1</f>
        <v>#DIV/0!</v>
      </c>
      <c r="F28" s="36" t="e">
        <f>'SCC X Ano = Mecenato'!F62/'SCC X Ano = Mecenato'!F28-1</f>
        <v>#DIV/0!</v>
      </c>
      <c r="G28" s="36" t="e">
        <f>'SCC X Ano = Mecenato'!G62/'SCC X Ano = Mecenato'!G28-1</f>
        <v>#DIV/0!</v>
      </c>
      <c r="H28" s="36" t="e">
        <f>'SCC X Ano = Mecenato'!H62/'SCC X Ano = Mecenato'!H28-1</f>
        <v>#DIV/0!</v>
      </c>
      <c r="I28" s="36" t="e">
        <f>'SCC X Ano = Mecenato'!I62/'SCC X Ano = Mecenato'!I28-1</f>
        <v>#DIV/0!</v>
      </c>
      <c r="J28" s="36" t="e">
        <f>'SCC X Ano = Mecenato'!J62/'SCC X Ano = Mecenato'!J28-1</f>
        <v>#DIV/0!</v>
      </c>
      <c r="K28" s="36" t="e">
        <f>'SCC X Ano = Mecenato'!K62/'SCC X Ano = Mecenato'!K28-1</f>
        <v>#DIV/0!</v>
      </c>
      <c r="L28" s="36">
        <f>'SCC X Ano = Mecenato'!L62/'SCC X Ano = Mecenato'!L28-1</f>
        <v>0.10938947452781966</v>
      </c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</row>
    <row r="29" spans="1:24" x14ac:dyDescent="0.25">
      <c r="A29" s="28" t="s">
        <v>274</v>
      </c>
      <c r="B29" s="36" t="e">
        <f>'SCC X Ano = Mecenato'!B63/'SCC X Ano = Mecenato'!B29-1</f>
        <v>#DIV/0!</v>
      </c>
      <c r="C29" s="36">
        <f>'SCC X Ano = Mecenato'!C63/'SCC X Ano = Mecenato'!C29-1</f>
        <v>-9.9359269451992027E-2</v>
      </c>
      <c r="D29" s="36">
        <f>'SCC X Ano = Mecenato'!D63/'SCC X Ano = Mecenato'!D29-1</f>
        <v>-0.81168831168831168</v>
      </c>
      <c r="E29" s="36" t="e">
        <f>'SCC X Ano = Mecenato'!E63/'SCC X Ano = Mecenato'!E29-1</f>
        <v>#DIV/0!</v>
      </c>
      <c r="F29" s="36" t="e">
        <f>'SCC X Ano = Mecenato'!F63/'SCC X Ano = Mecenato'!F29-1</f>
        <v>#DIV/0!</v>
      </c>
      <c r="G29" s="36" t="e">
        <f>'SCC X Ano = Mecenato'!G63/'SCC X Ano = Mecenato'!G29-1</f>
        <v>#DIV/0!</v>
      </c>
      <c r="H29" s="36" t="e">
        <f>'SCC X Ano = Mecenato'!H63/'SCC X Ano = Mecenato'!H29-1</f>
        <v>#DIV/0!</v>
      </c>
      <c r="I29" s="36">
        <f>'SCC X Ano = Mecenato'!I63/'SCC X Ano = Mecenato'!I29-1</f>
        <v>5.8650692884667954E-2</v>
      </c>
      <c r="J29" s="36" t="e">
        <f>'SCC X Ano = Mecenato'!J63/'SCC X Ano = Mecenato'!J29-1</f>
        <v>#DIV/0!</v>
      </c>
      <c r="K29" s="36" t="e">
        <f>'SCC X Ano = Mecenato'!K63/'SCC X Ano = Mecenato'!K29-1</f>
        <v>#DIV/0!</v>
      </c>
      <c r="L29" s="36">
        <f>'SCC X Ano = Mecenato'!L63/'SCC X Ano = Mecenato'!L29-1</f>
        <v>-7.1777998491831752E-2</v>
      </c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</row>
    <row r="30" spans="1:24" x14ac:dyDescent="0.25">
      <c r="A30" s="28" t="s">
        <v>275</v>
      </c>
      <c r="B30" s="36" t="e">
        <f>'SCC X Ano = Mecenato'!B64/'SCC X Ano = Mecenato'!B30-1</f>
        <v>#DIV/0!</v>
      </c>
      <c r="C30" s="36">
        <f>'SCC X Ano = Mecenato'!C64/'SCC X Ano = Mecenato'!C30-1</f>
        <v>-0.42724204029990631</v>
      </c>
      <c r="D30" s="36">
        <f>'SCC X Ano = Mecenato'!D64/'SCC X Ano = Mecenato'!D30-1</f>
        <v>-1</v>
      </c>
      <c r="E30" s="36" t="e">
        <f>'SCC X Ano = Mecenato'!E64/'SCC X Ano = Mecenato'!E30-1</f>
        <v>#DIV/0!</v>
      </c>
      <c r="F30" s="36">
        <f>'SCC X Ano = Mecenato'!F64/'SCC X Ano = Mecenato'!F30-1</f>
        <v>0.46746923083961645</v>
      </c>
      <c r="G30" s="36">
        <f>'SCC X Ano = Mecenato'!G64/'SCC X Ano = Mecenato'!G30-1</f>
        <v>0</v>
      </c>
      <c r="H30" s="36" t="e">
        <f>'SCC X Ano = Mecenato'!H64/'SCC X Ano = Mecenato'!H30-1</f>
        <v>#DIV/0!</v>
      </c>
      <c r="I30" s="36">
        <f>'SCC X Ano = Mecenato'!I64/'SCC X Ano = Mecenato'!I30-1</f>
        <v>2.815965887416505E-3</v>
      </c>
      <c r="J30" s="36">
        <f>'SCC X Ano = Mecenato'!J64/'SCC X Ano = Mecenato'!J30-1</f>
        <v>-1</v>
      </c>
      <c r="K30" s="36" t="e">
        <f>'SCC X Ano = Mecenato'!K64/'SCC X Ano = Mecenato'!K30-1</f>
        <v>#DIV/0!</v>
      </c>
      <c r="L30" s="36">
        <f>'SCC X Ano = Mecenato'!L64/'SCC X Ano = Mecenato'!L30-1</f>
        <v>-0.32267879328712856</v>
      </c>
      <c r="N30" s="28"/>
      <c r="O30" s="32"/>
      <c r="P30" s="32"/>
      <c r="Q30" s="32"/>
      <c r="R30" s="32"/>
      <c r="S30" s="32"/>
      <c r="T30" s="32"/>
      <c r="U30" s="32"/>
      <c r="V30" s="32"/>
      <c r="W30" s="32"/>
      <c r="X30" s="32"/>
    </row>
    <row r="31" spans="1:24" x14ac:dyDescent="0.25">
      <c r="A31" s="28" t="s">
        <v>276</v>
      </c>
      <c r="B31" s="36">
        <f>'SCC X Ano = Mecenato'!B65/'SCC X Ano = Mecenato'!B31-1</f>
        <v>-0.88856279348370504</v>
      </c>
      <c r="C31" s="36">
        <f>'SCC X Ano = Mecenato'!C65/'SCC X Ano = Mecenato'!C31-1</f>
        <v>2.8387544882132021E-2</v>
      </c>
      <c r="D31" s="36">
        <f>'SCC X Ano = Mecenato'!D65/'SCC X Ano = Mecenato'!D31-1</f>
        <v>-1.4901700685586827E-2</v>
      </c>
      <c r="E31" s="36" t="e">
        <f>'SCC X Ano = Mecenato'!E65/'SCC X Ano = Mecenato'!E31-1</f>
        <v>#DIV/0!</v>
      </c>
      <c r="F31" s="36">
        <f>'SCC X Ano = Mecenato'!F65/'SCC X Ano = Mecenato'!F31-1</f>
        <v>0.24163265060204697</v>
      </c>
      <c r="G31" s="36">
        <f>'SCC X Ano = Mecenato'!G65/'SCC X Ano = Mecenato'!G31-1</f>
        <v>0.82332759635934427</v>
      </c>
      <c r="H31" s="36" t="e">
        <f>'SCC X Ano = Mecenato'!H65/'SCC X Ano = Mecenato'!H31-1</f>
        <v>#DIV/0!</v>
      </c>
      <c r="I31" s="36">
        <f>'SCC X Ano = Mecenato'!I65/'SCC X Ano = Mecenato'!I31-1</f>
        <v>7.4995172262242837E-2</v>
      </c>
      <c r="J31" s="36">
        <f>'SCC X Ano = Mecenato'!J65/'SCC X Ano = Mecenato'!J31-1</f>
        <v>-1</v>
      </c>
      <c r="K31" s="36" t="e">
        <f>'SCC X Ano = Mecenato'!K65/'SCC X Ano = Mecenato'!K31-1</f>
        <v>#DIV/0!</v>
      </c>
      <c r="L31" s="36">
        <f>'SCC X Ano = Mecenato'!L65/'SCC X Ano = Mecenato'!L31-1</f>
        <v>-4.7997125899944426E-2</v>
      </c>
      <c r="N31" s="28"/>
      <c r="O31" s="32"/>
      <c r="P31" s="32"/>
      <c r="Q31" s="32"/>
      <c r="R31" s="32"/>
      <c r="S31" s="32"/>
      <c r="T31" s="32"/>
      <c r="U31" s="32"/>
      <c r="V31" s="32"/>
      <c r="W31" s="32"/>
      <c r="X31" s="32"/>
    </row>
    <row r="32" spans="1:24" x14ac:dyDescent="0.25">
      <c r="A32" s="28" t="s">
        <v>6</v>
      </c>
      <c r="B32" s="36">
        <f>'SCC X Ano = Mecenato'!B66/'SCC X Ano = Mecenato'!B32-1</f>
        <v>-0.13556220507552652</v>
      </c>
      <c r="C32" s="36">
        <f>'SCC X Ano = Mecenato'!C66/'SCC X Ano = Mecenato'!C32-1</f>
        <v>4.7517940400593428E-2</v>
      </c>
      <c r="D32" s="36">
        <f>'SCC X Ano = Mecenato'!D66/'SCC X Ano = Mecenato'!D32-1</f>
        <v>-3.3732745187266322E-2</v>
      </c>
      <c r="E32" s="36" t="e">
        <f>'SCC X Ano = Mecenato'!E66/'SCC X Ano = Mecenato'!E32-1</f>
        <v>#DIV/0!</v>
      </c>
      <c r="F32" s="36">
        <f>'SCC X Ano = Mecenato'!F66/'SCC X Ano = Mecenato'!F32-1</f>
        <v>1.1233214878841213E-2</v>
      </c>
      <c r="G32" s="36">
        <f>'SCC X Ano = Mecenato'!G66/'SCC X Ano = Mecenato'!G32-1</f>
        <v>3.7131369981356022E-2</v>
      </c>
      <c r="H32" s="36" t="e">
        <f>'SCC X Ano = Mecenato'!H66/'SCC X Ano = Mecenato'!H32-1</f>
        <v>#DIV/0!</v>
      </c>
      <c r="I32" s="36">
        <f>'SCC X Ano = Mecenato'!I66/'SCC X Ano = Mecenato'!I32-1</f>
        <v>9.2521676840188638E-2</v>
      </c>
      <c r="J32" s="36">
        <f>'SCC X Ano = Mecenato'!J66/'SCC X Ano = Mecenato'!J32-1</f>
        <v>-7.8646018733243284E-2</v>
      </c>
      <c r="K32" s="36" t="e">
        <f>'SCC X Ano = Mecenato'!K66/'SCC X Ano = Mecenato'!K32-1</f>
        <v>#DIV/0!</v>
      </c>
      <c r="L32" s="36">
        <f>'SCC X Ano = Mecenato'!L66/'SCC X Ano = Mecenato'!L32-1</f>
        <v>1.5662997318490302E-2</v>
      </c>
      <c r="N32" s="28"/>
      <c r="O32" s="32"/>
      <c r="P32" s="32"/>
      <c r="Q32" s="32"/>
      <c r="R32" s="32"/>
      <c r="S32" s="32"/>
      <c r="T32" s="32"/>
      <c r="U32" s="32"/>
      <c r="V32" s="32"/>
      <c r="W32" s="32"/>
      <c r="X32" s="32"/>
    </row>
    <row r="33" spans="1:24" x14ac:dyDescent="0.25">
      <c r="A33" s="28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</row>
    <row r="34" spans="1:24" x14ac:dyDescent="0.25">
      <c r="A34" s="28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</row>
    <row r="35" spans="1:24" x14ac:dyDescent="0.25">
      <c r="A35" s="28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</row>
    <row r="36" spans="1:24" x14ac:dyDescent="0.25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</row>
    <row r="37" spans="1:24" x14ac:dyDescent="0.25">
      <c r="A37" s="28"/>
      <c r="B37" s="30">
        <v>2009</v>
      </c>
      <c r="C37" s="30">
        <v>2009</v>
      </c>
      <c r="D37" s="30">
        <v>2009</v>
      </c>
      <c r="E37" s="30">
        <v>2009</v>
      </c>
      <c r="F37" s="30">
        <v>2009</v>
      </c>
      <c r="G37" s="30">
        <v>2009</v>
      </c>
      <c r="H37" s="30">
        <v>2009</v>
      </c>
      <c r="I37" s="30">
        <v>2009</v>
      </c>
      <c r="J37" s="30">
        <v>2009</v>
      </c>
      <c r="K37" s="30">
        <v>2009</v>
      </c>
    </row>
    <row r="38" spans="1:24" x14ac:dyDescent="0.25">
      <c r="A38" s="28"/>
      <c r="B38" s="28" t="s">
        <v>283</v>
      </c>
      <c r="C38" s="28" t="s">
        <v>284</v>
      </c>
      <c r="D38" s="28" t="s">
        <v>285</v>
      </c>
      <c r="E38" s="28" t="s">
        <v>286</v>
      </c>
      <c r="F38" s="28" t="s">
        <v>287</v>
      </c>
      <c r="G38" s="28" t="s">
        <v>288</v>
      </c>
      <c r="H38" s="28" t="s">
        <v>289</v>
      </c>
      <c r="I38" s="28" t="s">
        <v>290</v>
      </c>
      <c r="J38" s="28" t="s">
        <v>291</v>
      </c>
      <c r="K38" s="28" t="s">
        <v>292</v>
      </c>
      <c r="L38" s="28" t="s">
        <v>293</v>
      </c>
      <c r="O38" s="28"/>
      <c r="P38" s="28"/>
      <c r="Q38" s="28"/>
      <c r="R38" s="28"/>
      <c r="S38" s="28"/>
      <c r="T38" s="28"/>
      <c r="U38" s="28"/>
      <c r="V38" s="28"/>
      <c r="W38" s="28"/>
      <c r="X38" s="28"/>
    </row>
    <row r="39" spans="1:24" x14ac:dyDescent="0.25">
      <c r="A39" s="28" t="s">
        <v>250</v>
      </c>
      <c r="B39" s="36" t="e">
        <f>'SCC X Ano = Mecenato'!B73/'SCC X Ano = Mecenato'!B39-1</f>
        <v>#DIV/0!</v>
      </c>
      <c r="C39" s="36" t="e">
        <f>'SCC X Ano = Mecenato'!C73/'SCC X Ano = Mecenato'!C39-1</f>
        <v>#DIV/0!</v>
      </c>
      <c r="D39" s="36">
        <f>'SCC X Ano = Mecenato'!D73/'SCC X Ano = Mecenato'!D39-1</f>
        <v>-1</v>
      </c>
      <c r="E39" s="36" t="e">
        <f>'SCC X Ano = Mecenato'!E73/'SCC X Ano = Mecenato'!E39-1</f>
        <v>#DIV/0!</v>
      </c>
      <c r="F39" s="36">
        <f>'SCC X Ano = Mecenato'!F73/'SCC X Ano = Mecenato'!F39-1</f>
        <v>0</v>
      </c>
      <c r="G39" s="36" t="e">
        <f>'SCC X Ano = Mecenato'!G73/'SCC X Ano = Mecenato'!G39-1</f>
        <v>#DIV/0!</v>
      </c>
      <c r="H39" s="36" t="e">
        <f>'SCC X Ano = Mecenato'!H73/'SCC X Ano = Mecenato'!H39-1</f>
        <v>#DIV/0!</v>
      </c>
      <c r="I39" s="36" t="e">
        <f>'SCC X Ano = Mecenato'!I73/'SCC X Ano = Mecenato'!I39-1</f>
        <v>#DIV/0!</v>
      </c>
      <c r="J39" s="36" t="e">
        <f>'SCC X Ano = Mecenato'!J73/'SCC X Ano = Mecenato'!J39-1</f>
        <v>#DIV/0!</v>
      </c>
      <c r="K39" s="36" t="e">
        <f>'SCC X Ano = Mecenato'!K73/'SCC X Ano = Mecenato'!K39-1</f>
        <v>#DIV/0!</v>
      </c>
      <c r="L39" s="36">
        <f>'SCC X Ano = Mecenato'!L73/'SCC X Ano = Mecenato'!L39-1</f>
        <v>-0.94232412604695059</v>
      </c>
      <c r="N39" s="28"/>
      <c r="O39" s="32"/>
      <c r="P39" s="32"/>
      <c r="Q39" s="32"/>
      <c r="R39" s="32"/>
      <c r="S39" s="32"/>
      <c r="T39" s="32"/>
      <c r="U39" s="32"/>
      <c r="V39" s="32"/>
      <c r="W39" s="32"/>
      <c r="X39" s="32"/>
    </row>
    <row r="40" spans="1:24" x14ac:dyDescent="0.25">
      <c r="A40" s="28" t="s">
        <v>251</v>
      </c>
      <c r="B40" s="36" t="e">
        <f>'SCC X Ano = Mecenato'!B74/'SCC X Ano = Mecenato'!B40-1</f>
        <v>#DIV/0!</v>
      </c>
      <c r="C40" s="36">
        <f>'SCC X Ano = Mecenato'!C74/'SCC X Ano = Mecenato'!C40-1</f>
        <v>0</v>
      </c>
      <c r="D40" s="36" t="e">
        <f>'SCC X Ano = Mecenato'!D74/'SCC X Ano = Mecenato'!D40-1</f>
        <v>#DIV/0!</v>
      </c>
      <c r="E40" s="36" t="e">
        <f>'SCC X Ano = Mecenato'!E74/'SCC X Ano = Mecenato'!E40-1</f>
        <v>#DIV/0!</v>
      </c>
      <c r="F40" s="36" t="e">
        <f>'SCC X Ano = Mecenato'!F74/'SCC X Ano = Mecenato'!F40-1</f>
        <v>#DIV/0!</v>
      </c>
      <c r="G40" s="36" t="e">
        <f>'SCC X Ano = Mecenato'!G74/'SCC X Ano = Mecenato'!G40-1</f>
        <v>#DIV/0!</v>
      </c>
      <c r="H40" s="36" t="e">
        <f>'SCC X Ano = Mecenato'!H74/'SCC X Ano = Mecenato'!H40-1</f>
        <v>#DIV/0!</v>
      </c>
      <c r="I40" s="36" t="e">
        <f>'SCC X Ano = Mecenato'!I74/'SCC X Ano = Mecenato'!I40-1</f>
        <v>#DIV/0!</v>
      </c>
      <c r="J40" s="36" t="e">
        <f>'SCC X Ano = Mecenato'!J74/'SCC X Ano = Mecenato'!J40-1</f>
        <v>#DIV/0!</v>
      </c>
      <c r="K40" s="36" t="e">
        <f>'SCC X Ano = Mecenato'!K74/'SCC X Ano = Mecenato'!K40-1</f>
        <v>#DIV/0!</v>
      </c>
      <c r="L40" s="36">
        <f>'SCC X Ano = Mecenato'!L74/'SCC X Ano = Mecenato'!L40-1</f>
        <v>0</v>
      </c>
      <c r="N40" s="28"/>
      <c r="O40" s="32"/>
      <c r="P40" s="32"/>
      <c r="Q40" s="32"/>
      <c r="R40" s="32"/>
      <c r="S40" s="32"/>
      <c r="T40" s="32"/>
      <c r="U40" s="32"/>
      <c r="V40" s="32"/>
      <c r="W40" s="32"/>
      <c r="X40" s="32"/>
    </row>
    <row r="41" spans="1:24" x14ac:dyDescent="0.25">
      <c r="A41" s="28" t="s">
        <v>252</v>
      </c>
      <c r="B41" s="36" t="e">
        <f>'SCC X Ano = Mecenato'!B75/'SCC X Ano = Mecenato'!B41-1</f>
        <v>#DIV/0!</v>
      </c>
      <c r="C41" s="36">
        <f>'SCC X Ano = Mecenato'!C75/'SCC X Ano = Mecenato'!C41-1</f>
        <v>0.77480690015341902</v>
      </c>
      <c r="D41" s="36">
        <f>'SCC X Ano = Mecenato'!D75/'SCC X Ano = Mecenato'!D41-1</f>
        <v>0.36520882759250339</v>
      </c>
      <c r="E41" s="36" t="e">
        <f>'SCC X Ano = Mecenato'!E75/'SCC X Ano = Mecenato'!E41-1</f>
        <v>#DIV/0!</v>
      </c>
      <c r="F41" s="36" t="e">
        <f>'SCC X Ano = Mecenato'!F75/'SCC X Ano = Mecenato'!F41-1</f>
        <v>#DIV/0!</v>
      </c>
      <c r="G41" s="36" t="e">
        <f>'SCC X Ano = Mecenato'!G75/'SCC X Ano = Mecenato'!G41-1</f>
        <v>#DIV/0!</v>
      </c>
      <c r="H41" s="36" t="e">
        <f>'SCC X Ano = Mecenato'!H75/'SCC X Ano = Mecenato'!H41-1</f>
        <v>#DIV/0!</v>
      </c>
      <c r="I41" s="36" t="e">
        <f>'SCC X Ano = Mecenato'!I75/'SCC X Ano = Mecenato'!I41-1</f>
        <v>#DIV/0!</v>
      </c>
      <c r="J41" s="36" t="e">
        <f>'SCC X Ano = Mecenato'!J75/'SCC X Ano = Mecenato'!J41-1</f>
        <v>#DIV/0!</v>
      </c>
      <c r="K41" s="36" t="e">
        <f>'SCC X Ano = Mecenato'!K75/'SCC X Ano = Mecenato'!K41-1</f>
        <v>#DIV/0!</v>
      </c>
      <c r="L41" s="36">
        <f>'SCC X Ano = Mecenato'!L75/'SCC X Ano = Mecenato'!L41-1</f>
        <v>0.94683783584105918</v>
      </c>
      <c r="N41" s="28"/>
      <c r="O41" s="32"/>
      <c r="P41" s="32"/>
      <c r="Q41" s="32"/>
      <c r="R41" s="32"/>
      <c r="S41" s="32"/>
      <c r="T41" s="32"/>
      <c r="U41" s="32"/>
      <c r="V41" s="32"/>
      <c r="W41" s="32"/>
      <c r="X41" s="32"/>
    </row>
    <row r="42" spans="1:24" x14ac:dyDescent="0.25">
      <c r="A42" s="28" t="s">
        <v>253</v>
      </c>
      <c r="B42" s="36" t="e">
        <f>'SCC X Ano = Mecenato'!B76/'SCC X Ano = Mecenato'!B42-1</f>
        <v>#DIV/0!</v>
      </c>
      <c r="C42" s="36" t="e">
        <f>'SCC X Ano = Mecenato'!C76/'SCC X Ano = Mecenato'!C42-1</f>
        <v>#DIV/0!</v>
      </c>
      <c r="D42" s="36" t="e">
        <f>'SCC X Ano = Mecenato'!D76/'SCC X Ano = Mecenato'!D42-1</f>
        <v>#DIV/0!</v>
      </c>
      <c r="E42" s="36" t="e">
        <f>'SCC X Ano = Mecenato'!E76/'SCC X Ano = Mecenato'!E42-1</f>
        <v>#DIV/0!</v>
      </c>
      <c r="F42" s="36" t="e">
        <f>'SCC X Ano = Mecenato'!F76/'SCC X Ano = Mecenato'!F42-1</f>
        <v>#DIV/0!</v>
      </c>
      <c r="G42" s="36" t="e">
        <f>'SCC X Ano = Mecenato'!G76/'SCC X Ano = Mecenato'!G42-1</f>
        <v>#DIV/0!</v>
      </c>
      <c r="H42" s="36" t="e">
        <f>'SCC X Ano = Mecenato'!H76/'SCC X Ano = Mecenato'!H42-1</f>
        <v>#DIV/0!</v>
      </c>
      <c r="I42" s="36" t="e">
        <f>'SCC X Ano = Mecenato'!I76/'SCC X Ano = Mecenato'!I42-1</f>
        <v>#DIV/0!</v>
      </c>
      <c r="J42" s="36" t="e">
        <f>'SCC X Ano = Mecenato'!J76/'SCC X Ano = Mecenato'!J42-1</f>
        <v>#DIV/0!</v>
      </c>
      <c r="K42" s="36" t="e">
        <f>'SCC X Ano = Mecenato'!K76/'SCC X Ano = Mecenato'!K42-1</f>
        <v>#DIV/0!</v>
      </c>
      <c r="L42" s="36" t="e">
        <f>'SCC X Ano = Mecenato'!L76/'SCC X Ano = Mecenato'!L42-1</f>
        <v>#DIV/0!</v>
      </c>
      <c r="N42" s="28"/>
      <c r="O42" s="32"/>
      <c r="P42" s="32"/>
      <c r="Q42" s="32"/>
      <c r="R42" s="32"/>
      <c r="S42" s="32"/>
      <c r="T42" s="32"/>
      <c r="U42" s="32"/>
      <c r="V42" s="32"/>
      <c r="W42" s="32"/>
      <c r="X42" s="32"/>
    </row>
    <row r="43" spans="1:24" x14ac:dyDescent="0.25">
      <c r="A43" s="28" t="s">
        <v>254</v>
      </c>
      <c r="B43" s="36" t="e">
        <f>'SCC X Ano = Mecenato'!B77/'SCC X Ano = Mecenato'!B43-1</f>
        <v>#DIV/0!</v>
      </c>
      <c r="C43" s="36">
        <f>'SCC X Ano = Mecenato'!C77/'SCC X Ano = Mecenato'!C43-1</f>
        <v>-0.21241586874603169</v>
      </c>
      <c r="D43" s="36" t="e">
        <f>'SCC X Ano = Mecenato'!D77/'SCC X Ano = Mecenato'!D43-1</f>
        <v>#DIV/0!</v>
      </c>
      <c r="E43" s="36" t="e">
        <f>'SCC X Ano = Mecenato'!E77/'SCC X Ano = Mecenato'!E43-1</f>
        <v>#DIV/0!</v>
      </c>
      <c r="F43" s="36">
        <f>'SCC X Ano = Mecenato'!F77/'SCC X Ano = Mecenato'!F43-1</f>
        <v>-0.99861690589123409</v>
      </c>
      <c r="G43" s="36" t="e">
        <f>'SCC X Ano = Mecenato'!G77/'SCC X Ano = Mecenato'!G43-1</f>
        <v>#DIV/0!</v>
      </c>
      <c r="H43" s="36" t="e">
        <f>'SCC X Ano = Mecenato'!H77/'SCC X Ano = Mecenato'!H43-1</f>
        <v>#DIV/0!</v>
      </c>
      <c r="I43" s="36" t="e">
        <f>'SCC X Ano = Mecenato'!I77/'SCC X Ano = Mecenato'!I43-1</f>
        <v>#DIV/0!</v>
      </c>
      <c r="J43" s="36" t="e">
        <f>'SCC X Ano = Mecenato'!J77/'SCC X Ano = Mecenato'!J43-1</f>
        <v>#DIV/0!</v>
      </c>
      <c r="K43" s="36" t="e">
        <f>'SCC X Ano = Mecenato'!K77/'SCC X Ano = Mecenato'!K43-1</f>
        <v>#DIV/0!</v>
      </c>
      <c r="L43" s="36">
        <f>'SCC X Ano = Mecenato'!L77/'SCC X Ano = Mecenato'!L43-1</f>
        <v>0.44352991448901502</v>
      </c>
      <c r="N43" s="28"/>
      <c r="O43" s="32"/>
      <c r="P43" s="32"/>
      <c r="Q43" s="32"/>
      <c r="R43" s="32"/>
      <c r="S43" s="32"/>
      <c r="T43" s="32"/>
      <c r="U43" s="32"/>
      <c r="V43" s="32"/>
      <c r="W43" s="32"/>
      <c r="X43" s="32"/>
    </row>
    <row r="44" spans="1:24" x14ac:dyDescent="0.25">
      <c r="A44" s="28" t="s">
        <v>255</v>
      </c>
      <c r="B44" s="36" t="e">
        <f>'SCC X Ano = Mecenato'!B78/'SCC X Ano = Mecenato'!B44-1</f>
        <v>#DIV/0!</v>
      </c>
      <c r="C44" s="36" t="e">
        <f>'SCC X Ano = Mecenato'!C78/'SCC X Ano = Mecenato'!C44-1</f>
        <v>#DIV/0!</v>
      </c>
      <c r="D44" s="36" t="e">
        <f>'SCC X Ano = Mecenato'!D78/'SCC X Ano = Mecenato'!D44-1</f>
        <v>#DIV/0!</v>
      </c>
      <c r="E44" s="36" t="e">
        <f>'SCC X Ano = Mecenato'!E78/'SCC X Ano = Mecenato'!E44-1</f>
        <v>#DIV/0!</v>
      </c>
      <c r="F44" s="36" t="e">
        <f>'SCC X Ano = Mecenato'!F78/'SCC X Ano = Mecenato'!F44-1</f>
        <v>#DIV/0!</v>
      </c>
      <c r="G44" s="36" t="e">
        <f>'SCC X Ano = Mecenato'!G78/'SCC X Ano = Mecenato'!G44-1</f>
        <v>#DIV/0!</v>
      </c>
      <c r="H44" s="36" t="e">
        <f>'SCC X Ano = Mecenato'!H78/'SCC X Ano = Mecenato'!H44-1</f>
        <v>#DIV/0!</v>
      </c>
      <c r="I44" s="36" t="e">
        <f>'SCC X Ano = Mecenato'!I78/'SCC X Ano = Mecenato'!I44-1</f>
        <v>#DIV/0!</v>
      </c>
      <c r="J44" s="36" t="e">
        <f>'SCC X Ano = Mecenato'!J78/'SCC X Ano = Mecenato'!J44-1</f>
        <v>#DIV/0!</v>
      </c>
      <c r="K44" s="36" t="e">
        <f>'SCC X Ano = Mecenato'!K78/'SCC X Ano = Mecenato'!K44-1</f>
        <v>#DIV/0!</v>
      </c>
      <c r="L44" s="36">
        <f>'SCC X Ano = Mecenato'!L78/'SCC X Ano = Mecenato'!L44-1</f>
        <v>-1</v>
      </c>
      <c r="N44" s="28"/>
      <c r="O44" s="32"/>
      <c r="P44" s="32"/>
      <c r="Q44" s="32"/>
      <c r="R44" s="32"/>
      <c r="S44" s="32"/>
      <c r="T44" s="32"/>
      <c r="U44" s="32"/>
      <c r="V44" s="32"/>
      <c r="W44" s="32"/>
      <c r="X44" s="32"/>
    </row>
    <row r="45" spans="1:24" x14ac:dyDescent="0.25">
      <c r="A45" s="28" t="s">
        <v>256</v>
      </c>
      <c r="B45" s="36" t="e">
        <f>'SCC X Ano = Mecenato'!B79/'SCC X Ano = Mecenato'!B45-1</f>
        <v>#DIV/0!</v>
      </c>
      <c r="C45" s="36" t="e">
        <f>'SCC X Ano = Mecenato'!C79/'SCC X Ano = Mecenato'!C45-1</f>
        <v>#DIV/0!</v>
      </c>
      <c r="D45" s="36" t="e">
        <f>'SCC X Ano = Mecenato'!D79/'SCC X Ano = Mecenato'!D45-1</f>
        <v>#DIV/0!</v>
      </c>
      <c r="E45" s="36" t="e">
        <f>'SCC X Ano = Mecenato'!E79/'SCC X Ano = Mecenato'!E45-1</f>
        <v>#DIV/0!</v>
      </c>
      <c r="F45" s="36" t="e">
        <f>'SCC X Ano = Mecenato'!F79/'SCC X Ano = Mecenato'!F45-1</f>
        <v>#DIV/0!</v>
      </c>
      <c r="G45" s="36" t="e">
        <f>'SCC X Ano = Mecenato'!G79/'SCC X Ano = Mecenato'!G45-1</f>
        <v>#DIV/0!</v>
      </c>
      <c r="H45" s="36" t="e">
        <f>'SCC X Ano = Mecenato'!H79/'SCC X Ano = Mecenato'!H45-1</f>
        <v>#DIV/0!</v>
      </c>
      <c r="I45" s="36" t="e">
        <f>'SCC X Ano = Mecenato'!I79/'SCC X Ano = Mecenato'!I45-1</f>
        <v>#DIV/0!</v>
      </c>
      <c r="J45" s="36" t="e">
        <f>'SCC X Ano = Mecenato'!J79/'SCC X Ano = Mecenato'!J45-1</f>
        <v>#DIV/0!</v>
      </c>
      <c r="K45" s="36" t="e">
        <f>'SCC X Ano = Mecenato'!K79/'SCC X Ano = Mecenato'!K45-1</f>
        <v>#DIV/0!</v>
      </c>
      <c r="L45" s="36" t="e">
        <f>'SCC X Ano = Mecenato'!L79/'SCC X Ano = Mecenato'!L45-1</f>
        <v>#DIV/0!</v>
      </c>
      <c r="N45" s="28"/>
      <c r="O45" s="32"/>
      <c r="P45" s="32"/>
      <c r="Q45" s="32"/>
      <c r="R45" s="32"/>
      <c r="S45" s="32"/>
      <c r="T45" s="32"/>
      <c r="U45" s="32"/>
      <c r="V45" s="32"/>
      <c r="W45" s="32"/>
      <c r="X45" s="32"/>
    </row>
    <row r="46" spans="1:24" x14ac:dyDescent="0.25">
      <c r="A46" s="28" t="s">
        <v>257</v>
      </c>
      <c r="B46" s="36" t="e">
        <f>'SCC X Ano = Mecenato'!B80/'SCC X Ano = Mecenato'!B46-1</f>
        <v>#DIV/0!</v>
      </c>
      <c r="C46" s="36" t="e">
        <f>'SCC X Ano = Mecenato'!C80/'SCC X Ano = Mecenato'!C46-1</f>
        <v>#DIV/0!</v>
      </c>
      <c r="D46" s="36" t="e">
        <f>'SCC X Ano = Mecenato'!D80/'SCC X Ano = Mecenato'!D46-1</f>
        <v>#DIV/0!</v>
      </c>
      <c r="E46" s="36" t="e">
        <f>'SCC X Ano = Mecenato'!E80/'SCC X Ano = Mecenato'!E46-1</f>
        <v>#DIV/0!</v>
      </c>
      <c r="F46" s="36">
        <f>'SCC X Ano = Mecenato'!F80/'SCC X Ano = Mecenato'!F46-1</f>
        <v>-1</v>
      </c>
      <c r="G46" s="36" t="e">
        <f>'SCC X Ano = Mecenato'!G80/'SCC X Ano = Mecenato'!G46-1</f>
        <v>#DIV/0!</v>
      </c>
      <c r="H46" s="36" t="e">
        <f>'SCC X Ano = Mecenato'!H80/'SCC X Ano = Mecenato'!H46-1</f>
        <v>#DIV/0!</v>
      </c>
      <c r="I46" s="36" t="e">
        <f>'SCC X Ano = Mecenato'!I80/'SCC X Ano = Mecenato'!I46-1</f>
        <v>#DIV/0!</v>
      </c>
      <c r="J46" s="36" t="e">
        <f>'SCC X Ano = Mecenato'!J80/'SCC X Ano = Mecenato'!J46-1</f>
        <v>#DIV/0!</v>
      </c>
      <c r="K46" s="36" t="e">
        <f>'SCC X Ano = Mecenato'!K80/'SCC X Ano = Mecenato'!K46-1</f>
        <v>#DIV/0!</v>
      </c>
      <c r="L46" s="36">
        <f>'SCC X Ano = Mecenato'!L80/'SCC X Ano = Mecenato'!L46-1</f>
        <v>9.8787066321355947</v>
      </c>
      <c r="N46" s="28"/>
      <c r="O46" s="32"/>
      <c r="P46" s="32"/>
      <c r="Q46" s="32"/>
      <c r="R46" s="32"/>
      <c r="S46" s="32"/>
      <c r="T46" s="32"/>
      <c r="U46" s="32"/>
      <c r="V46" s="32"/>
      <c r="W46" s="32"/>
      <c r="X46" s="32"/>
    </row>
    <row r="47" spans="1:24" x14ac:dyDescent="0.25">
      <c r="A47" s="28" t="s">
        <v>258</v>
      </c>
      <c r="B47" s="36" t="e">
        <f>'SCC X Ano = Mecenato'!B81/'SCC X Ano = Mecenato'!B47-1</f>
        <v>#DIV/0!</v>
      </c>
      <c r="C47" s="36">
        <f>'SCC X Ano = Mecenato'!C81/'SCC X Ano = Mecenato'!C47-1</f>
        <v>-0.26683818932593117</v>
      </c>
      <c r="D47" s="36" t="e">
        <f>'SCC X Ano = Mecenato'!D81/'SCC X Ano = Mecenato'!D47-1</f>
        <v>#DIV/0!</v>
      </c>
      <c r="E47" s="36" t="e">
        <f>'SCC X Ano = Mecenato'!E81/'SCC X Ano = Mecenato'!E47-1</f>
        <v>#DIV/0!</v>
      </c>
      <c r="F47" s="36" t="e">
        <f>'SCC X Ano = Mecenato'!F81/'SCC X Ano = Mecenato'!F47-1</f>
        <v>#DIV/0!</v>
      </c>
      <c r="G47" s="36" t="e">
        <f>'SCC X Ano = Mecenato'!G81/'SCC X Ano = Mecenato'!G47-1</f>
        <v>#DIV/0!</v>
      </c>
      <c r="H47" s="36" t="e">
        <f>'SCC X Ano = Mecenato'!H81/'SCC X Ano = Mecenato'!H47-1</f>
        <v>#DIV/0!</v>
      </c>
      <c r="I47" s="36">
        <f>'SCC X Ano = Mecenato'!I81/'SCC X Ano = Mecenato'!I47-1</f>
        <v>0</v>
      </c>
      <c r="J47" s="36">
        <f>'SCC X Ano = Mecenato'!J81/'SCC X Ano = Mecenato'!J47-1</f>
        <v>-1</v>
      </c>
      <c r="K47" s="36" t="e">
        <f>'SCC X Ano = Mecenato'!K81/'SCC X Ano = Mecenato'!K47-1</f>
        <v>#DIV/0!</v>
      </c>
      <c r="L47" s="36">
        <f>'SCC X Ano = Mecenato'!L81/'SCC X Ano = Mecenato'!L47-1</f>
        <v>-0.31924123270402849</v>
      </c>
      <c r="N47" s="28"/>
      <c r="O47" s="32"/>
      <c r="P47" s="32"/>
      <c r="Q47" s="32"/>
      <c r="R47" s="32"/>
      <c r="S47" s="32"/>
      <c r="T47" s="32"/>
      <c r="U47" s="32"/>
      <c r="V47" s="32"/>
      <c r="W47" s="32"/>
      <c r="X47" s="32"/>
    </row>
    <row r="48" spans="1:24" x14ac:dyDescent="0.25">
      <c r="A48" s="28" t="s">
        <v>259</v>
      </c>
      <c r="B48" s="36" t="e">
        <f>'SCC X Ano = Mecenato'!B82/'SCC X Ano = Mecenato'!B48-1</f>
        <v>#DIV/0!</v>
      </c>
      <c r="C48" s="36">
        <f>'SCC X Ano = Mecenato'!C82/'SCC X Ano = Mecenato'!C48-1</f>
        <v>0.11636594274201761</v>
      </c>
      <c r="D48" s="36">
        <f>'SCC X Ano = Mecenato'!D82/'SCC X Ano = Mecenato'!D48-1</f>
        <v>0.13145852966016269</v>
      </c>
      <c r="E48" s="36" t="e">
        <f>'SCC X Ano = Mecenato'!E82/'SCC X Ano = Mecenato'!E48-1</f>
        <v>#DIV/0!</v>
      </c>
      <c r="F48" s="36">
        <f>'SCC X Ano = Mecenato'!F82/'SCC X Ano = Mecenato'!F48-1</f>
        <v>0.26945883415016847</v>
      </c>
      <c r="G48" s="36">
        <f>'SCC X Ano = Mecenato'!G82/'SCC X Ano = Mecenato'!G48-1</f>
        <v>0.85144363069155404</v>
      </c>
      <c r="H48" s="36" t="e">
        <f>'SCC X Ano = Mecenato'!H82/'SCC X Ano = Mecenato'!H48-1</f>
        <v>#DIV/0!</v>
      </c>
      <c r="I48" s="36">
        <f>'SCC X Ano = Mecenato'!I82/'SCC X Ano = Mecenato'!I48-1</f>
        <v>-0.19803514819349743</v>
      </c>
      <c r="J48" s="36" t="e">
        <f>'SCC X Ano = Mecenato'!J82/'SCC X Ano = Mecenato'!J48-1</f>
        <v>#DIV/0!</v>
      </c>
      <c r="K48" s="36" t="e">
        <f>'SCC X Ano = Mecenato'!K82/'SCC X Ano = Mecenato'!K48-1</f>
        <v>#DIV/0!</v>
      </c>
      <c r="L48" s="36">
        <f>'SCC X Ano = Mecenato'!L82/'SCC X Ano = Mecenato'!L48-1</f>
        <v>0.10924684686878883</v>
      </c>
      <c r="N48" s="28"/>
      <c r="O48" s="32"/>
      <c r="P48" s="32"/>
      <c r="Q48" s="32"/>
      <c r="R48" s="32"/>
      <c r="S48" s="32"/>
      <c r="T48" s="32"/>
      <c r="U48" s="32"/>
      <c r="V48" s="32"/>
      <c r="W48" s="32"/>
      <c r="X48" s="32"/>
    </row>
    <row r="49" spans="1:24" x14ac:dyDescent="0.25">
      <c r="A49" s="28" t="s">
        <v>260</v>
      </c>
      <c r="B49" s="36" t="e">
        <f>'SCC X Ano = Mecenato'!B83/'SCC X Ano = Mecenato'!B49-1</f>
        <v>#DIV/0!</v>
      </c>
      <c r="C49" s="36">
        <f>'SCC X Ano = Mecenato'!C83/'SCC X Ano = Mecenato'!C49-1</f>
        <v>-6.3004628037623411E-2</v>
      </c>
      <c r="D49" s="36" t="e">
        <f>'SCC X Ano = Mecenato'!D83/'SCC X Ano = Mecenato'!D49-1</f>
        <v>#DIV/0!</v>
      </c>
      <c r="E49" s="36" t="e">
        <f>'SCC X Ano = Mecenato'!E83/'SCC X Ano = Mecenato'!E49-1</f>
        <v>#DIV/0!</v>
      </c>
      <c r="F49" s="36" t="e">
        <f>'SCC X Ano = Mecenato'!F83/'SCC X Ano = Mecenato'!F49-1</f>
        <v>#DIV/0!</v>
      </c>
      <c r="G49" s="36" t="e">
        <f>'SCC X Ano = Mecenato'!G83/'SCC X Ano = Mecenato'!G49-1</f>
        <v>#DIV/0!</v>
      </c>
      <c r="H49" s="36" t="e">
        <f>'SCC X Ano = Mecenato'!H83/'SCC X Ano = Mecenato'!H49-1</f>
        <v>#DIV/0!</v>
      </c>
      <c r="I49" s="36" t="e">
        <f>'SCC X Ano = Mecenato'!I83/'SCC X Ano = Mecenato'!I49-1</f>
        <v>#DIV/0!</v>
      </c>
      <c r="J49" s="36" t="e">
        <f>'SCC X Ano = Mecenato'!J83/'SCC X Ano = Mecenato'!J49-1</f>
        <v>#DIV/0!</v>
      </c>
      <c r="K49" s="36" t="e">
        <f>'SCC X Ano = Mecenato'!K83/'SCC X Ano = Mecenato'!K49-1</f>
        <v>#DIV/0!</v>
      </c>
      <c r="L49" s="36">
        <f>'SCC X Ano = Mecenato'!L83/'SCC X Ano = Mecenato'!L49-1</f>
        <v>-6.3004628037623411E-2</v>
      </c>
      <c r="N49" s="28"/>
      <c r="O49" s="32"/>
      <c r="P49" s="32"/>
      <c r="Q49" s="32"/>
      <c r="R49" s="32"/>
      <c r="S49" s="32"/>
      <c r="T49" s="32"/>
      <c r="U49" s="32"/>
      <c r="V49" s="32"/>
      <c r="W49" s="32"/>
      <c r="X49" s="32"/>
    </row>
    <row r="50" spans="1:24" x14ac:dyDescent="0.25">
      <c r="A50" s="28" t="s">
        <v>261</v>
      </c>
      <c r="B50" s="36">
        <f>'SCC X Ano = Mecenato'!B84/'SCC X Ano = Mecenato'!B50-1</f>
        <v>0</v>
      </c>
      <c r="C50" s="36">
        <f>'SCC X Ano = Mecenato'!C84/'SCC X Ano = Mecenato'!C50-1</f>
        <v>-0.64046768471440019</v>
      </c>
      <c r="D50" s="36" t="e">
        <f>'SCC X Ano = Mecenato'!D84/'SCC X Ano = Mecenato'!D50-1</f>
        <v>#DIV/0!</v>
      </c>
      <c r="E50" s="36" t="e">
        <f>'SCC X Ano = Mecenato'!E84/'SCC X Ano = Mecenato'!E50-1</f>
        <v>#DIV/0!</v>
      </c>
      <c r="F50" s="36" t="e">
        <f>'SCC X Ano = Mecenato'!F84/'SCC X Ano = Mecenato'!F50-1</f>
        <v>#DIV/0!</v>
      </c>
      <c r="G50" s="36" t="e">
        <f>'SCC X Ano = Mecenato'!G84/'SCC X Ano = Mecenato'!G50-1</f>
        <v>#DIV/0!</v>
      </c>
      <c r="H50" s="36" t="e">
        <f>'SCC X Ano = Mecenato'!H84/'SCC X Ano = Mecenato'!H50-1</f>
        <v>#DIV/0!</v>
      </c>
      <c r="I50" s="36" t="e">
        <f>'SCC X Ano = Mecenato'!I84/'SCC X Ano = Mecenato'!I50-1</f>
        <v>#DIV/0!</v>
      </c>
      <c r="J50" s="36">
        <f>'SCC X Ano = Mecenato'!J84/'SCC X Ano = Mecenato'!J50-1</f>
        <v>0.92207621669523654</v>
      </c>
      <c r="K50" s="36" t="e">
        <f>'SCC X Ano = Mecenato'!K84/'SCC X Ano = Mecenato'!K50-1</f>
        <v>#DIV/0!</v>
      </c>
      <c r="L50" s="36">
        <f>'SCC X Ano = Mecenato'!L84/'SCC X Ano = Mecenato'!L50-1</f>
        <v>4.0216480745180583E-2</v>
      </c>
      <c r="N50" s="28"/>
      <c r="O50" s="32"/>
      <c r="P50" s="32"/>
      <c r="Q50" s="32"/>
      <c r="R50" s="32"/>
      <c r="S50" s="32"/>
      <c r="T50" s="32"/>
      <c r="U50" s="32"/>
      <c r="V50" s="32"/>
      <c r="W50" s="32"/>
      <c r="X50" s="32"/>
    </row>
    <row r="51" spans="1:24" x14ac:dyDescent="0.25">
      <c r="A51" s="28" t="s">
        <v>262</v>
      </c>
      <c r="B51" s="36">
        <f>'SCC X Ano = Mecenato'!B85/'SCC X Ano = Mecenato'!B51-1</f>
        <v>3.1367121484862093E-2</v>
      </c>
      <c r="C51" s="36">
        <f>'SCC X Ano = Mecenato'!C85/'SCC X Ano = Mecenato'!C51-1</f>
        <v>-0.31810317417373224</v>
      </c>
      <c r="D51" s="36">
        <f>'SCC X Ano = Mecenato'!D85/'SCC X Ano = Mecenato'!D51-1</f>
        <v>1.4728185656056549</v>
      </c>
      <c r="E51" s="36" t="e">
        <f>'SCC X Ano = Mecenato'!E85/'SCC X Ano = Mecenato'!E51-1</f>
        <v>#DIV/0!</v>
      </c>
      <c r="F51" s="36">
        <f>'SCC X Ano = Mecenato'!F85/'SCC X Ano = Mecenato'!F51-1</f>
        <v>-0.20140379525787178</v>
      </c>
      <c r="G51" s="36">
        <f>'SCC X Ano = Mecenato'!G85/'SCC X Ano = Mecenato'!G51-1</f>
        <v>0.786617172738864</v>
      </c>
      <c r="H51" s="36" t="e">
        <f>'SCC X Ano = Mecenato'!H85/'SCC X Ano = Mecenato'!H51-1</f>
        <v>#DIV/0!</v>
      </c>
      <c r="I51" s="36">
        <f>'SCC X Ano = Mecenato'!I85/'SCC X Ano = Mecenato'!I51-1</f>
        <v>0.48825774885156092</v>
      </c>
      <c r="J51" s="36">
        <f>'SCC X Ano = Mecenato'!J85/'SCC X Ano = Mecenato'!J51-1</f>
        <v>-0.18376782326433561</v>
      </c>
      <c r="K51" s="36" t="e">
        <f>'SCC X Ano = Mecenato'!K85/'SCC X Ano = Mecenato'!K51-1</f>
        <v>#DIV/0!</v>
      </c>
      <c r="L51" s="36">
        <f>'SCC X Ano = Mecenato'!L85/'SCC X Ano = Mecenato'!L51-1</f>
        <v>-0.10213187101699184</v>
      </c>
      <c r="N51" s="28"/>
      <c r="O51" s="32"/>
      <c r="P51" s="32"/>
      <c r="Q51" s="32"/>
      <c r="R51" s="32"/>
      <c r="S51" s="32"/>
      <c r="T51" s="32"/>
      <c r="U51" s="32"/>
      <c r="V51" s="32"/>
      <c r="W51" s="32"/>
      <c r="X51" s="32"/>
    </row>
    <row r="52" spans="1:24" x14ac:dyDescent="0.25">
      <c r="A52" s="28" t="s">
        <v>263</v>
      </c>
      <c r="B52" s="36" t="e">
        <f>'SCC X Ano = Mecenato'!B86/'SCC X Ano = Mecenato'!B52-1</f>
        <v>#DIV/0!</v>
      </c>
      <c r="C52" s="36" t="e">
        <f>'SCC X Ano = Mecenato'!C86/'SCC X Ano = Mecenato'!C52-1</f>
        <v>#DIV/0!</v>
      </c>
      <c r="D52" s="36" t="e">
        <f>'SCC X Ano = Mecenato'!D86/'SCC X Ano = Mecenato'!D52-1</f>
        <v>#DIV/0!</v>
      </c>
      <c r="E52" s="36" t="e">
        <f>'SCC X Ano = Mecenato'!E86/'SCC X Ano = Mecenato'!E52-1</f>
        <v>#DIV/0!</v>
      </c>
      <c r="F52" s="36" t="e">
        <f>'SCC X Ano = Mecenato'!F86/'SCC X Ano = Mecenato'!F52-1</f>
        <v>#DIV/0!</v>
      </c>
      <c r="G52" s="36" t="e">
        <f>'SCC X Ano = Mecenato'!G86/'SCC X Ano = Mecenato'!G52-1</f>
        <v>#DIV/0!</v>
      </c>
      <c r="H52" s="36" t="e">
        <f>'SCC X Ano = Mecenato'!H86/'SCC X Ano = Mecenato'!H52-1</f>
        <v>#DIV/0!</v>
      </c>
      <c r="I52" s="36" t="e">
        <f>'SCC X Ano = Mecenato'!I86/'SCC X Ano = Mecenato'!I52-1</f>
        <v>#DIV/0!</v>
      </c>
      <c r="J52" s="36" t="e">
        <f>'SCC X Ano = Mecenato'!J86/'SCC X Ano = Mecenato'!J52-1</f>
        <v>#DIV/0!</v>
      </c>
      <c r="K52" s="36" t="e">
        <f>'SCC X Ano = Mecenato'!K86/'SCC X Ano = Mecenato'!K52-1</f>
        <v>#DIV/0!</v>
      </c>
      <c r="L52" s="36">
        <f>'SCC X Ano = Mecenato'!L86/'SCC X Ano = Mecenato'!L52-1</f>
        <v>-0.79273053217223033</v>
      </c>
      <c r="N52" s="28"/>
      <c r="O52" s="32"/>
      <c r="P52" s="32"/>
      <c r="Q52" s="32"/>
      <c r="R52" s="32"/>
      <c r="S52" s="32"/>
      <c r="T52" s="32"/>
      <c r="U52" s="32"/>
      <c r="V52" s="32"/>
      <c r="W52" s="32"/>
      <c r="X52" s="32"/>
    </row>
    <row r="53" spans="1:24" x14ac:dyDescent="0.25">
      <c r="A53" s="28" t="s">
        <v>264</v>
      </c>
      <c r="B53" s="36" t="e">
        <f>'SCC X Ano = Mecenato'!B87/'SCC X Ano = Mecenato'!B53-1</f>
        <v>#DIV/0!</v>
      </c>
      <c r="C53" s="36">
        <f>'SCC X Ano = Mecenato'!C87/'SCC X Ano = Mecenato'!C53-1</f>
        <v>0.66785141618497135</v>
      </c>
      <c r="D53" s="36">
        <f>'SCC X Ano = Mecenato'!D87/'SCC X Ano = Mecenato'!D53-1</f>
        <v>-1</v>
      </c>
      <c r="E53" s="36" t="e">
        <f>'SCC X Ano = Mecenato'!E87/'SCC X Ano = Mecenato'!E53-1</f>
        <v>#DIV/0!</v>
      </c>
      <c r="F53" s="36">
        <f>'SCC X Ano = Mecenato'!F87/'SCC X Ano = Mecenato'!F53-1</f>
        <v>0</v>
      </c>
      <c r="G53" s="36" t="e">
        <f>'SCC X Ano = Mecenato'!G87/'SCC X Ano = Mecenato'!G53-1</f>
        <v>#DIV/0!</v>
      </c>
      <c r="H53" s="36" t="e">
        <f>'SCC X Ano = Mecenato'!H87/'SCC X Ano = Mecenato'!H53-1</f>
        <v>#DIV/0!</v>
      </c>
      <c r="I53" s="36">
        <f>'SCC X Ano = Mecenato'!I87/'SCC X Ano = Mecenato'!I53-1</f>
        <v>0</v>
      </c>
      <c r="J53" s="36">
        <f>'SCC X Ano = Mecenato'!J87/'SCC X Ano = Mecenato'!J53-1</f>
        <v>0</v>
      </c>
      <c r="K53" s="36" t="e">
        <f>'SCC X Ano = Mecenato'!K87/'SCC X Ano = Mecenato'!K53-1</f>
        <v>#DIV/0!</v>
      </c>
      <c r="L53" s="36">
        <f>'SCC X Ano = Mecenato'!L87/'SCC X Ano = Mecenato'!L53-1</f>
        <v>8.612291711467468E-2</v>
      </c>
      <c r="N53" s="28"/>
      <c r="O53" s="32"/>
      <c r="P53" s="32"/>
      <c r="Q53" s="32"/>
      <c r="R53" s="32"/>
      <c r="S53" s="32"/>
      <c r="T53" s="32"/>
      <c r="U53" s="32"/>
      <c r="V53" s="32"/>
      <c r="W53" s="32"/>
      <c r="X53" s="32"/>
    </row>
    <row r="54" spans="1:24" x14ac:dyDescent="0.25">
      <c r="A54" s="28" t="s">
        <v>265</v>
      </c>
      <c r="B54" s="36">
        <f>'SCC X Ano = Mecenato'!B88/'SCC X Ano = Mecenato'!B54-1</f>
        <v>5.9714084325147718</v>
      </c>
      <c r="C54" s="36">
        <f>'SCC X Ano = Mecenato'!C88/'SCC X Ano = Mecenato'!C54-1</f>
        <v>0.47957475715294717</v>
      </c>
      <c r="D54" s="36">
        <f>'SCC X Ano = Mecenato'!D88/'SCC X Ano = Mecenato'!D54-1</f>
        <v>-0.11289640925652855</v>
      </c>
      <c r="E54" s="36" t="e">
        <f>'SCC X Ano = Mecenato'!E88/'SCC X Ano = Mecenato'!E54-1</f>
        <v>#DIV/0!</v>
      </c>
      <c r="F54" s="36">
        <f>'SCC X Ano = Mecenato'!F88/'SCC X Ano = Mecenato'!F54-1</f>
        <v>-0.51212839036084068</v>
      </c>
      <c r="G54" s="36" t="e">
        <f>'SCC X Ano = Mecenato'!G88/'SCC X Ano = Mecenato'!G54-1</f>
        <v>#DIV/0!</v>
      </c>
      <c r="H54" s="36" t="e">
        <f>'SCC X Ano = Mecenato'!H88/'SCC X Ano = Mecenato'!H54-1</f>
        <v>#DIV/0!</v>
      </c>
      <c r="I54" s="36">
        <f>'SCC X Ano = Mecenato'!I88/'SCC X Ano = Mecenato'!I54-1</f>
        <v>1.080731737329824</v>
      </c>
      <c r="J54" s="36">
        <f>'SCC X Ano = Mecenato'!J88/'SCC X Ano = Mecenato'!J54-1</f>
        <v>-0.16018934643456262</v>
      </c>
      <c r="K54" s="36" t="e">
        <f>'SCC X Ano = Mecenato'!K88/'SCC X Ano = Mecenato'!K54-1</f>
        <v>#DIV/0!</v>
      </c>
      <c r="L54" s="36">
        <f>'SCC X Ano = Mecenato'!L88/'SCC X Ano = Mecenato'!L54-1</f>
        <v>0.4045782993893825</v>
      </c>
      <c r="N54" s="28"/>
      <c r="O54" s="32"/>
      <c r="P54" s="32"/>
      <c r="Q54" s="32"/>
      <c r="R54" s="32"/>
      <c r="S54" s="32"/>
      <c r="T54" s="32"/>
      <c r="U54" s="32"/>
      <c r="V54" s="32"/>
      <c r="W54" s="32"/>
      <c r="X54" s="32"/>
    </row>
    <row r="55" spans="1:24" x14ac:dyDescent="0.25">
      <c r="A55" s="28" t="s">
        <v>266</v>
      </c>
      <c r="B55" s="36">
        <f>'SCC X Ano = Mecenato'!B89/'SCC X Ano = Mecenato'!B55-1</f>
        <v>0</v>
      </c>
      <c r="C55" s="36">
        <f>'SCC X Ano = Mecenato'!C89/'SCC X Ano = Mecenato'!C55-1</f>
        <v>-5.1062012432465109E-2</v>
      </c>
      <c r="D55" s="36">
        <f>'SCC X Ano = Mecenato'!D89/'SCC X Ano = Mecenato'!D55-1</f>
        <v>-0.17643178653144254</v>
      </c>
      <c r="E55" s="36" t="e">
        <f>'SCC X Ano = Mecenato'!E89/'SCC X Ano = Mecenato'!E55-1</f>
        <v>#DIV/0!</v>
      </c>
      <c r="F55" s="36">
        <f>'SCC X Ano = Mecenato'!F89/'SCC X Ano = Mecenato'!F55-1</f>
        <v>-2.2485565103253058E-2</v>
      </c>
      <c r="G55" s="36">
        <f>'SCC X Ano = Mecenato'!G89/'SCC X Ano = Mecenato'!G55-1</f>
        <v>-0.10843273226359029</v>
      </c>
      <c r="H55" s="36" t="e">
        <f>'SCC X Ano = Mecenato'!H89/'SCC X Ano = Mecenato'!H55-1</f>
        <v>#DIV/0!</v>
      </c>
      <c r="I55" s="36">
        <f>'SCC X Ano = Mecenato'!I89/'SCC X Ano = Mecenato'!I55-1</f>
        <v>-1.0109308599292377E-2</v>
      </c>
      <c r="J55" s="36">
        <f>'SCC X Ano = Mecenato'!J89/'SCC X Ano = Mecenato'!J55-1</f>
        <v>-4.3977163568472699E-3</v>
      </c>
      <c r="K55" s="36" t="e">
        <f>'SCC X Ano = Mecenato'!K89/'SCC X Ano = Mecenato'!K55-1</f>
        <v>#DIV/0!</v>
      </c>
      <c r="L55" s="36">
        <f>'SCC X Ano = Mecenato'!L89/'SCC X Ano = Mecenato'!L55-1</f>
        <v>-1.9732183279300708E-2</v>
      </c>
      <c r="N55" s="28"/>
      <c r="O55" s="32"/>
      <c r="P55" s="32"/>
      <c r="Q55" s="32"/>
      <c r="R55" s="32"/>
      <c r="S55" s="32"/>
      <c r="T55" s="32"/>
      <c r="U55" s="32"/>
      <c r="V55" s="32"/>
      <c r="W55" s="32"/>
      <c r="X55" s="32"/>
    </row>
    <row r="56" spans="1:24" x14ac:dyDescent="0.25">
      <c r="A56" s="28" t="s">
        <v>267</v>
      </c>
      <c r="B56" s="36">
        <f>'SCC X Ano = Mecenato'!B90/'SCC X Ano = Mecenato'!B56-1</f>
        <v>208.35414797646092</v>
      </c>
      <c r="C56" s="36">
        <f>'SCC X Ano = Mecenato'!C90/'SCC X Ano = Mecenato'!C56-1</f>
        <v>2.8219477472585686E-2</v>
      </c>
      <c r="D56" s="36">
        <f>'SCC X Ano = Mecenato'!D90/'SCC X Ano = Mecenato'!D56-1</f>
        <v>0.29838274223462946</v>
      </c>
      <c r="E56" s="36" t="e">
        <f>'SCC X Ano = Mecenato'!E90/'SCC X Ano = Mecenato'!E56-1</f>
        <v>#DIV/0!</v>
      </c>
      <c r="F56" s="36" t="e">
        <f>'SCC X Ano = Mecenato'!F90/'SCC X Ano = Mecenato'!F56-1</f>
        <v>#DIV/0!</v>
      </c>
      <c r="G56" s="36" t="e">
        <f>'SCC X Ano = Mecenato'!G90/'SCC X Ano = Mecenato'!G56-1</f>
        <v>#DIV/0!</v>
      </c>
      <c r="H56" s="36" t="e">
        <f>'SCC X Ano = Mecenato'!H90/'SCC X Ano = Mecenato'!H56-1</f>
        <v>#DIV/0!</v>
      </c>
      <c r="I56" s="36">
        <f>'SCC X Ano = Mecenato'!I90/'SCC X Ano = Mecenato'!I56-1</f>
        <v>0</v>
      </c>
      <c r="J56" s="36" t="e">
        <f>'SCC X Ano = Mecenato'!J90/'SCC X Ano = Mecenato'!J56-1</f>
        <v>#DIV/0!</v>
      </c>
      <c r="K56" s="36" t="e">
        <f>'SCC X Ano = Mecenato'!K90/'SCC X Ano = Mecenato'!K56-1</f>
        <v>#DIV/0!</v>
      </c>
      <c r="L56" s="36">
        <f>'SCC X Ano = Mecenato'!L90/'SCC X Ano = Mecenato'!L56-1</f>
        <v>1.0147270425194113</v>
      </c>
      <c r="N56" s="28"/>
      <c r="O56" s="32"/>
      <c r="P56" s="32"/>
      <c r="Q56" s="32"/>
      <c r="R56" s="32"/>
      <c r="S56" s="32"/>
      <c r="T56" s="32"/>
      <c r="U56" s="32"/>
      <c r="V56" s="32"/>
      <c r="W56" s="32"/>
      <c r="X56" s="32"/>
    </row>
    <row r="57" spans="1:24" x14ac:dyDescent="0.25">
      <c r="A57" s="28" t="s">
        <v>268</v>
      </c>
      <c r="B57" s="36">
        <f>'SCC X Ano = Mecenato'!B91/'SCC X Ano = Mecenato'!B57-1</f>
        <v>-4.982335967788154E-2</v>
      </c>
      <c r="C57" s="36">
        <f>'SCC X Ano = Mecenato'!C91/'SCC X Ano = Mecenato'!C57-1</f>
        <v>-3.2273158123552248E-2</v>
      </c>
      <c r="D57" s="36">
        <f>'SCC X Ano = Mecenato'!D91/'SCC X Ano = Mecenato'!D57-1</f>
        <v>-6.9841615125194267E-2</v>
      </c>
      <c r="E57" s="36" t="e">
        <f>'SCC X Ano = Mecenato'!E91/'SCC X Ano = Mecenato'!E57-1</f>
        <v>#DIV/0!</v>
      </c>
      <c r="F57" s="36">
        <f>'SCC X Ano = Mecenato'!F91/'SCC X Ano = Mecenato'!F57-1</f>
        <v>-5.300363003192099E-2</v>
      </c>
      <c r="G57" s="36">
        <f>'SCC X Ano = Mecenato'!G91/'SCC X Ano = Mecenato'!G57-1</f>
        <v>2.8497924290598053E-2</v>
      </c>
      <c r="H57" s="36" t="e">
        <f>'SCC X Ano = Mecenato'!H91/'SCC X Ano = Mecenato'!H57-1</f>
        <v>#DIV/0!</v>
      </c>
      <c r="I57" s="36">
        <f>'SCC X Ano = Mecenato'!I91/'SCC X Ano = Mecenato'!I57-1</f>
        <v>0.10284521748791886</v>
      </c>
      <c r="J57" s="36">
        <f>'SCC X Ano = Mecenato'!J91/'SCC X Ano = Mecenato'!J57-1</f>
        <v>-7.3183061421598361E-2</v>
      </c>
      <c r="K57" s="36" t="e">
        <f>'SCC X Ano = Mecenato'!K91/'SCC X Ano = Mecenato'!K57-1</f>
        <v>#DIV/0!</v>
      </c>
      <c r="L57" s="36">
        <f>'SCC X Ano = Mecenato'!L91/'SCC X Ano = Mecenato'!L57-1</f>
        <v>1.9849604273727284E-3</v>
      </c>
      <c r="N57" s="28"/>
      <c r="O57" s="32"/>
      <c r="P57" s="32"/>
      <c r="Q57" s="32"/>
      <c r="R57" s="32"/>
      <c r="S57" s="32"/>
      <c r="T57" s="32"/>
      <c r="U57" s="32"/>
      <c r="V57" s="32"/>
      <c r="W57" s="32"/>
      <c r="X57" s="32"/>
    </row>
    <row r="58" spans="1:24" x14ac:dyDescent="0.25">
      <c r="A58" s="28" t="s">
        <v>269</v>
      </c>
      <c r="B58" s="36">
        <f>'SCC X Ano = Mecenato'!B92/'SCC X Ano = Mecenato'!B58-1</f>
        <v>0.2827953493476616</v>
      </c>
      <c r="C58" s="36">
        <f>'SCC X Ano = Mecenato'!C92/'SCC X Ano = Mecenato'!C58-1</f>
        <v>2.317800815793758E-2</v>
      </c>
      <c r="D58" s="36">
        <f>'SCC X Ano = Mecenato'!D92/'SCC X Ano = Mecenato'!D58-1</f>
        <v>2.4683527677066941E-2</v>
      </c>
      <c r="E58" s="36" t="e">
        <f>'SCC X Ano = Mecenato'!E92/'SCC X Ano = Mecenato'!E58-1</f>
        <v>#DIV/0!</v>
      </c>
      <c r="F58" s="36">
        <f>'SCC X Ano = Mecenato'!F92/'SCC X Ano = Mecenato'!F58-1</f>
        <v>3.7709148444611262E-3</v>
      </c>
      <c r="G58" s="36">
        <f>'SCC X Ano = Mecenato'!G92/'SCC X Ano = Mecenato'!G58-1</f>
        <v>0.13700804916824327</v>
      </c>
      <c r="H58" s="36" t="e">
        <f>'SCC X Ano = Mecenato'!H92/'SCC X Ano = Mecenato'!H58-1</f>
        <v>#DIV/0!</v>
      </c>
      <c r="I58" s="36">
        <f>'SCC X Ano = Mecenato'!I92/'SCC X Ano = Mecenato'!I58-1</f>
        <v>-1.2757260006457383E-2</v>
      </c>
      <c r="J58" s="36">
        <f>'SCC X Ano = Mecenato'!J92/'SCC X Ano = Mecenato'!J58-1</f>
        <v>4.7027440355404515E-2</v>
      </c>
      <c r="K58" s="36" t="e">
        <f>'SCC X Ano = Mecenato'!K92/'SCC X Ano = Mecenato'!K58-1</f>
        <v>#DIV/0!</v>
      </c>
      <c r="L58" s="36">
        <f>'SCC X Ano = Mecenato'!L92/'SCC X Ano = Mecenato'!L58-1</f>
        <v>3.3457643218582245E-2</v>
      </c>
      <c r="N58" s="28"/>
      <c r="O58" s="32"/>
      <c r="P58" s="32"/>
      <c r="Q58" s="32"/>
      <c r="R58" s="32"/>
      <c r="S58" s="32"/>
      <c r="T58" s="32"/>
      <c r="U58" s="32"/>
      <c r="V58" s="32"/>
      <c r="W58" s="32"/>
      <c r="X58" s="32"/>
    </row>
    <row r="59" spans="1:24" x14ac:dyDescent="0.25">
      <c r="A59" s="28" t="s">
        <v>270</v>
      </c>
      <c r="B59" s="36">
        <f>'SCC X Ano = Mecenato'!B93/'SCC X Ano = Mecenato'!B59-1</f>
        <v>-0.24957437312872766</v>
      </c>
      <c r="C59" s="36">
        <f>'SCC X Ano = Mecenato'!C93/'SCC X Ano = Mecenato'!C59-1</f>
        <v>-5.0064587830338958E-2</v>
      </c>
      <c r="D59" s="36">
        <f>'SCC X Ano = Mecenato'!D93/'SCC X Ano = Mecenato'!D59-1</f>
        <v>0.77905248356582635</v>
      </c>
      <c r="E59" s="36" t="e">
        <f>'SCC X Ano = Mecenato'!E93/'SCC X Ano = Mecenato'!E59-1</f>
        <v>#DIV/0!</v>
      </c>
      <c r="F59" s="36">
        <f>'SCC X Ano = Mecenato'!F93/'SCC X Ano = Mecenato'!F59-1</f>
        <v>8.5988783906689958E-2</v>
      </c>
      <c r="G59" s="36">
        <f>'SCC X Ano = Mecenato'!G93/'SCC X Ano = Mecenato'!G59-1</f>
        <v>-0.14375230218505541</v>
      </c>
      <c r="H59" s="36" t="e">
        <f>'SCC X Ano = Mecenato'!H93/'SCC X Ano = Mecenato'!H59-1</f>
        <v>#DIV/0!</v>
      </c>
      <c r="I59" s="36">
        <f>'SCC X Ano = Mecenato'!I93/'SCC X Ano = Mecenato'!I59-1</f>
        <v>0.17245861118178962</v>
      </c>
      <c r="J59" s="36">
        <f>'SCC X Ano = Mecenato'!J93/'SCC X Ano = Mecenato'!J59-1</f>
        <v>3.465858362228369E-2</v>
      </c>
      <c r="K59" s="36" t="e">
        <f>'SCC X Ano = Mecenato'!K93/'SCC X Ano = Mecenato'!K59-1</f>
        <v>#DIV/0!</v>
      </c>
      <c r="L59" s="36">
        <f>'SCC X Ano = Mecenato'!L93/'SCC X Ano = Mecenato'!L59-1</f>
        <v>-1.923735233556112E-2</v>
      </c>
      <c r="N59" s="28"/>
      <c r="O59" s="32"/>
      <c r="P59" s="32"/>
      <c r="Q59" s="32"/>
      <c r="R59" s="32"/>
      <c r="S59" s="32"/>
      <c r="T59" s="32"/>
      <c r="U59" s="32"/>
      <c r="V59" s="32"/>
      <c r="W59" s="32"/>
      <c r="X59" s="32"/>
    </row>
    <row r="60" spans="1:24" x14ac:dyDescent="0.25">
      <c r="A60" s="28" t="s">
        <v>271</v>
      </c>
      <c r="B60" s="36">
        <f>'SCC X Ano = Mecenato'!B94/'SCC X Ano = Mecenato'!B60-1</f>
        <v>-0.11193140262470569</v>
      </c>
      <c r="C60" s="36">
        <f>'SCC X Ano = Mecenato'!C94/'SCC X Ano = Mecenato'!C60-1</f>
        <v>-3.6610083119595793E-2</v>
      </c>
      <c r="D60" s="36">
        <f>'SCC X Ano = Mecenato'!D94/'SCC X Ano = Mecenato'!D60-1</f>
        <v>0.23908205605832111</v>
      </c>
      <c r="E60" s="36" t="e">
        <f>'SCC X Ano = Mecenato'!E94/'SCC X Ano = Mecenato'!E60-1</f>
        <v>#DIV/0!</v>
      </c>
      <c r="F60" s="36">
        <f>'SCC X Ano = Mecenato'!F94/'SCC X Ano = Mecenato'!F60-1</f>
        <v>-6.7383359356478323E-2</v>
      </c>
      <c r="G60" s="36">
        <f>'SCC X Ano = Mecenato'!G94/'SCC X Ano = Mecenato'!G60-1</f>
        <v>0</v>
      </c>
      <c r="H60" s="36" t="e">
        <f>'SCC X Ano = Mecenato'!H94/'SCC X Ano = Mecenato'!H60-1</f>
        <v>#DIV/0!</v>
      </c>
      <c r="I60" s="36">
        <f>'SCC X Ano = Mecenato'!I94/'SCC X Ano = Mecenato'!I60-1</f>
        <v>-4.1406920130361735E-2</v>
      </c>
      <c r="J60" s="36">
        <f>'SCC X Ano = Mecenato'!J94/'SCC X Ano = Mecenato'!J60-1</f>
        <v>0.21260242256793571</v>
      </c>
      <c r="K60" s="36" t="e">
        <f>'SCC X Ano = Mecenato'!K94/'SCC X Ano = Mecenato'!K60-1</f>
        <v>#DIV/0!</v>
      </c>
      <c r="L60" s="36">
        <f>'SCC X Ano = Mecenato'!L94/'SCC X Ano = Mecenato'!L60-1</f>
        <v>-1.0115322382641678E-2</v>
      </c>
      <c r="N60" s="28"/>
      <c r="O60" s="32"/>
      <c r="P60" s="32"/>
      <c r="Q60" s="32"/>
      <c r="R60" s="32"/>
      <c r="S60" s="32"/>
      <c r="T60" s="32"/>
      <c r="U60" s="32"/>
      <c r="V60" s="32"/>
      <c r="W60" s="32"/>
      <c r="X60" s="32"/>
    </row>
    <row r="61" spans="1:24" x14ac:dyDescent="0.25">
      <c r="A61" s="28" t="s">
        <v>272</v>
      </c>
      <c r="B61" s="36">
        <f>'SCC X Ano = Mecenato'!B95/'SCC X Ano = Mecenato'!B61-1</f>
        <v>0.28943965202720667</v>
      </c>
      <c r="C61" s="36">
        <f>'SCC X Ano = Mecenato'!C95/'SCC X Ano = Mecenato'!C61-1</f>
        <v>0.11291718661724248</v>
      </c>
      <c r="D61" s="36">
        <f>'SCC X Ano = Mecenato'!D95/'SCC X Ano = Mecenato'!D61-1</f>
        <v>4.3514998732348209E-2</v>
      </c>
      <c r="E61" s="36" t="e">
        <f>'SCC X Ano = Mecenato'!E95/'SCC X Ano = Mecenato'!E61-1</f>
        <v>#DIV/0!</v>
      </c>
      <c r="F61" s="36">
        <f>'SCC X Ano = Mecenato'!F95/'SCC X Ano = Mecenato'!F61-1</f>
        <v>7.764003384534135E-2</v>
      </c>
      <c r="G61" s="36">
        <f>'SCC X Ano = Mecenato'!G95/'SCC X Ano = Mecenato'!G61-1</f>
        <v>-9.2552272877914454E-2</v>
      </c>
      <c r="H61" s="36" t="e">
        <f>'SCC X Ano = Mecenato'!H95/'SCC X Ano = Mecenato'!H61-1</f>
        <v>#DIV/0!</v>
      </c>
      <c r="I61" s="36">
        <f>'SCC X Ano = Mecenato'!I95/'SCC X Ano = Mecenato'!I61-1</f>
        <v>-6.6461751114572643E-2</v>
      </c>
      <c r="J61" s="36">
        <f>'SCC X Ano = Mecenato'!J95/'SCC X Ano = Mecenato'!J61-1</f>
        <v>-5.102711283959982E-2</v>
      </c>
      <c r="K61" s="36" t="e">
        <f>'SCC X Ano = Mecenato'!K95/'SCC X Ano = Mecenato'!K61-1</f>
        <v>#DIV/0!</v>
      </c>
      <c r="L61" s="36">
        <f>'SCC X Ano = Mecenato'!L95/'SCC X Ano = Mecenato'!L61-1</f>
        <v>4.1766569345911275E-2</v>
      </c>
      <c r="N61" s="28"/>
      <c r="O61" s="32"/>
      <c r="P61" s="32"/>
      <c r="Q61" s="32"/>
      <c r="R61" s="32"/>
      <c r="S61" s="32"/>
      <c r="T61" s="32"/>
      <c r="U61" s="32"/>
      <c r="V61" s="32"/>
      <c r="W61" s="32"/>
      <c r="X61" s="32"/>
    </row>
    <row r="62" spans="1:24" x14ac:dyDescent="0.25">
      <c r="A62" s="28" t="s">
        <v>273</v>
      </c>
      <c r="B62" s="36" t="e">
        <f>'SCC X Ano = Mecenato'!B96/'SCC X Ano = Mecenato'!B62-1</f>
        <v>#DIV/0!</v>
      </c>
      <c r="C62" s="36">
        <f>'SCC X Ano = Mecenato'!C96/'SCC X Ano = Mecenato'!C62-1</f>
        <v>-0.97141271162919784</v>
      </c>
      <c r="D62" s="36">
        <f>'SCC X Ano = Mecenato'!D96/'SCC X Ano = Mecenato'!D62-1</f>
        <v>-0.27059937762143149</v>
      </c>
      <c r="E62" s="36" t="e">
        <f>'SCC X Ano = Mecenato'!E96/'SCC X Ano = Mecenato'!E62-1</f>
        <v>#DIV/0!</v>
      </c>
      <c r="F62" s="36" t="e">
        <f>'SCC X Ano = Mecenato'!F96/'SCC X Ano = Mecenato'!F62-1</f>
        <v>#DIV/0!</v>
      </c>
      <c r="G62" s="36" t="e">
        <f>'SCC X Ano = Mecenato'!G96/'SCC X Ano = Mecenato'!G62-1</f>
        <v>#DIV/0!</v>
      </c>
      <c r="H62" s="36" t="e">
        <f>'SCC X Ano = Mecenato'!H96/'SCC X Ano = Mecenato'!H62-1</f>
        <v>#DIV/0!</v>
      </c>
      <c r="I62" s="36" t="e">
        <f>'SCC X Ano = Mecenato'!I96/'SCC X Ano = Mecenato'!I62-1</f>
        <v>#DIV/0!</v>
      </c>
      <c r="J62" s="36" t="e">
        <f>'SCC X Ano = Mecenato'!J96/'SCC X Ano = Mecenato'!J62-1</f>
        <v>#DIV/0!</v>
      </c>
      <c r="K62" s="36" t="e">
        <f>'SCC X Ano = Mecenato'!K96/'SCC X Ano = Mecenato'!K62-1</f>
        <v>#DIV/0!</v>
      </c>
      <c r="L62" s="36">
        <f>'SCC X Ano = Mecenato'!L96/'SCC X Ano = Mecenato'!L62-1</f>
        <v>-0.78622683310523578</v>
      </c>
      <c r="N62" s="28"/>
      <c r="O62" s="32"/>
      <c r="P62" s="32"/>
      <c r="Q62" s="32"/>
      <c r="R62" s="32"/>
      <c r="S62" s="32"/>
      <c r="T62" s="32"/>
      <c r="U62" s="32"/>
      <c r="V62" s="32"/>
      <c r="W62" s="32"/>
      <c r="X62" s="32"/>
    </row>
    <row r="63" spans="1:24" x14ac:dyDescent="0.25">
      <c r="A63" s="28" t="s">
        <v>274</v>
      </c>
      <c r="B63" s="36" t="e">
        <f>'SCC X Ano = Mecenato'!B97/'SCC X Ano = Mecenato'!B63-1</f>
        <v>#DIV/0!</v>
      </c>
      <c r="C63" s="36">
        <f>'SCC X Ano = Mecenato'!C97/'SCC X Ano = Mecenato'!C63-1</f>
        <v>-0.23994157914836112</v>
      </c>
      <c r="D63" s="36">
        <f>'SCC X Ano = Mecenato'!D97/'SCC X Ano = Mecenato'!D63-1</f>
        <v>0.83333333333333348</v>
      </c>
      <c r="E63" s="36" t="e">
        <f>'SCC X Ano = Mecenato'!E97/'SCC X Ano = Mecenato'!E63-1</f>
        <v>#DIV/0!</v>
      </c>
      <c r="F63" s="36" t="e">
        <f>'SCC X Ano = Mecenato'!F97/'SCC X Ano = Mecenato'!F63-1</f>
        <v>#DIV/0!</v>
      </c>
      <c r="G63" s="36" t="e">
        <f>'SCC X Ano = Mecenato'!G97/'SCC X Ano = Mecenato'!G63-1</f>
        <v>#DIV/0!</v>
      </c>
      <c r="H63" s="36" t="e">
        <f>'SCC X Ano = Mecenato'!H97/'SCC X Ano = Mecenato'!H63-1</f>
        <v>#DIV/0!</v>
      </c>
      <c r="I63" s="36">
        <f>'SCC X Ano = Mecenato'!I97/'SCC X Ano = Mecenato'!I63-1</f>
        <v>-0.22240582097667627</v>
      </c>
      <c r="J63" s="36" t="e">
        <f>'SCC X Ano = Mecenato'!J97/'SCC X Ano = Mecenato'!J63-1</f>
        <v>#DIV/0!</v>
      </c>
      <c r="K63" s="36" t="e">
        <f>'SCC X Ano = Mecenato'!K97/'SCC X Ano = Mecenato'!K63-1</f>
        <v>#DIV/0!</v>
      </c>
      <c r="L63" s="36">
        <f>'SCC X Ano = Mecenato'!L97/'SCC X Ano = Mecenato'!L63-1</f>
        <v>-2.3662698677360372E-2</v>
      </c>
      <c r="N63" s="28"/>
      <c r="O63" s="32"/>
      <c r="P63" s="32"/>
      <c r="Q63" s="32"/>
      <c r="R63" s="32"/>
      <c r="S63" s="32"/>
      <c r="T63" s="32"/>
      <c r="U63" s="32"/>
      <c r="V63" s="32"/>
      <c r="W63" s="32"/>
      <c r="X63" s="32"/>
    </row>
    <row r="64" spans="1:24" x14ac:dyDescent="0.25">
      <c r="A64" s="28" t="s">
        <v>275</v>
      </c>
      <c r="B64" s="36" t="e">
        <f>'SCC X Ano = Mecenato'!B98/'SCC X Ano = Mecenato'!B64-1</f>
        <v>#DIV/0!</v>
      </c>
      <c r="C64" s="36">
        <f>'SCC X Ano = Mecenato'!C98/'SCC X Ano = Mecenato'!C64-1</f>
        <v>2.0561773863597961</v>
      </c>
      <c r="D64" s="36" t="e">
        <f>'SCC X Ano = Mecenato'!D98/'SCC X Ano = Mecenato'!D64-1</f>
        <v>#DIV/0!</v>
      </c>
      <c r="E64" s="36" t="e">
        <f>'SCC X Ano = Mecenato'!E98/'SCC X Ano = Mecenato'!E64-1</f>
        <v>#DIV/0!</v>
      </c>
      <c r="F64" s="36">
        <f>'SCC X Ano = Mecenato'!F98/'SCC X Ano = Mecenato'!F64-1</f>
        <v>4.6541266199891398</v>
      </c>
      <c r="G64" s="36">
        <f>'SCC X Ano = Mecenato'!G98/'SCC X Ano = Mecenato'!G64-1</f>
        <v>0</v>
      </c>
      <c r="H64" s="36" t="e">
        <f>'SCC X Ano = Mecenato'!H98/'SCC X Ano = Mecenato'!H64-1</f>
        <v>#DIV/0!</v>
      </c>
      <c r="I64" s="36">
        <f>'SCC X Ano = Mecenato'!I98/'SCC X Ano = Mecenato'!I64-1</f>
        <v>-6.7431892208434485E-2</v>
      </c>
      <c r="J64" s="36" t="e">
        <f>'SCC X Ano = Mecenato'!J98/'SCC X Ano = Mecenato'!J64-1</f>
        <v>#DIV/0!</v>
      </c>
      <c r="K64" s="36" t="e">
        <f>'SCC X Ano = Mecenato'!K98/'SCC X Ano = Mecenato'!K64-1</f>
        <v>#DIV/0!</v>
      </c>
      <c r="L64" s="36">
        <f>'SCC X Ano = Mecenato'!L98/'SCC X Ano = Mecenato'!L64-1</f>
        <v>0.55991388735768988</v>
      </c>
      <c r="N64" s="28"/>
      <c r="O64" s="32"/>
      <c r="P64" s="32"/>
      <c r="Q64" s="32"/>
      <c r="R64" s="32"/>
      <c r="S64" s="32"/>
      <c r="T64" s="32"/>
      <c r="U64" s="32"/>
      <c r="V64" s="32"/>
      <c r="W64" s="32"/>
      <c r="X64" s="32"/>
    </row>
    <row r="65" spans="1:24" x14ac:dyDescent="0.25">
      <c r="A65" s="28" t="s">
        <v>276</v>
      </c>
      <c r="B65" s="36">
        <f>'SCC X Ano = Mecenato'!B99/'SCC X Ano = Mecenato'!B65-1</f>
        <v>7.9736635658914725</v>
      </c>
      <c r="C65" s="36">
        <f>'SCC X Ano = Mecenato'!C99/'SCC X Ano = Mecenato'!C65-1</f>
        <v>-0.29571789353779854</v>
      </c>
      <c r="D65" s="36">
        <f>'SCC X Ano = Mecenato'!D99/'SCC X Ano = Mecenato'!D65-1</f>
        <v>-0.13685096011123399</v>
      </c>
      <c r="E65" s="36" t="e">
        <f>'SCC X Ano = Mecenato'!E99/'SCC X Ano = Mecenato'!E65-1</f>
        <v>#DIV/0!</v>
      </c>
      <c r="F65" s="36">
        <f>'SCC X Ano = Mecenato'!F99/'SCC X Ano = Mecenato'!F65-1</f>
        <v>0.33716414904330305</v>
      </c>
      <c r="G65" s="36">
        <f>'SCC X Ano = Mecenato'!G99/'SCC X Ano = Mecenato'!G65-1</f>
        <v>-5.6317513114854445E-2</v>
      </c>
      <c r="H65" s="36" t="e">
        <f>'SCC X Ano = Mecenato'!H99/'SCC X Ano = Mecenato'!H65-1</f>
        <v>#DIV/0!</v>
      </c>
      <c r="I65" s="36">
        <f>'SCC X Ano = Mecenato'!I99/'SCC X Ano = Mecenato'!I65-1</f>
        <v>2.4019029811625847E-2</v>
      </c>
      <c r="J65" s="36" t="e">
        <f>'SCC X Ano = Mecenato'!J99/'SCC X Ano = Mecenato'!J65-1</f>
        <v>#DIV/0!</v>
      </c>
      <c r="K65" s="36" t="e">
        <f>'SCC X Ano = Mecenato'!K99/'SCC X Ano = Mecenato'!K65-1</f>
        <v>#DIV/0!</v>
      </c>
      <c r="L65" s="36">
        <f>'SCC X Ano = Mecenato'!L99/'SCC X Ano = Mecenato'!L65-1</f>
        <v>6.7234641348821178E-3</v>
      </c>
      <c r="N65" s="28"/>
      <c r="O65" s="32"/>
      <c r="P65" s="32"/>
      <c r="Q65" s="32"/>
      <c r="R65" s="32"/>
      <c r="S65" s="32"/>
      <c r="T65" s="32"/>
      <c r="U65" s="32"/>
      <c r="V65" s="32"/>
      <c r="W65" s="32"/>
      <c r="X65" s="32"/>
    </row>
    <row r="66" spans="1:24" x14ac:dyDescent="0.25">
      <c r="A66" s="28" t="s">
        <v>6</v>
      </c>
      <c r="B66" s="36">
        <f>'SCC X Ano = Mecenato'!B100/'SCC X Ano = Mecenato'!B66-1</f>
        <v>0.12622550811425071</v>
      </c>
      <c r="C66" s="36">
        <f>'SCC X Ano = Mecenato'!C100/'SCC X Ano = Mecenato'!C66-1</f>
        <v>-2.0381477121714897E-2</v>
      </c>
      <c r="D66" s="36">
        <f>'SCC X Ano = Mecenato'!D100/'SCC X Ano = Mecenato'!D66-1</f>
        <v>1.9509936662131411E-2</v>
      </c>
      <c r="E66" s="36" t="e">
        <f>'SCC X Ano = Mecenato'!E100/'SCC X Ano = Mecenato'!E66-1</f>
        <v>#DIV/0!</v>
      </c>
      <c r="F66" s="36">
        <f>'SCC X Ano = Mecenato'!F100/'SCC X Ano = Mecenato'!F66-1</f>
        <v>-2.6863470187911465E-2</v>
      </c>
      <c r="G66" s="36">
        <f>'SCC X Ano = Mecenato'!G100/'SCC X Ano = Mecenato'!G66-1</f>
        <v>6.8956560285818647E-2</v>
      </c>
      <c r="H66" s="36" t="e">
        <f>'SCC X Ano = Mecenato'!H100/'SCC X Ano = Mecenato'!H66-1</f>
        <v>#DIV/0!</v>
      </c>
      <c r="I66" s="36">
        <f>'SCC X Ano = Mecenato'!I100/'SCC X Ano = Mecenato'!I66-1</f>
        <v>7.9895526856084143E-3</v>
      </c>
      <c r="J66" s="36">
        <f>'SCC X Ano = Mecenato'!J100/'SCC X Ano = Mecenato'!J66-1</f>
        <v>-2.6747909067562636E-2</v>
      </c>
      <c r="K66" s="36" t="e">
        <f>'SCC X Ano = Mecenato'!K100/'SCC X Ano = Mecenato'!K66-1</f>
        <v>#DIV/0!</v>
      </c>
      <c r="L66" s="36">
        <f>'SCC X Ano = Mecenato'!L100/'SCC X Ano = Mecenato'!L66-1</f>
        <v>6.6996407392583279E-3</v>
      </c>
      <c r="N66" s="28"/>
      <c r="O66" s="32"/>
      <c r="P66" s="32"/>
      <c r="Q66" s="32"/>
      <c r="R66" s="32"/>
      <c r="S66" s="32"/>
      <c r="T66" s="32"/>
      <c r="U66" s="32"/>
      <c r="V66" s="32"/>
      <c r="W66" s="32"/>
      <c r="X66" s="32"/>
    </row>
    <row r="67" spans="1:24" x14ac:dyDescent="0.25">
      <c r="A67" s="28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</row>
    <row r="68" spans="1:24" x14ac:dyDescent="0.25">
      <c r="A68" s="28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</row>
    <row r="69" spans="1:24" x14ac:dyDescent="0.25">
      <c r="A69" s="28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</row>
    <row r="70" spans="1:24" x14ac:dyDescent="0.25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</row>
    <row r="71" spans="1:24" x14ac:dyDescent="0.25">
      <c r="A71" s="28"/>
      <c r="B71" s="30">
        <v>2010</v>
      </c>
      <c r="C71" s="30">
        <v>2010</v>
      </c>
      <c r="D71" s="30">
        <v>2010</v>
      </c>
      <c r="E71" s="30">
        <v>2010</v>
      </c>
      <c r="F71" s="30">
        <v>2010</v>
      </c>
      <c r="G71" s="30">
        <v>2010</v>
      </c>
      <c r="H71" s="30">
        <v>2010</v>
      </c>
      <c r="I71" s="30">
        <v>2010</v>
      </c>
      <c r="J71" s="30">
        <v>2010</v>
      </c>
      <c r="K71" s="30">
        <v>2010</v>
      </c>
    </row>
    <row r="72" spans="1:24" x14ac:dyDescent="0.25">
      <c r="A72" s="28"/>
      <c r="B72" s="28" t="s">
        <v>283</v>
      </c>
      <c r="C72" s="28" t="s">
        <v>284</v>
      </c>
      <c r="D72" s="28" t="s">
        <v>285</v>
      </c>
      <c r="E72" s="28" t="s">
        <v>286</v>
      </c>
      <c r="F72" s="28" t="s">
        <v>287</v>
      </c>
      <c r="G72" s="28" t="s">
        <v>288</v>
      </c>
      <c r="H72" s="28" t="s">
        <v>289</v>
      </c>
      <c r="I72" s="28" t="s">
        <v>290</v>
      </c>
      <c r="J72" s="28" t="s">
        <v>291</v>
      </c>
      <c r="K72" s="28" t="s">
        <v>292</v>
      </c>
      <c r="L72" s="28" t="s">
        <v>293</v>
      </c>
      <c r="O72" s="28"/>
      <c r="P72" s="28"/>
      <c r="Q72" s="28"/>
      <c r="R72" s="28"/>
      <c r="S72" s="28"/>
      <c r="T72" s="28"/>
      <c r="U72" s="28"/>
      <c r="V72" s="28"/>
      <c r="W72" s="28"/>
      <c r="X72" s="28"/>
    </row>
    <row r="73" spans="1:24" x14ac:dyDescent="0.25">
      <c r="A73" s="28" t="s">
        <v>250</v>
      </c>
      <c r="B73" s="36" t="e">
        <f>'SCC X Ano = Mecenato'!B107/'SCC X Ano = Mecenato'!B73-1</f>
        <v>#DIV/0!</v>
      </c>
      <c r="C73" s="36" t="e">
        <f>'SCC X Ano = Mecenato'!C107/'SCC X Ano = Mecenato'!C73-1</f>
        <v>#DIV/0!</v>
      </c>
      <c r="D73" s="36" t="e">
        <f>'SCC X Ano = Mecenato'!D107/'SCC X Ano = Mecenato'!D73-1</f>
        <v>#DIV/0!</v>
      </c>
      <c r="E73" s="36" t="e">
        <f>'SCC X Ano = Mecenato'!E107/'SCC X Ano = Mecenato'!E73-1</f>
        <v>#DIV/0!</v>
      </c>
      <c r="F73" s="36">
        <f>'SCC X Ano = Mecenato'!F107/'SCC X Ano = Mecenato'!F73-1</f>
        <v>0</v>
      </c>
      <c r="G73" s="36" t="e">
        <f>'SCC X Ano = Mecenato'!G107/'SCC X Ano = Mecenato'!G73-1</f>
        <v>#DIV/0!</v>
      </c>
      <c r="H73" s="36" t="e">
        <f>'SCC X Ano = Mecenato'!H107/'SCC X Ano = Mecenato'!H73-1</f>
        <v>#DIV/0!</v>
      </c>
      <c r="I73" s="36" t="e">
        <f>'SCC X Ano = Mecenato'!I107/'SCC X Ano = Mecenato'!I73-1</f>
        <v>#DIV/0!</v>
      </c>
      <c r="J73" s="36" t="e">
        <f>'SCC X Ano = Mecenato'!J107/'SCC X Ano = Mecenato'!J73-1</f>
        <v>#DIV/0!</v>
      </c>
      <c r="K73" s="36" t="e">
        <f>'SCC X Ano = Mecenato'!K107/'SCC X Ano = Mecenato'!K73-1</f>
        <v>#DIV/0!</v>
      </c>
      <c r="L73" s="36">
        <f>'SCC X Ano = Mecenato'!L107/'SCC X Ano = Mecenato'!L73-1</f>
        <v>32.194133763420773</v>
      </c>
      <c r="N73" s="28"/>
      <c r="O73" s="32"/>
      <c r="P73" s="32"/>
      <c r="Q73" s="32"/>
      <c r="R73" s="32"/>
      <c r="S73" s="32"/>
      <c r="T73" s="32"/>
      <c r="U73" s="32"/>
      <c r="V73" s="32"/>
      <c r="W73" s="32"/>
      <c r="X73" s="32"/>
    </row>
    <row r="74" spans="1:24" x14ac:dyDescent="0.25">
      <c r="A74" s="28" t="s">
        <v>251</v>
      </c>
      <c r="B74" s="36" t="e">
        <f>'SCC X Ano = Mecenato'!B108/'SCC X Ano = Mecenato'!B74-1</f>
        <v>#DIV/0!</v>
      </c>
      <c r="C74" s="36" t="e">
        <f>'SCC X Ano = Mecenato'!C108/'SCC X Ano = Mecenato'!C74-1</f>
        <v>#DIV/0!</v>
      </c>
      <c r="D74" s="36" t="e">
        <f>'SCC X Ano = Mecenato'!D108/'SCC X Ano = Mecenato'!D74-1</f>
        <v>#DIV/0!</v>
      </c>
      <c r="E74" s="36" t="e">
        <f>'SCC X Ano = Mecenato'!E108/'SCC X Ano = Mecenato'!E74-1</f>
        <v>#DIV/0!</v>
      </c>
      <c r="F74" s="36" t="e">
        <f>'SCC X Ano = Mecenato'!F108/'SCC X Ano = Mecenato'!F74-1</f>
        <v>#DIV/0!</v>
      </c>
      <c r="G74" s="36" t="e">
        <f>'SCC X Ano = Mecenato'!G108/'SCC X Ano = Mecenato'!G74-1</f>
        <v>#DIV/0!</v>
      </c>
      <c r="H74" s="36" t="e">
        <f>'SCC X Ano = Mecenato'!H108/'SCC X Ano = Mecenato'!H74-1</f>
        <v>#DIV/0!</v>
      </c>
      <c r="I74" s="36" t="e">
        <f>'SCC X Ano = Mecenato'!I108/'SCC X Ano = Mecenato'!I74-1</f>
        <v>#DIV/0!</v>
      </c>
      <c r="J74" s="36" t="e">
        <f>'SCC X Ano = Mecenato'!J108/'SCC X Ano = Mecenato'!J74-1</f>
        <v>#DIV/0!</v>
      </c>
      <c r="K74" s="36" t="e">
        <f>'SCC X Ano = Mecenato'!K108/'SCC X Ano = Mecenato'!K74-1</f>
        <v>#DIV/0!</v>
      </c>
      <c r="L74" s="36">
        <f>'SCC X Ano = Mecenato'!L108/'SCC X Ano = Mecenato'!L74-1</f>
        <v>-1</v>
      </c>
      <c r="N74" s="28"/>
      <c r="O74" s="32"/>
      <c r="P74" s="32"/>
      <c r="Q74" s="32"/>
      <c r="R74" s="32"/>
      <c r="S74" s="32"/>
      <c r="T74" s="32"/>
      <c r="U74" s="32"/>
      <c r="V74" s="32"/>
      <c r="W74" s="32"/>
      <c r="X74" s="32"/>
    </row>
    <row r="75" spans="1:24" x14ac:dyDescent="0.25">
      <c r="A75" s="28" t="s">
        <v>252</v>
      </c>
      <c r="B75" s="36" t="e">
        <f>'SCC X Ano = Mecenato'!B109/'SCC X Ano = Mecenato'!B75-1</f>
        <v>#DIV/0!</v>
      </c>
      <c r="C75" s="36">
        <f>'SCC X Ano = Mecenato'!C109/'SCC X Ano = Mecenato'!C75-1</f>
        <v>-0.38824797210361062</v>
      </c>
      <c r="D75" s="36">
        <f>'SCC X Ano = Mecenato'!D109/'SCC X Ano = Mecenato'!D75-1</f>
        <v>-0.18868579019529175</v>
      </c>
      <c r="E75" s="36" t="e">
        <f>'SCC X Ano = Mecenato'!E109/'SCC X Ano = Mecenato'!E75-1</f>
        <v>#DIV/0!</v>
      </c>
      <c r="F75" s="36" t="e">
        <f>'SCC X Ano = Mecenato'!F109/'SCC X Ano = Mecenato'!F75-1</f>
        <v>#DIV/0!</v>
      </c>
      <c r="G75" s="36" t="e">
        <f>'SCC X Ano = Mecenato'!G109/'SCC X Ano = Mecenato'!G75-1</f>
        <v>#DIV/0!</v>
      </c>
      <c r="H75" s="36" t="e">
        <f>'SCC X Ano = Mecenato'!H109/'SCC X Ano = Mecenato'!H75-1</f>
        <v>#DIV/0!</v>
      </c>
      <c r="I75" s="36" t="e">
        <f>'SCC X Ano = Mecenato'!I109/'SCC X Ano = Mecenato'!I75-1</f>
        <v>#DIV/0!</v>
      </c>
      <c r="J75" s="36" t="e">
        <f>'SCC X Ano = Mecenato'!J109/'SCC X Ano = Mecenato'!J75-1</f>
        <v>#DIV/0!</v>
      </c>
      <c r="K75" s="36" t="e">
        <f>'SCC X Ano = Mecenato'!K109/'SCC X Ano = Mecenato'!K75-1</f>
        <v>#DIV/0!</v>
      </c>
      <c r="L75" s="36">
        <f>'SCC X Ano = Mecenato'!L109/'SCC X Ano = Mecenato'!L75-1</f>
        <v>0.33227859134000948</v>
      </c>
      <c r="N75" s="28"/>
      <c r="O75" s="32"/>
      <c r="P75" s="32"/>
      <c r="Q75" s="32"/>
      <c r="R75" s="32"/>
      <c r="S75" s="32"/>
      <c r="T75" s="32"/>
      <c r="U75" s="32"/>
      <c r="V75" s="32"/>
      <c r="W75" s="32"/>
      <c r="X75" s="32"/>
    </row>
    <row r="76" spans="1:24" x14ac:dyDescent="0.25">
      <c r="A76" s="28" t="s">
        <v>253</v>
      </c>
      <c r="B76" s="36" t="e">
        <f>'SCC X Ano = Mecenato'!B110/'SCC X Ano = Mecenato'!B76-1</f>
        <v>#DIV/0!</v>
      </c>
      <c r="C76" s="36" t="e">
        <f>'SCC X Ano = Mecenato'!C110/'SCC X Ano = Mecenato'!C76-1</f>
        <v>#DIV/0!</v>
      </c>
      <c r="D76" s="36" t="e">
        <f>'SCC X Ano = Mecenato'!D110/'SCC X Ano = Mecenato'!D76-1</f>
        <v>#DIV/0!</v>
      </c>
      <c r="E76" s="36" t="e">
        <f>'SCC X Ano = Mecenato'!E110/'SCC X Ano = Mecenato'!E76-1</f>
        <v>#DIV/0!</v>
      </c>
      <c r="F76" s="36" t="e">
        <f>'SCC X Ano = Mecenato'!F110/'SCC X Ano = Mecenato'!F76-1</f>
        <v>#DIV/0!</v>
      </c>
      <c r="G76" s="36" t="e">
        <f>'SCC X Ano = Mecenato'!G110/'SCC X Ano = Mecenato'!G76-1</f>
        <v>#DIV/0!</v>
      </c>
      <c r="H76" s="36" t="e">
        <f>'SCC X Ano = Mecenato'!H110/'SCC X Ano = Mecenato'!H76-1</f>
        <v>#DIV/0!</v>
      </c>
      <c r="I76" s="36" t="e">
        <f>'SCC X Ano = Mecenato'!I110/'SCC X Ano = Mecenato'!I76-1</f>
        <v>#DIV/0!</v>
      </c>
      <c r="J76" s="36" t="e">
        <f>'SCC X Ano = Mecenato'!J110/'SCC X Ano = Mecenato'!J76-1</f>
        <v>#DIV/0!</v>
      </c>
      <c r="K76" s="36" t="e">
        <f>'SCC X Ano = Mecenato'!K110/'SCC X Ano = Mecenato'!K76-1</f>
        <v>#DIV/0!</v>
      </c>
      <c r="L76" s="36" t="e">
        <f>'SCC X Ano = Mecenato'!L110/'SCC X Ano = Mecenato'!L76-1</f>
        <v>#DIV/0!</v>
      </c>
      <c r="N76" s="28"/>
      <c r="O76" s="32"/>
      <c r="P76" s="32"/>
      <c r="Q76" s="32"/>
      <c r="R76" s="32"/>
      <c r="S76" s="32"/>
      <c r="T76" s="32"/>
      <c r="U76" s="32"/>
      <c r="V76" s="32"/>
      <c r="W76" s="32"/>
      <c r="X76" s="32"/>
    </row>
    <row r="77" spans="1:24" x14ac:dyDescent="0.25">
      <c r="A77" s="28" t="s">
        <v>254</v>
      </c>
      <c r="B77" s="36" t="e">
        <f>'SCC X Ano = Mecenato'!B111/'SCC X Ano = Mecenato'!B77-1</f>
        <v>#DIV/0!</v>
      </c>
      <c r="C77" s="36">
        <f>'SCC X Ano = Mecenato'!C111/'SCC X Ano = Mecenato'!C77-1</f>
        <v>-0.10460982904989413</v>
      </c>
      <c r="D77" s="36" t="e">
        <f>'SCC X Ano = Mecenato'!D111/'SCC X Ano = Mecenato'!D77-1</f>
        <v>#DIV/0!</v>
      </c>
      <c r="E77" s="36" t="e">
        <f>'SCC X Ano = Mecenato'!E111/'SCC X Ano = Mecenato'!E77-1</f>
        <v>#DIV/0!</v>
      </c>
      <c r="F77" s="36">
        <f>'SCC X Ano = Mecenato'!F111/'SCC X Ano = Mecenato'!F77-1</f>
        <v>-1</v>
      </c>
      <c r="G77" s="36" t="e">
        <f>'SCC X Ano = Mecenato'!G111/'SCC X Ano = Mecenato'!G77-1</f>
        <v>#DIV/0!</v>
      </c>
      <c r="H77" s="36" t="e">
        <f>'SCC X Ano = Mecenato'!H111/'SCC X Ano = Mecenato'!H77-1</f>
        <v>#DIV/0!</v>
      </c>
      <c r="I77" s="36">
        <f>'SCC X Ano = Mecenato'!I111/'SCC X Ano = Mecenato'!I77-1</f>
        <v>1.9829589046236329E-3</v>
      </c>
      <c r="J77" s="36" t="e">
        <f>'SCC X Ano = Mecenato'!J111/'SCC X Ano = Mecenato'!J77-1</f>
        <v>#DIV/0!</v>
      </c>
      <c r="K77" s="36" t="e">
        <f>'SCC X Ano = Mecenato'!K111/'SCC X Ano = Mecenato'!K77-1</f>
        <v>#DIV/0!</v>
      </c>
      <c r="L77" s="36">
        <f>'SCC X Ano = Mecenato'!L111/'SCC X Ano = Mecenato'!L77-1</f>
        <v>0.7222708493291059</v>
      </c>
      <c r="N77" s="28"/>
      <c r="O77" s="32"/>
      <c r="P77" s="32"/>
      <c r="Q77" s="32"/>
      <c r="R77" s="32"/>
      <c r="S77" s="32"/>
      <c r="T77" s="32"/>
      <c r="U77" s="32"/>
      <c r="V77" s="32"/>
      <c r="W77" s="32"/>
      <c r="X77" s="32"/>
    </row>
    <row r="78" spans="1:24" x14ac:dyDescent="0.25">
      <c r="A78" s="28" t="s">
        <v>255</v>
      </c>
      <c r="B78" s="36" t="e">
        <f>'SCC X Ano = Mecenato'!B112/'SCC X Ano = Mecenato'!B78-1</f>
        <v>#DIV/0!</v>
      </c>
      <c r="C78" s="36" t="e">
        <f>'SCC X Ano = Mecenato'!C112/'SCC X Ano = Mecenato'!C78-1</f>
        <v>#DIV/0!</v>
      </c>
      <c r="D78" s="36" t="e">
        <f>'SCC X Ano = Mecenato'!D112/'SCC X Ano = Mecenato'!D78-1</f>
        <v>#DIV/0!</v>
      </c>
      <c r="E78" s="36" t="e">
        <f>'SCC X Ano = Mecenato'!E112/'SCC X Ano = Mecenato'!E78-1</f>
        <v>#DIV/0!</v>
      </c>
      <c r="F78" s="36" t="e">
        <f>'SCC X Ano = Mecenato'!F112/'SCC X Ano = Mecenato'!F78-1</f>
        <v>#DIV/0!</v>
      </c>
      <c r="G78" s="36" t="e">
        <f>'SCC X Ano = Mecenato'!G112/'SCC X Ano = Mecenato'!G78-1</f>
        <v>#DIV/0!</v>
      </c>
      <c r="H78" s="36" t="e">
        <f>'SCC X Ano = Mecenato'!H112/'SCC X Ano = Mecenato'!H78-1</f>
        <v>#DIV/0!</v>
      </c>
      <c r="I78" s="36" t="e">
        <f>'SCC X Ano = Mecenato'!I112/'SCC X Ano = Mecenato'!I78-1</f>
        <v>#DIV/0!</v>
      </c>
      <c r="J78" s="36" t="e">
        <f>'SCC X Ano = Mecenato'!J112/'SCC X Ano = Mecenato'!J78-1</f>
        <v>#DIV/0!</v>
      </c>
      <c r="K78" s="36" t="e">
        <f>'SCC X Ano = Mecenato'!K112/'SCC X Ano = Mecenato'!K78-1</f>
        <v>#DIV/0!</v>
      </c>
      <c r="L78" s="36" t="e">
        <f>'SCC X Ano = Mecenato'!L112/'SCC X Ano = Mecenato'!L78-1</f>
        <v>#DIV/0!</v>
      </c>
      <c r="N78" s="28"/>
      <c r="O78" s="32"/>
      <c r="P78" s="32"/>
      <c r="Q78" s="32"/>
      <c r="R78" s="32"/>
      <c r="S78" s="32"/>
      <c r="T78" s="32"/>
      <c r="U78" s="32"/>
      <c r="V78" s="32"/>
      <c r="W78" s="32"/>
      <c r="X78" s="32"/>
    </row>
    <row r="79" spans="1:24" x14ac:dyDescent="0.25">
      <c r="A79" s="28" t="s">
        <v>256</v>
      </c>
      <c r="B79" s="36" t="e">
        <f>'SCC X Ano = Mecenato'!B113/'SCC X Ano = Mecenato'!B79-1</f>
        <v>#DIV/0!</v>
      </c>
      <c r="C79" s="36" t="e">
        <f>'SCC X Ano = Mecenato'!C113/'SCC X Ano = Mecenato'!C79-1</f>
        <v>#DIV/0!</v>
      </c>
      <c r="D79" s="36" t="e">
        <f>'SCC X Ano = Mecenato'!D113/'SCC X Ano = Mecenato'!D79-1</f>
        <v>#DIV/0!</v>
      </c>
      <c r="E79" s="36" t="e">
        <f>'SCC X Ano = Mecenato'!E113/'SCC X Ano = Mecenato'!E79-1</f>
        <v>#DIV/0!</v>
      </c>
      <c r="F79" s="36" t="e">
        <f>'SCC X Ano = Mecenato'!F113/'SCC X Ano = Mecenato'!F79-1</f>
        <v>#DIV/0!</v>
      </c>
      <c r="G79" s="36" t="e">
        <f>'SCC X Ano = Mecenato'!G113/'SCC X Ano = Mecenato'!G79-1</f>
        <v>#DIV/0!</v>
      </c>
      <c r="H79" s="36" t="e">
        <f>'SCC X Ano = Mecenato'!H113/'SCC X Ano = Mecenato'!H79-1</f>
        <v>#DIV/0!</v>
      </c>
      <c r="I79" s="36" t="e">
        <f>'SCC X Ano = Mecenato'!I113/'SCC X Ano = Mecenato'!I79-1</f>
        <v>#DIV/0!</v>
      </c>
      <c r="J79" s="36" t="e">
        <f>'SCC X Ano = Mecenato'!J113/'SCC X Ano = Mecenato'!J79-1</f>
        <v>#DIV/0!</v>
      </c>
      <c r="K79" s="36" t="e">
        <f>'SCC X Ano = Mecenato'!K113/'SCC X Ano = Mecenato'!K79-1</f>
        <v>#DIV/0!</v>
      </c>
      <c r="L79" s="36" t="e">
        <f>'SCC X Ano = Mecenato'!L113/'SCC X Ano = Mecenato'!L79-1</f>
        <v>#DIV/0!</v>
      </c>
      <c r="N79" s="28"/>
      <c r="O79" s="32"/>
      <c r="P79" s="32"/>
      <c r="Q79" s="32"/>
      <c r="R79" s="32"/>
      <c r="S79" s="32"/>
      <c r="T79" s="32"/>
      <c r="U79" s="32"/>
      <c r="V79" s="32"/>
      <c r="W79" s="32"/>
      <c r="X79" s="32"/>
    </row>
    <row r="80" spans="1:24" x14ac:dyDescent="0.25">
      <c r="A80" s="28" t="s">
        <v>257</v>
      </c>
      <c r="B80" s="36">
        <f>'SCC X Ano = Mecenato'!B114/'SCC X Ano = Mecenato'!B80-1</f>
        <v>-0.64870553837110556</v>
      </c>
      <c r="C80" s="36">
        <f>'SCC X Ano = Mecenato'!C114/'SCC X Ano = Mecenato'!C80-1</f>
        <v>-0.2129141900730156</v>
      </c>
      <c r="D80" s="36" t="e">
        <f>'SCC X Ano = Mecenato'!D114/'SCC X Ano = Mecenato'!D80-1</f>
        <v>#DIV/0!</v>
      </c>
      <c r="E80" s="36" t="e">
        <f>'SCC X Ano = Mecenato'!E114/'SCC X Ano = Mecenato'!E80-1</f>
        <v>#DIV/0!</v>
      </c>
      <c r="F80" s="36" t="e">
        <f>'SCC X Ano = Mecenato'!F114/'SCC X Ano = Mecenato'!F80-1</f>
        <v>#DIV/0!</v>
      </c>
      <c r="G80" s="36" t="e">
        <f>'SCC X Ano = Mecenato'!G114/'SCC X Ano = Mecenato'!G80-1</f>
        <v>#DIV/0!</v>
      </c>
      <c r="H80" s="36" t="e">
        <f>'SCC X Ano = Mecenato'!H114/'SCC X Ano = Mecenato'!H80-1</f>
        <v>#DIV/0!</v>
      </c>
      <c r="I80" s="36" t="e">
        <f>'SCC X Ano = Mecenato'!I114/'SCC X Ano = Mecenato'!I80-1</f>
        <v>#DIV/0!</v>
      </c>
      <c r="J80" s="36">
        <f>'SCC X Ano = Mecenato'!J114/'SCC X Ano = Mecenato'!J80-1</f>
        <v>0.12858699252694916</v>
      </c>
      <c r="K80" s="36" t="e">
        <f>'SCC X Ano = Mecenato'!K114/'SCC X Ano = Mecenato'!K80-1</f>
        <v>#DIV/0!</v>
      </c>
      <c r="L80" s="36">
        <f>'SCC X Ano = Mecenato'!L114/'SCC X Ano = Mecenato'!L80-1</f>
        <v>4.9350502840318722E-2</v>
      </c>
      <c r="N80" s="28"/>
      <c r="O80" s="32"/>
      <c r="P80" s="32"/>
      <c r="Q80" s="32"/>
      <c r="R80" s="32"/>
      <c r="S80" s="32"/>
      <c r="T80" s="32"/>
      <c r="U80" s="32"/>
      <c r="V80" s="32"/>
      <c r="W80" s="32"/>
      <c r="X80" s="32"/>
    </row>
    <row r="81" spans="1:24" x14ac:dyDescent="0.25">
      <c r="A81" s="28" t="s">
        <v>258</v>
      </c>
      <c r="B81" s="36" t="e">
        <f>'SCC X Ano = Mecenato'!B115/'SCC X Ano = Mecenato'!B81-1</f>
        <v>#DIV/0!</v>
      </c>
      <c r="C81" s="36">
        <f>'SCC X Ano = Mecenato'!C115/'SCC X Ano = Mecenato'!C81-1</f>
        <v>0.43357740731710281</v>
      </c>
      <c r="D81" s="36" t="e">
        <f>'SCC X Ano = Mecenato'!D115/'SCC X Ano = Mecenato'!D81-1</f>
        <v>#DIV/0!</v>
      </c>
      <c r="E81" s="36" t="e">
        <f>'SCC X Ano = Mecenato'!E115/'SCC X Ano = Mecenato'!E81-1</f>
        <v>#DIV/0!</v>
      </c>
      <c r="F81" s="36" t="e">
        <f>'SCC X Ano = Mecenato'!F115/'SCC X Ano = Mecenato'!F81-1</f>
        <v>#DIV/0!</v>
      </c>
      <c r="G81" s="36" t="e">
        <f>'SCC X Ano = Mecenato'!G115/'SCC X Ano = Mecenato'!G81-1</f>
        <v>#DIV/0!</v>
      </c>
      <c r="H81" s="36" t="e">
        <f>'SCC X Ano = Mecenato'!H115/'SCC X Ano = Mecenato'!H81-1</f>
        <v>#DIV/0!</v>
      </c>
      <c r="I81" s="36">
        <f>'SCC X Ano = Mecenato'!I115/'SCC X Ano = Mecenato'!I81-1</f>
        <v>-0.39480348287367706</v>
      </c>
      <c r="J81" s="36" t="e">
        <f>'SCC X Ano = Mecenato'!J115/'SCC X Ano = Mecenato'!J81-1</f>
        <v>#DIV/0!</v>
      </c>
      <c r="K81" s="36" t="e">
        <f>'SCC X Ano = Mecenato'!K115/'SCC X Ano = Mecenato'!K81-1</f>
        <v>#DIV/0!</v>
      </c>
      <c r="L81" s="36">
        <f>'SCC X Ano = Mecenato'!L115/'SCC X Ano = Mecenato'!L81-1</f>
        <v>0.22502308433353213</v>
      </c>
      <c r="N81" s="28"/>
      <c r="O81" s="32"/>
      <c r="P81" s="32"/>
      <c r="Q81" s="32"/>
      <c r="R81" s="32"/>
      <c r="S81" s="32"/>
      <c r="T81" s="32"/>
      <c r="U81" s="32"/>
      <c r="V81" s="32"/>
      <c r="W81" s="32"/>
      <c r="X81" s="32"/>
    </row>
    <row r="82" spans="1:24" x14ac:dyDescent="0.25">
      <c r="A82" s="28" t="s">
        <v>259</v>
      </c>
      <c r="B82" s="36">
        <f>'SCC X Ano = Mecenato'!B116/'SCC X Ano = Mecenato'!B82-1</f>
        <v>0</v>
      </c>
      <c r="C82" s="36">
        <f>'SCC X Ano = Mecenato'!C116/'SCC X Ano = Mecenato'!C82-1</f>
        <v>-0.1332362531432506</v>
      </c>
      <c r="D82" s="36">
        <f>'SCC X Ano = Mecenato'!D116/'SCC X Ano = Mecenato'!D82-1</f>
        <v>-5.972267937951492E-2</v>
      </c>
      <c r="E82" s="36" t="e">
        <f>'SCC X Ano = Mecenato'!E116/'SCC X Ano = Mecenato'!E82-1</f>
        <v>#DIV/0!</v>
      </c>
      <c r="F82" s="36">
        <f>'SCC X Ano = Mecenato'!F116/'SCC X Ano = Mecenato'!F82-1</f>
        <v>-9.5973633655754953E-2</v>
      </c>
      <c r="G82" s="36">
        <f>'SCC X Ano = Mecenato'!G116/'SCC X Ano = Mecenato'!G82-1</f>
        <v>0.10304437202189631</v>
      </c>
      <c r="H82" s="36" t="e">
        <f>'SCC X Ano = Mecenato'!H116/'SCC X Ano = Mecenato'!H82-1</f>
        <v>#DIV/0!</v>
      </c>
      <c r="I82" s="36">
        <f>'SCC X Ano = Mecenato'!I116/'SCC X Ano = Mecenato'!I82-1</f>
        <v>0.3474300698318451</v>
      </c>
      <c r="J82" s="36">
        <f>'SCC X Ano = Mecenato'!J116/'SCC X Ano = Mecenato'!J82-1</f>
        <v>-0.17651040652035987</v>
      </c>
      <c r="K82" s="36" t="e">
        <f>'SCC X Ano = Mecenato'!K116/'SCC X Ano = Mecenato'!K82-1</f>
        <v>#DIV/0!</v>
      </c>
      <c r="L82" s="36">
        <f>'SCC X Ano = Mecenato'!L116/'SCC X Ano = Mecenato'!L82-1</f>
        <v>-1.0578312248240018E-2</v>
      </c>
      <c r="N82" s="28"/>
      <c r="O82" s="32"/>
      <c r="P82" s="32"/>
      <c r="Q82" s="32"/>
      <c r="R82" s="32"/>
      <c r="S82" s="32"/>
      <c r="T82" s="32"/>
      <c r="U82" s="32"/>
      <c r="V82" s="32"/>
      <c r="W82" s="32"/>
      <c r="X82" s="32"/>
    </row>
    <row r="83" spans="1:24" x14ac:dyDescent="0.25">
      <c r="A83" s="28" t="s">
        <v>260</v>
      </c>
      <c r="B83" s="36" t="e">
        <f>'SCC X Ano = Mecenato'!B117/'SCC X Ano = Mecenato'!B83-1</f>
        <v>#DIV/0!</v>
      </c>
      <c r="C83" s="36">
        <f>'SCC X Ano = Mecenato'!C117/'SCC X Ano = Mecenato'!C83-1</f>
        <v>0.14085822638196133</v>
      </c>
      <c r="D83" s="36" t="e">
        <f>'SCC X Ano = Mecenato'!D117/'SCC X Ano = Mecenato'!D83-1</f>
        <v>#DIV/0!</v>
      </c>
      <c r="E83" s="36" t="e">
        <f>'SCC X Ano = Mecenato'!E117/'SCC X Ano = Mecenato'!E83-1</f>
        <v>#DIV/0!</v>
      </c>
      <c r="F83" s="36" t="e">
        <f>'SCC X Ano = Mecenato'!F117/'SCC X Ano = Mecenato'!F83-1</f>
        <v>#DIV/0!</v>
      </c>
      <c r="G83" s="36" t="e">
        <f>'SCC X Ano = Mecenato'!G117/'SCC X Ano = Mecenato'!G83-1</f>
        <v>#DIV/0!</v>
      </c>
      <c r="H83" s="36" t="e">
        <f>'SCC X Ano = Mecenato'!H117/'SCC X Ano = Mecenato'!H83-1</f>
        <v>#DIV/0!</v>
      </c>
      <c r="I83" s="36" t="e">
        <f>'SCC X Ano = Mecenato'!I117/'SCC X Ano = Mecenato'!I83-1</f>
        <v>#DIV/0!</v>
      </c>
      <c r="J83" s="36" t="e">
        <f>'SCC X Ano = Mecenato'!J117/'SCC X Ano = Mecenato'!J83-1</f>
        <v>#DIV/0!</v>
      </c>
      <c r="K83" s="36" t="e">
        <f>'SCC X Ano = Mecenato'!K117/'SCC X Ano = Mecenato'!K83-1</f>
        <v>#DIV/0!</v>
      </c>
      <c r="L83" s="36">
        <f>'SCC X Ano = Mecenato'!L117/'SCC X Ano = Mecenato'!L83-1</f>
        <v>8.0557330999600163E-2</v>
      </c>
      <c r="N83" s="28"/>
      <c r="O83" s="32"/>
      <c r="P83" s="32"/>
      <c r="Q83" s="32"/>
      <c r="R83" s="32"/>
      <c r="S83" s="32"/>
      <c r="T83" s="32"/>
      <c r="U83" s="32"/>
      <c r="V83" s="32"/>
      <c r="W83" s="32"/>
      <c r="X83" s="32"/>
    </row>
    <row r="84" spans="1:24" x14ac:dyDescent="0.25">
      <c r="A84" s="28" t="s">
        <v>261</v>
      </c>
      <c r="B84" s="36">
        <f>'SCC X Ano = Mecenato'!B118/'SCC X Ano = Mecenato'!B84-1</f>
        <v>0</v>
      </c>
      <c r="C84" s="36">
        <f>'SCC X Ano = Mecenato'!C118/'SCC X Ano = Mecenato'!C84-1</f>
        <v>4.4200543307450539</v>
      </c>
      <c r="D84" s="36" t="e">
        <f>'SCC X Ano = Mecenato'!D118/'SCC X Ano = Mecenato'!D84-1</f>
        <v>#DIV/0!</v>
      </c>
      <c r="E84" s="36" t="e">
        <f>'SCC X Ano = Mecenato'!E118/'SCC X Ano = Mecenato'!E84-1</f>
        <v>#DIV/0!</v>
      </c>
      <c r="F84" s="36" t="e">
        <f>'SCC X Ano = Mecenato'!F118/'SCC X Ano = Mecenato'!F84-1</f>
        <v>#DIV/0!</v>
      </c>
      <c r="G84" s="36" t="e">
        <f>'SCC X Ano = Mecenato'!G118/'SCC X Ano = Mecenato'!G84-1</f>
        <v>#DIV/0!</v>
      </c>
      <c r="H84" s="36" t="e">
        <f>'SCC X Ano = Mecenato'!H118/'SCC X Ano = Mecenato'!H84-1</f>
        <v>#DIV/0!</v>
      </c>
      <c r="I84" s="36" t="e">
        <f>'SCC X Ano = Mecenato'!I118/'SCC X Ano = Mecenato'!I84-1</f>
        <v>#DIV/0!</v>
      </c>
      <c r="J84" s="36">
        <f>'SCC X Ano = Mecenato'!J118/'SCC X Ano = Mecenato'!J84-1</f>
        <v>-0.88385153447246267</v>
      </c>
      <c r="K84" s="36" t="e">
        <f>'SCC X Ano = Mecenato'!K118/'SCC X Ano = Mecenato'!K84-1</f>
        <v>#DIV/0!</v>
      </c>
      <c r="L84" s="36">
        <f>'SCC X Ano = Mecenato'!L118/'SCC X Ano = Mecenato'!L84-1</f>
        <v>1.085403206577654</v>
      </c>
      <c r="N84" s="28"/>
      <c r="O84" s="32"/>
      <c r="P84" s="32"/>
      <c r="Q84" s="32"/>
      <c r="R84" s="32"/>
      <c r="S84" s="32"/>
      <c r="T84" s="32"/>
      <c r="U84" s="32"/>
      <c r="V84" s="32"/>
      <c r="W84" s="32"/>
      <c r="X84" s="32"/>
    </row>
    <row r="85" spans="1:24" x14ac:dyDescent="0.25">
      <c r="A85" s="28" t="s">
        <v>262</v>
      </c>
      <c r="B85" s="36">
        <f>'SCC X Ano = Mecenato'!B119/'SCC X Ano = Mecenato'!B85-1</f>
        <v>-0.86095491309224204</v>
      </c>
      <c r="C85" s="36">
        <f>'SCC X Ano = Mecenato'!C119/'SCC X Ano = Mecenato'!C85-1</f>
        <v>0.20827148901497972</v>
      </c>
      <c r="D85" s="36">
        <f>'SCC X Ano = Mecenato'!D119/'SCC X Ano = Mecenato'!D85-1</f>
        <v>-0.19095638801417936</v>
      </c>
      <c r="E85" s="36" t="e">
        <f>'SCC X Ano = Mecenato'!E119/'SCC X Ano = Mecenato'!E85-1</f>
        <v>#DIV/0!</v>
      </c>
      <c r="F85" s="36">
        <f>'SCC X Ano = Mecenato'!F119/'SCC X Ano = Mecenato'!F85-1</f>
        <v>0.2021742911385267</v>
      </c>
      <c r="G85" s="36">
        <f>'SCC X Ano = Mecenato'!G119/'SCC X Ano = Mecenato'!G85-1</f>
        <v>1.7892207177692576E-2</v>
      </c>
      <c r="H85" s="36" t="e">
        <f>'SCC X Ano = Mecenato'!H119/'SCC X Ano = Mecenato'!H85-1</f>
        <v>#DIV/0!</v>
      </c>
      <c r="I85" s="36">
        <f>'SCC X Ano = Mecenato'!I119/'SCC X Ano = Mecenato'!I85-1</f>
        <v>0.3339679948458274</v>
      </c>
      <c r="J85" s="36">
        <f>'SCC X Ano = Mecenato'!J119/'SCC X Ano = Mecenato'!J85-1</f>
        <v>-0.73162850153641568</v>
      </c>
      <c r="K85" s="36" t="e">
        <f>'SCC X Ano = Mecenato'!K119/'SCC X Ano = Mecenato'!K85-1</f>
        <v>#DIV/0!</v>
      </c>
      <c r="L85" s="36">
        <f>'SCC X Ano = Mecenato'!L119/'SCC X Ano = Mecenato'!L85-1</f>
        <v>-7.6737289915770557E-2</v>
      </c>
      <c r="N85" s="28"/>
      <c r="O85" s="32"/>
      <c r="P85" s="32"/>
      <c r="Q85" s="32"/>
      <c r="R85" s="32"/>
      <c r="S85" s="32"/>
      <c r="T85" s="32"/>
      <c r="U85" s="32"/>
      <c r="V85" s="32"/>
      <c r="W85" s="32"/>
      <c r="X85" s="32"/>
    </row>
    <row r="86" spans="1:24" x14ac:dyDescent="0.25">
      <c r="A86" s="28" t="s">
        <v>263</v>
      </c>
      <c r="B86" s="36" t="e">
        <f>'SCC X Ano = Mecenato'!B120/'SCC X Ano = Mecenato'!B86-1</f>
        <v>#DIV/0!</v>
      </c>
      <c r="C86" s="36" t="e">
        <f>'SCC X Ano = Mecenato'!C120/'SCC X Ano = Mecenato'!C86-1</f>
        <v>#DIV/0!</v>
      </c>
      <c r="D86" s="36">
        <f>'SCC X Ano = Mecenato'!D120/'SCC X Ano = Mecenato'!D86-1</f>
        <v>-1</v>
      </c>
      <c r="E86" s="36" t="e">
        <f>'SCC X Ano = Mecenato'!E120/'SCC X Ano = Mecenato'!E86-1</f>
        <v>#DIV/0!</v>
      </c>
      <c r="F86" s="36" t="e">
        <f>'SCC X Ano = Mecenato'!F120/'SCC X Ano = Mecenato'!F86-1</f>
        <v>#DIV/0!</v>
      </c>
      <c r="G86" s="36" t="e">
        <f>'SCC X Ano = Mecenato'!G120/'SCC X Ano = Mecenato'!G86-1</f>
        <v>#DIV/0!</v>
      </c>
      <c r="H86" s="36" t="e">
        <f>'SCC X Ano = Mecenato'!H120/'SCC X Ano = Mecenato'!H86-1</f>
        <v>#DIV/0!</v>
      </c>
      <c r="I86" s="36">
        <f>'SCC X Ano = Mecenato'!I120/'SCC X Ano = Mecenato'!I86-1</f>
        <v>-0.84805653710247353</v>
      </c>
      <c r="J86" s="36" t="e">
        <f>'SCC X Ano = Mecenato'!J120/'SCC X Ano = Mecenato'!J86-1</f>
        <v>#DIV/0!</v>
      </c>
      <c r="K86" s="36" t="e">
        <f>'SCC X Ano = Mecenato'!K120/'SCC X Ano = Mecenato'!K86-1</f>
        <v>#DIV/0!</v>
      </c>
      <c r="L86" s="36">
        <f>'SCC X Ano = Mecenato'!L120/'SCC X Ano = Mecenato'!L86-1</f>
        <v>-1.4986467643250623E-2</v>
      </c>
      <c r="N86" s="28"/>
      <c r="O86" s="32"/>
      <c r="P86" s="32"/>
      <c r="Q86" s="32"/>
      <c r="R86" s="32"/>
      <c r="S86" s="32"/>
      <c r="T86" s="32"/>
      <c r="U86" s="32"/>
      <c r="V86" s="32"/>
      <c r="W86" s="32"/>
      <c r="X86" s="32"/>
    </row>
    <row r="87" spans="1:24" x14ac:dyDescent="0.25">
      <c r="A87" s="28" t="s">
        <v>264</v>
      </c>
      <c r="B87" s="36" t="e">
        <f>'SCC X Ano = Mecenato'!B121/'SCC X Ano = Mecenato'!B87-1</f>
        <v>#DIV/0!</v>
      </c>
      <c r="C87" s="36">
        <f>'SCC X Ano = Mecenato'!C121/'SCC X Ano = Mecenato'!C87-1</f>
        <v>-1</v>
      </c>
      <c r="D87" s="36" t="e">
        <f>'SCC X Ano = Mecenato'!D121/'SCC X Ano = Mecenato'!D87-1</f>
        <v>#DIV/0!</v>
      </c>
      <c r="E87" s="36" t="e">
        <f>'SCC X Ano = Mecenato'!E121/'SCC X Ano = Mecenato'!E87-1</f>
        <v>#DIV/0!</v>
      </c>
      <c r="F87" s="36">
        <f>'SCC X Ano = Mecenato'!F121/'SCC X Ano = Mecenato'!F87-1</f>
        <v>0</v>
      </c>
      <c r="G87" s="36" t="e">
        <f>'SCC X Ano = Mecenato'!G121/'SCC X Ano = Mecenato'!G87-1</f>
        <v>#DIV/0!</v>
      </c>
      <c r="H87" s="36" t="e">
        <f>'SCC X Ano = Mecenato'!H121/'SCC X Ano = Mecenato'!H87-1</f>
        <v>#DIV/0!</v>
      </c>
      <c r="I87" s="36">
        <f>'SCC X Ano = Mecenato'!I121/'SCC X Ano = Mecenato'!I87-1</f>
        <v>0</v>
      </c>
      <c r="J87" s="36">
        <f>'SCC X Ano = Mecenato'!J121/'SCC X Ano = Mecenato'!J87-1</f>
        <v>-1</v>
      </c>
      <c r="K87" s="36" t="e">
        <f>'SCC X Ano = Mecenato'!K121/'SCC X Ano = Mecenato'!K87-1</f>
        <v>#DIV/0!</v>
      </c>
      <c r="L87" s="36">
        <f>'SCC X Ano = Mecenato'!L121/'SCC X Ano = Mecenato'!L87-1</f>
        <v>-0.61939399771016279</v>
      </c>
      <c r="N87" s="28"/>
      <c r="O87" s="32"/>
      <c r="P87" s="32"/>
      <c r="Q87" s="32"/>
      <c r="R87" s="32"/>
      <c r="S87" s="32"/>
      <c r="T87" s="32"/>
      <c r="U87" s="32"/>
      <c r="V87" s="32"/>
      <c r="W87" s="32"/>
      <c r="X87" s="32"/>
    </row>
    <row r="88" spans="1:24" x14ac:dyDescent="0.25">
      <c r="A88" s="28" t="s">
        <v>265</v>
      </c>
      <c r="B88" s="36">
        <f>'SCC X Ano = Mecenato'!B122/'SCC X Ano = Mecenato'!B88-1</f>
        <v>-0.9797600206261623</v>
      </c>
      <c r="C88" s="36">
        <f>'SCC X Ano = Mecenato'!C122/'SCC X Ano = Mecenato'!C88-1</f>
        <v>-0.54958982324329653</v>
      </c>
      <c r="D88" s="36">
        <f>'SCC X Ano = Mecenato'!D122/'SCC X Ano = Mecenato'!D88-1</f>
        <v>0.22563691373876571</v>
      </c>
      <c r="E88" s="36" t="e">
        <f>'SCC X Ano = Mecenato'!E122/'SCC X Ano = Mecenato'!E88-1</f>
        <v>#DIV/0!</v>
      </c>
      <c r="F88" s="36">
        <f>'SCC X Ano = Mecenato'!F122/'SCC X Ano = Mecenato'!F88-1</f>
        <v>4.5233127397249051E-2</v>
      </c>
      <c r="G88" s="36">
        <f>'SCC X Ano = Mecenato'!G122/'SCC X Ano = Mecenato'!G88-1</f>
        <v>0.72839125389360548</v>
      </c>
      <c r="H88" s="36" t="e">
        <f>'SCC X Ano = Mecenato'!H122/'SCC X Ano = Mecenato'!H88-1</f>
        <v>#DIV/0!</v>
      </c>
      <c r="I88" s="36">
        <f>'SCC X Ano = Mecenato'!I122/'SCC X Ano = Mecenato'!I88-1</f>
        <v>-0.17309110179216758</v>
      </c>
      <c r="J88" s="36">
        <f>'SCC X Ano = Mecenato'!J122/'SCC X Ano = Mecenato'!J88-1</f>
        <v>4.386018374339451E-2</v>
      </c>
      <c r="K88" s="36" t="e">
        <f>'SCC X Ano = Mecenato'!K122/'SCC X Ano = Mecenato'!K88-1</f>
        <v>#DIV/0!</v>
      </c>
      <c r="L88" s="36">
        <f>'SCC X Ano = Mecenato'!L122/'SCC X Ano = Mecenato'!L88-1</f>
        <v>-0.33027671200904163</v>
      </c>
      <c r="N88" s="28"/>
      <c r="O88" s="32"/>
      <c r="P88" s="32"/>
      <c r="Q88" s="32"/>
      <c r="R88" s="32"/>
      <c r="S88" s="32"/>
      <c r="T88" s="32"/>
      <c r="U88" s="32"/>
      <c r="V88" s="32"/>
      <c r="W88" s="32"/>
      <c r="X88" s="32"/>
    </row>
    <row r="89" spans="1:24" x14ac:dyDescent="0.25">
      <c r="A89" s="28" t="s">
        <v>266</v>
      </c>
      <c r="B89" s="36">
        <f>'SCC X Ano = Mecenato'!B123/'SCC X Ano = Mecenato'!B89-1</f>
        <v>-0.27903119233709484</v>
      </c>
      <c r="C89" s="36">
        <f>'SCC X Ano = Mecenato'!C123/'SCC X Ano = Mecenato'!C89-1</f>
        <v>0.11236769571123451</v>
      </c>
      <c r="D89" s="36">
        <f>'SCC X Ano = Mecenato'!D123/'SCC X Ano = Mecenato'!D89-1</f>
        <v>2.7796040504690644E-4</v>
      </c>
      <c r="E89" s="36" t="e">
        <f>'SCC X Ano = Mecenato'!E123/'SCC X Ano = Mecenato'!E89-1</f>
        <v>#DIV/0!</v>
      </c>
      <c r="F89" s="36">
        <f>'SCC X Ano = Mecenato'!F123/'SCC X Ano = Mecenato'!F89-1</f>
        <v>2.3138170291688187E-2</v>
      </c>
      <c r="G89" s="36">
        <f>'SCC X Ano = Mecenato'!G123/'SCC X Ano = Mecenato'!G89-1</f>
        <v>0.10949447326686612</v>
      </c>
      <c r="H89" s="36" t="e">
        <f>'SCC X Ano = Mecenato'!H123/'SCC X Ano = Mecenato'!H89-1</f>
        <v>#DIV/0!</v>
      </c>
      <c r="I89" s="36">
        <f>'SCC X Ano = Mecenato'!I123/'SCC X Ano = Mecenato'!I89-1</f>
        <v>-2.1070802792269916E-2</v>
      </c>
      <c r="J89" s="36">
        <f>'SCC X Ano = Mecenato'!J123/'SCC X Ano = Mecenato'!J89-1</f>
        <v>1.0650149453672597E-2</v>
      </c>
      <c r="K89" s="36" t="e">
        <f>'SCC X Ano = Mecenato'!K123/'SCC X Ano = Mecenato'!K89-1</f>
        <v>#DIV/0!</v>
      </c>
      <c r="L89" s="36">
        <f>'SCC X Ano = Mecenato'!L123/'SCC X Ano = Mecenato'!L89-1</f>
        <v>1.3219163856359462E-2</v>
      </c>
      <c r="N89" s="28"/>
      <c r="O89" s="32"/>
      <c r="P89" s="32"/>
      <c r="Q89" s="32"/>
      <c r="R89" s="32"/>
      <c r="S89" s="32"/>
      <c r="T89" s="32"/>
      <c r="U89" s="32"/>
      <c r="V89" s="32"/>
      <c r="W89" s="32"/>
      <c r="X89" s="32"/>
    </row>
    <row r="90" spans="1:24" x14ac:dyDescent="0.25">
      <c r="A90" s="28" t="s">
        <v>267</v>
      </c>
      <c r="B90" s="36" t="e">
        <f>'SCC X Ano = Mecenato'!B124/'SCC X Ano = Mecenato'!B90-1</f>
        <v>#DIV/0!</v>
      </c>
      <c r="C90" s="36">
        <f>'SCC X Ano = Mecenato'!C124/'SCC X Ano = Mecenato'!C90-1</f>
        <v>-2.3774772144919187E-2</v>
      </c>
      <c r="D90" s="36">
        <f>'SCC X Ano = Mecenato'!D124/'SCC X Ano = Mecenato'!D90-1</f>
        <v>-0.33329939533440123</v>
      </c>
      <c r="E90" s="36" t="e">
        <f>'SCC X Ano = Mecenato'!E124/'SCC X Ano = Mecenato'!E90-1</f>
        <v>#DIV/0!</v>
      </c>
      <c r="F90" s="36" t="e">
        <f>'SCC X Ano = Mecenato'!F124/'SCC X Ano = Mecenato'!F90-1</f>
        <v>#DIV/0!</v>
      </c>
      <c r="G90" s="36" t="e">
        <f>'SCC X Ano = Mecenato'!G124/'SCC X Ano = Mecenato'!G90-1</f>
        <v>#DIV/0!</v>
      </c>
      <c r="H90" s="36" t="e">
        <f>'SCC X Ano = Mecenato'!H124/'SCC X Ano = Mecenato'!H90-1</f>
        <v>#DIV/0!</v>
      </c>
      <c r="I90" s="36">
        <f>'SCC X Ano = Mecenato'!I124/'SCC X Ano = Mecenato'!I90-1</f>
        <v>0</v>
      </c>
      <c r="J90" s="36" t="e">
        <f>'SCC X Ano = Mecenato'!J124/'SCC X Ano = Mecenato'!J90-1</f>
        <v>#DIV/0!</v>
      </c>
      <c r="K90" s="36" t="e">
        <f>'SCC X Ano = Mecenato'!K124/'SCC X Ano = Mecenato'!K90-1</f>
        <v>#DIV/0!</v>
      </c>
      <c r="L90" s="36">
        <f>'SCC X Ano = Mecenato'!L124/'SCC X Ano = Mecenato'!L90-1</f>
        <v>0.35558672618098996</v>
      </c>
      <c r="N90" s="28"/>
      <c r="O90" s="32"/>
      <c r="P90" s="32"/>
      <c r="Q90" s="32"/>
      <c r="R90" s="32"/>
      <c r="S90" s="32"/>
      <c r="T90" s="32"/>
      <c r="U90" s="32"/>
      <c r="V90" s="32"/>
      <c r="W90" s="32"/>
      <c r="X90" s="32"/>
    </row>
    <row r="91" spans="1:24" x14ac:dyDescent="0.25">
      <c r="A91" s="28" t="s">
        <v>268</v>
      </c>
      <c r="B91" s="36">
        <f>'SCC X Ano = Mecenato'!B125/'SCC X Ano = Mecenato'!B91-1</f>
        <v>-0.41090633479117</v>
      </c>
      <c r="C91" s="36">
        <f>'SCC X Ano = Mecenato'!C125/'SCC X Ano = Mecenato'!C91-1</f>
        <v>5.5197188808115083E-2</v>
      </c>
      <c r="D91" s="36">
        <f>'SCC X Ano = Mecenato'!D125/'SCC X Ano = Mecenato'!D91-1</f>
        <v>-0.10489939973248552</v>
      </c>
      <c r="E91" s="36" t="e">
        <f>'SCC X Ano = Mecenato'!E125/'SCC X Ano = Mecenato'!E91-1</f>
        <v>#DIV/0!</v>
      </c>
      <c r="F91" s="36">
        <f>'SCC X Ano = Mecenato'!F125/'SCC X Ano = Mecenato'!F91-1</f>
        <v>5.5535360906822984E-2</v>
      </c>
      <c r="G91" s="36">
        <f>'SCC X Ano = Mecenato'!G125/'SCC X Ano = Mecenato'!G91-1</f>
        <v>-8.5212689373398209E-2</v>
      </c>
      <c r="H91" s="36" t="e">
        <f>'SCC X Ano = Mecenato'!H125/'SCC X Ano = Mecenato'!H91-1</f>
        <v>#DIV/0!</v>
      </c>
      <c r="I91" s="36">
        <f>'SCC X Ano = Mecenato'!I125/'SCC X Ano = Mecenato'!I91-1</f>
        <v>-5.3323664613366017E-2</v>
      </c>
      <c r="J91" s="36">
        <f>'SCC X Ano = Mecenato'!J125/'SCC X Ano = Mecenato'!J91-1</f>
        <v>0.45728178709387168</v>
      </c>
      <c r="K91" s="36" t="e">
        <f>'SCC X Ano = Mecenato'!K125/'SCC X Ano = Mecenato'!K91-1</f>
        <v>#DIV/0!</v>
      </c>
      <c r="L91" s="36">
        <f>'SCC X Ano = Mecenato'!L125/'SCC X Ano = Mecenato'!L91-1</f>
        <v>-2.6161788152037069E-2</v>
      </c>
      <c r="N91" s="28"/>
      <c r="O91" s="32"/>
      <c r="P91" s="32"/>
      <c r="Q91" s="32"/>
      <c r="R91" s="32"/>
      <c r="S91" s="32"/>
      <c r="T91" s="32"/>
      <c r="U91" s="32"/>
      <c r="V91" s="32"/>
      <c r="W91" s="32"/>
      <c r="X91" s="32"/>
    </row>
    <row r="92" spans="1:24" x14ac:dyDescent="0.25">
      <c r="A92" s="28" t="s">
        <v>269</v>
      </c>
      <c r="B92" s="36">
        <f>'SCC X Ano = Mecenato'!B126/'SCC X Ano = Mecenato'!B92-1</f>
        <v>-0.42812041819064439</v>
      </c>
      <c r="C92" s="36">
        <f>'SCC X Ano = Mecenato'!C126/'SCC X Ano = Mecenato'!C92-1</f>
        <v>8.6052568206596014E-4</v>
      </c>
      <c r="D92" s="36">
        <f>'SCC X Ano = Mecenato'!D126/'SCC X Ano = Mecenato'!D92-1</f>
        <v>2.0861368960002791E-2</v>
      </c>
      <c r="E92" s="36" t="e">
        <f>'SCC X Ano = Mecenato'!E126/'SCC X Ano = Mecenato'!E92-1</f>
        <v>#DIV/0!</v>
      </c>
      <c r="F92" s="36">
        <f>'SCC X Ano = Mecenato'!F126/'SCC X Ano = Mecenato'!F92-1</f>
        <v>1.4931185922917756E-2</v>
      </c>
      <c r="G92" s="36">
        <f>'SCC X Ano = Mecenato'!G126/'SCC X Ano = Mecenato'!G92-1</f>
        <v>-8.6100374385259415E-2</v>
      </c>
      <c r="H92" s="36" t="e">
        <f>'SCC X Ano = Mecenato'!H126/'SCC X Ano = Mecenato'!H92-1</f>
        <v>#DIV/0!</v>
      </c>
      <c r="I92" s="36">
        <f>'SCC X Ano = Mecenato'!I126/'SCC X Ano = Mecenato'!I92-1</f>
        <v>2.3943577062601973E-2</v>
      </c>
      <c r="J92" s="36">
        <f>'SCC X Ano = Mecenato'!J126/'SCC X Ano = Mecenato'!J92-1</f>
        <v>9.4466027858609802E-2</v>
      </c>
      <c r="K92" s="36" t="e">
        <f>'SCC X Ano = Mecenato'!K126/'SCC X Ano = Mecenato'!K92-1</f>
        <v>#DIV/0!</v>
      </c>
      <c r="L92" s="36">
        <f>'SCC X Ano = Mecenato'!L126/'SCC X Ano = Mecenato'!L92-1</f>
        <v>-1.3427949551552021E-2</v>
      </c>
      <c r="N92" s="28"/>
      <c r="O92" s="32"/>
      <c r="P92" s="32"/>
      <c r="Q92" s="32"/>
      <c r="R92" s="32"/>
      <c r="S92" s="32"/>
      <c r="T92" s="32"/>
      <c r="U92" s="32"/>
      <c r="V92" s="32"/>
      <c r="W92" s="32"/>
      <c r="X92" s="32"/>
    </row>
    <row r="93" spans="1:24" x14ac:dyDescent="0.25">
      <c r="A93" s="28" t="s">
        <v>270</v>
      </c>
      <c r="B93" s="36">
        <f>'SCC X Ano = Mecenato'!B127/'SCC X Ano = Mecenato'!B93-1</f>
        <v>0.13437197588223748</v>
      </c>
      <c r="C93" s="36">
        <f>'SCC X Ano = Mecenato'!C127/'SCC X Ano = Mecenato'!C93-1</f>
        <v>9.1165878770290254E-2</v>
      </c>
      <c r="D93" s="36">
        <f>'SCC X Ano = Mecenato'!D127/'SCC X Ano = Mecenato'!D93-1</f>
        <v>-1.1648313297662916E-2</v>
      </c>
      <c r="E93" s="36" t="e">
        <f>'SCC X Ano = Mecenato'!E127/'SCC X Ano = Mecenato'!E93-1</f>
        <v>#DIV/0!</v>
      </c>
      <c r="F93" s="36">
        <f>'SCC X Ano = Mecenato'!F127/'SCC X Ano = Mecenato'!F93-1</f>
        <v>-1.3365818387632178E-2</v>
      </c>
      <c r="G93" s="36">
        <f>'SCC X Ano = Mecenato'!G127/'SCC X Ano = Mecenato'!G93-1</f>
        <v>-9.7942622901919685E-2</v>
      </c>
      <c r="H93" s="36" t="e">
        <f>'SCC X Ano = Mecenato'!H127/'SCC X Ano = Mecenato'!H93-1</f>
        <v>#DIV/0!</v>
      </c>
      <c r="I93" s="36">
        <f>'SCC X Ano = Mecenato'!I127/'SCC X Ano = Mecenato'!I93-1</f>
        <v>-0.15448117873495393</v>
      </c>
      <c r="J93" s="36">
        <f>'SCC X Ano = Mecenato'!J127/'SCC X Ano = Mecenato'!J93-1</f>
        <v>4.5266038168089828E-2</v>
      </c>
      <c r="K93" s="36" t="e">
        <f>'SCC X Ano = Mecenato'!K127/'SCC X Ano = Mecenato'!K93-1</f>
        <v>#DIV/0!</v>
      </c>
      <c r="L93" s="36">
        <f>'SCC X Ano = Mecenato'!L127/'SCC X Ano = Mecenato'!L93-1</f>
        <v>3.1280392986132055E-2</v>
      </c>
      <c r="N93" s="28"/>
      <c r="O93" s="32"/>
      <c r="P93" s="32"/>
      <c r="Q93" s="32"/>
      <c r="R93" s="32"/>
      <c r="S93" s="32"/>
      <c r="T93" s="32"/>
      <c r="U93" s="32"/>
      <c r="V93" s="32"/>
      <c r="W93" s="32"/>
      <c r="X93" s="32"/>
    </row>
    <row r="94" spans="1:24" x14ac:dyDescent="0.25">
      <c r="A94" s="28" t="s">
        <v>271</v>
      </c>
      <c r="B94" s="36">
        <f>'SCC X Ano = Mecenato'!B128/'SCC X Ano = Mecenato'!B94-1</f>
        <v>-8.1687720032754818E-3</v>
      </c>
      <c r="C94" s="36">
        <f>'SCC X Ano = Mecenato'!C128/'SCC X Ano = Mecenato'!C94-1</f>
        <v>2.1453737907016324E-2</v>
      </c>
      <c r="D94" s="36">
        <f>'SCC X Ano = Mecenato'!D128/'SCC X Ano = Mecenato'!D94-1</f>
        <v>-8.9624153226519176E-2</v>
      </c>
      <c r="E94" s="36" t="e">
        <f>'SCC X Ano = Mecenato'!E128/'SCC X Ano = Mecenato'!E94-1</f>
        <v>#DIV/0!</v>
      </c>
      <c r="F94" s="36">
        <f>'SCC X Ano = Mecenato'!F128/'SCC X Ano = Mecenato'!F94-1</f>
        <v>9.6477245272646561E-2</v>
      </c>
      <c r="G94" s="36">
        <f>'SCC X Ano = Mecenato'!G128/'SCC X Ano = Mecenato'!G94-1</f>
        <v>0</v>
      </c>
      <c r="H94" s="36" t="e">
        <f>'SCC X Ano = Mecenato'!H128/'SCC X Ano = Mecenato'!H94-1</f>
        <v>#DIV/0!</v>
      </c>
      <c r="I94" s="36">
        <f>'SCC X Ano = Mecenato'!I128/'SCC X Ano = Mecenato'!I94-1</f>
        <v>-1.532552001439258E-2</v>
      </c>
      <c r="J94" s="36">
        <f>'SCC X Ano = Mecenato'!J128/'SCC X Ano = Mecenato'!J94-1</f>
        <v>1.5895036819821629E-2</v>
      </c>
      <c r="K94" s="36" t="e">
        <f>'SCC X Ano = Mecenato'!K128/'SCC X Ano = Mecenato'!K94-1</f>
        <v>#DIV/0!</v>
      </c>
      <c r="L94" s="36">
        <f>'SCC X Ano = Mecenato'!L128/'SCC X Ano = Mecenato'!L94-1</f>
        <v>5.7751676802733076E-3</v>
      </c>
      <c r="N94" s="28"/>
      <c r="O94" s="32"/>
      <c r="P94" s="32"/>
      <c r="Q94" s="32"/>
      <c r="R94" s="32"/>
      <c r="S94" s="32"/>
      <c r="T94" s="32"/>
      <c r="U94" s="32"/>
      <c r="V94" s="32"/>
      <c r="W94" s="32"/>
      <c r="X94" s="32"/>
    </row>
    <row r="95" spans="1:24" x14ac:dyDescent="0.25">
      <c r="A95" s="28" t="s">
        <v>272</v>
      </c>
      <c r="B95" s="36">
        <f>'SCC X Ano = Mecenato'!B129/'SCC X Ano = Mecenato'!B95-1</f>
        <v>-0.26819189652923547</v>
      </c>
      <c r="C95" s="36">
        <f>'SCC X Ano = Mecenato'!C129/'SCC X Ano = Mecenato'!C95-1</f>
        <v>1.7852787253326063E-2</v>
      </c>
      <c r="D95" s="36">
        <f>'SCC X Ano = Mecenato'!D129/'SCC X Ano = Mecenato'!D95-1</f>
        <v>0.14614504236296222</v>
      </c>
      <c r="E95" s="36" t="e">
        <f>'SCC X Ano = Mecenato'!E129/'SCC X Ano = Mecenato'!E95-1</f>
        <v>#DIV/0!</v>
      </c>
      <c r="F95" s="36">
        <f>'SCC X Ano = Mecenato'!F129/'SCC X Ano = Mecenato'!F95-1</f>
        <v>-5.0897027665156247E-2</v>
      </c>
      <c r="G95" s="36">
        <f>'SCC X Ano = Mecenato'!G129/'SCC X Ano = Mecenato'!G95-1</f>
        <v>-2.5428574622453071E-2</v>
      </c>
      <c r="H95" s="36" t="e">
        <f>'SCC X Ano = Mecenato'!H129/'SCC X Ano = Mecenato'!H95-1</f>
        <v>#DIV/0!</v>
      </c>
      <c r="I95" s="36">
        <f>'SCC X Ano = Mecenato'!I129/'SCC X Ano = Mecenato'!I95-1</f>
        <v>5.1820544432827909E-2</v>
      </c>
      <c r="J95" s="36">
        <f>'SCC X Ano = Mecenato'!J129/'SCC X Ano = Mecenato'!J95-1</f>
        <v>-0.12923862211419135</v>
      </c>
      <c r="K95" s="36" t="e">
        <f>'SCC X Ano = Mecenato'!K129/'SCC X Ano = Mecenato'!K95-1</f>
        <v>#DIV/0!</v>
      </c>
      <c r="L95" s="36">
        <f>'SCC X Ano = Mecenato'!L129/'SCC X Ano = Mecenato'!L95-1</f>
        <v>-2.1039381764513032E-2</v>
      </c>
      <c r="N95" s="28"/>
      <c r="O95" s="32"/>
      <c r="P95" s="32"/>
      <c r="Q95" s="32"/>
      <c r="R95" s="32"/>
      <c r="S95" s="32"/>
      <c r="T95" s="32"/>
      <c r="U95" s="32"/>
      <c r="V95" s="32"/>
      <c r="W95" s="32"/>
      <c r="X95" s="32"/>
    </row>
    <row r="96" spans="1:24" x14ac:dyDescent="0.25">
      <c r="A96" s="28" t="s">
        <v>273</v>
      </c>
      <c r="B96" s="36" t="e">
        <f>'SCC X Ano = Mecenato'!B130/'SCC X Ano = Mecenato'!B96-1</f>
        <v>#DIV/0!</v>
      </c>
      <c r="C96" s="36">
        <f>'SCC X Ano = Mecenato'!C130/'SCC X Ano = Mecenato'!C96-1</f>
        <v>12.519562527292624</v>
      </c>
      <c r="D96" s="36">
        <f>'SCC X Ano = Mecenato'!D130/'SCC X Ano = Mecenato'!D96-1</f>
        <v>0.37098868484511227</v>
      </c>
      <c r="E96" s="36" t="e">
        <f>'SCC X Ano = Mecenato'!E130/'SCC X Ano = Mecenato'!E96-1</f>
        <v>#DIV/0!</v>
      </c>
      <c r="F96" s="36" t="e">
        <f>'SCC X Ano = Mecenato'!F130/'SCC X Ano = Mecenato'!F96-1</f>
        <v>#DIV/0!</v>
      </c>
      <c r="G96" s="36" t="e">
        <f>'SCC X Ano = Mecenato'!G130/'SCC X Ano = Mecenato'!G96-1</f>
        <v>#DIV/0!</v>
      </c>
      <c r="H96" s="36" t="e">
        <f>'SCC X Ano = Mecenato'!H130/'SCC X Ano = Mecenato'!H96-1</f>
        <v>#DIV/0!</v>
      </c>
      <c r="I96" s="36" t="e">
        <f>'SCC X Ano = Mecenato'!I130/'SCC X Ano = Mecenato'!I96-1</f>
        <v>#DIV/0!</v>
      </c>
      <c r="J96" s="36" t="e">
        <f>'SCC X Ano = Mecenato'!J130/'SCC X Ano = Mecenato'!J96-1</f>
        <v>#DIV/0!</v>
      </c>
      <c r="K96" s="36" t="e">
        <f>'SCC X Ano = Mecenato'!K130/'SCC X Ano = Mecenato'!K96-1</f>
        <v>#DIV/0!</v>
      </c>
      <c r="L96" s="36">
        <f>'SCC X Ano = Mecenato'!L130/'SCC X Ano = Mecenato'!L96-1</f>
        <v>1.7963191985074558</v>
      </c>
      <c r="N96" s="28"/>
      <c r="O96" s="32"/>
      <c r="P96" s="32"/>
      <c r="Q96" s="32"/>
      <c r="R96" s="32"/>
      <c r="S96" s="32"/>
      <c r="T96" s="32"/>
      <c r="U96" s="32"/>
      <c r="V96" s="32"/>
      <c r="W96" s="32"/>
      <c r="X96" s="32"/>
    </row>
    <row r="97" spans="1:24" x14ac:dyDescent="0.25">
      <c r="A97" s="28" t="s">
        <v>274</v>
      </c>
      <c r="B97" s="36" t="e">
        <f>'SCC X Ano = Mecenato'!B131/'SCC X Ano = Mecenato'!B97-1</f>
        <v>#DIV/0!</v>
      </c>
      <c r="C97" s="36">
        <f>'SCC X Ano = Mecenato'!C131/'SCC X Ano = Mecenato'!C97-1</f>
        <v>1.2667819453018425</v>
      </c>
      <c r="D97" s="36">
        <f>'SCC X Ano = Mecenato'!D131/'SCC X Ano = Mecenato'!D97-1</f>
        <v>1.875</v>
      </c>
      <c r="E97" s="36" t="e">
        <f>'SCC X Ano = Mecenato'!E131/'SCC X Ano = Mecenato'!E97-1</f>
        <v>#DIV/0!</v>
      </c>
      <c r="F97" s="36" t="e">
        <f>'SCC X Ano = Mecenato'!F131/'SCC X Ano = Mecenato'!F97-1</f>
        <v>#DIV/0!</v>
      </c>
      <c r="G97" s="36">
        <f>'SCC X Ano = Mecenato'!G131/'SCC X Ano = Mecenato'!G97-1</f>
        <v>0</v>
      </c>
      <c r="H97" s="36" t="e">
        <f>'SCC X Ano = Mecenato'!H131/'SCC X Ano = Mecenato'!H97-1</f>
        <v>#DIV/0!</v>
      </c>
      <c r="I97" s="36">
        <f>'SCC X Ano = Mecenato'!I131/'SCC X Ano = Mecenato'!I97-1</f>
        <v>0.25359216340775537</v>
      </c>
      <c r="J97" s="36" t="e">
        <f>'SCC X Ano = Mecenato'!J131/'SCC X Ano = Mecenato'!J97-1</f>
        <v>#DIV/0!</v>
      </c>
      <c r="K97" s="36" t="e">
        <f>'SCC X Ano = Mecenato'!K131/'SCC X Ano = Mecenato'!K97-1</f>
        <v>#DIV/0!</v>
      </c>
      <c r="L97" s="36">
        <f>'SCC X Ano = Mecenato'!L131/'SCC X Ano = Mecenato'!L97-1</f>
        <v>1.114018777003456E-2</v>
      </c>
      <c r="N97" s="28"/>
      <c r="O97" s="32"/>
      <c r="P97" s="32"/>
      <c r="Q97" s="32"/>
      <c r="R97" s="32"/>
      <c r="S97" s="32"/>
      <c r="T97" s="32"/>
      <c r="U97" s="32"/>
      <c r="V97" s="32"/>
      <c r="W97" s="32"/>
      <c r="X97" s="32"/>
    </row>
    <row r="98" spans="1:24" x14ac:dyDescent="0.25">
      <c r="A98" s="28" t="s">
        <v>275</v>
      </c>
      <c r="B98" s="36">
        <f>'SCC X Ano = Mecenato'!B132/'SCC X Ano = Mecenato'!B98-1</f>
        <v>0</v>
      </c>
      <c r="C98" s="36">
        <f>'SCC X Ano = Mecenato'!C132/'SCC X Ano = Mecenato'!C98-1</f>
        <v>2.8013133770381948E-2</v>
      </c>
      <c r="D98" s="36">
        <f>'SCC X Ano = Mecenato'!D132/'SCC X Ano = Mecenato'!D98-1</f>
        <v>-0.26545822727848023</v>
      </c>
      <c r="E98" s="36" t="e">
        <f>'SCC X Ano = Mecenato'!E132/'SCC X Ano = Mecenato'!E98-1</f>
        <v>#DIV/0!</v>
      </c>
      <c r="F98" s="36">
        <f>'SCC X Ano = Mecenato'!F132/'SCC X Ano = Mecenato'!F98-1</f>
        <v>-9.8821573185604361E-2</v>
      </c>
      <c r="G98" s="36">
        <f>'SCC X Ano = Mecenato'!G132/'SCC X Ano = Mecenato'!G98-1</f>
        <v>0</v>
      </c>
      <c r="H98" s="36" t="e">
        <f>'SCC X Ano = Mecenato'!H132/'SCC X Ano = Mecenato'!H98-1</f>
        <v>#DIV/0!</v>
      </c>
      <c r="I98" s="36">
        <f>'SCC X Ano = Mecenato'!I132/'SCC X Ano = Mecenato'!I98-1</f>
        <v>-4.5119398877995431E-2</v>
      </c>
      <c r="J98" s="36">
        <f>'SCC X Ano = Mecenato'!J132/'SCC X Ano = Mecenato'!J98-1</f>
        <v>0.57228435374149633</v>
      </c>
      <c r="K98" s="36" t="e">
        <f>'SCC X Ano = Mecenato'!K132/'SCC X Ano = Mecenato'!K98-1</f>
        <v>#DIV/0!</v>
      </c>
      <c r="L98" s="36">
        <f>'SCC X Ano = Mecenato'!L132/'SCC X Ano = Mecenato'!L98-1</f>
        <v>-0.10253993462562339</v>
      </c>
      <c r="N98" s="28"/>
      <c r="O98" s="32"/>
      <c r="P98" s="32"/>
      <c r="Q98" s="32"/>
      <c r="R98" s="32"/>
      <c r="S98" s="32"/>
      <c r="T98" s="32"/>
      <c r="U98" s="32"/>
      <c r="V98" s="32"/>
      <c r="W98" s="32"/>
      <c r="X98" s="32"/>
    </row>
    <row r="99" spans="1:24" x14ac:dyDescent="0.25">
      <c r="A99" s="28" t="s">
        <v>276</v>
      </c>
      <c r="B99" s="36">
        <f>'SCC X Ano = Mecenato'!B133/'SCC X Ano = Mecenato'!B99-1</f>
        <v>-0.91731834837998916</v>
      </c>
      <c r="C99" s="36">
        <f>'SCC X Ano = Mecenato'!C133/'SCC X Ano = Mecenato'!C99-1</f>
        <v>-7.8049355284919186E-2</v>
      </c>
      <c r="D99" s="36">
        <f>'SCC X Ano = Mecenato'!D133/'SCC X Ano = Mecenato'!D99-1</f>
        <v>0.40953972042665088</v>
      </c>
      <c r="E99" s="36" t="e">
        <f>'SCC X Ano = Mecenato'!E133/'SCC X Ano = Mecenato'!E99-1</f>
        <v>#DIV/0!</v>
      </c>
      <c r="F99" s="36">
        <f>'SCC X Ano = Mecenato'!F133/'SCC X Ano = Mecenato'!F99-1</f>
        <v>0</v>
      </c>
      <c r="G99" s="36">
        <f>'SCC X Ano = Mecenato'!G133/'SCC X Ano = Mecenato'!G99-1</f>
        <v>-0.92174342402452547</v>
      </c>
      <c r="H99" s="36" t="e">
        <f>'SCC X Ano = Mecenato'!H133/'SCC X Ano = Mecenato'!H99-1</f>
        <v>#DIV/0!</v>
      </c>
      <c r="I99" s="36">
        <f>'SCC X Ano = Mecenato'!I133/'SCC X Ano = Mecenato'!I99-1</f>
        <v>-1.2018908917137527E-2</v>
      </c>
      <c r="J99" s="36">
        <f>'SCC X Ano = Mecenato'!J133/'SCC X Ano = Mecenato'!J99-1</f>
        <v>-0.70874362265390123</v>
      </c>
      <c r="K99" s="36" t="e">
        <f>'SCC X Ano = Mecenato'!K133/'SCC X Ano = Mecenato'!K99-1</f>
        <v>#DIV/0!</v>
      </c>
      <c r="L99" s="36">
        <f>'SCC X Ano = Mecenato'!L133/'SCC X Ano = Mecenato'!L99-1</f>
        <v>-3.7364350354543774E-2</v>
      </c>
      <c r="N99" s="28"/>
      <c r="O99" s="32"/>
      <c r="P99" s="32"/>
      <c r="Q99" s="32"/>
      <c r="R99" s="32"/>
      <c r="S99" s="32"/>
      <c r="T99" s="32"/>
      <c r="U99" s="32"/>
      <c r="V99" s="32"/>
      <c r="W99" s="32"/>
      <c r="X99" s="32"/>
    </row>
    <row r="100" spans="1:24" x14ac:dyDescent="0.25">
      <c r="A100" s="30" t="s">
        <v>6</v>
      </c>
      <c r="B100" s="36">
        <f>'SCC X Ano = Mecenato'!B134/'SCC X Ano = Mecenato'!B100-1</f>
        <v>-0.3723077540745251</v>
      </c>
      <c r="C100" s="36">
        <f>'SCC X Ano = Mecenato'!C134/'SCC X Ano = Mecenato'!C100-1</f>
        <v>4.279883478210289E-2</v>
      </c>
      <c r="D100" s="36">
        <f>'SCC X Ano = Mecenato'!D134/'SCC X Ano = Mecenato'!D100-1</f>
        <v>1.4096693051006026E-2</v>
      </c>
      <c r="E100" s="36" t="e">
        <f>'SCC X Ano = Mecenato'!E134/'SCC X Ano = Mecenato'!E100-1</f>
        <v>#DIV/0!</v>
      </c>
      <c r="F100" s="36">
        <f>'SCC X Ano = Mecenato'!F134/'SCC X Ano = Mecenato'!F100-1</f>
        <v>4.3499867386908919E-2</v>
      </c>
      <c r="G100" s="36">
        <f>'SCC X Ano = Mecenato'!G134/'SCC X Ano = Mecenato'!G100-1</f>
        <v>-6.6508067367208046E-2</v>
      </c>
      <c r="H100" s="36" t="e">
        <f>'SCC X Ano = Mecenato'!H134/'SCC X Ano = Mecenato'!H100-1</f>
        <v>#DIV/0!</v>
      </c>
      <c r="I100" s="36">
        <f>'SCC X Ano = Mecenato'!I134/'SCC X Ano = Mecenato'!I100-1</f>
        <v>1.4796681157486224E-2</v>
      </c>
      <c r="J100" s="36">
        <f>'SCC X Ano = Mecenato'!J134/'SCC X Ano = Mecenato'!J100-1</f>
        <v>0.22643643620203369</v>
      </c>
      <c r="K100" s="36" t="e">
        <f>'SCC X Ano = Mecenato'!K134/'SCC X Ano = Mecenato'!K100-1</f>
        <v>#DIV/0!</v>
      </c>
      <c r="L100" s="36">
        <f>'SCC X Ano = Mecenato'!L134/'SCC X Ano = Mecenato'!L100-1</f>
        <v>1.4381985507829098E-2</v>
      </c>
      <c r="N100" s="28"/>
      <c r="O100" s="32"/>
      <c r="P100" s="32"/>
      <c r="Q100" s="32"/>
      <c r="R100" s="32"/>
      <c r="S100" s="32"/>
      <c r="T100" s="32"/>
      <c r="U100" s="32"/>
      <c r="V100" s="32"/>
      <c r="W100" s="32"/>
      <c r="X100" s="32"/>
    </row>
    <row r="101" spans="1:24" x14ac:dyDescent="0.25">
      <c r="A101" s="28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</row>
    <row r="102" spans="1:24" x14ac:dyDescent="0.25">
      <c r="A102" s="28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</row>
    <row r="103" spans="1:24" x14ac:dyDescent="0.25">
      <c r="A103" s="28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</row>
    <row r="104" spans="1:24" x14ac:dyDescent="0.25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</row>
    <row r="105" spans="1:24" x14ac:dyDescent="0.25">
      <c r="A105" s="28"/>
      <c r="B105" s="30">
        <v>2011</v>
      </c>
      <c r="C105" s="30">
        <v>2011</v>
      </c>
      <c r="D105" s="30">
        <v>2011</v>
      </c>
      <c r="E105" s="30">
        <v>2011</v>
      </c>
      <c r="F105" s="30">
        <v>2011</v>
      </c>
      <c r="G105" s="30">
        <v>2011</v>
      </c>
      <c r="H105" s="30">
        <v>2011</v>
      </c>
      <c r="I105" s="30">
        <v>2011</v>
      </c>
      <c r="J105" s="30">
        <v>2011</v>
      </c>
      <c r="K105" s="30">
        <v>2011</v>
      </c>
    </row>
    <row r="106" spans="1:24" x14ac:dyDescent="0.25">
      <c r="A106" s="28"/>
      <c r="B106" s="28" t="s">
        <v>283</v>
      </c>
      <c r="C106" s="28" t="s">
        <v>284</v>
      </c>
      <c r="D106" s="28" t="s">
        <v>285</v>
      </c>
      <c r="E106" s="28" t="s">
        <v>286</v>
      </c>
      <c r="F106" s="28" t="s">
        <v>287</v>
      </c>
      <c r="G106" s="28" t="s">
        <v>288</v>
      </c>
      <c r="H106" s="28" t="s">
        <v>289</v>
      </c>
      <c r="I106" s="28" t="s">
        <v>290</v>
      </c>
      <c r="J106" s="28" t="s">
        <v>291</v>
      </c>
      <c r="K106" s="28" t="s">
        <v>292</v>
      </c>
      <c r="L106" s="28" t="s">
        <v>293</v>
      </c>
      <c r="O106" s="28"/>
      <c r="P106" s="28"/>
      <c r="Q106" s="28"/>
      <c r="R106" s="28"/>
      <c r="S106" s="28"/>
      <c r="T106" s="28"/>
      <c r="U106" s="28"/>
      <c r="V106" s="28"/>
      <c r="W106" s="28"/>
      <c r="X106" s="28"/>
    </row>
    <row r="107" spans="1:24" x14ac:dyDescent="0.25">
      <c r="A107" s="28" t="s">
        <v>250</v>
      </c>
      <c r="B107" s="36" t="e">
        <f>'SCC X Ano = Mecenato'!B141/'SCC X Ano = Mecenato'!B107-1</f>
        <v>#DIV/0!</v>
      </c>
      <c r="C107" s="36" t="e">
        <f>'SCC X Ano = Mecenato'!C141/'SCC X Ano = Mecenato'!C107-1</f>
        <v>#DIV/0!</v>
      </c>
      <c r="D107" s="36">
        <f>'SCC X Ano = Mecenato'!D141/'SCC X Ano = Mecenato'!D107-1</f>
        <v>0.56233954409999343</v>
      </c>
      <c r="E107" s="36" t="e">
        <f>'SCC X Ano = Mecenato'!E141/'SCC X Ano = Mecenato'!E107-1</f>
        <v>#DIV/0!</v>
      </c>
      <c r="F107" s="36" t="e">
        <f>'SCC X Ano = Mecenato'!F141/'SCC X Ano = Mecenato'!F107-1</f>
        <v>#DIV/0!</v>
      </c>
      <c r="G107" s="36" t="e">
        <f>'SCC X Ano = Mecenato'!G141/'SCC X Ano = Mecenato'!G107-1</f>
        <v>#DIV/0!</v>
      </c>
      <c r="H107" s="36" t="e">
        <f>'SCC X Ano = Mecenato'!H141/'SCC X Ano = Mecenato'!H107-1</f>
        <v>#DIV/0!</v>
      </c>
      <c r="I107" s="36" t="e">
        <f>'SCC X Ano = Mecenato'!I141/'SCC X Ano = Mecenato'!I107-1</f>
        <v>#DIV/0!</v>
      </c>
      <c r="J107" s="36" t="e">
        <f>'SCC X Ano = Mecenato'!J141/'SCC X Ano = Mecenato'!J107-1</f>
        <v>#DIV/0!</v>
      </c>
      <c r="K107" s="36" t="e">
        <f>'SCC X Ano = Mecenato'!K141/'SCC X Ano = Mecenato'!K107-1</f>
        <v>#DIV/0!</v>
      </c>
      <c r="L107" s="36">
        <f>'SCC X Ano = Mecenato'!L141/'SCC X Ano = Mecenato'!L107-1</f>
        <v>0.41270443549503422</v>
      </c>
      <c r="N107" s="28"/>
      <c r="O107" s="32"/>
      <c r="P107" s="32"/>
      <c r="Q107" s="32"/>
      <c r="R107" s="32"/>
      <c r="S107" s="32"/>
      <c r="T107" s="32"/>
      <c r="U107" s="32"/>
      <c r="V107" s="32"/>
      <c r="W107" s="32"/>
      <c r="X107" s="32"/>
    </row>
    <row r="108" spans="1:24" x14ac:dyDescent="0.25">
      <c r="A108" s="28" t="s">
        <v>251</v>
      </c>
      <c r="B108" s="36" t="e">
        <f>'SCC X Ano = Mecenato'!B142/'SCC X Ano = Mecenato'!B108-1</f>
        <v>#DIV/0!</v>
      </c>
      <c r="C108" s="36" t="e">
        <f>'SCC X Ano = Mecenato'!C142/'SCC X Ano = Mecenato'!C108-1</f>
        <v>#DIV/0!</v>
      </c>
      <c r="D108" s="36" t="e">
        <f>'SCC X Ano = Mecenato'!D142/'SCC X Ano = Mecenato'!D108-1</f>
        <v>#DIV/0!</v>
      </c>
      <c r="E108" s="36" t="e">
        <f>'SCC X Ano = Mecenato'!E142/'SCC X Ano = Mecenato'!E108-1</f>
        <v>#DIV/0!</v>
      </c>
      <c r="F108" s="36" t="e">
        <f>'SCC X Ano = Mecenato'!F142/'SCC X Ano = Mecenato'!F108-1</f>
        <v>#DIV/0!</v>
      </c>
      <c r="G108" s="36" t="e">
        <f>'SCC X Ano = Mecenato'!G142/'SCC X Ano = Mecenato'!G108-1</f>
        <v>#DIV/0!</v>
      </c>
      <c r="H108" s="36" t="e">
        <f>'SCC X Ano = Mecenato'!H142/'SCC X Ano = Mecenato'!H108-1</f>
        <v>#DIV/0!</v>
      </c>
      <c r="I108" s="36" t="e">
        <f>'SCC X Ano = Mecenato'!I142/'SCC X Ano = Mecenato'!I108-1</f>
        <v>#DIV/0!</v>
      </c>
      <c r="J108" s="36" t="e">
        <f>'SCC X Ano = Mecenato'!J142/'SCC X Ano = Mecenato'!J108-1</f>
        <v>#DIV/0!</v>
      </c>
      <c r="K108" s="36" t="e">
        <f>'SCC X Ano = Mecenato'!K142/'SCC X Ano = Mecenato'!K108-1</f>
        <v>#DIV/0!</v>
      </c>
      <c r="L108" s="36" t="e">
        <f>'SCC X Ano = Mecenato'!L142/'SCC X Ano = Mecenato'!L108-1</f>
        <v>#DIV/0!</v>
      </c>
      <c r="N108" s="28"/>
      <c r="O108" s="32"/>
      <c r="P108" s="32"/>
      <c r="Q108" s="32"/>
      <c r="R108" s="32"/>
      <c r="S108" s="32"/>
      <c r="T108" s="32"/>
      <c r="U108" s="32"/>
      <c r="V108" s="32"/>
      <c r="W108" s="32"/>
      <c r="X108" s="32"/>
    </row>
    <row r="109" spans="1:24" x14ac:dyDescent="0.25">
      <c r="A109" s="28" t="s">
        <v>252</v>
      </c>
      <c r="B109" s="36" t="e">
        <f>'SCC X Ano = Mecenato'!B143/'SCC X Ano = Mecenato'!B109-1</f>
        <v>#DIV/0!</v>
      </c>
      <c r="C109" s="36">
        <f>'SCC X Ano = Mecenato'!C143/'SCC X Ano = Mecenato'!C109-1</f>
        <v>0.12586148822739585</v>
      </c>
      <c r="D109" s="36">
        <f>'SCC X Ano = Mecenato'!D143/'SCC X Ano = Mecenato'!D109-1</f>
        <v>0.2530460952459932</v>
      </c>
      <c r="E109" s="36" t="e">
        <f>'SCC X Ano = Mecenato'!E143/'SCC X Ano = Mecenato'!E109-1</f>
        <v>#DIV/0!</v>
      </c>
      <c r="F109" s="36">
        <f>'SCC X Ano = Mecenato'!F143/'SCC X Ano = Mecenato'!F109-1</f>
        <v>0.56953183403848162</v>
      </c>
      <c r="G109" s="36" t="e">
        <f>'SCC X Ano = Mecenato'!G143/'SCC X Ano = Mecenato'!G109-1</f>
        <v>#DIV/0!</v>
      </c>
      <c r="H109" s="36" t="e">
        <f>'SCC X Ano = Mecenato'!H143/'SCC X Ano = Mecenato'!H109-1</f>
        <v>#DIV/0!</v>
      </c>
      <c r="I109" s="36">
        <f>'SCC X Ano = Mecenato'!I143/'SCC X Ano = Mecenato'!I109-1</f>
        <v>-0.59629038858585959</v>
      </c>
      <c r="J109" s="36" t="e">
        <f>'SCC X Ano = Mecenato'!J143/'SCC X Ano = Mecenato'!J109-1</f>
        <v>#DIV/0!</v>
      </c>
      <c r="K109" s="36" t="e">
        <f>'SCC X Ano = Mecenato'!K143/'SCC X Ano = Mecenato'!K109-1</f>
        <v>#DIV/0!</v>
      </c>
      <c r="L109" s="36">
        <f>'SCC X Ano = Mecenato'!L143/'SCC X Ano = Mecenato'!L109-1</f>
        <v>-0.19421966247088818</v>
      </c>
      <c r="N109" s="28"/>
      <c r="O109" s="32"/>
      <c r="P109" s="32"/>
      <c r="Q109" s="32"/>
      <c r="R109" s="32"/>
      <c r="S109" s="32"/>
      <c r="T109" s="32"/>
      <c r="U109" s="32"/>
      <c r="V109" s="32"/>
      <c r="W109" s="32"/>
      <c r="X109" s="32"/>
    </row>
    <row r="110" spans="1:24" x14ac:dyDescent="0.25">
      <c r="A110" s="28" t="s">
        <v>253</v>
      </c>
      <c r="B110" s="36" t="e">
        <f>'SCC X Ano = Mecenato'!B144/'SCC X Ano = Mecenato'!B110-1</f>
        <v>#DIV/0!</v>
      </c>
      <c r="C110" s="36" t="e">
        <f>'SCC X Ano = Mecenato'!C144/'SCC X Ano = Mecenato'!C110-1</f>
        <v>#DIV/0!</v>
      </c>
      <c r="D110" s="36" t="e">
        <f>'SCC X Ano = Mecenato'!D144/'SCC X Ano = Mecenato'!D110-1</f>
        <v>#DIV/0!</v>
      </c>
      <c r="E110" s="36" t="e">
        <f>'SCC X Ano = Mecenato'!E144/'SCC X Ano = Mecenato'!E110-1</f>
        <v>#DIV/0!</v>
      </c>
      <c r="F110" s="36" t="e">
        <f>'SCC X Ano = Mecenato'!F144/'SCC X Ano = Mecenato'!F110-1</f>
        <v>#DIV/0!</v>
      </c>
      <c r="G110" s="36" t="e">
        <f>'SCC X Ano = Mecenato'!G144/'SCC X Ano = Mecenato'!G110-1</f>
        <v>#DIV/0!</v>
      </c>
      <c r="H110" s="36" t="e">
        <f>'SCC X Ano = Mecenato'!H144/'SCC X Ano = Mecenato'!H110-1</f>
        <v>#DIV/0!</v>
      </c>
      <c r="I110" s="36" t="e">
        <f>'SCC X Ano = Mecenato'!I144/'SCC X Ano = Mecenato'!I110-1</f>
        <v>#DIV/0!</v>
      </c>
      <c r="J110" s="36" t="e">
        <f>'SCC X Ano = Mecenato'!J144/'SCC X Ano = Mecenato'!J110-1</f>
        <v>#DIV/0!</v>
      </c>
      <c r="K110" s="36" t="e">
        <f>'SCC X Ano = Mecenato'!K144/'SCC X Ano = Mecenato'!K110-1</f>
        <v>#DIV/0!</v>
      </c>
      <c r="L110" s="36" t="e">
        <f>'SCC X Ano = Mecenato'!L144/'SCC X Ano = Mecenato'!L110-1</f>
        <v>#DIV/0!</v>
      </c>
      <c r="N110" s="28"/>
      <c r="O110" s="32"/>
      <c r="P110" s="32"/>
      <c r="Q110" s="32"/>
      <c r="R110" s="32"/>
      <c r="S110" s="32"/>
      <c r="T110" s="32"/>
      <c r="U110" s="32"/>
      <c r="V110" s="32"/>
      <c r="W110" s="32"/>
      <c r="X110" s="32"/>
    </row>
    <row r="111" spans="1:24" x14ac:dyDescent="0.25">
      <c r="A111" s="28" t="s">
        <v>254</v>
      </c>
      <c r="B111" s="36" t="e">
        <f>'SCC X Ano = Mecenato'!B145/'SCC X Ano = Mecenato'!B111-1</f>
        <v>#DIV/0!</v>
      </c>
      <c r="C111" s="36">
        <f>'SCC X Ano = Mecenato'!C145/'SCC X Ano = Mecenato'!C111-1</f>
        <v>-1</v>
      </c>
      <c r="D111" s="36" t="e">
        <f>'SCC X Ano = Mecenato'!D145/'SCC X Ano = Mecenato'!D111-1</f>
        <v>#DIV/0!</v>
      </c>
      <c r="E111" s="36" t="e">
        <f>'SCC X Ano = Mecenato'!E145/'SCC X Ano = Mecenato'!E111-1</f>
        <v>#DIV/0!</v>
      </c>
      <c r="F111" s="36" t="e">
        <f>'SCC X Ano = Mecenato'!F145/'SCC X Ano = Mecenato'!F111-1</f>
        <v>#DIV/0!</v>
      </c>
      <c r="G111" s="36" t="e">
        <f>'SCC X Ano = Mecenato'!G145/'SCC X Ano = Mecenato'!G111-1</f>
        <v>#DIV/0!</v>
      </c>
      <c r="H111" s="36" t="e">
        <f>'SCC X Ano = Mecenato'!H145/'SCC X Ano = Mecenato'!H111-1</f>
        <v>#DIV/0!</v>
      </c>
      <c r="I111" s="36">
        <f>'SCC X Ano = Mecenato'!I145/'SCC X Ano = Mecenato'!I111-1</f>
        <v>-0.32060626520891955</v>
      </c>
      <c r="J111" s="36">
        <f>'SCC X Ano = Mecenato'!J145/'SCC X Ano = Mecenato'!J111-1</f>
        <v>-1</v>
      </c>
      <c r="K111" s="36" t="e">
        <f>'SCC X Ano = Mecenato'!K145/'SCC X Ano = Mecenato'!K111-1</f>
        <v>#DIV/0!</v>
      </c>
      <c r="L111" s="36">
        <f>'SCC X Ano = Mecenato'!L145/'SCC X Ano = Mecenato'!L111-1</f>
        <v>-6.1557351214846179E-2</v>
      </c>
      <c r="N111" s="28"/>
      <c r="O111" s="32"/>
      <c r="P111" s="32"/>
      <c r="Q111" s="32"/>
      <c r="R111" s="32"/>
      <c r="S111" s="32"/>
      <c r="T111" s="32"/>
      <c r="U111" s="32"/>
      <c r="V111" s="32"/>
      <c r="W111" s="32"/>
      <c r="X111" s="32"/>
    </row>
    <row r="112" spans="1:24" x14ac:dyDescent="0.25">
      <c r="A112" s="28" t="s">
        <v>255</v>
      </c>
      <c r="B112" s="36" t="e">
        <f>'SCC X Ano = Mecenato'!B146/'SCC X Ano = Mecenato'!B112-1</f>
        <v>#DIV/0!</v>
      </c>
      <c r="C112" s="36">
        <f>'SCC X Ano = Mecenato'!C146/'SCC X Ano = Mecenato'!C112-1</f>
        <v>303.99999999999994</v>
      </c>
      <c r="D112" s="36" t="e">
        <f>'SCC X Ano = Mecenato'!D146/'SCC X Ano = Mecenato'!D112-1</f>
        <v>#DIV/0!</v>
      </c>
      <c r="E112" s="36" t="e">
        <f>'SCC X Ano = Mecenato'!E146/'SCC X Ano = Mecenato'!E112-1</f>
        <v>#DIV/0!</v>
      </c>
      <c r="F112" s="36" t="e">
        <f>'SCC X Ano = Mecenato'!F146/'SCC X Ano = Mecenato'!F112-1</f>
        <v>#DIV/0!</v>
      </c>
      <c r="G112" s="36" t="e">
        <f>'SCC X Ano = Mecenato'!G146/'SCC X Ano = Mecenato'!G112-1</f>
        <v>#DIV/0!</v>
      </c>
      <c r="H112" s="36" t="e">
        <f>'SCC X Ano = Mecenato'!H146/'SCC X Ano = Mecenato'!H112-1</f>
        <v>#DIV/0!</v>
      </c>
      <c r="I112" s="36" t="e">
        <f>'SCC X Ano = Mecenato'!I146/'SCC X Ano = Mecenato'!I112-1</f>
        <v>#DIV/0!</v>
      </c>
      <c r="J112" s="36" t="e">
        <f>'SCC X Ano = Mecenato'!J146/'SCC X Ano = Mecenato'!J112-1</f>
        <v>#DIV/0!</v>
      </c>
      <c r="K112" s="36" t="e">
        <f>'SCC X Ano = Mecenato'!K146/'SCC X Ano = Mecenato'!K112-1</f>
        <v>#DIV/0!</v>
      </c>
      <c r="L112" s="36">
        <f>'SCC X Ano = Mecenato'!L146/'SCC X Ano = Mecenato'!L112-1</f>
        <v>303.99999999999994</v>
      </c>
      <c r="N112" s="28"/>
      <c r="O112" s="32"/>
      <c r="P112" s="32"/>
      <c r="Q112" s="32"/>
      <c r="R112" s="32"/>
      <c r="S112" s="32"/>
      <c r="T112" s="32"/>
      <c r="U112" s="32"/>
      <c r="V112" s="32"/>
      <c r="W112" s="32"/>
      <c r="X112" s="32"/>
    </row>
    <row r="113" spans="1:24" x14ac:dyDescent="0.25">
      <c r="A113" s="28" t="s">
        <v>256</v>
      </c>
      <c r="B113" s="36" t="e">
        <f>'SCC X Ano = Mecenato'!B147/'SCC X Ano = Mecenato'!B113-1</f>
        <v>#DIV/0!</v>
      </c>
      <c r="C113" s="36" t="e">
        <f>'SCC X Ano = Mecenato'!C147/'SCC X Ano = Mecenato'!C113-1</f>
        <v>#DIV/0!</v>
      </c>
      <c r="D113" s="36" t="e">
        <f>'SCC X Ano = Mecenato'!D147/'SCC X Ano = Mecenato'!D113-1</f>
        <v>#DIV/0!</v>
      </c>
      <c r="E113" s="36" t="e">
        <f>'SCC X Ano = Mecenato'!E147/'SCC X Ano = Mecenato'!E113-1</f>
        <v>#DIV/0!</v>
      </c>
      <c r="F113" s="36" t="e">
        <f>'SCC X Ano = Mecenato'!F147/'SCC X Ano = Mecenato'!F113-1</f>
        <v>#DIV/0!</v>
      </c>
      <c r="G113" s="36" t="e">
        <f>'SCC X Ano = Mecenato'!G147/'SCC X Ano = Mecenato'!G113-1</f>
        <v>#DIV/0!</v>
      </c>
      <c r="H113" s="36" t="e">
        <f>'SCC X Ano = Mecenato'!H147/'SCC X Ano = Mecenato'!H113-1</f>
        <v>#DIV/0!</v>
      </c>
      <c r="I113" s="36" t="e">
        <f>'SCC X Ano = Mecenato'!I147/'SCC X Ano = Mecenato'!I113-1</f>
        <v>#DIV/0!</v>
      </c>
      <c r="J113" s="36" t="e">
        <f>'SCC X Ano = Mecenato'!J147/'SCC X Ano = Mecenato'!J113-1</f>
        <v>#DIV/0!</v>
      </c>
      <c r="K113" s="36" t="e">
        <f>'SCC X Ano = Mecenato'!K147/'SCC X Ano = Mecenato'!K113-1</f>
        <v>#DIV/0!</v>
      </c>
      <c r="L113" s="36" t="e">
        <f>'SCC X Ano = Mecenato'!L147/'SCC X Ano = Mecenato'!L113-1</f>
        <v>#DIV/0!</v>
      </c>
      <c r="N113" s="28"/>
      <c r="O113" s="32"/>
      <c r="P113" s="32"/>
      <c r="Q113" s="32"/>
      <c r="R113" s="32"/>
      <c r="S113" s="32"/>
      <c r="T113" s="32"/>
      <c r="U113" s="32"/>
      <c r="V113" s="32"/>
      <c r="W113" s="32"/>
      <c r="X113" s="32"/>
    </row>
    <row r="114" spans="1:24" x14ac:dyDescent="0.25">
      <c r="A114" s="28" t="s">
        <v>257</v>
      </c>
      <c r="B114" s="36" t="e">
        <f>'SCC X Ano = Mecenato'!B148/'SCC X Ano = Mecenato'!B114-1</f>
        <v>#DIV/0!</v>
      </c>
      <c r="C114" s="36">
        <f>'SCC X Ano = Mecenato'!C148/'SCC X Ano = Mecenato'!C114-1</f>
        <v>0.41475807126229403</v>
      </c>
      <c r="D114" s="36" t="e">
        <f>'SCC X Ano = Mecenato'!D148/'SCC X Ano = Mecenato'!D114-1</f>
        <v>#DIV/0!</v>
      </c>
      <c r="E114" s="36" t="e">
        <f>'SCC X Ano = Mecenato'!E148/'SCC X Ano = Mecenato'!E114-1</f>
        <v>#DIV/0!</v>
      </c>
      <c r="F114" s="36">
        <f>'SCC X Ano = Mecenato'!F148/'SCC X Ano = Mecenato'!F114-1</f>
        <v>2.8439109208854507E-2</v>
      </c>
      <c r="G114" s="36" t="e">
        <f>'SCC X Ano = Mecenato'!G148/'SCC X Ano = Mecenato'!G114-1</f>
        <v>#DIV/0!</v>
      </c>
      <c r="H114" s="36" t="e">
        <f>'SCC X Ano = Mecenato'!H148/'SCC X Ano = Mecenato'!H114-1</f>
        <v>#DIV/0!</v>
      </c>
      <c r="I114" s="36">
        <f>'SCC X Ano = Mecenato'!I148/'SCC X Ano = Mecenato'!I114-1</f>
        <v>0.35238831894373845</v>
      </c>
      <c r="J114" s="36" t="e">
        <f>'SCC X Ano = Mecenato'!J148/'SCC X Ano = Mecenato'!J114-1</f>
        <v>#DIV/0!</v>
      </c>
      <c r="K114" s="36" t="e">
        <f>'SCC X Ano = Mecenato'!K148/'SCC X Ano = Mecenato'!K114-1</f>
        <v>#DIV/0!</v>
      </c>
      <c r="L114" s="36">
        <f>'SCC X Ano = Mecenato'!L148/'SCC X Ano = Mecenato'!L114-1</f>
        <v>-4.5350607437534496E-2</v>
      </c>
      <c r="N114" s="28"/>
      <c r="O114" s="32"/>
      <c r="P114" s="32"/>
      <c r="Q114" s="32"/>
      <c r="R114" s="32"/>
      <c r="S114" s="32"/>
      <c r="T114" s="32"/>
      <c r="U114" s="32"/>
      <c r="V114" s="32"/>
      <c r="W114" s="32"/>
      <c r="X114" s="32"/>
    </row>
    <row r="115" spans="1:24" x14ac:dyDescent="0.25">
      <c r="A115" s="28" t="s">
        <v>258</v>
      </c>
      <c r="B115" s="36" t="e">
        <f>'SCC X Ano = Mecenato'!B149/'SCC X Ano = Mecenato'!B115-1</f>
        <v>#DIV/0!</v>
      </c>
      <c r="C115" s="36">
        <f>'SCC X Ano = Mecenato'!C149/'SCC X Ano = Mecenato'!C115-1</f>
        <v>-0.42804114980181474</v>
      </c>
      <c r="D115" s="36" t="e">
        <f>'SCC X Ano = Mecenato'!D149/'SCC X Ano = Mecenato'!D115-1</f>
        <v>#DIV/0!</v>
      </c>
      <c r="E115" s="36" t="e">
        <f>'SCC X Ano = Mecenato'!E149/'SCC X Ano = Mecenato'!E115-1</f>
        <v>#DIV/0!</v>
      </c>
      <c r="F115" s="36" t="e">
        <f>'SCC X Ano = Mecenato'!F149/'SCC X Ano = Mecenato'!F115-1</f>
        <v>#DIV/0!</v>
      </c>
      <c r="G115" s="36" t="e">
        <f>'SCC X Ano = Mecenato'!G149/'SCC X Ano = Mecenato'!G115-1</f>
        <v>#DIV/0!</v>
      </c>
      <c r="H115" s="36" t="e">
        <f>'SCC X Ano = Mecenato'!H149/'SCC X Ano = Mecenato'!H115-1</f>
        <v>#DIV/0!</v>
      </c>
      <c r="I115" s="36">
        <f>'SCC X Ano = Mecenato'!I149/'SCC X Ano = Mecenato'!I115-1</f>
        <v>0.65235584095615273</v>
      </c>
      <c r="J115" s="36" t="e">
        <f>'SCC X Ano = Mecenato'!J149/'SCC X Ano = Mecenato'!J115-1</f>
        <v>#DIV/0!</v>
      </c>
      <c r="K115" s="36" t="e">
        <f>'SCC X Ano = Mecenato'!K149/'SCC X Ano = Mecenato'!K115-1</f>
        <v>#DIV/0!</v>
      </c>
      <c r="L115" s="36">
        <f>'SCC X Ano = Mecenato'!L149/'SCC X Ano = Mecenato'!L115-1</f>
        <v>4.7274079531613111E-2</v>
      </c>
      <c r="N115" s="28"/>
      <c r="O115" s="32"/>
      <c r="P115" s="32"/>
      <c r="Q115" s="32"/>
      <c r="R115" s="32"/>
      <c r="S115" s="32"/>
      <c r="T115" s="32"/>
      <c r="U115" s="32"/>
      <c r="V115" s="32"/>
      <c r="W115" s="32"/>
      <c r="X115" s="32"/>
    </row>
    <row r="116" spans="1:24" x14ac:dyDescent="0.25">
      <c r="A116" s="28" t="s">
        <v>259</v>
      </c>
      <c r="B116" s="36" t="e">
        <f>'SCC X Ano = Mecenato'!B150/'SCC X Ano = Mecenato'!B116-1</f>
        <v>#DIV/0!</v>
      </c>
      <c r="C116" s="36">
        <f>'SCC X Ano = Mecenato'!C150/'SCC X Ano = Mecenato'!C116-1</f>
        <v>-0.17914112925245051</v>
      </c>
      <c r="D116" s="36">
        <f>'SCC X Ano = Mecenato'!D150/'SCC X Ano = Mecenato'!D116-1</f>
        <v>-0.13877922476496707</v>
      </c>
      <c r="E116" s="36" t="e">
        <f>'SCC X Ano = Mecenato'!E150/'SCC X Ano = Mecenato'!E116-1</f>
        <v>#DIV/0!</v>
      </c>
      <c r="F116" s="36">
        <f>'SCC X Ano = Mecenato'!F150/'SCC X Ano = Mecenato'!F116-1</f>
        <v>-0.13096619129951337</v>
      </c>
      <c r="G116" s="36">
        <f>'SCC X Ano = Mecenato'!G150/'SCC X Ano = Mecenato'!G116-1</f>
        <v>-4.0413992206743576E-2</v>
      </c>
      <c r="H116" s="36" t="e">
        <f>'SCC X Ano = Mecenato'!H150/'SCC X Ano = Mecenato'!H116-1</f>
        <v>#DIV/0!</v>
      </c>
      <c r="I116" s="36">
        <f>'SCC X Ano = Mecenato'!I150/'SCC X Ano = Mecenato'!I116-1</f>
        <v>-7.9684613150096117E-3</v>
      </c>
      <c r="J116" s="36">
        <f>'SCC X Ano = Mecenato'!J150/'SCC X Ano = Mecenato'!J116-1</f>
        <v>-0.25696134756087985</v>
      </c>
      <c r="K116" s="36" t="e">
        <f>'SCC X Ano = Mecenato'!K150/'SCC X Ano = Mecenato'!K116-1</f>
        <v>#DIV/0!</v>
      </c>
      <c r="L116" s="36">
        <f>'SCC X Ano = Mecenato'!L150/'SCC X Ano = Mecenato'!L116-1</f>
        <v>-0.10565344429181456</v>
      </c>
      <c r="N116" s="28"/>
      <c r="O116" s="32"/>
      <c r="P116" s="32"/>
      <c r="Q116" s="32"/>
      <c r="R116" s="32"/>
      <c r="S116" s="32"/>
      <c r="T116" s="32"/>
      <c r="U116" s="32"/>
      <c r="V116" s="32"/>
      <c r="W116" s="32"/>
      <c r="X116" s="32"/>
    </row>
    <row r="117" spans="1:24" x14ac:dyDescent="0.25">
      <c r="A117" s="28" t="s">
        <v>260</v>
      </c>
      <c r="B117" s="36" t="e">
        <f>'SCC X Ano = Mecenato'!B151/'SCC X Ano = Mecenato'!B117-1</f>
        <v>#DIV/0!</v>
      </c>
      <c r="C117" s="36">
        <f>'SCC X Ano = Mecenato'!C151/'SCC X Ano = Mecenato'!C117-1</f>
        <v>-0.23711542772418781</v>
      </c>
      <c r="D117" s="36">
        <f>'SCC X Ano = Mecenato'!D151/'SCC X Ano = Mecenato'!D117-1</f>
        <v>0</v>
      </c>
      <c r="E117" s="36" t="e">
        <f>'SCC X Ano = Mecenato'!E151/'SCC X Ano = Mecenato'!E117-1</f>
        <v>#DIV/0!</v>
      </c>
      <c r="F117" s="36" t="e">
        <f>'SCC X Ano = Mecenato'!F151/'SCC X Ano = Mecenato'!F117-1</f>
        <v>#DIV/0!</v>
      </c>
      <c r="G117" s="36" t="e">
        <f>'SCC X Ano = Mecenato'!G151/'SCC X Ano = Mecenato'!G117-1</f>
        <v>#DIV/0!</v>
      </c>
      <c r="H117" s="36" t="e">
        <f>'SCC X Ano = Mecenato'!H151/'SCC X Ano = Mecenato'!H117-1</f>
        <v>#DIV/0!</v>
      </c>
      <c r="I117" s="36" t="e">
        <f>'SCC X Ano = Mecenato'!I151/'SCC X Ano = Mecenato'!I117-1</f>
        <v>#DIV/0!</v>
      </c>
      <c r="J117" s="36" t="e">
        <f>'SCC X Ano = Mecenato'!J151/'SCC X Ano = Mecenato'!J117-1</f>
        <v>#DIV/0!</v>
      </c>
      <c r="K117" s="36" t="e">
        <f>'SCC X Ano = Mecenato'!K151/'SCC X Ano = Mecenato'!K117-1</f>
        <v>#DIV/0!</v>
      </c>
      <c r="L117" s="36">
        <f>'SCC X Ano = Mecenato'!L151/'SCC X Ano = Mecenato'!L117-1</f>
        <v>-0.32566099588293862</v>
      </c>
      <c r="N117" s="28"/>
      <c r="O117" s="32"/>
      <c r="P117" s="32"/>
      <c r="Q117" s="32"/>
      <c r="R117" s="32"/>
      <c r="S117" s="32"/>
      <c r="T117" s="32"/>
      <c r="U117" s="32"/>
      <c r="V117" s="32"/>
      <c r="W117" s="32"/>
      <c r="X117" s="32"/>
    </row>
    <row r="118" spans="1:24" x14ac:dyDescent="0.25">
      <c r="A118" s="28" t="s">
        <v>261</v>
      </c>
      <c r="B118" s="36">
        <f>'SCC X Ano = Mecenato'!B152/'SCC X Ano = Mecenato'!B118-1</f>
        <v>0</v>
      </c>
      <c r="C118" s="36">
        <f>'SCC X Ano = Mecenato'!C152/'SCC X Ano = Mecenato'!C118-1</f>
        <v>-1</v>
      </c>
      <c r="D118" s="36" t="e">
        <f>'SCC X Ano = Mecenato'!D152/'SCC X Ano = Mecenato'!D118-1</f>
        <v>#DIV/0!</v>
      </c>
      <c r="E118" s="36" t="e">
        <f>'SCC X Ano = Mecenato'!E152/'SCC X Ano = Mecenato'!E118-1</f>
        <v>#DIV/0!</v>
      </c>
      <c r="F118" s="36" t="e">
        <f>'SCC X Ano = Mecenato'!F152/'SCC X Ano = Mecenato'!F118-1</f>
        <v>#DIV/0!</v>
      </c>
      <c r="G118" s="36" t="e">
        <f>'SCC X Ano = Mecenato'!G152/'SCC X Ano = Mecenato'!G118-1</f>
        <v>#DIV/0!</v>
      </c>
      <c r="H118" s="36" t="e">
        <f>'SCC X Ano = Mecenato'!H152/'SCC X Ano = Mecenato'!H118-1</f>
        <v>#DIV/0!</v>
      </c>
      <c r="I118" s="36" t="e">
        <f>'SCC X Ano = Mecenato'!I152/'SCC X Ano = Mecenato'!I118-1</f>
        <v>#DIV/0!</v>
      </c>
      <c r="J118" s="36" t="e">
        <f>'SCC X Ano = Mecenato'!J152/'SCC X Ano = Mecenato'!J118-1</f>
        <v>#DIV/0!</v>
      </c>
      <c r="K118" s="36" t="e">
        <f>'SCC X Ano = Mecenato'!K152/'SCC X Ano = Mecenato'!K118-1</f>
        <v>#DIV/0!</v>
      </c>
      <c r="L118" s="36">
        <f>'SCC X Ano = Mecenato'!L152/'SCC X Ano = Mecenato'!L118-1</f>
        <v>-9.9197922648960546E-2</v>
      </c>
      <c r="N118" s="28"/>
      <c r="O118" s="32"/>
      <c r="P118" s="32"/>
      <c r="Q118" s="32"/>
      <c r="R118" s="32"/>
      <c r="S118" s="32"/>
      <c r="T118" s="32"/>
      <c r="U118" s="32"/>
      <c r="V118" s="32"/>
      <c r="W118" s="32"/>
      <c r="X118" s="32"/>
    </row>
    <row r="119" spans="1:24" x14ac:dyDescent="0.25">
      <c r="A119" s="28" t="s">
        <v>262</v>
      </c>
      <c r="B119" s="36">
        <f>'SCC X Ano = Mecenato'!B153/'SCC X Ano = Mecenato'!B119-1</f>
        <v>6.5078014868309273</v>
      </c>
      <c r="C119" s="36">
        <f>'SCC X Ano = Mecenato'!C153/'SCC X Ano = Mecenato'!C119-1</f>
        <v>3.4660688003307349E-4</v>
      </c>
      <c r="D119" s="36">
        <f>'SCC X Ano = Mecenato'!D153/'SCC X Ano = Mecenato'!D119-1</f>
        <v>0.77996472691625485</v>
      </c>
      <c r="E119" s="36" t="e">
        <f>'SCC X Ano = Mecenato'!E153/'SCC X Ano = Mecenato'!E119-1</f>
        <v>#DIV/0!</v>
      </c>
      <c r="F119" s="36">
        <f>'SCC X Ano = Mecenato'!F153/'SCC X Ano = Mecenato'!F119-1</f>
        <v>0.17482317364415789</v>
      </c>
      <c r="G119" s="36">
        <f>'SCC X Ano = Mecenato'!G153/'SCC X Ano = Mecenato'!G119-1</f>
        <v>1.4432496983314724E-2</v>
      </c>
      <c r="H119" s="36" t="e">
        <f>'SCC X Ano = Mecenato'!H153/'SCC X Ano = Mecenato'!H119-1</f>
        <v>#DIV/0!</v>
      </c>
      <c r="I119" s="36">
        <f>'SCC X Ano = Mecenato'!I153/'SCC X Ano = Mecenato'!I119-1</f>
        <v>-0.36237715050489705</v>
      </c>
      <c r="J119" s="36">
        <f>'SCC X Ano = Mecenato'!J153/'SCC X Ano = Mecenato'!J119-1</f>
        <v>6.6002281571685781</v>
      </c>
      <c r="K119" s="36" t="e">
        <f>'SCC X Ano = Mecenato'!K153/'SCC X Ano = Mecenato'!K119-1</f>
        <v>#DIV/0!</v>
      </c>
      <c r="L119" s="36">
        <f>'SCC X Ano = Mecenato'!L153/'SCC X Ano = Mecenato'!L119-1</f>
        <v>0.2851636349615907</v>
      </c>
      <c r="N119" s="28"/>
      <c r="O119" s="32"/>
      <c r="P119" s="32"/>
      <c r="Q119" s="32"/>
      <c r="R119" s="32"/>
      <c r="S119" s="32"/>
      <c r="T119" s="32"/>
      <c r="U119" s="32"/>
      <c r="V119" s="32"/>
      <c r="W119" s="32"/>
      <c r="X119" s="32"/>
    </row>
    <row r="120" spans="1:24" x14ac:dyDescent="0.25">
      <c r="A120" s="28" t="s">
        <v>263</v>
      </c>
      <c r="B120" s="36" t="e">
        <f>'SCC X Ano = Mecenato'!B154/'SCC X Ano = Mecenato'!B120-1</f>
        <v>#DIV/0!</v>
      </c>
      <c r="C120" s="36">
        <f>'SCC X Ano = Mecenato'!C154/'SCC X Ano = Mecenato'!C120-1</f>
        <v>0</v>
      </c>
      <c r="D120" s="36" t="e">
        <f>'SCC X Ano = Mecenato'!D154/'SCC X Ano = Mecenato'!D120-1</f>
        <v>#DIV/0!</v>
      </c>
      <c r="E120" s="36" t="e">
        <f>'SCC X Ano = Mecenato'!E154/'SCC X Ano = Mecenato'!E120-1</f>
        <v>#DIV/0!</v>
      </c>
      <c r="F120" s="36" t="e">
        <f>'SCC X Ano = Mecenato'!F154/'SCC X Ano = Mecenato'!F120-1</f>
        <v>#DIV/0!</v>
      </c>
      <c r="G120" s="36" t="e">
        <f>'SCC X Ano = Mecenato'!G154/'SCC X Ano = Mecenato'!G120-1</f>
        <v>#DIV/0!</v>
      </c>
      <c r="H120" s="36" t="e">
        <f>'SCC X Ano = Mecenato'!H154/'SCC X Ano = Mecenato'!H120-1</f>
        <v>#DIV/0!</v>
      </c>
      <c r="I120" s="36" t="e">
        <f>'SCC X Ano = Mecenato'!I154/'SCC X Ano = Mecenato'!I120-1</f>
        <v>#DIV/0!</v>
      </c>
      <c r="J120" s="36" t="e">
        <f>'SCC X Ano = Mecenato'!J154/'SCC X Ano = Mecenato'!J120-1</f>
        <v>#DIV/0!</v>
      </c>
      <c r="K120" s="36" t="e">
        <f>'SCC X Ano = Mecenato'!K154/'SCC X Ano = Mecenato'!K120-1</f>
        <v>#DIV/0!</v>
      </c>
      <c r="L120" s="36">
        <f>'SCC X Ano = Mecenato'!L154/'SCC X Ano = Mecenato'!L120-1</f>
        <v>4.328707560556774</v>
      </c>
      <c r="N120" s="28"/>
      <c r="O120" s="32"/>
      <c r="P120" s="32"/>
      <c r="Q120" s="32"/>
      <c r="R120" s="32"/>
      <c r="S120" s="32"/>
      <c r="T120" s="32"/>
      <c r="U120" s="32"/>
      <c r="V120" s="32"/>
      <c r="W120" s="32"/>
      <c r="X120" s="32"/>
    </row>
    <row r="121" spans="1:24" x14ac:dyDescent="0.25">
      <c r="A121" s="28" t="s">
        <v>264</v>
      </c>
      <c r="B121" s="36" t="e">
        <f>'SCC X Ano = Mecenato'!B155/'SCC X Ano = Mecenato'!B121-1</f>
        <v>#DIV/0!</v>
      </c>
      <c r="C121" s="36" t="e">
        <f>'SCC X Ano = Mecenato'!C155/'SCC X Ano = Mecenato'!C121-1</f>
        <v>#DIV/0!</v>
      </c>
      <c r="D121" s="36" t="e">
        <f>'SCC X Ano = Mecenato'!D155/'SCC X Ano = Mecenato'!D121-1</f>
        <v>#DIV/0!</v>
      </c>
      <c r="E121" s="36" t="e">
        <f>'SCC X Ano = Mecenato'!E155/'SCC X Ano = Mecenato'!E121-1</f>
        <v>#DIV/0!</v>
      </c>
      <c r="F121" s="36">
        <f>'SCC X Ano = Mecenato'!F155/'SCC X Ano = Mecenato'!F121-1</f>
        <v>0</v>
      </c>
      <c r="G121" s="36" t="e">
        <f>'SCC X Ano = Mecenato'!G155/'SCC X Ano = Mecenato'!G121-1</f>
        <v>#DIV/0!</v>
      </c>
      <c r="H121" s="36" t="e">
        <f>'SCC X Ano = Mecenato'!H155/'SCC X Ano = Mecenato'!H121-1</f>
        <v>#DIV/0!</v>
      </c>
      <c r="I121" s="36">
        <f>'SCC X Ano = Mecenato'!I155/'SCC X Ano = Mecenato'!I121-1</f>
        <v>0</v>
      </c>
      <c r="J121" s="36" t="e">
        <f>'SCC X Ano = Mecenato'!J155/'SCC X Ano = Mecenato'!J121-1</f>
        <v>#DIV/0!</v>
      </c>
      <c r="K121" s="36" t="e">
        <f>'SCC X Ano = Mecenato'!K155/'SCC X Ano = Mecenato'!K121-1</f>
        <v>#DIV/0!</v>
      </c>
      <c r="L121" s="36">
        <f>'SCC X Ano = Mecenato'!L155/'SCC X Ano = Mecenato'!L121-1</f>
        <v>0.75040870052767916</v>
      </c>
      <c r="N121" s="28"/>
      <c r="O121" s="32"/>
      <c r="P121" s="32"/>
      <c r="Q121" s="32"/>
      <c r="R121" s="32"/>
      <c r="S121" s="32"/>
      <c r="T121" s="32"/>
      <c r="U121" s="32"/>
      <c r="V121" s="32"/>
      <c r="W121" s="32"/>
      <c r="X121" s="32"/>
    </row>
    <row r="122" spans="1:24" x14ac:dyDescent="0.25">
      <c r="A122" s="28" t="s">
        <v>265</v>
      </c>
      <c r="B122" s="36">
        <f>'SCC X Ano = Mecenato'!B156/'SCC X Ano = Mecenato'!B122-1</f>
        <v>85.988365508368034</v>
      </c>
      <c r="C122" s="36">
        <f>'SCC X Ano = Mecenato'!C156/'SCC X Ano = Mecenato'!C122-1</f>
        <v>0.94372199468740003</v>
      </c>
      <c r="D122" s="36">
        <f>'SCC X Ano = Mecenato'!D156/'SCC X Ano = Mecenato'!D122-1</f>
        <v>0.10167702247203358</v>
      </c>
      <c r="E122" s="36" t="e">
        <f>'SCC X Ano = Mecenato'!E156/'SCC X Ano = Mecenato'!E122-1</f>
        <v>#DIV/0!</v>
      </c>
      <c r="F122" s="36">
        <f>'SCC X Ano = Mecenato'!F156/'SCC X Ano = Mecenato'!F122-1</f>
        <v>0.73725483505963263</v>
      </c>
      <c r="G122" s="36" t="e">
        <f>'SCC X Ano = Mecenato'!G156/'SCC X Ano = Mecenato'!G122-1</f>
        <v>#DIV/0!</v>
      </c>
      <c r="H122" s="36" t="e">
        <f>'SCC X Ano = Mecenato'!H156/'SCC X Ano = Mecenato'!H122-1</f>
        <v>#DIV/0!</v>
      </c>
      <c r="I122" s="36">
        <f>'SCC X Ano = Mecenato'!I156/'SCC X Ano = Mecenato'!I122-1</f>
        <v>5.9515276678084428E-2</v>
      </c>
      <c r="J122" s="36">
        <f>'SCC X Ano = Mecenato'!J156/'SCC X Ano = Mecenato'!J122-1</f>
        <v>-0.1789335125495336</v>
      </c>
      <c r="K122" s="36" t="e">
        <f>'SCC X Ano = Mecenato'!K156/'SCC X Ano = Mecenato'!K122-1</f>
        <v>#DIV/0!</v>
      </c>
      <c r="L122" s="36">
        <f>'SCC X Ano = Mecenato'!L156/'SCC X Ano = Mecenato'!L122-1</f>
        <v>0.62489855995532739</v>
      </c>
      <c r="N122" s="28"/>
      <c r="O122" s="32"/>
      <c r="P122" s="32"/>
      <c r="Q122" s="32"/>
      <c r="R122" s="32"/>
      <c r="S122" s="32"/>
      <c r="T122" s="32"/>
      <c r="U122" s="32"/>
      <c r="V122" s="32"/>
      <c r="W122" s="32"/>
      <c r="X122" s="32"/>
    </row>
    <row r="123" spans="1:24" x14ac:dyDescent="0.25">
      <c r="A123" s="28" t="s">
        <v>266</v>
      </c>
      <c r="B123" s="36">
        <f>'SCC X Ano = Mecenato'!B157/'SCC X Ano = Mecenato'!B123-1</f>
        <v>0.38702255821802223</v>
      </c>
      <c r="C123" s="36">
        <f>'SCC X Ano = Mecenato'!C157/'SCC X Ano = Mecenato'!C123-1</f>
        <v>-2.0924357769543489E-2</v>
      </c>
      <c r="D123" s="36">
        <f>'SCC X Ano = Mecenato'!D157/'SCC X Ano = Mecenato'!D123-1</f>
        <v>0.26868638763972608</v>
      </c>
      <c r="E123" s="36" t="e">
        <f>'SCC X Ano = Mecenato'!E157/'SCC X Ano = Mecenato'!E123-1</f>
        <v>#DIV/0!</v>
      </c>
      <c r="F123" s="36">
        <f>'SCC X Ano = Mecenato'!F157/'SCC X Ano = Mecenato'!F123-1</f>
        <v>-6.1246814882908174E-3</v>
      </c>
      <c r="G123" s="36">
        <f>'SCC X Ano = Mecenato'!G157/'SCC X Ano = Mecenato'!G123-1</f>
        <v>-0.21276101942625214</v>
      </c>
      <c r="H123" s="36" t="e">
        <f>'SCC X Ano = Mecenato'!H157/'SCC X Ano = Mecenato'!H123-1</f>
        <v>#DIV/0!</v>
      </c>
      <c r="I123" s="36">
        <f>'SCC X Ano = Mecenato'!I157/'SCC X Ano = Mecenato'!I123-1</f>
        <v>6.0205997138089051E-2</v>
      </c>
      <c r="J123" s="36">
        <f>'SCC X Ano = Mecenato'!J157/'SCC X Ano = Mecenato'!J123-1</f>
        <v>3.8559397881307467E-2</v>
      </c>
      <c r="K123" s="36" t="e">
        <f>'SCC X Ano = Mecenato'!K157/'SCC X Ano = Mecenato'!K123-1</f>
        <v>#DIV/0!</v>
      </c>
      <c r="L123" s="36">
        <f>'SCC X Ano = Mecenato'!L157/'SCC X Ano = Mecenato'!L123-1</f>
        <v>4.9415043122787328E-2</v>
      </c>
      <c r="N123" s="28"/>
      <c r="O123" s="32"/>
      <c r="P123" s="32"/>
      <c r="Q123" s="32"/>
      <c r="R123" s="32"/>
      <c r="S123" s="32"/>
      <c r="T123" s="32"/>
      <c r="U123" s="32"/>
      <c r="V123" s="32"/>
      <c r="W123" s="32"/>
      <c r="X123" s="32"/>
    </row>
    <row r="124" spans="1:24" x14ac:dyDescent="0.25">
      <c r="A124" s="28" t="s">
        <v>267</v>
      </c>
      <c r="B124" s="36" t="e">
        <f>'SCC X Ano = Mecenato'!B158/'SCC X Ano = Mecenato'!B124-1</f>
        <v>#DIV/0!</v>
      </c>
      <c r="C124" s="36">
        <f>'SCC X Ano = Mecenato'!C158/'SCC X Ano = Mecenato'!C124-1</f>
        <v>1.9173101242561996E-2</v>
      </c>
      <c r="D124" s="36">
        <f>'SCC X Ano = Mecenato'!D158/'SCC X Ano = Mecenato'!D124-1</f>
        <v>-0.36434776116150358</v>
      </c>
      <c r="E124" s="36" t="e">
        <f>'SCC X Ano = Mecenato'!E158/'SCC X Ano = Mecenato'!E124-1</f>
        <v>#DIV/0!</v>
      </c>
      <c r="F124" s="36">
        <f>'SCC X Ano = Mecenato'!F158/'SCC X Ano = Mecenato'!F124-1</f>
        <v>-0.1035301182055125</v>
      </c>
      <c r="G124" s="36" t="e">
        <f>'SCC X Ano = Mecenato'!G158/'SCC X Ano = Mecenato'!G124-1</f>
        <v>#DIV/0!</v>
      </c>
      <c r="H124" s="36" t="e">
        <f>'SCC X Ano = Mecenato'!H158/'SCC X Ano = Mecenato'!H124-1</f>
        <v>#DIV/0!</v>
      </c>
      <c r="I124" s="36">
        <f>'SCC X Ano = Mecenato'!I158/'SCC X Ano = Mecenato'!I124-1</f>
        <v>0</v>
      </c>
      <c r="J124" s="36">
        <f>'SCC X Ano = Mecenato'!J158/'SCC X Ano = Mecenato'!J124-1</f>
        <v>0</v>
      </c>
      <c r="K124" s="36" t="e">
        <f>'SCC X Ano = Mecenato'!K158/'SCC X Ano = Mecenato'!K124-1</f>
        <v>#DIV/0!</v>
      </c>
      <c r="L124" s="36">
        <f>'SCC X Ano = Mecenato'!L158/'SCC X Ano = Mecenato'!L124-1</f>
        <v>-0.14654031189444439</v>
      </c>
      <c r="N124" s="28"/>
      <c r="O124" s="32"/>
      <c r="P124" s="32"/>
      <c r="Q124" s="32"/>
      <c r="R124" s="32"/>
      <c r="S124" s="32"/>
      <c r="T124" s="32"/>
      <c r="U124" s="32"/>
      <c r="V124" s="32"/>
      <c r="W124" s="32"/>
      <c r="X124" s="32"/>
    </row>
    <row r="125" spans="1:24" x14ac:dyDescent="0.25">
      <c r="A125" s="28" t="s">
        <v>268</v>
      </c>
      <c r="B125" s="36">
        <f>'SCC X Ano = Mecenato'!B159/'SCC X Ano = Mecenato'!B125-1</f>
        <v>1.1062624384431379</v>
      </c>
      <c r="C125" s="36">
        <f>'SCC X Ano = Mecenato'!C159/'SCC X Ano = Mecenato'!C125-1</f>
        <v>0.18044948914651449</v>
      </c>
      <c r="D125" s="36">
        <f>'SCC X Ano = Mecenato'!D159/'SCC X Ano = Mecenato'!D125-1</f>
        <v>0.46188770444914895</v>
      </c>
      <c r="E125" s="36" t="e">
        <f>'SCC X Ano = Mecenato'!E159/'SCC X Ano = Mecenato'!E125-1</f>
        <v>#DIV/0!</v>
      </c>
      <c r="F125" s="36">
        <f>'SCC X Ano = Mecenato'!F159/'SCC X Ano = Mecenato'!F125-1</f>
        <v>0.10632166949679944</v>
      </c>
      <c r="G125" s="36">
        <f>'SCC X Ano = Mecenato'!G159/'SCC X Ano = Mecenato'!G125-1</f>
        <v>4.4744082691099418E-3</v>
      </c>
      <c r="H125" s="36" t="e">
        <f>'SCC X Ano = Mecenato'!H159/'SCC X Ano = Mecenato'!H125-1</f>
        <v>#DIV/0!</v>
      </c>
      <c r="I125" s="36">
        <f>'SCC X Ano = Mecenato'!I159/'SCC X Ano = Mecenato'!I125-1</f>
        <v>0.20579289242530918</v>
      </c>
      <c r="J125" s="36">
        <f>'SCC X Ano = Mecenato'!J159/'SCC X Ano = Mecenato'!J125-1</f>
        <v>0.62738418002480478</v>
      </c>
      <c r="K125" s="36" t="e">
        <f>'SCC X Ano = Mecenato'!K159/'SCC X Ano = Mecenato'!K125-1</f>
        <v>#DIV/0!</v>
      </c>
      <c r="L125" s="36">
        <f>'SCC X Ano = Mecenato'!L159/'SCC X Ano = Mecenato'!L125-1</f>
        <v>0.30904547347740285</v>
      </c>
      <c r="N125" s="28"/>
      <c r="O125" s="32"/>
      <c r="P125" s="32"/>
      <c r="Q125" s="32"/>
      <c r="R125" s="32"/>
      <c r="S125" s="32"/>
      <c r="T125" s="32"/>
      <c r="U125" s="32"/>
      <c r="V125" s="32"/>
      <c r="W125" s="32"/>
      <c r="X125" s="32"/>
    </row>
    <row r="126" spans="1:24" x14ac:dyDescent="0.25">
      <c r="A126" s="28" t="s">
        <v>269</v>
      </c>
      <c r="B126" s="36">
        <f>'SCC X Ano = Mecenato'!B160/'SCC X Ano = Mecenato'!B126-1</f>
        <v>0.6399556070899437</v>
      </c>
      <c r="C126" s="36">
        <f>'SCC X Ano = Mecenato'!C160/'SCC X Ano = Mecenato'!C126-1</f>
        <v>1.9635465478802239E-3</v>
      </c>
      <c r="D126" s="36">
        <f>'SCC X Ano = Mecenato'!D160/'SCC X Ano = Mecenato'!D126-1</f>
        <v>-6.3863269808174805E-2</v>
      </c>
      <c r="E126" s="36" t="e">
        <f>'SCC X Ano = Mecenato'!E160/'SCC X Ano = Mecenato'!E126-1</f>
        <v>#DIV/0!</v>
      </c>
      <c r="F126" s="36">
        <f>'SCC X Ano = Mecenato'!F160/'SCC X Ano = Mecenato'!F126-1</f>
        <v>-1.5807426639238842E-2</v>
      </c>
      <c r="G126" s="36">
        <f>'SCC X Ano = Mecenato'!G160/'SCC X Ano = Mecenato'!G126-1</f>
        <v>2.3984776528685803E-2</v>
      </c>
      <c r="H126" s="36" t="e">
        <f>'SCC X Ano = Mecenato'!H160/'SCC X Ano = Mecenato'!H126-1</f>
        <v>#DIV/0!</v>
      </c>
      <c r="I126" s="36">
        <f>'SCC X Ano = Mecenato'!I160/'SCC X Ano = Mecenato'!I126-1</f>
        <v>-2.9406042432770785E-2</v>
      </c>
      <c r="J126" s="36">
        <f>'SCC X Ano = Mecenato'!J160/'SCC X Ano = Mecenato'!J126-1</f>
        <v>-6.4893806603840476E-2</v>
      </c>
      <c r="K126" s="36" t="e">
        <f>'SCC X Ano = Mecenato'!K160/'SCC X Ano = Mecenato'!K126-1</f>
        <v>#DIV/0!</v>
      </c>
      <c r="L126" s="36">
        <f>'SCC X Ano = Mecenato'!L160/'SCC X Ano = Mecenato'!L126-1</f>
        <v>3.6739584830549621E-3</v>
      </c>
      <c r="N126" s="28"/>
      <c r="O126" s="32"/>
      <c r="P126" s="32"/>
      <c r="Q126" s="32"/>
      <c r="R126" s="32"/>
      <c r="S126" s="32"/>
      <c r="T126" s="32"/>
      <c r="U126" s="32"/>
      <c r="V126" s="32"/>
      <c r="W126" s="32"/>
      <c r="X126" s="32"/>
    </row>
    <row r="127" spans="1:24" x14ac:dyDescent="0.25">
      <c r="A127" s="28" t="s">
        <v>270</v>
      </c>
      <c r="B127" s="36">
        <f>'SCC X Ano = Mecenato'!B161/'SCC X Ano = Mecenato'!B127-1</f>
        <v>-9.1656649710854743E-2</v>
      </c>
      <c r="C127" s="36">
        <f>'SCC X Ano = Mecenato'!C161/'SCC X Ano = Mecenato'!C127-1</f>
        <v>2.6160877768526714E-2</v>
      </c>
      <c r="D127" s="36">
        <f>'SCC X Ano = Mecenato'!D161/'SCC X Ano = Mecenato'!D127-1</f>
        <v>6.1683365348974339E-2</v>
      </c>
      <c r="E127" s="36" t="e">
        <f>'SCC X Ano = Mecenato'!E161/'SCC X Ano = Mecenato'!E127-1</f>
        <v>#DIV/0!</v>
      </c>
      <c r="F127" s="36">
        <f>'SCC X Ano = Mecenato'!F161/'SCC X Ano = Mecenato'!F127-1</f>
        <v>1.8905450770925869E-2</v>
      </c>
      <c r="G127" s="36">
        <f>'SCC X Ano = Mecenato'!G161/'SCC X Ano = Mecenato'!G127-1</f>
        <v>0.28774693048539302</v>
      </c>
      <c r="H127" s="36" t="e">
        <f>'SCC X Ano = Mecenato'!H161/'SCC X Ano = Mecenato'!H127-1</f>
        <v>#DIV/0!</v>
      </c>
      <c r="I127" s="36">
        <f>'SCC X Ano = Mecenato'!I161/'SCC X Ano = Mecenato'!I127-1</f>
        <v>0.14976653127716921</v>
      </c>
      <c r="J127" s="36">
        <f>'SCC X Ano = Mecenato'!J161/'SCC X Ano = Mecenato'!J127-1</f>
        <v>-2.6191215172793325E-2</v>
      </c>
      <c r="K127" s="36" t="e">
        <f>'SCC X Ano = Mecenato'!K161/'SCC X Ano = Mecenato'!K127-1</f>
        <v>#DIV/0!</v>
      </c>
      <c r="L127" s="36">
        <f>'SCC X Ano = Mecenato'!L161/'SCC X Ano = Mecenato'!L127-1</f>
        <v>5.0505476126207816E-2</v>
      </c>
      <c r="N127" s="28"/>
      <c r="O127" s="32"/>
      <c r="P127" s="32"/>
      <c r="Q127" s="32"/>
      <c r="R127" s="32"/>
      <c r="S127" s="32"/>
      <c r="T127" s="32"/>
      <c r="U127" s="32"/>
      <c r="V127" s="32"/>
      <c r="W127" s="32"/>
      <c r="X127" s="32"/>
    </row>
    <row r="128" spans="1:24" x14ac:dyDescent="0.25">
      <c r="A128" s="28" t="s">
        <v>271</v>
      </c>
      <c r="B128" s="36">
        <f>'SCC X Ano = Mecenato'!B162/'SCC X Ano = Mecenato'!B128-1</f>
        <v>0.13531325553142892</v>
      </c>
      <c r="C128" s="36">
        <f>'SCC X Ano = Mecenato'!C162/'SCC X Ano = Mecenato'!C128-1</f>
        <v>-2.4730185183120312E-2</v>
      </c>
      <c r="D128" s="36">
        <f>'SCC X Ano = Mecenato'!D162/'SCC X Ano = Mecenato'!D128-1</f>
        <v>-5.7479827626406577E-3</v>
      </c>
      <c r="E128" s="36" t="e">
        <f>'SCC X Ano = Mecenato'!E162/'SCC X Ano = Mecenato'!E128-1</f>
        <v>#DIV/0!</v>
      </c>
      <c r="F128" s="36">
        <f>'SCC X Ano = Mecenato'!F162/'SCC X Ano = Mecenato'!F128-1</f>
        <v>-9.7587809025466821E-2</v>
      </c>
      <c r="G128" s="36">
        <f>'SCC X Ano = Mecenato'!G162/'SCC X Ano = Mecenato'!G128-1</f>
        <v>-0.16087969523175338</v>
      </c>
      <c r="H128" s="36" t="e">
        <f>'SCC X Ano = Mecenato'!H162/'SCC X Ano = Mecenato'!H128-1</f>
        <v>#DIV/0!</v>
      </c>
      <c r="I128" s="36">
        <f>'SCC X Ano = Mecenato'!I162/'SCC X Ano = Mecenato'!I128-1</f>
        <v>-3.1232767344131718E-2</v>
      </c>
      <c r="J128" s="36">
        <f>'SCC X Ano = Mecenato'!J162/'SCC X Ano = Mecenato'!J128-1</f>
        <v>3.3105672687677501E-2</v>
      </c>
      <c r="K128" s="36" t="e">
        <f>'SCC X Ano = Mecenato'!K162/'SCC X Ano = Mecenato'!K128-1</f>
        <v>#DIV/0!</v>
      </c>
      <c r="L128" s="36">
        <f>'SCC X Ano = Mecenato'!L162/'SCC X Ano = Mecenato'!L128-1</f>
        <v>-1.6862699616342902E-2</v>
      </c>
      <c r="N128" s="28"/>
      <c r="O128" s="32"/>
      <c r="P128" s="32"/>
      <c r="Q128" s="32"/>
      <c r="R128" s="32"/>
      <c r="S128" s="32"/>
      <c r="T128" s="32"/>
      <c r="U128" s="32"/>
      <c r="V128" s="32"/>
      <c r="W128" s="32"/>
      <c r="X128" s="32"/>
    </row>
    <row r="129" spans="1:24" x14ac:dyDescent="0.25">
      <c r="A129" s="28" t="s">
        <v>272</v>
      </c>
      <c r="B129" s="36">
        <f>'SCC X Ano = Mecenato'!B163/'SCC X Ano = Mecenato'!B129-1</f>
        <v>0.33121830645089512</v>
      </c>
      <c r="C129" s="36">
        <f>'SCC X Ano = Mecenato'!C163/'SCC X Ano = Mecenato'!C129-1</f>
        <v>3.2965774835764794E-3</v>
      </c>
      <c r="D129" s="36">
        <f>'SCC X Ano = Mecenato'!D163/'SCC X Ano = Mecenato'!D129-1</f>
        <v>-6.5949580902339044E-2</v>
      </c>
      <c r="E129" s="36" t="e">
        <f>'SCC X Ano = Mecenato'!E163/'SCC X Ano = Mecenato'!E129-1</f>
        <v>#DIV/0!</v>
      </c>
      <c r="F129" s="36">
        <f>'SCC X Ano = Mecenato'!F163/'SCC X Ano = Mecenato'!F129-1</f>
        <v>1.3335947872490372E-3</v>
      </c>
      <c r="G129" s="36">
        <f>'SCC X Ano = Mecenato'!G163/'SCC X Ano = Mecenato'!G129-1</f>
        <v>8.0553921238926351E-2</v>
      </c>
      <c r="H129" s="36" t="e">
        <f>'SCC X Ano = Mecenato'!H163/'SCC X Ano = Mecenato'!H129-1</f>
        <v>#DIV/0!</v>
      </c>
      <c r="I129" s="36">
        <f>'SCC X Ano = Mecenato'!I163/'SCC X Ano = Mecenato'!I129-1</f>
        <v>-9.3169802512136357E-3</v>
      </c>
      <c r="J129" s="36">
        <f>'SCC X Ano = Mecenato'!J163/'SCC X Ano = Mecenato'!J129-1</f>
        <v>0.3815227774760479</v>
      </c>
      <c r="K129" s="36" t="e">
        <f>'SCC X Ano = Mecenato'!K163/'SCC X Ano = Mecenato'!K129-1</f>
        <v>#DIV/0!</v>
      </c>
      <c r="L129" s="36">
        <f>'SCC X Ano = Mecenato'!L163/'SCC X Ano = Mecenato'!L129-1</f>
        <v>5.0430269293740837E-2</v>
      </c>
      <c r="N129" s="28"/>
      <c r="O129" s="32"/>
      <c r="P129" s="32"/>
      <c r="Q129" s="32"/>
      <c r="R129" s="32"/>
      <c r="S129" s="32"/>
      <c r="T129" s="32"/>
      <c r="U129" s="32"/>
      <c r="V129" s="32"/>
      <c r="W129" s="32"/>
      <c r="X129" s="32"/>
    </row>
    <row r="130" spans="1:24" x14ac:dyDescent="0.25">
      <c r="A130" s="28" t="s">
        <v>273</v>
      </c>
      <c r="B130" s="36" t="e">
        <f>'SCC X Ano = Mecenato'!B164/'SCC X Ano = Mecenato'!B130-1</f>
        <v>#DIV/0!</v>
      </c>
      <c r="C130" s="36">
        <f>'SCC X Ano = Mecenato'!C164/'SCC X Ano = Mecenato'!C130-1</f>
        <v>1.5327226479355773</v>
      </c>
      <c r="D130" s="36">
        <f>'SCC X Ano = Mecenato'!D164/'SCC X Ano = Mecenato'!D130-1</f>
        <v>-0.3936235178389087</v>
      </c>
      <c r="E130" s="36" t="e">
        <f>'SCC X Ano = Mecenato'!E164/'SCC X Ano = Mecenato'!E130-1</f>
        <v>#DIV/0!</v>
      </c>
      <c r="F130" s="36" t="e">
        <f>'SCC X Ano = Mecenato'!F164/'SCC X Ano = Mecenato'!F130-1</f>
        <v>#DIV/0!</v>
      </c>
      <c r="G130" s="36" t="e">
        <f>'SCC X Ano = Mecenato'!G164/'SCC X Ano = Mecenato'!G130-1</f>
        <v>#DIV/0!</v>
      </c>
      <c r="H130" s="36" t="e">
        <f>'SCC X Ano = Mecenato'!H164/'SCC X Ano = Mecenato'!H130-1</f>
        <v>#DIV/0!</v>
      </c>
      <c r="I130" s="36" t="e">
        <f>'SCC X Ano = Mecenato'!I164/'SCC X Ano = Mecenato'!I130-1</f>
        <v>#DIV/0!</v>
      </c>
      <c r="J130" s="36" t="e">
        <f>'SCC X Ano = Mecenato'!J164/'SCC X Ano = Mecenato'!J130-1</f>
        <v>#DIV/0!</v>
      </c>
      <c r="K130" s="36" t="e">
        <f>'SCC X Ano = Mecenato'!K164/'SCC X Ano = Mecenato'!K130-1</f>
        <v>#DIV/0!</v>
      </c>
      <c r="L130" s="36">
        <f>'SCC X Ano = Mecenato'!L164/'SCC X Ano = Mecenato'!L130-1</f>
        <v>0.76428988724736513</v>
      </c>
      <c r="N130" s="28"/>
      <c r="O130" s="32"/>
      <c r="P130" s="32"/>
      <c r="Q130" s="32"/>
      <c r="R130" s="32"/>
      <c r="S130" s="32"/>
      <c r="T130" s="32"/>
      <c r="U130" s="32"/>
      <c r="V130" s="32"/>
      <c r="W130" s="32"/>
      <c r="X130" s="32"/>
    </row>
    <row r="131" spans="1:24" x14ac:dyDescent="0.25">
      <c r="A131" s="28" t="s">
        <v>274</v>
      </c>
      <c r="B131" s="36" t="e">
        <f>'SCC X Ano = Mecenato'!B165/'SCC X Ano = Mecenato'!B131-1</f>
        <v>#DIV/0!</v>
      </c>
      <c r="C131" s="36">
        <f>'SCC X Ano = Mecenato'!C165/'SCC X Ano = Mecenato'!C131-1</f>
        <v>7.9062114673142947E-2</v>
      </c>
      <c r="D131" s="36">
        <f>'SCC X Ano = Mecenato'!D165/'SCC X Ano = Mecenato'!D131-1</f>
        <v>0.90851296402826875</v>
      </c>
      <c r="E131" s="36" t="e">
        <f>'SCC X Ano = Mecenato'!E165/'SCC X Ano = Mecenato'!E131-1</f>
        <v>#DIV/0!</v>
      </c>
      <c r="F131" s="36" t="e">
        <f>'SCC X Ano = Mecenato'!F165/'SCC X Ano = Mecenato'!F131-1</f>
        <v>#DIV/0!</v>
      </c>
      <c r="G131" s="36" t="e">
        <f>'SCC X Ano = Mecenato'!G165/'SCC X Ano = Mecenato'!G131-1</f>
        <v>#DIV/0!</v>
      </c>
      <c r="H131" s="36" t="e">
        <f>'SCC X Ano = Mecenato'!H165/'SCC X Ano = Mecenato'!H131-1</f>
        <v>#DIV/0!</v>
      </c>
      <c r="I131" s="36">
        <f>'SCC X Ano = Mecenato'!I165/'SCC X Ano = Mecenato'!I131-1</f>
        <v>-7.8889623425082323E-2</v>
      </c>
      <c r="J131" s="36" t="e">
        <f>'SCC X Ano = Mecenato'!J165/'SCC X Ano = Mecenato'!J131-1</f>
        <v>#DIV/0!</v>
      </c>
      <c r="K131" s="36" t="e">
        <f>'SCC X Ano = Mecenato'!K165/'SCC X Ano = Mecenato'!K131-1</f>
        <v>#DIV/0!</v>
      </c>
      <c r="L131" s="36">
        <f>'SCC X Ano = Mecenato'!L165/'SCC X Ano = Mecenato'!L131-1</f>
        <v>0.31950846181927361</v>
      </c>
      <c r="N131" s="28"/>
      <c r="O131" s="32"/>
      <c r="P131" s="32"/>
      <c r="Q131" s="32"/>
      <c r="R131" s="32"/>
      <c r="S131" s="32"/>
      <c r="T131" s="32"/>
      <c r="U131" s="32"/>
      <c r="V131" s="32"/>
      <c r="W131" s="32"/>
      <c r="X131" s="32"/>
    </row>
    <row r="132" spans="1:24" x14ac:dyDescent="0.25">
      <c r="A132" s="28" t="s">
        <v>275</v>
      </c>
      <c r="B132" s="36">
        <f>'SCC X Ano = Mecenato'!B166/'SCC X Ano = Mecenato'!B132-1</f>
        <v>0</v>
      </c>
      <c r="C132" s="36">
        <f>'SCC X Ano = Mecenato'!C166/'SCC X Ano = Mecenato'!C132-1</f>
        <v>0.21142407985219802</v>
      </c>
      <c r="D132" s="36">
        <f>'SCC X Ano = Mecenato'!D166/'SCC X Ano = Mecenato'!D132-1</f>
        <v>0.46288680822695105</v>
      </c>
      <c r="E132" s="36" t="e">
        <f>'SCC X Ano = Mecenato'!E166/'SCC X Ano = Mecenato'!E132-1</f>
        <v>#DIV/0!</v>
      </c>
      <c r="F132" s="36">
        <f>'SCC X Ano = Mecenato'!F166/'SCC X Ano = Mecenato'!F132-1</f>
        <v>-0.12898330806806013</v>
      </c>
      <c r="G132" s="36">
        <f>'SCC X Ano = Mecenato'!G166/'SCC X Ano = Mecenato'!G132-1</f>
        <v>0</v>
      </c>
      <c r="H132" s="36" t="e">
        <f>'SCC X Ano = Mecenato'!H166/'SCC X Ano = Mecenato'!H132-1</f>
        <v>#DIV/0!</v>
      </c>
      <c r="I132" s="36">
        <f>'SCC X Ano = Mecenato'!I166/'SCC X Ano = Mecenato'!I132-1</f>
        <v>0.10158106153659818</v>
      </c>
      <c r="J132" s="36" t="e">
        <f>'SCC X Ano = Mecenato'!J166/'SCC X Ano = Mecenato'!J132-1</f>
        <v>#DIV/0!</v>
      </c>
      <c r="K132" s="36" t="e">
        <f>'SCC X Ano = Mecenato'!K166/'SCC X Ano = Mecenato'!K132-1</f>
        <v>#DIV/0!</v>
      </c>
      <c r="L132" s="36">
        <f>'SCC X Ano = Mecenato'!L166/'SCC X Ano = Mecenato'!L132-1</f>
        <v>0.27248566086544113</v>
      </c>
      <c r="N132" s="28"/>
      <c r="O132" s="32"/>
      <c r="P132" s="32"/>
      <c r="Q132" s="32"/>
      <c r="R132" s="32"/>
      <c r="S132" s="32"/>
      <c r="T132" s="32"/>
      <c r="U132" s="32"/>
      <c r="V132" s="32"/>
      <c r="W132" s="32"/>
      <c r="X132" s="32"/>
    </row>
    <row r="133" spans="1:24" x14ac:dyDescent="0.25">
      <c r="A133" s="28" t="s">
        <v>276</v>
      </c>
      <c r="B133" s="36">
        <f>'SCC X Ano = Mecenato'!B167/'SCC X Ano = Mecenato'!B133-1</f>
        <v>11.094581813578301</v>
      </c>
      <c r="C133" s="36">
        <f>'SCC X Ano = Mecenato'!C167/'SCC X Ano = Mecenato'!C133-1</f>
        <v>-0.53563280437438388</v>
      </c>
      <c r="D133" s="36">
        <f>'SCC X Ano = Mecenato'!D167/'SCC X Ano = Mecenato'!D133-1</f>
        <v>0.16470986598775705</v>
      </c>
      <c r="E133" s="36" t="e">
        <f>'SCC X Ano = Mecenato'!E167/'SCC X Ano = Mecenato'!E133-1</f>
        <v>#DIV/0!</v>
      </c>
      <c r="F133" s="36">
        <f>'SCC X Ano = Mecenato'!F167/'SCC X Ano = Mecenato'!F133-1</f>
        <v>-7.3204477185824679E-2</v>
      </c>
      <c r="G133" s="36">
        <f>'SCC X Ano = Mecenato'!G167/'SCC X Ano = Mecenato'!G133-1</f>
        <v>-0.9366694196540053</v>
      </c>
      <c r="H133" s="36" t="e">
        <f>'SCC X Ano = Mecenato'!H167/'SCC X Ano = Mecenato'!H133-1</f>
        <v>#DIV/0!</v>
      </c>
      <c r="I133" s="36">
        <f>'SCC X Ano = Mecenato'!I167/'SCC X Ano = Mecenato'!I133-1</f>
        <v>2.8491515393140876E-2</v>
      </c>
      <c r="J133" s="36">
        <f>'SCC X Ano = Mecenato'!J167/'SCC X Ano = Mecenato'!J133-1</f>
        <v>6.7003812500000004</v>
      </c>
      <c r="K133" s="36" t="e">
        <f>'SCC X Ano = Mecenato'!K167/'SCC X Ano = Mecenato'!K133-1</f>
        <v>#DIV/0!</v>
      </c>
      <c r="L133" s="36">
        <f>'SCC X Ano = Mecenato'!L167/'SCC X Ano = Mecenato'!L133-1</f>
        <v>-0.1547140701924461</v>
      </c>
      <c r="N133" s="28"/>
      <c r="O133" s="32"/>
      <c r="P133" s="32"/>
      <c r="Q133" s="32"/>
      <c r="R133" s="32"/>
      <c r="S133" s="32"/>
      <c r="T133" s="32"/>
      <c r="U133" s="32"/>
      <c r="V133" s="32"/>
      <c r="W133" s="32"/>
      <c r="X133" s="32"/>
    </row>
    <row r="134" spans="1:24" x14ac:dyDescent="0.25">
      <c r="A134" s="28" t="s">
        <v>6</v>
      </c>
      <c r="B134" s="36">
        <f>'SCC X Ano = Mecenato'!B168/'SCC X Ano = Mecenato'!B134-1</f>
        <v>0.867975752521015</v>
      </c>
      <c r="C134" s="36">
        <f>'SCC X Ano = Mecenato'!C168/'SCC X Ano = Mecenato'!C134-1</f>
        <v>3.2540631989704139E-2</v>
      </c>
      <c r="D134" s="36">
        <f>'SCC X Ano = Mecenato'!D168/'SCC X Ano = Mecenato'!D134-1</f>
        <v>6.1352464840280785E-2</v>
      </c>
      <c r="E134" s="36" t="e">
        <f>'SCC X Ano = Mecenato'!E168/'SCC X Ano = Mecenato'!E134-1</f>
        <v>#DIV/0!</v>
      </c>
      <c r="F134" s="36">
        <f>'SCC X Ano = Mecenato'!F168/'SCC X Ano = Mecenato'!F134-1</f>
        <v>9.0515238023429756E-3</v>
      </c>
      <c r="G134" s="36">
        <f>'SCC X Ano = Mecenato'!G168/'SCC X Ano = Mecenato'!G134-1</f>
        <v>1.621378288972708E-2</v>
      </c>
      <c r="H134" s="36" t="e">
        <f>'SCC X Ano = Mecenato'!H168/'SCC X Ano = Mecenato'!H134-1</f>
        <v>#DIV/0!</v>
      </c>
      <c r="I134" s="36">
        <f>'SCC X Ano = Mecenato'!I168/'SCC X Ano = Mecenato'!I134-1</f>
        <v>3.2255712835816963E-2</v>
      </c>
      <c r="J134" s="36">
        <f>'SCC X Ano = Mecenato'!J168/'SCC X Ano = Mecenato'!J134-1</f>
        <v>5.9827905638153211E-2</v>
      </c>
      <c r="K134" s="36" t="e">
        <f>'SCC X Ano = Mecenato'!K168/'SCC X Ano = Mecenato'!K134-1</f>
        <v>#DIV/0!</v>
      </c>
      <c r="L134" s="36">
        <f>'SCC X Ano = Mecenato'!L168/'SCC X Ano = Mecenato'!L134-1</f>
        <v>6.6368651681330437E-2</v>
      </c>
      <c r="N134" s="28"/>
      <c r="O134" s="32"/>
      <c r="P134" s="32"/>
      <c r="Q134" s="32"/>
      <c r="R134" s="32"/>
      <c r="S134" s="32"/>
      <c r="T134" s="32"/>
      <c r="U134" s="32"/>
      <c r="V134" s="32"/>
      <c r="W134" s="32"/>
      <c r="X134" s="32"/>
    </row>
    <row r="135" spans="1:24" x14ac:dyDescent="0.25">
      <c r="A135" s="28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N135" s="28"/>
      <c r="O135" s="32"/>
      <c r="P135" s="32"/>
      <c r="Q135" s="32"/>
      <c r="R135" s="32"/>
      <c r="S135" s="32"/>
      <c r="T135" s="32"/>
      <c r="U135" s="32"/>
      <c r="V135" s="32"/>
      <c r="W135" s="32"/>
      <c r="X135" s="32"/>
    </row>
    <row r="136" spans="1:24" x14ac:dyDescent="0.25">
      <c r="A136" s="28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N136" s="28"/>
      <c r="O136" s="32"/>
      <c r="P136" s="32"/>
      <c r="Q136" s="32"/>
      <c r="R136" s="32"/>
      <c r="S136" s="32"/>
      <c r="T136" s="32"/>
      <c r="U136" s="32"/>
      <c r="V136" s="32"/>
      <c r="W136" s="32"/>
      <c r="X136" s="32"/>
    </row>
    <row r="137" spans="1:24" x14ac:dyDescent="0.25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</row>
    <row r="138" spans="1:24" x14ac:dyDescent="0.25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</row>
    <row r="139" spans="1:24" x14ac:dyDescent="0.25">
      <c r="A139" s="28"/>
      <c r="B139" s="30">
        <v>2012</v>
      </c>
      <c r="C139" s="30">
        <v>2012</v>
      </c>
      <c r="D139" s="30">
        <v>2012</v>
      </c>
      <c r="E139" s="30">
        <v>2012</v>
      </c>
      <c r="F139" s="30">
        <v>2012</v>
      </c>
      <c r="G139" s="30">
        <v>2012</v>
      </c>
      <c r="H139" s="30">
        <v>2012</v>
      </c>
      <c r="I139" s="30">
        <v>2012</v>
      </c>
      <c r="J139" s="30">
        <v>2012</v>
      </c>
      <c r="K139" s="30">
        <v>2012</v>
      </c>
    </row>
    <row r="140" spans="1:24" x14ac:dyDescent="0.25">
      <c r="A140" s="28"/>
      <c r="B140" s="28" t="s">
        <v>283</v>
      </c>
      <c r="C140" s="28" t="s">
        <v>284</v>
      </c>
      <c r="D140" s="28" t="s">
        <v>285</v>
      </c>
      <c r="E140" s="28" t="s">
        <v>286</v>
      </c>
      <c r="F140" s="28" t="s">
        <v>287</v>
      </c>
      <c r="G140" s="28" t="s">
        <v>288</v>
      </c>
      <c r="H140" s="28" t="s">
        <v>289</v>
      </c>
      <c r="I140" s="28" t="s">
        <v>290</v>
      </c>
      <c r="J140" s="28" t="s">
        <v>291</v>
      </c>
      <c r="K140" s="28" t="s">
        <v>292</v>
      </c>
      <c r="L140" s="28" t="s">
        <v>293</v>
      </c>
      <c r="O140" s="28"/>
      <c r="P140" s="28"/>
      <c r="Q140" s="28"/>
      <c r="R140" s="28"/>
      <c r="S140" s="28"/>
      <c r="T140" s="28"/>
      <c r="U140" s="28"/>
      <c r="V140" s="28"/>
      <c r="W140" s="28"/>
      <c r="X140" s="28"/>
    </row>
    <row r="141" spans="1:24" x14ac:dyDescent="0.25">
      <c r="A141" s="28" t="s">
        <v>250</v>
      </c>
      <c r="B141" s="36" t="e">
        <f>'SCC X Ano = Mecenato'!B175/'SCC X Ano = Mecenato'!B141-1</f>
        <v>#DIV/0!</v>
      </c>
      <c r="C141" s="36" t="e">
        <f>'SCC X Ano = Mecenato'!C175/'SCC X Ano = Mecenato'!C141-1</f>
        <v>#DIV/0!</v>
      </c>
      <c r="D141" s="36">
        <f>'SCC X Ano = Mecenato'!D175/'SCC X Ano = Mecenato'!D141-1</f>
        <v>0</v>
      </c>
      <c r="E141" s="36" t="e">
        <f>'SCC X Ano = Mecenato'!E175/'SCC X Ano = Mecenato'!E141-1</f>
        <v>#DIV/0!</v>
      </c>
      <c r="F141" s="36" t="e">
        <f>'SCC X Ano = Mecenato'!F175/'SCC X Ano = Mecenato'!F141-1</f>
        <v>#DIV/0!</v>
      </c>
      <c r="G141" s="36" t="e">
        <f>'SCC X Ano = Mecenato'!G175/'SCC X Ano = Mecenato'!G141-1</f>
        <v>#DIV/0!</v>
      </c>
      <c r="H141" s="36" t="e">
        <f>'SCC X Ano = Mecenato'!H175/'SCC X Ano = Mecenato'!H141-1</f>
        <v>#DIV/0!</v>
      </c>
      <c r="I141" s="36" t="e">
        <f>'SCC X Ano = Mecenato'!I175/'SCC X Ano = Mecenato'!I141-1</f>
        <v>#DIV/0!</v>
      </c>
      <c r="J141" s="36" t="e">
        <f>'SCC X Ano = Mecenato'!J175/'SCC X Ano = Mecenato'!J141-1</f>
        <v>#DIV/0!</v>
      </c>
      <c r="K141" s="36" t="e">
        <f>'SCC X Ano = Mecenato'!K175/'SCC X Ano = Mecenato'!K141-1</f>
        <v>#DIV/0!</v>
      </c>
      <c r="L141" s="36">
        <f>'SCC X Ano = Mecenato'!L175/'SCC X Ano = Mecenato'!L141-1</f>
        <v>0</v>
      </c>
      <c r="N141" s="28"/>
      <c r="O141" s="32"/>
      <c r="P141" s="32"/>
      <c r="Q141" s="32"/>
      <c r="R141" s="32"/>
      <c r="S141" s="32"/>
      <c r="T141" s="32"/>
      <c r="U141" s="32"/>
      <c r="V141" s="32"/>
      <c r="W141" s="32"/>
      <c r="X141" s="32"/>
    </row>
    <row r="142" spans="1:24" x14ac:dyDescent="0.25">
      <c r="A142" s="28" t="s">
        <v>251</v>
      </c>
      <c r="B142" s="36" t="e">
        <f>'SCC X Ano = Mecenato'!B176/'SCC X Ano = Mecenato'!B142-1</f>
        <v>#DIV/0!</v>
      </c>
      <c r="C142" s="36" t="e">
        <f>'SCC X Ano = Mecenato'!C176/'SCC X Ano = Mecenato'!C142-1</f>
        <v>#DIV/0!</v>
      </c>
      <c r="D142" s="36" t="e">
        <f>'SCC X Ano = Mecenato'!D176/'SCC X Ano = Mecenato'!D142-1</f>
        <v>#DIV/0!</v>
      </c>
      <c r="E142" s="36" t="e">
        <f>'SCC X Ano = Mecenato'!E176/'SCC X Ano = Mecenato'!E142-1</f>
        <v>#DIV/0!</v>
      </c>
      <c r="F142" s="36" t="e">
        <f>'SCC X Ano = Mecenato'!F176/'SCC X Ano = Mecenato'!F142-1</f>
        <v>#DIV/0!</v>
      </c>
      <c r="G142" s="36" t="e">
        <f>'SCC X Ano = Mecenato'!G176/'SCC X Ano = Mecenato'!G142-1</f>
        <v>#DIV/0!</v>
      </c>
      <c r="H142" s="36" t="e">
        <f>'SCC X Ano = Mecenato'!H176/'SCC X Ano = Mecenato'!H142-1</f>
        <v>#DIV/0!</v>
      </c>
      <c r="I142" s="36" t="e">
        <f>'SCC X Ano = Mecenato'!I176/'SCC X Ano = Mecenato'!I142-1</f>
        <v>#DIV/0!</v>
      </c>
      <c r="J142" s="36" t="e">
        <f>'SCC X Ano = Mecenato'!J176/'SCC X Ano = Mecenato'!J142-1</f>
        <v>#DIV/0!</v>
      </c>
      <c r="K142" s="36" t="e">
        <f>'SCC X Ano = Mecenato'!K176/'SCC X Ano = Mecenato'!K142-1</f>
        <v>#DIV/0!</v>
      </c>
      <c r="L142" s="36" t="e">
        <f>'SCC X Ano = Mecenato'!L176/'SCC X Ano = Mecenato'!L142-1</f>
        <v>#DIV/0!</v>
      </c>
      <c r="N142" s="28"/>
      <c r="O142" s="32"/>
      <c r="P142" s="32"/>
      <c r="Q142" s="32"/>
      <c r="R142" s="32"/>
      <c r="S142" s="32"/>
      <c r="T142" s="32"/>
      <c r="U142" s="32"/>
      <c r="V142" s="32"/>
      <c r="W142" s="32"/>
      <c r="X142" s="32"/>
    </row>
    <row r="143" spans="1:24" x14ac:dyDescent="0.25">
      <c r="A143" s="28" t="s">
        <v>252</v>
      </c>
      <c r="B143" s="36" t="e">
        <f>'SCC X Ano = Mecenato'!B177/'SCC X Ano = Mecenato'!B143-1</f>
        <v>#DIV/0!</v>
      </c>
      <c r="C143" s="36">
        <f>'SCC X Ano = Mecenato'!C177/'SCC X Ano = Mecenato'!C143-1</f>
        <v>0.15069456613113541</v>
      </c>
      <c r="D143" s="36">
        <f>'SCC X Ano = Mecenato'!D177/'SCC X Ano = Mecenato'!D143-1</f>
        <v>0.14992080732376278</v>
      </c>
      <c r="E143" s="36" t="e">
        <f>'SCC X Ano = Mecenato'!E177/'SCC X Ano = Mecenato'!E143-1</f>
        <v>#DIV/0!</v>
      </c>
      <c r="F143" s="36" t="e">
        <f>'SCC X Ano = Mecenato'!F177/'SCC X Ano = Mecenato'!F143-1</f>
        <v>#DIV/0!</v>
      </c>
      <c r="G143" s="36">
        <f>'SCC X Ano = Mecenato'!G177/'SCC X Ano = Mecenato'!G143-1</f>
        <v>0</v>
      </c>
      <c r="H143" s="36" t="e">
        <f>'SCC X Ano = Mecenato'!H177/'SCC X Ano = Mecenato'!H143-1</f>
        <v>#DIV/0!</v>
      </c>
      <c r="I143" s="36">
        <f>'SCC X Ano = Mecenato'!I177/'SCC X Ano = Mecenato'!I143-1</f>
        <v>1.6553581329038729</v>
      </c>
      <c r="J143" s="36" t="e">
        <f>'SCC X Ano = Mecenato'!J177/'SCC X Ano = Mecenato'!J143-1</f>
        <v>#DIV/0!</v>
      </c>
      <c r="K143" s="36" t="e">
        <f>'SCC X Ano = Mecenato'!K177/'SCC X Ano = Mecenato'!K143-1</f>
        <v>#DIV/0!</v>
      </c>
      <c r="L143" s="36">
        <f>'SCC X Ano = Mecenato'!L177/'SCC X Ano = Mecenato'!L143-1</f>
        <v>0.40626685150872377</v>
      </c>
      <c r="N143" s="28"/>
      <c r="O143" s="32"/>
      <c r="P143" s="32"/>
      <c r="Q143" s="32"/>
      <c r="R143" s="32"/>
      <c r="S143" s="32"/>
      <c r="T143" s="32"/>
      <c r="U143" s="32"/>
      <c r="V143" s="32"/>
      <c r="W143" s="32"/>
      <c r="X143" s="32"/>
    </row>
    <row r="144" spans="1:24" x14ac:dyDescent="0.25">
      <c r="A144" s="28" t="s">
        <v>253</v>
      </c>
      <c r="B144" s="36" t="e">
        <f>'SCC X Ano = Mecenato'!B178/'SCC X Ano = Mecenato'!B144-1</f>
        <v>#DIV/0!</v>
      </c>
      <c r="C144" s="36" t="e">
        <f>'SCC X Ano = Mecenato'!C178/'SCC X Ano = Mecenato'!C144-1</f>
        <v>#DIV/0!</v>
      </c>
      <c r="D144" s="36" t="e">
        <f>'SCC X Ano = Mecenato'!D178/'SCC X Ano = Mecenato'!D144-1</f>
        <v>#DIV/0!</v>
      </c>
      <c r="E144" s="36" t="e">
        <f>'SCC X Ano = Mecenato'!E178/'SCC X Ano = Mecenato'!E144-1</f>
        <v>#DIV/0!</v>
      </c>
      <c r="F144" s="36" t="e">
        <f>'SCC X Ano = Mecenato'!F178/'SCC X Ano = Mecenato'!F144-1</f>
        <v>#DIV/0!</v>
      </c>
      <c r="G144" s="36" t="e">
        <f>'SCC X Ano = Mecenato'!G178/'SCC X Ano = Mecenato'!G144-1</f>
        <v>#DIV/0!</v>
      </c>
      <c r="H144" s="36" t="e">
        <f>'SCC X Ano = Mecenato'!H178/'SCC X Ano = Mecenato'!H144-1</f>
        <v>#DIV/0!</v>
      </c>
      <c r="I144" s="36" t="e">
        <f>'SCC X Ano = Mecenato'!I178/'SCC X Ano = Mecenato'!I144-1</f>
        <v>#DIV/0!</v>
      </c>
      <c r="J144" s="36" t="e">
        <f>'SCC X Ano = Mecenato'!J178/'SCC X Ano = Mecenato'!J144-1</f>
        <v>#DIV/0!</v>
      </c>
      <c r="K144" s="36" t="e">
        <f>'SCC X Ano = Mecenato'!K178/'SCC X Ano = Mecenato'!K144-1</f>
        <v>#DIV/0!</v>
      </c>
      <c r="L144" s="36" t="e">
        <f>'SCC X Ano = Mecenato'!L178/'SCC X Ano = Mecenato'!L144-1</f>
        <v>#DIV/0!</v>
      </c>
      <c r="N144" s="28"/>
      <c r="O144" s="32"/>
      <c r="P144" s="32"/>
      <c r="Q144" s="32"/>
      <c r="R144" s="32"/>
      <c r="S144" s="32"/>
      <c r="T144" s="32"/>
      <c r="U144" s="32"/>
      <c r="V144" s="32"/>
      <c r="W144" s="32"/>
      <c r="X144" s="32"/>
    </row>
    <row r="145" spans="1:24" x14ac:dyDescent="0.25">
      <c r="A145" s="28" t="s">
        <v>254</v>
      </c>
      <c r="B145" s="36">
        <f>'SCC X Ano = Mecenato'!B179/'SCC X Ano = Mecenato'!B145-1</f>
        <v>9.5485834827987004E-2</v>
      </c>
      <c r="C145" s="36" t="e">
        <f>'SCC X Ano = Mecenato'!C179/'SCC X Ano = Mecenato'!C145-1</f>
        <v>#DIV/0!</v>
      </c>
      <c r="D145" s="36" t="e">
        <f>'SCC X Ano = Mecenato'!D179/'SCC X Ano = Mecenato'!D145-1</f>
        <v>#DIV/0!</v>
      </c>
      <c r="E145" s="36" t="e">
        <f>'SCC X Ano = Mecenato'!E179/'SCC X Ano = Mecenato'!E145-1</f>
        <v>#DIV/0!</v>
      </c>
      <c r="F145" s="36">
        <f>'SCC X Ano = Mecenato'!F179/'SCC X Ano = Mecenato'!F145-1</f>
        <v>-1</v>
      </c>
      <c r="G145" s="36">
        <f>'SCC X Ano = Mecenato'!G179/'SCC X Ano = Mecenato'!G145-1</f>
        <v>0</v>
      </c>
      <c r="H145" s="36" t="e">
        <f>'SCC X Ano = Mecenato'!H179/'SCC X Ano = Mecenato'!H145-1</f>
        <v>#DIV/0!</v>
      </c>
      <c r="I145" s="36">
        <f>'SCC X Ano = Mecenato'!I179/'SCC X Ano = Mecenato'!I145-1</f>
        <v>0.43887993464052322</v>
      </c>
      <c r="J145" s="36" t="e">
        <f>'SCC X Ano = Mecenato'!J179/'SCC X Ano = Mecenato'!J145-1</f>
        <v>#DIV/0!</v>
      </c>
      <c r="K145" s="36" t="e">
        <f>'SCC X Ano = Mecenato'!K179/'SCC X Ano = Mecenato'!K145-1</f>
        <v>#DIV/0!</v>
      </c>
      <c r="L145" s="36">
        <f>'SCC X Ano = Mecenato'!L179/'SCC X Ano = Mecenato'!L145-1</f>
        <v>9.0845524924182186E-2</v>
      </c>
      <c r="N145" s="28"/>
      <c r="O145" s="32"/>
      <c r="P145" s="32"/>
      <c r="Q145" s="32"/>
      <c r="R145" s="32"/>
      <c r="S145" s="32"/>
      <c r="T145" s="32"/>
      <c r="U145" s="32"/>
      <c r="V145" s="32"/>
      <c r="W145" s="32"/>
      <c r="X145" s="32"/>
    </row>
    <row r="146" spans="1:24" x14ac:dyDescent="0.25">
      <c r="A146" s="28" t="s">
        <v>255</v>
      </c>
      <c r="B146" s="36" t="e">
        <f>'SCC X Ano = Mecenato'!B180/'SCC X Ano = Mecenato'!B146-1</f>
        <v>#DIV/0!</v>
      </c>
      <c r="C146" s="36">
        <f>'SCC X Ano = Mecenato'!C180/'SCC X Ano = Mecenato'!C146-1</f>
        <v>-1</v>
      </c>
      <c r="D146" s="36" t="e">
        <f>'SCC X Ano = Mecenato'!D180/'SCC X Ano = Mecenato'!D146-1</f>
        <v>#DIV/0!</v>
      </c>
      <c r="E146" s="36" t="e">
        <f>'SCC X Ano = Mecenato'!E180/'SCC X Ano = Mecenato'!E146-1</f>
        <v>#DIV/0!</v>
      </c>
      <c r="F146" s="36" t="e">
        <f>'SCC X Ano = Mecenato'!F180/'SCC X Ano = Mecenato'!F146-1</f>
        <v>#DIV/0!</v>
      </c>
      <c r="G146" s="36" t="e">
        <f>'SCC X Ano = Mecenato'!G180/'SCC X Ano = Mecenato'!G146-1</f>
        <v>#DIV/0!</v>
      </c>
      <c r="H146" s="36" t="e">
        <f>'SCC X Ano = Mecenato'!H180/'SCC X Ano = Mecenato'!H146-1</f>
        <v>#DIV/0!</v>
      </c>
      <c r="I146" s="36" t="e">
        <f>'SCC X Ano = Mecenato'!I180/'SCC X Ano = Mecenato'!I146-1</f>
        <v>#DIV/0!</v>
      </c>
      <c r="J146" s="36" t="e">
        <f>'SCC X Ano = Mecenato'!J180/'SCC X Ano = Mecenato'!J146-1</f>
        <v>#DIV/0!</v>
      </c>
      <c r="K146" s="36" t="e">
        <f>'SCC X Ano = Mecenato'!K180/'SCC X Ano = Mecenato'!K146-1</f>
        <v>#DIV/0!</v>
      </c>
      <c r="L146" s="36">
        <f>'SCC X Ano = Mecenato'!L180/'SCC X Ano = Mecenato'!L146-1</f>
        <v>-1</v>
      </c>
      <c r="N146" s="28"/>
      <c r="O146" s="32"/>
      <c r="P146" s="32"/>
      <c r="Q146" s="32"/>
      <c r="R146" s="32"/>
      <c r="S146" s="32"/>
      <c r="T146" s="32"/>
      <c r="U146" s="32"/>
      <c r="V146" s="32"/>
      <c r="W146" s="32"/>
      <c r="X146" s="32"/>
    </row>
    <row r="147" spans="1:24" x14ac:dyDescent="0.25">
      <c r="A147" s="28" t="s">
        <v>256</v>
      </c>
      <c r="B147" s="36" t="e">
        <f>'SCC X Ano = Mecenato'!B181/'SCC X Ano = Mecenato'!B147-1</f>
        <v>#DIV/0!</v>
      </c>
      <c r="C147" s="36" t="e">
        <f>'SCC X Ano = Mecenato'!C181/'SCC X Ano = Mecenato'!C147-1</f>
        <v>#DIV/0!</v>
      </c>
      <c r="D147" s="36" t="e">
        <f>'SCC X Ano = Mecenato'!D181/'SCC X Ano = Mecenato'!D147-1</f>
        <v>#DIV/0!</v>
      </c>
      <c r="E147" s="36" t="e">
        <f>'SCC X Ano = Mecenato'!E181/'SCC X Ano = Mecenato'!E147-1</f>
        <v>#DIV/0!</v>
      </c>
      <c r="F147" s="36" t="e">
        <f>'SCC X Ano = Mecenato'!F181/'SCC X Ano = Mecenato'!F147-1</f>
        <v>#DIV/0!</v>
      </c>
      <c r="G147" s="36" t="e">
        <f>'SCC X Ano = Mecenato'!G181/'SCC X Ano = Mecenato'!G147-1</f>
        <v>#DIV/0!</v>
      </c>
      <c r="H147" s="36" t="e">
        <f>'SCC X Ano = Mecenato'!H181/'SCC X Ano = Mecenato'!H147-1</f>
        <v>#DIV/0!</v>
      </c>
      <c r="I147" s="36" t="e">
        <f>'SCC X Ano = Mecenato'!I181/'SCC X Ano = Mecenato'!I147-1</f>
        <v>#DIV/0!</v>
      </c>
      <c r="J147" s="36" t="e">
        <f>'SCC X Ano = Mecenato'!J181/'SCC X Ano = Mecenato'!J147-1</f>
        <v>#DIV/0!</v>
      </c>
      <c r="K147" s="36" t="e">
        <f>'SCC X Ano = Mecenato'!K181/'SCC X Ano = Mecenato'!K147-1</f>
        <v>#DIV/0!</v>
      </c>
      <c r="L147" s="36" t="e">
        <f>'SCC X Ano = Mecenato'!L181/'SCC X Ano = Mecenato'!L147-1</f>
        <v>#DIV/0!</v>
      </c>
      <c r="N147" s="28"/>
      <c r="O147" s="32"/>
      <c r="P147" s="32"/>
      <c r="Q147" s="32"/>
      <c r="R147" s="32"/>
      <c r="S147" s="32"/>
      <c r="T147" s="32"/>
      <c r="U147" s="32"/>
      <c r="V147" s="32"/>
      <c r="W147" s="32"/>
      <c r="X147" s="32"/>
    </row>
    <row r="148" spans="1:24" x14ac:dyDescent="0.25">
      <c r="A148" s="28" t="s">
        <v>257</v>
      </c>
      <c r="B148" s="36" t="e">
        <f>'SCC X Ano = Mecenato'!B182/'SCC X Ano = Mecenato'!B148-1</f>
        <v>#DIV/0!</v>
      </c>
      <c r="C148" s="36">
        <f>'SCC X Ano = Mecenato'!C182/'SCC X Ano = Mecenato'!C148-1</f>
        <v>-0.10276913614879235</v>
      </c>
      <c r="D148" s="36">
        <f>'SCC X Ano = Mecenato'!D182/'SCC X Ano = Mecenato'!D148-1</f>
        <v>-0.41574291061564472</v>
      </c>
      <c r="E148" s="36" t="e">
        <f>'SCC X Ano = Mecenato'!E182/'SCC X Ano = Mecenato'!E148-1</f>
        <v>#DIV/0!</v>
      </c>
      <c r="F148" s="36" t="e">
        <f>'SCC X Ano = Mecenato'!F182/'SCC X Ano = Mecenato'!F148-1</f>
        <v>#DIV/0!</v>
      </c>
      <c r="G148" s="36" t="e">
        <f>'SCC X Ano = Mecenato'!G182/'SCC X Ano = Mecenato'!G148-1</f>
        <v>#DIV/0!</v>
      </c>
      <c r="H148" s="36" t="e">
        <f>'SCC X Ano = Mecenato'!H182/'SCC X Ano = Mecenato'!H148-1</f>
        <v>#DIV/0!</v>
      </c>
      <c r="I148" s="36">
        <f>'SCC X Ano = Mecenato'!I182/'SCC X Ano = Mecenato'!I148-1</f>
        <v>-1</v>
      </c>
      <c r="J148" s="36" t="e">
        <f>'SCC X Ano = Mecenato'!J182/'SCC X Ano = Mecenato'!J148-1</f>
        <v>#DIV/0!</v>
      </c>
      <c r="K148" s="36" t="e">
        <f>'SCC X Ano = Mecenato'!K182/'SCC X Ano = Mecenato'!K148-1</f>
        <v>#DIV/0!</v>
      </c>
      <c r="L148" s="36">
        <f>'SCC X Ano = Mecenato'!L182/'SCC X Ano = Mecenato'!L148-1</f>
        <v>-9.5999993109133208E-2</v>
      </c>
      <c r="N148" s="28"/>
      <c r="O148" s="32"/>
      <c r="P148" s="32"/>
      <c r="Q148" s="32"/>
      <c r="R148" s="32"/>
      <c r="S148" s="32"/>
      <c r="T148" s="32"/>
      <c r="U148" s="32"/>
      <c r="V148" s="32"/>
      <c r="W148" s="32"/>
      <c r="X148" s="32"/>
    </row>
    <row r="149" spans="1:24" x14ac:dyDescent="0.25">
      <c r="A149" s="28" t="s">
        <v>258</v>
      </c>
      <c r="B149" s="36" t="e">
        <f>'SCC X Ano = Mecenato'!B183/'SCC X Ano = Mecenato'!B149-1</f>
        <v>#DIV/0!</v>
      </c>
      <c r="C149" s="36">
        <f>'SCC X Ano = Mecenato'!C183/'SCC X Ano = Mecenato'!C149-1</f>
        <v>0.32164832859090287</v>
      </c>
      <c r="D149" s="36" t="e">
        <f>'SCC X Ano = Mecenato'!D183/'SCC X Ano = Mecenato'!D149-1</f>
        <v>#DIV/0!</v>
      </c>
      <c r="E149" s="36" t="e">
        <f>'SCC X Ano = Mecenato'!E183/'SCC X Ano = Mecenato'!E149-1</f>
        <v>#DIV/0!</v>
      </c>
      <c r="F149" s="36">
        <f>'SCC X Ano = Mecenato'!F183/'SCC X Ano = Mecenato'!F149-1</f>
        <v>0</v>
      </c>
      <c r="G149" s="36">
        <f>'SCC X Ano = Mecenato'!G183/'SCC X Ano = Mecenato'!G149-1</f>
        <v>0</v>
      </c>
      <c r="H149" s="36" t="e">
        <f>'SCC X Ano = Mecenato'!H183/'SCC X Ano = Mecenato'!H149-1</f>
        <v>#DIV/0!</v>
      </c>
      <c r="I149" s="36">
        <f>'SCC X Ano = Mecenato'!I183/'SCC X Ano = Mecenato'!I149-1</f>
        <v>0</v>
      </c>
      <c r="J149" s="36" t="e">
        <f>'SCC X Ano = Mecenato'!J183/'SCC X Ano = Mecenato'!J149-1</f>
        <v>#DIV/0!</v>
      </c>
      <c r="K149" s="36" t="e">
        <f>'SCC X Ano = Mecenato'!K183/'SCC X Ano = Mecenato'!K149-1</f>
        <v>#DIV/0!</v>
      </c>
      <c r="L149" s="36">
        <f>'SCC X Ano = Mecenato'!L183/'SCC X Ano = Mecenato'!L149-1</f>
        <v>0.4717171850248103</v>
      </c>
      <c r="N149" s="28"/>
      <c r="O149" s="32"/>
      <c r="P149" s="32"/>
      <c r="Q149" s="32"/>
      <c r="R149" s="32"/>
      <c r="S149" s="32"/>
      <c r="T149" s="32"/>
      <c r="U149" s="32"/>
      <c r="V149" s="32"/>
      <c r="W149" s="32"/>
      <c r="X149" s="32"/>
    </row>
    <row r="150" spans="1:24" x14ac:dyDescent="0.25">
      <c r="A150" s="28" t="s">
        <v>259</v>
      </c>
      <c r="B150" s="36" t="e">
        <f>'SCC X Ano = Mecenato'!B184/'SCC X Ano = Mecenato'!B150-1</f>
        <v>#DIV/0!</v>
      </c>
      <c r="C150" s="36">
        <f>'SCC X Ano = Mecenato'!C184/'SCC X Ano = Mecenato'!C150-1</f>
        <v>0.12400766530865037</v>
      </c>
      <c r="D150" s="36">
        <f>'SCC X Ano = Mecenato'!D184/'SCC X Ano = Mecenato'!D150-1</f>
        <v>0.16879785405371117</v>
      </c>
      <c r="E150" s="36" t="e">
        <f>'SCC X Ano = Mecenato'!E184/'SCC X Ano = Mecenato'!E150-1</f>
        <v>#DIV/0!</v>
      </c>
      <c r="F150" s="36">
        <f>'SCC X Ano = Mecenato'!F184/'SCC X Ano = Mecenato'!F150-1</f>
        <v>0.23556331419577625</v>
      </c>
      <c r="G150" s="36">
        <f>'SCC X Ano = Mecenato'!G184/'SCC X Ano = Mecenato'!G150-1</f>
        <v>-0.12090535130231062</v>
      </c>
      <c r="H150" s="36" t="e">
        <f>'SCC X Ano = Mecenato'!H184/'SCC X Ano = Mecenato'!H150-1</f>
        <v>#DIV/0!</v>
      </c>
      <c r="I150" s="36">
        <f>'SCC X Ano = Mecenato'!I184/'SCC X Ano = Mecenato'!I150-1</f>
        <v>-0.25916297142694988</v>
      </c>
      <c r="J150" s="36">
        <f>'SCC X Ano = Mecenato'!J184/'SCC X Ano = Mecenato'!J150-1</f>
        <v>-7.2924565955979959E-2</v>
      </c>
      <c r="K150" s="36" t="e">
        <f>'SCC X Ano = Mecenato'!K184/'SCC X Ano = Mecenato'!K150-1</f>
        <v>#DIV/0!</v>
      </c>
      <c r="L150" s="36">
        <f>'SCC X Ano = Mecenato'!L184/'SCC X Ano = Mecenato'!L150-1</f>
        <v>-2.0863952887543391E-2</v>
      </c>
      <c r="N150" s="28"/>
      <c r="O150" s="32"/>
      <c r="P150" s="32"/>
      <c r="Q150" s="32"/>
      <c r="R150" s="32"/>
      <c r="S150" s="32"/>
      <c r="T150" s="32"/>
      <c r="U150" s="32"/>
      <c r="V150" s="32"/>
      <c r="W150" s="32"/>
      <c r="X150" s="32"/>
    </row>
    <row r="151" spans="1:24" x14ac:dyDescent="0.25">
      <c r="A151" s="28" t="s">
        <v>260</v>
      </c>
      <c r="B151" s="36" t="e">
        <f>'SCC X Ano = Mecenato'!B185/'SCC X Ano = Mecenato'!B151-1</f>
        <v>#DIV/0!</v>
      </c>
      <c r="C151" s="36">
        <f>'SCC X Ano = Mecenato'!C185/'SCC X Ano = Mecenato'!C151-1</f>
        <v>0.2396517775255127</v>
      </c>
      <c r="D151" s="36">
        <f>'SCC X Ano = Mecenato'!D185/'SCC X Ano = Mecenato'!D151-1</f>
        <v>0</v>
      </c>
      <c r="E151" s="36" t="e">
        <f>'SCC X Ano = Mecenato'!E185/'SCC X Ano = Mecenato'!E151-1</f>
        <v>#DIV/0!</v>
      </c>
      <c r="F151" s="36" t="e">
        <f>'SCC X Ano = Mecenato'!F185/'SCC X Ano = Mecenato'!F151-1</f>
        <v>#DIV/0!</v>
      </c>
      <c r="G151" s="36" t="e">
        <f>'SCC X Ano = Mecenato'!G185/'SCC X Ano = Mecenato'!G151-1</f>
        <v>#DIV/0!</v>
      </c>
      <c r="H151" s="36" t="e">
        <f>'SCC X Ano = Mecenato'!H185/'SCC X Ano = Mecenato'!H151-1</f>
        <v>#DIV/0!</v>
      </c>
      <c r="I151" s="36" t="e">
        <f>'SCC X Ano = Mecenato'!I185/'SCC X Ano = Mecenato'!I151-1</f>
        <v>#DIV/0!</v>
      </c>
      <c r="J151" s="36" t="e">
        <f>'SCC X Ano = Mecenato'!J185/'SCC X Ano = Mecenato'!J151-1</f>
        <v>#DIV/0!</v>
      </c>
      <c r="K151" s="36" t="e">
        <f>'SCC X Ano = Mecenato'!K185/'SCC X Ano = Mecenato'!K151-1</f>
        <v>#DIV/0!</v>
      </c>
      <c r="L151" s="36">
        <f>'SCC X Ano = Mecenato'!L185/'SCC X Ano = Mecenato'!L151-1</f>
        <v>0.50417200431111731</v>
      </c>
      <c r="N151" s="28"/>
      <c r="O151" s="32"/>
      <c r="P151" s="32"/>
      <c r="Q151" s="32"/>
      <c r="R151" s="32"/>
      <c r="S151" s="32"/>
      <c r="T151" s="32"/>
      <c r="U151" s="32"/>
      <c r="V151" s="32"/>
      <c r="W151" s="32"/>
      <c r="X151" s="32"/>
    </row>
    <row r="152" spans="1:24" x14ac:dyDescent="0.25">
      <c r="A152" s="28" t="s">
        <v>261</v>
      </c>
      <c r="B152" s="36" t="e">
        <f>'SCC X Ano = Mecenato'!B186/'SCC X Ano = Mecenato'!B152-1</f>
        <v>#DIV/0!</v>
      </c>
      <c r="C152" s="36" t="e">
        <f>'SCC X Ano = Mecenato'!C186/'SCC X Ano = Mecenato'!C152-1</f>
        <v>#DIV/0!</v>
      </c>
      <c r="D152" s="36">
        <f>'SCC X Ano = Mecenato'!D186/'SCC X Ano = Mecenato'!D152-1</f>
        <v>-1</v>
      </c>
      <c r="E152" s="36" t="e">
        <f>'SCC X Ano = Mecenato'!E186/'SCC X Ano = Mecenato'!E152-1</f>
        <v>#DIV/0!</v>
      </c>
      <c r="F152" s="36">
        <f>'SCC X Ano = Mecenato'!F186/'SCC X Ano = Mecenato'!F152-1</f>
        <v>-1</v>
      </c>
      <c r="G152" s="36" t="e">
        <f>'SCC X Ano = Mecenato'!G186/'SCC X Ano = Mecenato'!G152-1</f>
        <v>#DIV/0!</v>
      </c>
      <c r="H152" s="36" t="e">
        <f>'SCC X Ano = Mecenato'!H186/'SCC X Ano = Mecenato'!H152-1</f>
        <v>#DIV/0!</v>
      </c>
      <c r="I152" s="36" t="e">
        <f>'SCC X Ano = Mecenato'!I186/'SCC X Ano = Mecenato'!I152-1</f>
        <v>#DIV/0!</v>
      </c>
      <c r="J152" s="36" t="e">
        <f>'SCC X Ano = Mecenato'!J186/'SCC X Ano = Mecenato'!J152-1</f>
        <v>#DIV/0!</v>
      </c>
      <c r="K152" s="36" t="e">
        <f>'SCC X Ano = Mecenato'!K186/'SCC X Ano = Mecenato'!K152-1</f>
        <v>#DIV/0!</v>
      </c>
      <c r="L152" s="36">
        <f>'SCC X Ano = Mecenato'!L186/'SCC X Ano = Mecenato'!L152-1</f>
        <v>-0.62742979167066792</v>
      </c>
      <c r="N152" s="28"/>
      <c r="O152" s="32"/>
      <c r="P152" s="32"/>
      <c r="Q152" s="32"/>
      <c r="R152" s="32"/>
      <c r="S152" s="32"/>
      <c r="T152" s="32"/>
      <c r="U152" s="32"/>
      <c r="V152" s="32"/>
      <c r="W152" s="32"/>
      <c r="X152" s="32"/>
    </row>
    <row r="153" spans="1:24" x14ac:dyDescent="0.25">
      <c r="A153" s="28" t="s">
        <v>262</v>
      </c>
      <c r="B153" s="36">
        <f>'SCC X Ano = Mecenato'!B187/'SCC X Ano = Mecenato'!B153-1</f>
        <v>0</v>
      </c>
      <c r="C153" s="36">
        <f>'SCC X Ano = Mecenato'!C187/'SCC X Ano = Mecenato'!C153-1</f>
        <v>-2.8559820062240338E-2</v>
      </c>
      <c r="D153" s="36">
        <f>'SCC X Ano = Mecenato'!D187/'SCC X Ano = Mecenato'!D153-1</f>
        <v>4.4623004922890841E-2</v>
      </c>
      <c r="E153" s="36" t="e">
        <f>'SCC X Ano = Mecenato'!E187/'SCC X Ano = Mecenato'!E153-1</f>
        <v>#DIV/0!</v>
      </c>
      <c r="F153" s="36">
        <f>'SCC X Ano = Mecenato'!F187/'SCC X Ano = Mecenato'!F153-1</f>
        <v>0</v>
      </c>
      <c r="G153" s="36">
        <f>'SCC X Ano = Mecenato'!G187/'SCC X Ano = Mecenato'!G153-1</f>
        <v>0</v>
      </c>
      <c r="H153" s="36" t="e">
        <f>'SCC X Ano = Mecenato'!H187/'SCC X Ano = Mecenato'!H153-1</f>
        <v>#DIV/0!</v>
      </c>
      <c r="I153" s="36">
        <f>'SCC X Ano = Mecenato'!I187/'SCC X Ano = Mecenato'!I153-1</f>
        <v>0.59281139791512394</v>
      </c>
      <c r="J153" s="36">
        <f>'SCC X Ano = Mecenato'!J187/'SCC X Ano = Mecenato'!J153-1</f>
        <v>-2.9288626788033456E-2</v>
      </c>
      <c r="K153" s="36" t="e">
        <f>'SCC X Ano = Mecenato'!K187/'SCC X Ano = Mecenato'!K153-1</f>
        <v>#DIV/0!</v>
      </c>
      <c r="L153" s="36">
        <f>'SCC X Ano = Mecenato'!L187/'SCC X Ano = Mecenato'!L153-1</f>
        <v>8.7494870238700173E-3</v>
      </c>
      <c r="N153" s="28"/>
      <c r="O153" s="32"/>
      <c r="P153" s="32"/>
      <c r="Q153" s="32"/>
      <c r="R153" s="32"/>
      <c r="S153" s="32"/>
      <c r="T153" s="32"/>
      <c r="U153" s="32"/>
      <c r="V153" s="32"/>
      <c r="W153" s="32"/>
      <c r="X153" s="32"/>
    </row>
    <row r="154" spans="1:24" x14ac:dyDescent="0.25">
      <c r="A154" s="28" t="s">
        <v>263</v>
      </c>
      <c r="B154" s="36">
        <f>'SCC X Ano = Mecenato'!B188/'SCC X Ano = Mecenato'!B154-1</f>
        <v>0</v>
      </c>
      <c r="C154" s="36">
        <f>'SCC X Ano = Mecenato'!C188/'SCC X Ano = Mecenato'!C154-1</f>
        <v>-0.36496350364963492</v>
      </c>
      <c r="D154" s="36" t="e">
        <f>'SCC X Ano = Mecenato'!D188/'SCC X Ano = Mecenato'!D154-1</f>
        <v>#DIV/0!</v>
      </c>
      <c r="E154" s="36" t="e">
        <f>'SCC X Ano = Mecenato'!E188/'SCC X Ano = Mecenato'!E154-1</f>
        <v>#DIV/0!</v>
      </c>
      <c r="F154" s="36" t="e">
        <f>'SCC X Ano = Mecenato'!F188/'SCC X Ano = Mecenato'!F154-1</f>
        <v>#DIV/0!</v>
      </c>
      <c r="G154" s="36" t="e">
        <f>'SCC X Ano = Mecenato'!G188/'SCC X Ano = Mecenato'!G154-1</f>
        <v>#DIV/0!</v>
      </c>
      <c r="H154" s="36" t="e">
        <f>'SCC X Ano = Mecenato'!H188/'SCC X Ano = Mecenato'!H154-1</f>
        <v>#DIV/0!</v>
      </c>
      <c r="I154" s="36" t="e">
        <f>'SCC X Ano = Mecenato'!I188/'SCC X Ano = Mecenato'!I154-1</f>
        <v>#DIV/0!</v>
      </c>
      <c r="J154" s="36" t="e">
        <f>'SCC X Ano = Mecenato'!J188/'SCC X Ano = Mecenato'!J154-1</f>
        <v>#DIV/0!</v>
      </c>
      <c r="K154" s="36" t="e">
        <f>'SCC X Ano = Mecenato'!K188/'SCC X Ano = Mecenato'!K154-1</f>
        <v>#DIV/0!</v>
      </c>
      <c r="L154" s="36">
        <f>'SCC X Ano = Mecenato'!L188/'SCC X Ano = Mecenato'!L154-1</f>
        <v>-0.13278135413297709</v>
      </c>
      <c r="N154" s="28"/>
      <c r="O154" s="32"/>
      <c r="P154" s="32"/>
      <c r="Q154" s="32"/>
      <c r="R154" s="32"/>
      <c r="S154" s="32"/>
      <c r="T154" s="32"/>
      <c r="U154" s="32"/>
      <c r="V154" s="32"/>
      <c r="W154" s="32"/>
      <c r="X154" s="32"/>
    </row>
    <row r="155" spans="1:24" x14ac:dyDescent="0.25">
      <c r="A155" s="28" t="s">
        <v>264</v>
      </c>
      <c r="B155" s="36" t="e">
        <f>'SCC X Ano = Mecenato'!B189/'SCC X Ano = Mecenato'!B155-1</f>
        <v>#DIV/0!</v>
      </c>
      <c r="C155" s="36" t="e">
        <f>'SCC X Ano = Mecenato'!C189/'SCC X Ano = Mecenato'!C155-1</f>
        <v>#DIV/0!</v>
      </c>
      <c r="D155" s="36" t="e">
        <f>'SCC X Ano = Mecenato'!D189/'SCC X Ano = Mecenato'!D155-1</f>
        <v>#DIV/0!</v>
      </c>
      <c r="E155" s="36" t="e">
        <f>'SCC X Ano = Mecenato'!E189/'SCC X Ano = Mecenato'!E155-1</f>
        <v>#DIV/0!</v>
      </c>
      <c r="F155" s="36" t="e">
        <f>'SCC X Ano = Mecenato'!F189/'SCC X Ano = Mecenato'!F155-1</f>
        <v>#DIV/0!</v>
      </c>
      <c r="G155" s="36" t="e">
        <f>'SCC X Ano = Mecenato'!G189/'SCC X Ano = Mecenato'!G155-1</f>
        <v>#DIV/0!</v>
      </c>
      <c r="H155" s="36" t="e">
        <f>'SCC X Ano = Mecenato'!H189/'SCC X Ano = Mecenato'!H155-1</f>
        <v>#DIV/0!</v>
      </c>
      <c r="I155" s="36">
        <f>'SCC X Ano = Mecenato'!I189/'SCC X Ano = Mecenato'!I155-1</f>
        <v>0</v>
      </c>
      <c r="J155" s="36" t="e">
        <f>'SCC X Ano = Mecenato'!J189/'SCC X Ano = Mecenato'!J155-1</f>
        <v>#DIV/0!</v>
      </c>
      <c r="K155" s="36" t="e">
        <f>'SCC X Ano = Mecenato'!K189/'SCC X Ano = Mecenato'!K155-1</f>
        <v>#DIV/0!</v>
      </c>
      <c r="L155" s="36">
        <f>'SCC X Ano = Mecenato'!L189/'SCC X Ano = Mecenato'!L155-1</f>
        <v>0.29387593246254107</v>
      </c>
      <c r="N155" s="28"/>
      <c r="O155" s="32"/>
      <c r="P155" s="32"/>
      <c r="Q155" s="32"/>
      <c r="R155" s="32"/>
      <c r="S155" s="32"/>
      <c r="T155" s="32"/>
      <c r="U155" s="32"/>
      <c r="V155" s="32"/>
      <c r="W155" s="32"/>
      <c r="X155" s="32"/>
    </row>
    <row r="156" spans="1:24" x14ac:dyDescent="0.25">
      <c r="A156" s="28" t="s">
        <v>265</v>
      </c>
      <c r="B156" s="36">
        <f>'SCC X Ano = Mecenato'!B190/'SCC X Ano = Mecenato'!B156-1</f>
        <v>3.1978331011189631E-2</v>
      </c>
      <c r="C156" s="36">
        <f>'SCC X Ano = Mecenato'!C190/'SCC X Ano = Mecenato'!C156-1</f>
        <v>0.1495139091942741</v>
      </c>
      <c r="D156" s="36">
        <f>'SCC X Ano = Mecenato'!D190/'SCC X Ano = Mecenato'!D156-1</f>
        <v>0.29234417148285186</v>
      </c>
      <c r="E156" s="36" t="e">
        <f>'SCC X Ano = Mecenato'!E190/'SCC X Ano = Mecenato'!E156-1</f>
        <v>#DIV/0!</v>
      </c>
      <c r="F156" s="36">
        <f>'SCC X Ano = Mecenato'!F190/'SCC X Ano = Mecenato'!F156-1</f>
        <v>0.10827163200989065</v>
      </c>
      <c r="G156" s="36" t="e">
        <f>'SCC X Ano = Mecenato'!G190/'SCC X Ano = Mecenato'!G156-1</f>
        <v>#DIV/0!</v>
      </c>
      <c r="H156" s="36" t="e">
        <f>'SCC X Ano = Mecenato'!H190/'SCC X Ano = Mecenato'!H156-1</f>
        <v>#DIV/0!</v>
      </c>
      <c r="I156" s="36">
        <f>'SCC X Ano = Mecenato'!I190/'SCC X Ano = Mecenato'!I156-1</f>
        <v>4.5566242077320407E-2</v>
      </c>
      <c r="J156" s="36">
        <f>'SCC X Ano = Mecenato'!J190/'SCC X Ano = Mecenato'!J156-1</f>
        <v>0.47193441910966327</v>
      </c>
      <c r="K156" s="36" t="e">
        <f>'SCC X Ano = Mecenato'!K190/'SCC X Ano = Mecenato'!K156-1</f>
        <v>#DIV/0!</v>
      </c>
      <c r="L156" s="36">
        <f>'SCC X Ano = Mecenato'!L190/'SCC X Ano = Mecenato'!L156-1</f>
        <v>7.0319626560489956E-2</v>
      </c>
      <c r="N156" s="28"/>
      <c r="O156" s="32"/>
      <c r="P156" s="32"/>
      <c r="Q156" s="32"/>
      <c r="R156" s="32"/>
      <c r="S156" s="32"/>
      <c r="T156" s="32"/>
      <c r="U156" s="32"/>
      <c r="V156" s="32"/>
      <c r="W156" s="32"/>
      <c r="X156" s="32"/>
    </row>
    <row r="157" spans="1:24" x14ac:dyDescent="0.25">
      <c r="A157" s="28" t="s">
        <v>266</v>
      </c>
      <c r="B157" s="36">
        <f>'SCC X Ano = Mecenato'!B191/'SCC X Ano = Mecenato'!B157-1</f>
        <v>0</v>
      </c>
      <c r="C157" s="36">
        <f>'SCC X Ano = Mecenato'!C191/'SCC X Ano = Mecenato'!C157-1</f>
        <v>5.7890676052486212E-2</v>
      </c>
      <c r="D157" s="36">
        <f>'SCC X Ano = Mecenato'!D191/'SCC X Ano = Mecenato'!D157-1</f>
        <v>-3.3907509288694682E-2</v>
      </c>
      <c r="E157" s="36" t="e">
        <f>'SCC X Ano = Mecenato'!E191/'SCC X Ano = Mecenato'!E157-1</f>
        <v>#DIV/0!</v>
      </c>
      <c r="F157" s="36">
        <f>'SCC X Ano = Mecenato'!F191/'SCC X Ano = Mecenato'!F157-1</f>
        <v>1.6951004259578628E-2</v>
      </c>
      <c r="G157" s="36">
        <f>'SCC X Ano = Mecenato'!G191/'SCC X Ano = Mecenato'!G157-1</f>
        <v>0.23432968102911023</v>
      </c>
      <c r="H157" s="36" t="e">
        <f>'SCC X Ano = Mecenato'!H191/'SCC X Ano = Mecenato'!H157-1</f>
        <v>#DIV/0!</v>
      </c>
      <c r="I157" s="36">
        <f>'SCC X Ano = Mecenato'!I191/'SCC X Ano = Mecenato'!I157-1</f>
        <v>-2.0396610338609955E-2</v>
      </c>
      <c r="J157" s="36">
        <f>'SCC X Ano = Mecenato'!J191/'SCC X Ano = Mecenato'!J157-1</f>
        <v>5.4495192045007634E-3</v>
      </c>
      <c r="K157" s="36" t="e">
        <f>'SCC X Ano = Mecenato'!K191/'SCC X Ano = Mecenato'!K157-1</f>
        <v>#DIV/0!</v>
      </c>
      <c r="L157" s="36">
        <f>'SCC X Ano = Mecenato'!L191/'SCC X Ano = Mecenato'!L157-1</f>
        <v>2.5938627562569261E-2</v>
      </c>
      <c r="N157" s="28"/>
      <c r="O157" s="32"/>
      <c r="P157" s="32"/>
      <c r="Q157" s="32"/>
      <c r="R157" s="32"/>
      <c r="S157" s="32"/>
      <c r="T157" s="32"/>
      <c r="U157" s="32"/>
      <c r="V157" s="32"/>
      <c r="W157" s="32"/>
      <c r="X157" s="32"/>
    </row>
    <row r="158" spans="1:24" x14ac:dyDescent="0.25">
      <c r="A158" s="28" t="s">
        <v>267</v>
      </c>
      <c r="B158" s="36">
        <f>'SCC X Ano = Mecenato'!B192/'SCC X Ano = Mecenato'!B158-1</f>
        <v>0</v>
      </c>
      <c r="C158" s="36">
        <f>'SCC X Ano = Mecenato'!C192/'SCC X Ano = Mecenato'!C158-1</f>
        <v>5.0832154133257923E-3</v>
      </c>
      <c r="D158" s="36">
        <f>'SCC X Ano = Mecenato'!D192/'SCC X Ano = Mecenato'!D158-1</f>
        <v>1.5146432145923199</v>
      </c>
      <c r="E158" s="36" t="e">
        <f>'SCC X Ano = Mecenato'!E192/'SCC X Ano = Mecenato'!E158-1</f>
        <v>#DIV/0!</v>
      </c>
      <c r="F158" s="36">
        <f>'SCC X Ano = Mecenato'!F192/'SCC X Ano = Mecenato'!F158-1</f>
        <v>0.11548644333513303</v>
      </c>
      <c r="G158" s="36">
        <f>'SCC X Ano = Mecenato'!G192/'SCC X Ano = Mecenato'!G158-1</f>
        <v>0</v>
      </c>
      <c r="H158" s="36" t="e">
        <f>'SCC X Ano = Mecenato'!H192/'SCC X Ano = Mecenato'!H158-1</f>
        <v>#DIV/0!</v>
      </c>
      <c r="I158" s="36">
        <f>'SCC X Ano = Mecenato'!I192/'SCC X Ano = Mecenato'!I158-1</f>
        <v>0</v>
      </c>
      <c r="J158" s="36">
        <f>'SCC X Ano = Mecenato'!J192/'SCC X Ano = Mecenato'!J158-1</f>
        <v>0</v>
      </c>
      <c r="K158" s="36" t="e">
        <f>'SCC X Ano = Mecenato'!K192/'SCC X Ano = Mecenato'!K158-1</f>
        <v>#DIV/0!</v>
      </c>
      <c r="L158" s="36">
        <f>'SCC X Ano = Mecenato'!L192/'SCC X Ano = Mecenato'!L158-1</f>
        <v>0.11975381954784425</v>
      </c>
      <c r="N158" s="28"/>
      <c r="O158" s="32"/>
      <c r="P158" s="32"/>
      <c r="Q158" s="32"/>
      <c r="R158" s="32"/>
      <c r="S158" s="32"/>
      <c r="T158" s="32"/>
      <c r="U158" s="32"/>
      <c r="V158" s="32"/>
      <c r="W158" s="32"/>
      <c r="X158" s="32"/>
    </row>
    <row r="159" spans="1:24" x14ac:dyDescent="0.25">
      <c r="A159" s="28" t="s">
        <v>268</v>
      </c>
      <c r="B159" s="36">
        <f>'SCC X Ano = Mecenato'!B193/'SCC X Ano = Mecenato'!B159-1</f>
        <v>0.27378344468691562</v>
      </c>
      <c r="C159" s="36">
        <f>'SCC X Ano = Mecenato'!C193/'SCC X Ano = Mecenato'!C159-1</f>
        <v>-2.524666531640507E-2</v>
      </c>
      <c r="D159" s="36">
        <f>'SCC X Ano = Mecenato'!D193/'SCC X Ano = Mecenato'!D159-1</f>
        <v>0.19015402723639774</v>
      </c>
      <c r="E159" s="36" t="e">
        <f>'SCC X Ano = Mecenato'!E193/'SCC X Ano = Mecenato'!E159-1</f>
        <v>#DIV/0!</v>
      </c>
      <c r="F159" s="36">
        <f>'SCC X Ano = Mecenato'!F193/'SCC X Ano = Mecenato'!F159-1</f>
        <v>-0.21584781677333498</v>
      </c>
      <c r="G159" s="36">
        <f>'SCC X Ano = Mecenato'!G193/'SCC X Ano = Mecenato'!G159-1</f>
        <v>0.30226074246975854</v>
      </c>
      <c r="H159" s="36" t="e">
        <f>'SCC X Ano = Mecenato'!H193/'SCC X Ano = Mecenato'!H159-1</f>
        <v>#DIV/0!</v>
      </c>
      <c r="I159" s="36">
        <f>'SCC X Ano = Mecenato'!I193/'SCC X Ano = Mecenato'!I159-1</f>
        <v>-2.4426011784008717E-2</v>
      </c>
      <c r="J159" s="36">
        <f>'SCC X Ano = Mecenato'!J193/'SCC X Ano = Mecenato'!J159-1</f>
        <v>-3.5990100011041082E-2</v>
      </c>
      <c r="K159" s="36" t="e">
        <f>'SCC X Ano = Mecenato'!K193/'SCC X Ano = Mecenato'!K159-1</f>
        <v>#DIV/0!</v>
      </c>
      <c r="L159" s="36">
        <f>'SCC X Ano = Mecenato'!L193/'SCC X Ano = Mecenato'!L159-1</f>
        <v>1.3132730055437358E-2</v>
      </c>
      <c r="N159" s="28"/>
      <c r="O159" s="32"/>
      <c r="P159" s="32"/>
      <c r="Q159" s="32"/>
      <c r="R159" s="32"/>
      <c r="S159" s="32"/>
      <c r="T159" s="32"/>
      <c r="U159" s="32"/>
      <c r="V159" s="32"/>
      <c r="W159" s="32"/>
      <c r="X159" s="32"/>
    </row>
    <row r="160" spans="1:24" x14ac:dyDescent="0.25">
      <c r="A160" s="28" t="s">
        <v>269</v>
      </c>
      <c r="B160" s="36">
        <f>'SCC X Ano = Mecenato'!B194/'SCC X Ano = Mecenato'!B160-1</f>
        <v>0.11880077745110551</v>
      </c>
      <c r="C160" s="36">
        <f>'SCC X Ano = Mecenato'!C194/'SCC X Ano = Mecenato'!C160-1</f>
        <v>-2.9935134220158477E-2</v>
      </c>
      <c r="D160" s="36">
        <f>'SCC X Ano = Mecenato'!D194/'SCC X Ano = Mecenato'!D160-1</f>
        <v>9.1283139645512046E-2</v>
      </c>
      <c r="E160" s="36" t="e">
        <f>'SCC X Ano = Mecenato'!E194/'SCC X Ano = Mecenato'!E160-1</f>
        <v>#DIV/0!</v>
      </c>
      <c r="F160" s="36">
        <f>'SCC X Ano = Mecenato'!F194/'SCC X Ano = Mecenato'!F160-1</f>
        <v>-3.7772171668670196E-2</v>
      </c>
      <c r="G160" s="36">
        <f>'SCC X Ano = Mecenato'!G194/'SCC X Ano = Mecenato'!G160-1</f>
        <v>-5.6171488472838149E-3</v>
      </c>
      <c r="H160" s="36" t="e">
        <f>'SCC X Ano = Mecenato'!H194/'SCC X Ano = Mecenato'!H160-1</f>
        <v>#DIV/0!</v>
      </c>
      <c r="I160" s="36">
        <f>'SCC X Ano = Mecenato'!I194/'SCC X Ano = Mecenato'!I160-1</f>
        <v>1.1833491267128515E-2</v>
      </c>
      <c r="J160" s="36">
        <f>'SCC X Ano = Mecenato'!J194/'SCC X Ano = Mecenato'!J160-1</f>
        <v>3.5313537402549278E-2</v>
      </c>
      <c r="K160" s="36" t="e">
        <f>'SCC X Ano = Mecenato'!K194/'SCC X Ano = Mecenato'!K160-1</f>
        <v>#DIV/0!</v>
      </c>
      <c r="L160" s="36">
        <f>'SCC X Ano = Mecenato'!L194/'SCC X Ano = Mecenato'!L160-1</f>
        <v>-2.7002191588834101E-3</v>
      </c>
      <c r="N160" s="28"/>
      <c r="O160" s="32"/>
      <c r="P160" s="32"/>
      <c r="Q160" s="32"/>
      <c r="R160" s="32"/>
      <c r="S160" s="32"/>
      <c r="T160" s="32"/>
      <c r="U160" s="32"/>
      <c r="V160" s="32"/>
      <c r="W160" s="32"/>
      <c r="X160" s="32"/>
    </row>
    <row r="161" spans="1:24" x14ac:dyDescent="0.25">
      <c r="A161" s="28" t="s">
        <v>270</v>
      </c>
      <c r="B161" s="36">
        <f>'SCC X Ano = Mecenato'!B195/'SCC X Ano = Mecenato'!B161-1</f>
        <v>0.31947573746599001</v>
      </c>
      <c r="C161" s="36">
        <f>'SCC X Ano = Mecenato'!C195/'SCC X Ano = Mecenato'!C161-1</f>
        <v>5.6645011955256397E-2</v>
      </c>
      <c r="D161" s="36">
        <f>'SCC X Ano = Mecenato'!D195/'SCC X Ano = Mecenato'!D161-1</f>
        <v>1.3188579930732303E-2</v>
      </c>
      <c r="E161" s="36" t="e">
        <f>'SCC X Ano = Mecenato'!E195/'SCC X Ano = Mecenato'!E161-1</f>
        <v>#DIV/0!</v>
      </c>
      <c r="F161" s="36">
        <f>'SCC X Ano = Mecenato'!F195/'SCC X Ano = Mecenato'!F161-1</f>
        <v>1.5866713213587014E-2</v>
      </c>
      <c r="G161" s="36">
        <f>'SCC X Ano = Mecenato'!G195/'SCC X Ano = Mecenato'!G161-1</f>
        <v>1.5819321674158671E-2</v>
      </c>
      <c r="H161" s="36" t="e">
        <f>'SCC X Ano = Mecenato'!H195/'SCC X Ano = Mecenato'!H161-1</f>
        <v>#DIV/0!</v>
      </c>
      <c r="I161" s="36">
        <f>'SCC X Ano = Mecenato'!I195/'SCC X Ano = Mecenato'!I161-1</f>
        <v>-1.8245662832062193E-2</v>
      </c>
      <c r="J161" s="36">
        <f>'SCC X Ano = Mecenato'!J195/'SCC X Ano = Mecenato'!J161-1</f>
        <v>1.6764165344492543E-2</v>
      </c>
      <c r="K161" s="36" t="e">
        <f>'SCC X Ano = Mecenato'!K195/'SCC X Ano = Mecenato'!K161-1</f>
        <v>#DIV/0!</v>
      </c>
      <c r="L161" s="36">
        <f>'SCC X Ano = Mecenato'!L195/'SCC X Ano = Mecenato'!L161-1</f>
        <v>4.8284060182814059E-2</v>
      </c>
      <c r="N161" s="28"/>
      <c r="O161" s="32"/>
      <c r="P161" s="32"/>
      <c r="Q161" s="32"/>
      <c r="R161" s="32"/>
      <c r="S161" s="32"/>
      <c r="T161" s="32"/>
      <c r="U161" s="32"/>
      <c r="V161" s="32"/>
      <c r="W161" s="32"/>
      <c r="X161" s="32"/>
    </row>
    <row r="162" spans="1:24" x14ac:dyDescent="0.25">
      <c r="A162" s="28" t="s">
        <v>271</v>
      </c>
      <c r="B162" s="36">
        <f>'SCC X Ano = Mecenato'!B196/'SCC X Ano = Mecenato'!B162-1</f>
        <v>0</v>
      </c>
      <c r="C162" s="36">
        <f>'SCC X Ano = Mecenato'!C196/'SCC X Ano = Mecenato'!C162-1</f>
        <v>2.8148620479997444E-2</v>
      </c>
      <c r="D162" s="36">
        <f>'SCC X Ano = Mecenato'!D196/'SCC X Ano = Mecenato'!D162-1</f>
        <v>-1.8305218541098012E-2</v>
      </c>
      <c r="E162" s="36" t="e">
        <f>'SCC X Ano = Mecenato'!E196/'SCC X Ano = Mecenato'!E162-1</f>
        <v>#DIV/0!</v>
      </c>
      <c r="F162" s="36">
        <f>'SCC X Ano = Mecenato'!F196/'SCC X Ano = Mecenato'!F162-1</f>
        <v>0.10814105793504392</v>
      </c>
      <c r="G162" s="36">
        <f>'SCC X Ano = Mecenato'!G196/'SCC X Ano = Mecenato'!G162-1</f>
        <v>0.16112735377597653</v>
      </c>
      <c r="H162" s="36" t="e">
        <f>'SCC X Ano = Mecenato'!H196/'SCC X Ano = Mecenato'!H162-1</f>
        <v>#DIV/0!</v>
      </c>
      <c r="I162" s="36">
        <f>'SCC X Ano = Mecenato'!I196/'SCC X Ano = Mecenato'!I162-1</f>
        <v>7.3730542046168024E-2</v>
      </c>
      <c r="J162" s="36">
        <f>'SCC X Ano = Mecenato'!J196/'SCC X Ano = Mecenato'!J162-1</f>
        <v>1.2179031135207019E-2</v>
      </c>
      <c r="K162" s="36" t="e">
        <f>'SCC X Ano = Mecenato'!K196/'SCC X Ano = Mecenato'!K162-1</f>
        <v>#DIV/0!</v>
      </c>
      <c r="L162" s="36">
        <f>'SCC X Ano = Mecenato'!L196/'SCC X Ano = Mecenato'!L162-1</f>
        <v>4.3004612844653956E-2</v>
      </c>
      <c r="N162" s="28"/>
      <c r="O162" s="32"/>
      <c r="P162" s="32"/>
      <c r="Q162" s="32"/>
      <c r="R162" s="32"/>
      <c r="S162" s="32"/>
      <c r="T162" s="32"/>
      <c r="U162" s="32"/>
      <c r="V162" s="32"/>
      <c r="W162" s="32"/>
      <c r="X162" s="32"/>
    </row>
    <row r="163" spans="1:24" x14ac:dyDescent="0.25">
      <c r="A163" s="28" t="s">
        <v>272</v>
      </c>
      <c r="B163" s="36">
        <f>'SCC X Ano = Mecenato'!B197/'SCC X Ano = Mecenato'!B163-1</f>
        <v>9.88908262575805E-5</v>
      </c>
      <c r="C163" s="36">
        <f>'SCC X Ano = Mecenato'!C197/'SCC X Ano = Mecenato'!C163-1</f>
        <v>-6.2056478359709955E-3</v>
      </c>
      <c r="D163" s="36">
        <f>'SCC X Ano = Mecenato'!D197/'SCC X Ano = Mecenato'!D163-1</f>
        <v>0.19049124814999607</v>
      </c>
      <c r="E163" s="36" t="e">
        <f>'SCC X Ano = Mecenato'!E197/'SCC X Ano = Mecenato'!E163-1</f>
        <v>#DIV/0!</v>
      </c>
      <c r="F163" s="36">
        <f>'SCC X Ano = Mecenato'!F197/'SCC X Ano = Mecenato'!F163-1</f>
        <v>2.6069578787490055E-2</v>
      </c>
      <c r="G163" s="36">
        <f>'SCC X Ano = Mecenato'!G197/'SCC X Ano = Mecenato'!G163-1</f>
        <v>-8.0735682145065768E-2</v>
      </c>
      <c r="H163" s="36" t="e">
        <f>'SCC X Ano = Mecenato'!H197/'SCC X Ano = Mecenato'!H163-1</f>
        <v>#DIV/0!</v>
      </c>
      <c r="I163" s="36">
        <f>'SCC X Ano = Mecenato'!I197/'SCC X Ano = Mecenato'!I163-1</f>
        <v>3.2400101666238301E-2</v>
      </c>
      <c r="J163" s="36">
        <f>'SCC X Ano = Mecenato'!J197/'SCC X Ano = Mecenato'!J163-1</f>
        <v>-1.1028502765231596E-2</v>
      </c>
      <c r="K163" s="36" t="e">
        <f>'SCC X Ano = Mecenato'!K197/'SCC X Ano = Mecenato'!K163-1</f>
        <v>#DIV/0!</v>
      </c>
      <c r="L163" s="36">
        <f>'SCC X Ano = Mecenato'!L197/'SCC X Ano = Mecenato'!L163-1</f>
        <v>1.3025129784757672E-2</v>
      </c>
      <c r="N163" s="28"/>
      <c r="O163" s="32"/>
      <c r="P163" s="32"/>
      <c r="Q163" s="32"/>
      <c r="R163" s="32"/>
      <c r="S163" s="32"/>
      <c r="T163" s="32"/>
      <c r="U163" s="32"/>
      <c r="V163" s="32"/>
      <c r="W163" s="32"/>
      <c r="X163" s="32"/>
    </row>
    <row r="164" spans="1:24" x14ac:dyDescent="0.25">
      <c r="A164" s="28" t="s">
        <v>273</v>
      </c>
      <c r="B164" s="36" t="e">
        <f>'SCC X Ano = Mecenato'!B198/'SCC X Ano = Mecenato'!B164-1</f>
        <v>#DIV/0!</v>
      </c>
      <c r="C164" s="36">
        <f>'SCC X Ano = Mecenato'!C198/'SCC X Ano = Mecenato'!C164-1</f>
        <v>-0.41190570755922606</v>
      </c>
      <c r="D164" s="36" t="e">
        <f>'SCC X Ano = Mecenato'!D198/'SCC X Ano = Mecenato'!D164-1</f>
        <v>#DIV/0!</v>
      </c>
      <c r="E164" s="36" t="e">
        <f>'SCC X Ano = Mecenato'!E198/'SCC X Ano = Mecenato'!E164-1</f>
        <v>#DIV/0!</v>
      </c>
      <c r="F164" s="36">
        <f>'SCC X Ano = Mecenato'!F198/'SCC X Ano = Mecenato'!F164-1</f>
        <v>0</v>
      </c>
      <c r="G164" s="36" t="e">
        <f>'SCC X Ano = Mecenato'!G198/'SCC X Ano = Mecenato'!G164-1</f>
        <v>#DIV/0!</v>
      </c>
      <c r="H164" s="36" t="e">
        <f>'SCC X Ano = Mecenato'!H198/'SCC X Ano = Mecenato'!H164-1</f>
        <v>#DIV/0!</v>
      </c>
      <c r="I164" s="36">
        <f>'SCC X Ano = Mecenato'!I198/'SCC X Ano = Mecenato'!I164-1</f>
        <v>0.28945782781134421</v>
      </c>
      <c r="J164" s="36" t="e">
        <f>'SCC X Ano = Mecenato'!J198/'SCC X Ano = Mecenato'!J164-1</f>
        <v>#DIV/0!</v>
      </c>
      <c r="K164" s="36" t="e">
        <f>'SCC X Ano = Mecenato'!K198/'SCC X Ano = Mecenato'!K164-1</f>
        <v>#DIV/0!</v>
      </c>
      <c r="L164" s="36">
        <f>'SCC X Ano = Mecenato'!L198/'SCC X Ano = Mecenato'!L164-1</f>
        <v>-0.18361761427621426</v>
      </c>
      <c r="N164" s="28"/>
      <c r="O164" s="32"/>
      <c r="P164" s="32"/>
      <c r="Q164" s="32"/>
      <c r="R164" s="32"/>
      <c r="S164" s="32"/>
      <c r="T164" s="32"/>
      <c r="U164" s="32"/>
      <c r="V164" s="32"/>
      <c r="W164" s="32"/>
      <c r="X164" s="32"/>
    </row>
    <row r="165" spans="1:24" x14ac:dyDescent="0.25">
      <c r="A165" s="28" t="s">
        <v>274</v>
      </c>
      <c r="B165" s="36" t="e">
        <f>'SCC X Ano = Mecenato'!B199/'SCC X Ano = Mecenato'!B165-1</f>
        <v>#DIV/0!</v>
      </c>
      <c r="C165" s="36">
        <f>'SCC X Ano = Mecenato'!C199/'SCC X Ano = Mecenato'!C165-1</f>
        <v>0.2801943869368122</v>
      </c>
      <c r="D165" s="36">
        <f>'SCC X Ano = Mecenato'!D199/'SCC X Ano = Mecenato'!D165-1</f>
        <v>-1</v>
      </c>
      <c r="E165" s="36" t="e">
        <f>'SCC X Ano = Mecenato'!E199/'SCC X Ano = Mecenato'!E165-1</f>
        <v>#DIV/0!</v>
      </c>
      <c r="F165" s="36" t="e">
        <f>'SCC X Ano = Mecenato'!F199/'SCC X Ano = Mecenato'!F165-1</f>
        <v>#DIV/0!</v>
      </c>
      <c r="G165" s="36" t="e">
        <f>'SCC X Ano = Mecenato'!G199/'SCC X Ano = Mecenato'!G165-1</f>
        <v>#DIV/0!</v>
      </c>
      <c r="H165" s="36" t="e">
        <f>'SCC X Ano = Mecenato'!H199/'SCC X Ano = Mecenato'!H165-1</f>
        <v>#DIV/0!</v>
      </c>
      <c r="I165" s="36">
        <f>'SCC X Ano = Mecenato'!I199/'SCC X Ano = Mecenato'!I165-1</f>
        <v>0.11929642736904844</v>
      </c>
      <c r="J165" s="36" t="e">
        <f>'SCC X Ano = Mecenato'!J199/'SCC X Ano = Mecenato'!J165-1</f>
        <v>#DIV/0!</v>
      </c>
      <c r="K165" s="36" t="e">
        <f>'SCC X Ano = Mecenato'!K199/'SCC X Ano = Mecenato'!K165-1</f>
        <v>#DIV/0!</v>
      </c>
      <c r="L165" s="36">
        <f>'SCC X Ano = Mecenato'!L199/'SCC X Ano = Mecenato'!L165-1</f>
        <v>-5.5092926952639343E-2</v>
      </c>
      <c r="N165" s="28"/>
      <c r="O165" s="32"/>
      <c r="P165" s="32"/>
      <c r="Q165" s="32"/>
      <c r="R165" s="32"/>
      <c r="S165" s="32"/>
      <c r="T165" s="32"/>
      <c r="U165" s="32"/>
      <c r="V165" s="32"/>
      <c r="W165" s="32"/>
      <c r="X165" s="32"/>
    </row>
    <row r="166" spans="1:24" x14ac:dyDescent="0.25">
      <c r="A166" s="28" t="s">
        <v>275</v>
      </c>
      <c r="B166" s="36" t="e">
        <f>'SCC X Ano = Mecenato'!B200/'SCC X Ano = Mecenato'!B166-1</f>
        <v>#DIV/0!</v>
      </c>
      <c r="C166" s="36">
        <f>'SCC X Ano = Mecenato'!C200/'SCC X Ano = Mecenato'!C166-1</f>
        <v>0.14954699729809517</v>
      </c>
      <c r="D166" s="36">
        <f>'SCC X Ano = Mecenato'!D200/'SCC X Ano = Mecenato'!D166-1</f>
        <v>-0.49391420367940031</v>
      </c>
      <c r="E166" s="36" t="e">
        <f>'SCC X Ano = Mecenato'!E200/'SCC X Ano = Mecenato'!E166-1</f>
        <v>#DIV/0!</v>
      </c>
      <c r="F166" s="36">
        <f>'SCC X Ano = Mecenato'!F200/'SCC X Ano = Mecenato'!F166-1</f>
        <v>0.27398036788950098</v>
      </c>
      <c r="G166" s="36">
        <f>'SCC X Ano = Mecenato'!G200/'SCC X Ano = Mecenato'!G166-1</f>
        <v>-0.23440420896197611</v>
      </c>
      <c r="H166" s="36" t="e">
        <f>'SCC X Ano = Mecenato'!H200/'SCC X Ano = Mecenato'!H166-1</f>
        <v>#DIV/0!</v>
      </c>
      <c r="I166" s="36">
        <f>'SCC X Ano = Mecenato'!I200/'SCC X Ano = Mecenato'!I166-1</f>
        <v>-4.4336761653511969E-2</v>
      </c>
      <c r="J166" s="36" t="e">
        <f>'SCC X Ano = Mecenato'!J200/'SCC X Ano = Mecenato'!J166-1</f>
        <v>#DIV/0!</v>
      </c>
      <c r="K166" s="36" t="e">
        <f>'SCC X Ano = Mecenato'!K200/'SCC X Ano = Mecenato'!K166-1</f>
        <v>#DIV/0!</v>
      </c>
      <c r="L166" s="36">
        <f>'SCC X Ano = Mecenato'!L200/'SCC X Ano = Mecenato'!L166-1</f>
        <v>-7.0628817118638665E-3</v>
      </c>
      <c r="N166" s="28"/>
      <c r="O166" s="32"/>
      <c r="P166" s="32"/>
      <c r="Q166" s="32"/>
      <c r="R166" s="32"/>
      <c r="S166" s="32"/>
      <c r="T166" s="32"/>
      <c r="U166" s="32"/>
      <c r="V166" s="32"/>
      <c r="W166" s="32"/>
      <c r="X166" s="32"/>
    </row>
    <row r="167" spans="1:24" x14ac:dyDescent="0.25">
      <c r="A167" s="28" t="s">
        <v>276</v>
      </c>
      <c r="B167" s="36">
        <f>'SCC X Ano = Mecenato'!B201/'SCC X Ano = Mecenato'!B167-1</f>
        <v>0</v>
      </c>
      <c r="C167" s="36">
        <f>'SCC X Ano = Mecenato'!C201/'SCC X Ano = Mecenato'!C167-1</f>
        <v>0.60812323227413012</v>
      </c>
      <c r="D167" s="36">
        <f>'SCC X Ano = Mecenato'!D201/'SCC X Ano = Mecenato'!D167-1</f>
        <v>-1.1567729570420293E-2</v>
      </c>
      <c r="E167" s="36" t="e">
        <f>'SCC X Ano = Mecenato'!E201/'SCC X Ano = Mecenato'!E167-1</f>
        <v>#DIV/0!</v>
      </c>
      <c r="F167" s="36">
        <f>'SCC X Ano = Mecenato'!F201/'SCC X Ano = Mecenato'!F167-1</f>
        <v>7.898665388838122E-2</v>
      </c>
      <c r="G167" s="36">
        <f>'SCC X Ano = Mecenato'!G201/'SCC X Ano = Mecenato'!G167-1</f>
        <v>146.12571544062027</v>
      </c>
      <c r="H167" s="36" t="e">
        <f>'SCC X Ano = Mecenato'!H201/'SCC X Ano = Mecenato'!H167-1</f>
        <v>#DIV/0!</v>
      </c>
      <c r="I167" s="36">
        <f>'SCC X Ano = Mecenato'!I201/'SCC X Ano = Mecenato'!I167-1</f>
        <v>1.1875064718644524E-2</v>
      </c>
      <c r="J167" s="36">
        <f>'SCC X Ano = Mecenato'!J201/'SCC X Ano = Mecenato'!J167-1</f>
        <v>0</v>
      </c>
      <c r="K167" s="36" t="e">
        <f>'SCC X Ano = Mecenato'!K201/'SCC X Ano = Mecenato'!K167-1</f>
        <v>#DIV/0!</v>
      </c>
      <c r="L167" s="36">
        <f>'SCC X Ano = Mecenato'!L201/'SCC X Ano = Mecenato'!L167-1</f>
        <v>0.33103160259184072</v>
      </c>
      <c r="N167" s="28"/>
      <c r="O167" s="32"/>
      <c r="P167" s="32"/>
      <c r="Q167" s="32"/>
      <c r="R167" s="32"/>
      <c r="S167" s="32"/>
      <c r="T167" s="32"/>
      <c r="U167" s="32"/>
      <c r="V167" s="32"/>
      <c r="W167" s="32"/>
      <c r="X167" s="32"/>
    </row>
    <row r="168" spans="1:24" x14ac:dyDescent="0.25">
      <c r="A168" s="28" t="s">
        <v>6</v>
      </c>
      <c r="B168" s="36">
        <f>'SCC X Ano = Mecenato'!B202/'SCC X Ano = Mecenato'!B168-1</f>
        <v>0.10675684656555751</v>
      </c>
      <c r="C168" s="36">
        <f>'SCC X Ano = Mecenato'!C202/'SCC X Ano = Mecenato'!C168-1</f>
        <v>-1.6589192362771121E-2</v>
      </c>
      <c r="D168" s="36">
        <f>'SCC X Ano = Mecenato'!D202/'SCC X Ano = Mecenato'!D168-1</f>
        <v>0.10071579398998698</v>
      </c>
      <c r="E168" s="36" t="e">
        <f>'SCC X Ano = Mecenato'!E202/'SCC X Ano = Mecenato'!E168-1</f>
        <v>#DIV/0!</v>
      </c>
      <c r="F168" s="36">
        <f>'SCC X Ano = Mecenato'!F202/'SCC X Ano = Mecenato'!F168-1</f>
        <v>-5.5112675178066617E-2</v>
      </c>
      <c r="G168" s="36">
        <f>'SCC X Ano = Mecenato'!G202/'SCC X Ano = Mecenato'!G168-1</f>
        <v>3.9670995952004073E-2</v>
      </c>
      <c r="H168" s="36" t="e">
        <f>'SCC X Ano = Mecenato'!H202/'SCC X Ano = Mecenato'!H168-1</f>
        <v>#DIV/0!</v>
      </c>
      <c r="I168" s="36">
        <f>'SCC X Ano = Mecenato'!I202/'SCC X Ano = Mecenato'!I168-1</f>
        <v>1.2715718907498008E-2</v>
      </c>
      <c r="J168" s="36">
        <f>'SCC X Ano = Mecenato'!J202/'SCC X Ano = Mecenato'!J168-1</f>
        <v>2.5645881863376463E-3</v>
      </c>
      <c r="K168" s="36" t="e">
        <f>'SCC X Ano = Mecenato'!K202/'SCC X Ano = Mecenato'!K168-1</f>
        <v>#DIV/0!</v>
      </c>
      <c r="L168" s="36">
        <f>'SCC X Ano = Mecenato'!L202/'SCC X Ano = Mecenato'!L168-1</f>
        <v>1.6225147681739438E-2</v>
      </c>
      <c r="N168" s="28"/>
      <c r="O168" s="32"/>
      <c r="P168" s="32"/>
      <c r="Q168" s="32"/>
      <c r="R168" s="32"/>
      <c r="S168" s="32"/>
      <c r="T168" s="32"/>
      <c r="U168" s="32"/>
      <c r="V168" s="32"/>
      <c r="W168" s="32"/>
      <c r="X168" s="32"/>
    </row>
    <row r="169" spans="1:24" x14ac:dyDescent="0.25">
      <c r="A169" s="28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N169" s="28"/>
      <c r="O169" s="32"/>
      <c r="P169" s="32"/>
      <c r="Q169" s="32"/>
      <c r="R169" s="32"/>
      <c r="S169" s="32"/>
      <c r="T169" s="32"/>
      <c r="U169" s="32"/>
      <c r="V169" s="32"/>
      <c r="W169" s="32"/>
      <c r="X169" s="32"/>
    </row>
    <row r="170" spans="1:24" x14ac:dyDescent="0.25">
      <c r="A170" s="28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N170" s="28"/>
      <c r="O170" s="32"/>
      <c r="P170" s="32"/>
      <c r="Q170" s="32"/>
      <c r="R170" s="32"/>
      <c r="S170" s="32"/>
      <c r="T170" s="32"/>
      <c r="U170" s="32"/>
      <c r="V170" s="32"/>
      <c r="W170" s="32"/>
      <c r="X170" s="32"/>
    </row>
    <row r="171" spans="1:24" x14ac:dyDescent="0.25"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</row>
    <row r="172" spans="1:24" x14ac:dyDescent="0.25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</row>
    <row r="173" spans="1:24" x14ac:dyDescent="0.25">
      <c r="A173" s="28"/>
      <c r="B173" s="30">
        <v>2013</v>
      </c>
      <c r="C173" s="30">
        <v>2013</v>
      </c>
      <c r="D173" s="30">
        <v>2013</v>
      </c>
      <c r="E173" s="30">
        <v>2013</v>
      </c>
      <c r="F173" s="30">
        <v>2013</v>
      </c>
      <c r="G173" s="30">
        <v>2013</v>
      </c>
      <c r="H173" s="30">
        <v>2013</v>
      </c>
      <c r="I173" s="30">
        <v>2013</v>
      </c>
      <c r="J173" s="30">
        <v>2013</v>
      </c>
      <c r="K173" s="30">
        <v>2013</v>
      </c>
    </row>
    <row r="174" spans="1:24" x14ac:dyDescent="0.25">
      <c r="A174" s="28"/>
      <c r="B174" s="28" t="s">
        <v>283</v>
      </c>
      <c r="C174" s="28" t="s">
        <v>284</v>
      </c>
      <c r="D174" s="28" t="s">
        <v>285</v>
      </c>
      <c r="E174" s="28" t="s">
        <v>286</v>
      </c>
      <c r="F174" s="28" t="s">
        <v>287</v>
      </c>
      <c r="G174" s="28" t="s">
        <v>288</v>
      </c>
      <c r="H174" s="28" t="s">
        <v>289</v>
      </c>
      <c r="I174" s="28" t="s">
        <v>290</v>
      </c>
      <c r="J174" s="28" t="s">
        <v>291</v>
      </c>
      <c r="K174" s="28" t="s">
        <v>292</v>
      </c>
      <c r="L174" s="28" t="s">
        <v>293</v>
      </c>
      <c r="O174" s="28"/>
      <c r="P174" s="28"/>
      <c r="Q174" s="28"/>
      <c r="R174" s="28"/>
      <c r="S174" s="28"/>
      <c r="T174" s="28"/>
      <c r="U174" s="28"/>
      <c r="V174" s="28"/>
      <c r="W174" s="28"/>
      <c r="X174" s="28"/>
    </row>
    <row r="175" spans="1:24" x14ac:dyDescent="0.25">
      <c r="A175" s="28" t="s">
        <v>250</v>
      </c>
      <c r="B175" s="36" t="e">
        <f>'SCC X Ano = Mecenato'!B209/'SCC X Ano = Mecenato'!B175-1</f>
        <v>#DIV/0!</v>
      </c>
      <c r="C175" s="36" t="e">
        <f>'SCC X Ano = Mecenato'!C209/'SCC X Ano = Mecenato'!C175-1</f>
        <v>#DIV/0!</v>
      </c>
      <c r="D175" s="36">
        <f>'SCC X Ano = Mecenato'!D209/'SCC X Ano = Mecenato'!D175-1</f>
        <v>-0.45045045045045051</v>
      </c>
      <c r="E175" s="36" t="e">
        <f>'SCC X Ano = Mecenato'!E209/'SCC X Ano = Mecenato'!E175-1</f>
        <v>#DIV/0!</v>
      </c>
      <c r="F175" s="36" t="e">
        <f>'SCC X Ano = Mecenato'!F209/'SCC X Ano = Mecenato'!F175-1</f>
        <v>#DIV/0!</v>
      </c>
      <c r="G175" s="36" t="e">
        <f>'SCC X Ano = Mecenato'!G209/'SCC X Ano = Mecenato'!G175-1</f>
        <v>#DIV/0!</v>
      </c>
      <c r="H175" s="36" t="e">
        <f>'SCC X Ano = Mecenato'!H209/'SCC X Ano = Mecenato'!H175-1</f>
        <v>#DIV/0!</v>
      </c>
      <c r="I175" s="36" t="e">
        <f>'SCC X Ano = Mecenato'!I209/'SCC X Ano = Mecenato'!I175-1</f>
        <v>#DIV/0!</v>
      </c>
      <c r="J175" s="36" t="e">
        <f>'SCC X Ano = Mecenato'!J209/'SCC X Ano = Mecenato'!J175-1</f>
        <v>#DIV/0!</v>
      </c>
      <c r="K175" s="36" t="e">
        <f>'SCC X Ano = Mecenato'!K209/'SCC X Ano = Mecenato'!K175-1</f>
        <v>#DIV/0!</v>
      </c>
      <c r="L175" s="36">
        <f>'SCC X Ano = Mecenato'!L209/'SCC X Ano = Mecenato'!L175-1</f>
        <v>-0.52373776845379516</v>
      </c>
      <c r="N175" s="28"/>
      <c r="O175" s="32"/>
      <c r="P175" s="32"/>
      <c r="Q175" s="32"/>
      <c r="R175" s="32"/>
      <c r="S175" s="32"/>
      <c r="T175" s="32"/>
      <c r="U175" s="32"/>
      <c r="V175" s="32"/>
      <c r="W175" s="32"/>
      <c r="X175" s="32"/>
    </row>
    <row r="176" spans="1:24" x14ac:dyDescent="0.25">
      <c r="A176" s="28" t="s">
        <v>251</v>
      </c>
      <c r="B176" s="36" t="e">
        <f>'SCC X Ano = Mecenato'!B210/'SCC X Ano = Mecenato'!B176-1</f>
        <v>#DIV/0!</v>
      </c>
      <c r="C176" s="36">
        <f>'SCC X Ano = Mecenato'!C210/'SCC X Ano = Mecenato'!C176-1</f>
        <v>0.32388701732575309</v>
      </c>
      <c r="D176" s="36" t="e">
        <f>'SCC X Ano = Mecenato'!D210/'SCC X Ano = Mecenato'!D176-1</f>
        <v>#DIV/0!</v>
      </c>
      <c r="E176" s="36" t="e">
        <f>'SCC X Ano = Mecenato'!E210/'SCC X Ano = Mecenato'!E176-1</f>
        <v>#DIV/0!</v>
      </c>
      <c r="F176" s="36" t="e">
        <f>'SCC X Ano = Mecenato'!F210/'SCC X Ano = Mecenato'!F176-1</f>
        <v>#DIV/0!</v>
      </c>
      <c r="G176" s="36" t="e">
        <f>'SCC X Ano = Mecenato'!G210/'SCC X Ano = Mecenato'!G176-1</f>
        <v>#DIV/0!</v>
      </c>
      <c r="H176" s="36" t="e">
        <f>'SCC X Ano = Mecenato'!H210/'SCC X Ano = Mecenato'!H176-1</f>
        <v>#DIV/0!</v>
      </c>
      <c r="I176" s="36" t="e">
        <f>'SCC X Ano = Mecenato'!I210/'SCC X Ano = Mecenato'!I176-1</f>
        <v>#DIV/0!</v>
      </c>
      <c r="J176" s="36" t="e">
        <f>'SCC X Ano = Mecenato'!J210/'SCC X Ano = Mecenato'!J176-1</f>
        <v>#DIV/0!</v>
      </c>
      <c r="K176" s="36" t="e">
        <f>'SCC X Ano = Mecenato'!K210/'SCC X Ano = Mecenato'!K176-1</f>
        <v>#DIV/0!</v>
      </c>
      <c r="L176" s="36">
        <f>'SCC X Ano = Mecenato'!L210/'SCC X Ano = Mecenato'!L176-1</f>
        <v>0.97166105197725927</v>
      </c>
      <c r="N176" s="28"/>
      <c r="O176" s="32"/>
      <c r="P176" s="32"/>
      <c r="Q176" s="32"/>
      <c r="R176" s="32"/>
      <c r="S176" s="32"/>
      <c r="T176" s="32"/>
      <c r="U176" s="32"/>
      <c r="V176" s="32"/>
      <c r="W176" s="32"/>
      <c r="X176" s="32"/>
    </row>
    <row r="177" spans="1:24" x14ac:dyDescent="0.25">
      <c r="A177" s="28" t="s">
        <v>252</v>
      </c>
      <c r="B177" s="36" t="e">
        <f>'SCC X Ano = Mecenato'!B211/'SCC X Ano = Mecenato'!B177-1</f>
        <v>#DIV/0!</v>
      </c>
      <c r="C177" s="36">
        <f>'SCC X Ano = Mecenato'!C211/'SCC X Ano = Mecenato'!C177-1</f>
        <v>0.5142865025065424</v>
      </c>
      <c r="D177" s="36">
        <f>'SCC X Ano = Mecenato'!D211/'SCC X Ano = Mecenato'!D177-1</f>
        <v>0</v>
      </c>
      <c r="E177" s="36" t="e">
        <f>'SCC X Ano = Mecenato'!E211/'SCC X Ano = Mecenato'!E177-1</f>
        <v>#DIV/0!</v>
      </c>
      <c r="F177" s="36" t="e">
        <f>'SCC X Ano = Mecenato'!F211/'SCC X Ano = Mecenato'!F177-1</f>
        <v>#DIV/0!</v>
      </c>
      <c r="G177" s="36">
        <f>'SCC X Ano = Mecenato'!G211/'SCC X Ano = Mecenato'!G177-1</f>
        <v>0</v>
      </c>
      <c r="H177" s="36" t="e">
        <f>'SCC X Ano = Mecenato'!H211/'SCC X Ano = Mecenato'!H177-1</f>
        <v>#DIV/0!</v>
      </c>
      <c r="I177" s="36">
        <f>'SCC X Ano = Mecenato'!I211/'SCC X Ano = Mecenato'!I177-1</f>
        <v>0</v>
      </c>
      <c r="J177" s="36">
        <f>'SCC X Ano = Mecenato'!J211/'SCC X Ano = Mecenato'!J177-1</f>
        <v>0</v>
      </c>
      <c r="K177" s="36" t="e">
        <f>'SCC X Ano = Mecenato'!K211/'SCC X Ano = Mecenato'!K177-1</f>
        <v>#DIV/0!</v>
      </c>
      <c r="L177" s="36">
        <f>'SCC X Ano = Mecenato'!L211/'SCC X Ano = Mecenato'!L177-1</f>
        <v>4.7058395367318706E-2</v>
      </c>
      <c r="N177" s="28"/>
      <c r="O177" s="32"/>
      <c r="P177" s="32"/>
      <c r="Q177" s="32"/>
      <c r="R177" s="32"/>
      <c r="S177" s="32"/>
      <c r="T177" s="32"/>
      <c r="U177" s="32"/>
      <c r="V177" s="32"/>
      <c r="W177" s="32"/>
      <c r="X177" s="32"/>
    </row>
    <row r="178" spans="1:24" x14ac:dyDescent="0.25">
      <c r="A178" s="28" t="s">
        <v>253</v>
      </c>
      <c r="B178" s="36" t="e">
        <f>'SCC X Ano = Mecenato'!B212/'SCC X Ano = Mecenato'!B178-1</f>
        <v>#DIV/0!</v>
      </c>
      <c r="C178" s="36" t="e">
        <f>'SCC X Ano = Mecenato'!C212/'SCC X Ano = Mecenato'!C178-1</f>
        <v>#DIV/0!</v>
      </c>
      <c r="D178" s="36" t="e">
        <f>'SCC X Ano = Mecenato'!D212/'SCC X Ano = Mecenato'!D178-1</f>
        <v>#DIV/0!</v>
      </c>
      <c r="E178" s="36" t="e">
        <f>'SCC X Ano = Mecenato'!E212/'SCC X Ano = Mecenato'!E178-1</f>
        <v>#DIV/0!</v>
      </c>
      <c r="F178" s="36" t="e">
        <f>'SCC X Ano = Mecenato'!F212/'SCC X Ano = Mecenato'!F178-1</f>
        <v>#DIV/0!</v>
      </c>
      <c r="G178" s="36" t="e">
        <f>'SCC X Ano = Mecenato'!G212/'SCC X Ano = Mecenato'!G178-1</f>
        <v>#DIV/0!</v>
      </c>
      <c r="H178" s="36" t="e">
        <f>'SCC X Ano = Mecenato'!H212/'SCC X Ano = Mecenato'!H178-1</f>
        <v>#DIV/0!</v>
      </c>
      <c r="I178" s="36">
        <f>'SCC X Ano = Mecenato'!I212/'SCC X Ano = Mecenato'!I178-1</f>
        <v>0</v>
      </c>
      <c r="J178" s="36" t="e">
        <f>'SCC X Ano = Mecenato'!J212/'SCC X Ano = Mecenato'!J178-1</f>
        <v>#DIV/0!</v>
      </c>
      <c r="K178" s="36" t="e">
        <f>'SCC X Ano = Mecenato'!K212/'SCC X Ano = Mecenato'!K178-1</f>
        <v>#DIV/0!</v>
      </c>
      <c r="L178" s="36">
        <f>'SCC X Ano = Mecenato'!L212/'SCC X Ano = Mecenato'!L178-1</f>
        <v>0</v>
      </c>
      <c r="N178" s="28"/>
      <c r="O178" s="32"/>
      <c r="P178" s="32"/>
      <c r="Q178" s="32"/>
      <c r="R178" s="32"/>
      <c r="S178" s="32"/>
      <c r="T178" s="32"/>
      <c r="U178" s="32"/>
      <c r="V178" s="32"/>
      <c r="W178" s="32"/>
      <c r="X178" s="32"/>
    </row>
    <row r="179" spans="1:24" x14ac:dyDescent="0.25">
      <c r="A179" s="28" t="s">
        <v>254</v>
      </c>
      <c r="B179" s="36" t="e">
        <f>'SCC X Ano = Mecenato'!B213/'SCC X Ano = Mecenato'!B179-1</f>
        <v>#DIV/0!</v>
      </c>
      <c r="C179" s="36">
        <f>'SCC X Ano = Mecenato'!C213/'SCC X Ano = Mecenato'!C179-1</f>
        <v>3.4123419999999998</v>
      </c>
      <c r="D179" s="36" t="e">
        <f>'SCC X Ano = Mecenato'!D213/'SCC X Ano = Mecenato'!D179-1</f>
        <v>#DIV/0!</v>
      </c>
      <c r="E179" s="36" t="e">
        <f>'SCC X Ano = Mecenato'!E213/'SCC X Ano = Mecenato'!E179-1</f>
        <v>#DIV/0!</v>
      </c>
      <c r="F179" s="36" t="e">
        <f>'SCC X Ano = Mecenato'!F213/'SCC X Ano = Mecenato'!F179-1</f>
        <v>#DIV/0!</v>
      </c>
      <c r="G179" s="36" t="e">
        <f>'SCC X Ano = Mecenato'!G213/'SCC X Ano = Mecenato'!G179-1</f>
        <v>#DIV/0!</v>
      </c>
      <c r="H179" s="36" t="e">
        <f>'SCC X Ano = Mecenato'!H213/'SCC X Ano = Mecenato'!H179-1</f>
        <v>#DIV/0!</v>
      </c>
      <c r="I179" s="36">
        <f>'SCC X Ano = Mecenato'!I213/'SCC X Ano = Mecenato'!I179-1</f>
        <v>-0.25687660295211612</v>
      </c>
      <c r="J179" s="36" t="e">
        <f>'SCC X Ano = Mecenato'!J213/'SCC X Ano = Mecenato'!J179-1</f>
        <v>#DIV/0!</v>
      </c>
      <c r="K179" s="36" t="e">
        <f>'SCC X Ano = Mecenato'!K213/'SCC X Ano = Mecenato'!K179-1</f>
        <v>#DIV/0!</v>
      </c>
      <c r="L179" s="36">
        <f>'SCC X Ano = Mecenato'!L213/'SCC X Ano = Mecenato'!L179-1</f>
        <v>-0.14085652463594311</v>
      </c>
      <c r="N179" s="28"/>
      <c r="O179" s="32"/>
      <c r="P179" s="32"/>
      <c r="Q179" s="32"/>
      <c r="R179" s="32"/>
      <c r="S179" s="32"/>
      <c r="T179" s="32"/>
      <c r="U179" s="32"/>
      <c r="V179" s="32"/>
      <c r="W179" s="32"/>
      <c r="X179" s="32"/>
    </row>
    <row r="180" spans="1:24" x14ac:dyDescent="0.25">
      <c r="A180" s="28" t="s">
        <v>255</v>
      </c>
      <c r="B180" s="36" t="e">
        <f>'SCC X Ano = Mecenato'!B214/'SCC X Ano = Mecenato'!B180-1</f>
        <v>#DIV/0!</v>
      </c>
      <c r="C180" s="36" t="e">
        <f>'SCC X Ano = Mecenato'!C214/'SCC X Ano = Mecenato'!C180-1</f>
        <v>#DIV/0!</v>
      </c>
      <c r="D180" s="36" t="e">
        <f>'SCC X Ano = Mecenato'!D214/'SCC X Ano = Mecenato'!D180-1</f>
        <v>#DIV/0!</v>
      </c>
      <c r="E180" s="36" t="e">
        <f>'SCC X Ano = Mecenato'!E214/'SCC X Ano = Mecenato'!E180-1</f>
        <v>#DIV/0!</v>
      </c>
      <c r="F180" s="36" t="e">
        <f>'SCC X Ano = Mecenato'!F214/'SCC X Ano = Mecenato'!F180-1</f>
        <v>#DIV/0!</v>
      </c>
      <c r="G180" s="36" t="e">
        <f>'SCC X Ano = Mecenato'!G214/'SCC X Ano = Mecenato'!G180-1</f>
        <v>#DIV/0!</v>
      </c>
      <c r="H180" s="36" t="e">
        <f>'SCC X Ano = Mecenato'!H214/'SCC X Ano = Mecenato'!H180-1</f>
        <v>#DIV/0!</v>
      </c>
      <c r="I180" s="36" t="e">
        <f>'SCC X Ano = Mecenato'!I214/'SCC X Ano = Mecenato'!I180-1</f>
        <v>#DIV/0!</v>
      </c>
      <c r="J180" s="36" t="e">
        <f>'SCC X Ano = Mecenato'!J214/'SCC X Ano = Mecenato'!J180-1</f>
        <v>#DIV/0!</v>
      </c>
      <c r="K180" s="36" t="e">
        <f>'SCC X Ano = Mecenato'!K214/'SCC X Ano = Mecenato'!K180-1</f>
        <v>#DIV/0!</v>
      </c>
      <c r="L180" s="36" t="e">
        <f>'SCC X Ano = Mecenato'!L214/'SCC X Ano = Mecenato'!L180-1</f>
        <v>#DIV/0!</v>
      </c>
      <c r="N180" s="28"/>
      <c r="O180" s="32"/>
      <c r="P180" s="32"/>
      <c r="Q180" s="32"/>
      <c r="R180" s="32"/>
      <c r="S180" s="32"/>
      <c r="T180" s="32"/>
      <c r="U180" s="32"/>
      <c r="V180" s="32"/>
      <c r="W180" s="32"/>
      <c r="X180" s="32"/>
    </row>
    <row r="181" spans="1:24" x14ac:dyDescent="0.25">
      <c r="A181" s="28" t="s">
        <v>256</v>
      </c>
      <c r="B181" s="36" t="e">
        <f>'SCC X Ano = Mecenato'!B215/'SCC X Ano = Mecenato'!B181-1</f>
        <v>#DIV/0!</v>
      </c>
      <c r="C181" s="36" t="e">
        <f>'SCC X Ano = Mecenato'!C215/'SCC X Ano = Mecenato'!C181-1</f>
        <v>#DIV/0!</v>
      </c>
      <c r="D181" s="36" t="e">
        <f>'SCC X Ano = Mecenato'!D215/'SCC X Ano = Mecenato'!D181-1</f>
        <v>#DIV/0!</v>
      </c>
      <c r="E181" s="36" t="e">
        <f>'SCC X Ano = Mecenato'!E215/'SCC X Ano = Mecenato'!E181-1</f>
        <v>#DIV/0!</v>
      </c>
      <c r="F181" s="36" t="e">
        <f>'SCC X Ano = Mecenato'!F215/'SCC X Ano = Mecenato'!F181-1</f>
        <v>#DIV/0!</v>
      </c>
      <c r="G181" s="36" t="e">
        <f>'SCC X Ano = Mecenato'!G215/'SCC X Ano = Mecenato'!G181-1</f>
        <v>#DIV/0!</v>
      </c>
      <c r="H181" s="36" t="e">
        <f>'SCC X Ano = Mecenato'!H215/'SCC X Ano = Mecenato'!H181-1</f>
        <v>#DIV/0!</v>
      </c>
      <c r="I181" s="36" t="e">
        <f>'SCC X Ano = Mecenato'!I215/'SCC X Ano = Mecenato'!I181-1</f>
        <v>#DIV/0!</v>
      </c>
      <c r="J181" s="36" t="e">
        <f>'SCC X Ano = Mecenato'!J215/'SCC X Ano = Mecenato'!J181-1</f>
        <v>#DIV/0!</v>
      </c>
      <c r="K181" s="36" t="e">
        <f>'SCC X Ano = Mecenato'!K215/'SCC X Ano = Mecenato'!K181-1</f>
        <v>#DIV/0!</v>
      </c>
      <c r="L181" s="36" t="e">
        <f>'SCC X Ano = Mecenato'!L215/'SCC X Ano = Mecenato'!L181-1</f>
        <v>#DIV/0!</v>
      </c>
      <c r="N181" s="28"/>
      <c r="O181" s="32"/>
      <c r="P181" s="32"/>
      <c r="Q181" s="32"/>
      <c r="R181" s="32"/>
      <c r="S181" s="32"/>
      <c r="T181" s="32"/>
      <c r="U181" s="32"/>
      <c r="V181" s="32"/>
      <c r="W181" s="32"/>
      <c r="X181" s="32"/>
    </row>
    <row r="182" spans="1:24" x14ac:dyDescent="0.25">
      <c r="A182" s="28" t="s">
        <v>257</v>
      </c>
      <c r="B182" s="36" t="e">
        <f>'SCC X Ano = Mecenato'!B216/'SCC X Ano = Mecenato'!B182-1</f>
        <v>#DIV/0!</v>
      </c>
      <c r="C182" s="36" t="e">
        <f>'SCC X Ano = Mecenato'!C216/'SCC X Ano = Mecenato'!C182-1</f>
        <v>#DIV/0!</v>
      </c>
      <c r="D182" s="36">
        <f>'SCC X Ano = Mecenato'!D216/'SCC X Ano = Mecenato'!D182-1</f>
        <v>1.3043620039348252</v>
      </c>
      <c r="E182" s="36" t="e">
        <f>'SCC X Ano = Mecenato'!E216/'SCC X Ano = Mecenato'!E182-1</f>
        <v>#DIV/0!</v>
      </c>
      <c r="F182" s="36" t="e">
        <f>'SCC X Ano = Mecenato'!F216/'SCC X Ano = Mecenato'!F182-1</f>
        <v>#DIV/0!</v>
      </c>
      <c r="G182" s="36" t="e">
        <f>'SCC X Ano = Mecenato'!G216/'SCC X Ano = Mecenato'!G182-1</f>
        <v>#DIV/0!</v>
      </c>
      <c r="H182" s="36" t="e">
        <f>'SCC X Ano = Mecenato'!H216/'SCC X Ano = Mecenato'!H182-1</f>
        <v>#DIV/0!</v>
      </c>
      <c r="I182" s="36" t="e">
        <f>'SCC X Ano = Mecenato'!I216/'SCC X Ano = Mecenato'!I182-1</f>
        <v>#DIV/0!</v>
      </c>
      <c r="J182" s="36" t="e">
        <f>'SCC X Ano = Mecenato'!J216/'SCC X Ano = Mecenato'!J182-1</f>
        <v>#DIV/0!</v>
      </c>
      <c r="K182" s="36" t="e">
        <f>'SCC X Ano = Mecenato'!K216/'SCC X Ano = Mecenato'!K182-1</f>
        <v>#DIV/0!</v>
      </c>
      <c r="L182" s="36">
        <f>'SCC X Ano = Mecenato'!L216/'SCC X Ano = Mecenato'!L182-1</f>
        <v>-0.34678077089851334</v>
      </c>
      <c r="N182" s="28"/>
      <c r="O182" s="32"/>
      <c r="P182" s="32"/>
      <c r="Q182" s="32"/>
      <c r="R182" s="32"/>
      <c r="S182" s="32"/>
      <c r="T182" s="32"/>
      <c r="U182" s="32"/>
      <c r="V182" s="32"/>
      <c r="W182" s="32"/>
      <c r="X182" s="32"/>
    </row>
    <row r="183" spans="1:24" x14ac:dyDescent="0.25">
      <c r="A183" s="28" t="s">
        <v>258</v>
      </c>
      <c r="B183" s="36" t="e">
        <f>'SCC X Ano = Mecenato'!B217/'SCC X Ano = Mecenato'!B183-1</f>
        <v>#DIV/0!</v>
      </c>
      <c r="C183" s="36">
        <f>'SCC X Ano = Mecenato'!C217/'SCC X Ano = Mecenato'!C183-1</f>
        <v>0.64683810932103691</v>
      </c>
      <c r="D183" s="36" t="e">
        <f>'SCC X Ano = Mecenato'!D217/'SCC X Ano = Mecenato'!D183-1</f>
        <v>#DIV/0!</v>
      </c>
      <c r="E183" s="36" t="e">
        <f>'SCC X Ano = Mecenato'!E217/'SCC X Ano = Mecenato'!E183-1</f>
        <v>#DIV/0!</v>
      </c>
      <c r="F183" s="36" t="e">
        <f>'SCC X Ano = Mecenato'!F217/'SCC X Ano = Mecenato'!F183-1</f>
        <v>#DIV/0!</v>
      </c>
      <c r="G183" s="36">
        <f>'SCC X Ano = Mecenato'!G217/'SCC X Ano = Mecenato'!G183-1</f>
        <v>0</v>
      </c>
      <c r="H183" s="36" t="e">
        <f>'SCC X Ano = Mecenato'!H217/'SCC X Ano = Mecenato'!H183-1</f>
        <v>#DIV/0!</v>
      </c>
      <c r="I183" s="36">
        <f>'SCC X Ano = Mecenato'!I217/'SCC X Ano = Mecenato'!I183-1</f>
        <v>0</v>
      </c>
      <c r="J183" s="36" t="e">
        <f>'SCC X Ano = Mecenato'!J217/'SCC X Ano = Mecenato'!J183-1</f>
        <v>#DIV/0!</v>
      </c>
      <c r="K183" s="36" t="e">
        <f>'SCC X Ano = Mecenato'!K217/'SCC X Ano = Mecenato'!K183-1</f>
        <v>#DIV/0!</v>
      </c>
      <c r="L183" s="36">
        <f>'SCC X Ano = Mecenato'!L217/'SCC X Ano = Mecenato'!L183-1</f>
        <v>1.0028773636231194</v>
      </c>
      <c r="N183" s="28"/>
      <c r="O183" s="32"/>
      <c r="P183" s="32"/>
      <c r="Q183" s="32"/>
      <c r="R183" s="32"/>
      <c r="S183" s="32"/>
      <c r="T183" s="32"/>
      <c r="U183" s="32"/>
      <c r="V183" s="32"/>
      <c r="W183" s="32"/>
      <c r="X183" s="32"/>
    </row>
    <row r="184" spans="1:24" x14ac:dyDescent="0.25">
      <c r="A184" s="28" t="s">
        <v>259</v>
      </c>
      <c r="B184" s="36" t="e">
        <f>'SCC X Ano = Mecenato'!B218/'SCC X Ano = Mecenato'!B184-1</f>
        <v>#DIV/0!</v>
      </c>
      <c r="C184" s="36">
        <f>'SCC X Ano = Mecenato'!C218/'SCC X Ano = Mecenato'!C184-1</f>
        <v>0.22289793364766131</v>
      </c>
      <c r="D184" s="36">
        <f>'SCC X Ano = Mecenato'!D218/'SCC X Ano = Mecenato'!D184-1</f>
        <v>-0.12311773881790666</v>
      </c>
      <c r="E184" s="36" t="e">
        <f>'SCC X Ano = Mecenato'!E218/'SCC X Ano = Mecenato'!E184-1</f>
        <v>#DIV/0!</v>
      </c>
      <c r="F184" s="36">
        <f>'SCC X Ano = Mecenato'!F218/'SCC X Ano = Mecenato'!F184-1</f>
        <v>-7.1387320305687951E-2</v>
      </c>
      <c r="G184" s="36">
        <f>'SCC X Ano = Mecenato'!G218/'SCC X Ano = Mecenato'!G184-1</f>
        <v>8.2580657304191396E-2</v>
      </c>
      <c r="H184" s="36" t="e">
        <f>'SCC X Ano = Mecenato'!H218/'SCC X Ano = Mecenato'!H184-1</f>
        <v>#DIV/0!</v>
      </c>
      <c r="I184" s="36">
        <f>'SCC X Ano = Mecenato'!I218/'SCC X Ano = Mecenato'!I184-1</f>
        <v>0.34216384920314113</v>
      </c>
      <c r="J184" s="36">
        <f>'SCC X Ano = Mecenato'!J218/'SCC X Ano = Mecenato'!J184-1</f>
        <v>0.57269699445235522</v>
      </c>
      <c r="K184" s="36" t="e">
        <f>'SCC X Ano = Mecenato'!K218/'SCC X Ano = Mecenato'!K184-1</f>
        <v>#DIV/0!</v>
      </c>
      <c r="L184" s="36">
        <f>'SCC X Ano = Mecenato'!L218/'SCC X Ano = Mecenato'!L184-1</f>
        <v>0.16445856230985423</v>
      </c>
      <c r="N184" s="28"/>
      <c r="O184" s="32"/>
      <c r="P184" s="32"/>
      <c r="Q184" s="32"/>
      <c r="R184" s="32"/>
      <c r="S184" s="32"/>
      <c r="T184" s="32"/>
      <c r="U184" s="32"/>
      <c r="V184" s="32"/>
      <c r="W184" s="32"/>
      <c r="X184" s="32"/>
    </row>
    <row r="185" spans="1:24" x14ac:dyDescent="0.25">
      <c r="A185" s="28" t="s">
        <v>260</v>
      </c>
      <c r="B185" s="36" t="e">
        <f>'SCC X Ano = Mecenato'!B219/'SCC X Ano = Mecenato'!B185-1</f>
        <v>#DIV/0!</v>
      </c>
      <c r="C185" s="36">
        <f>'SCC X Ano = Mecenato'!C219/'SCC X Ano = Mecenato'!C185-1</f>
        <v>0.41247242487734237</v>
      </c>
      <c r="D185" s="36">
        <f>'SCC X Ano = Mecenato'!D219/'SCC X Ano = Mecenato'!D185-1</f>
        <v>0</v>
      </c>
      <c r="E185" s="36" t="e">
        <f>'SCC X Ano = Mecenato'!E219/'SCC X Ano = Mecenato'!E185-1</f>
        <v>#DIV/0!</v>
      </c>
      <c r="F185" s="36" t="e">
        <f>'SCC X Ano = Mecenato'!F219/'SCC X Ano = Mecenato'!F185-1</f>
        <v>#DIV/0!</v>
      </c>
      <c r="G185" s="36">
        <f>'SCC X Ano = Mecenato'!G219/'SCC X Ano = Mecenato'!G185-1</f>
        <v>0</v>
      </c>
      <c r="H185" s="36" t="e">
        <f>'SCC X Ano = Mecenato'!H219/'SCC X Ano = Mecenato'!H185-1</f>
        <v>#DIV/0!</v>
      </c>
      <c r="I185" s="36" t="e">
        <f>'SCC X Ano = Mecenato'!I219/'SCC X Ano = Mecenato'!I185-1</f>
        <v>#DIV/0!</v>
      </c>
      <c r="J185" s="36" t="e">
        <f>'SCC X Ano = Mecenato'!J219/'SCC X Ano = Mecenato'!J185-1</f>
        <v>#DIV/0!</v>
      </c>
      <c r="K185" s="36" t="e">
        <f>'SCC X Ano = Mecenato'!K219/'SCC X Ano = Mecenato'!K185-1</f>
        <v>#DIV/0!</v>
      </c>
      <c r="L185" s="36">
        <f>'SCC X Ano = Mecenato'!L219/'SCC X Ano = Mecenato'!L185-1</f>
        <v>0.39030021313505614</v>
      </c>
      <c r="N185" s="28"/>
      <c r="O185" s="32"/>
      <c r="P185" s="32"/>
      <c r="Q185" s="32"/>
      <c r="R185" s="32"/>
      <c r="S185" s="32"/>
      <c r="T185" s="32"/>
      <c r="U185" s="32"/>
      <c r="V185" s="32"/>
      <c r="W185" s="32"/>
      <c r="X185" s="32"/>
    </row>
    <row r="186" spans="1:24" x14ac:dyDescent="0.25">
      <c r="A186" s="28" t="s">
        <v>261</v>
      </c>
      <c r="B186" s="36" t="e">
        <f>'SCC X Ano = Mecenato'!B220/'SCC X Ano = Mecenato'!B186-1</f>
        <v>#DIV/0!</v>
      </c>
      <c r="C186" s="36">
        <f>'SCC X Ano = Mecenato'!C220/'SCC X Ano = Mecenato'!C186-1</f>
        <v>-1</v>
      </c>
      <c r="D186" s="36" t="e">
        <f>'SCC X Ano = Mecenato'!D220/'SCC X Ano = Mecenato'!D186-1</f>
        <v>#DIV/0!</v>
      </c>
      <c r="E186" s="36" t="e">
        <f>'SCC X Ano = Mecenato'!E220/'SCC X Ano = Mecenato'!E186-1</f>
        <v>#DIV/0!</v>
      </c>
      <c r="F186" s="36" t="e">
        <f>'SCC X Ano = Mecenato'!F220/'SCC X Ano = Mecenato'!F186-1</f>
        <v>#DIV/0!</v>
      </c>
      <c r="G186" s="36" t="e">
        <f>'SCC X Ano = Mecenato'!G220/'SCC X Ano = Mecenato'!G186-1</f>
        <v>#DIV/0!</v>
      </c>
      <c r="H186" s="36" t="e">
        <f>'SCC X Ano = Mecenato'!H220/'SCC X Ano = Mecenato'!H186-1</f>
        <v>#DIV/0!</v>
      </c>
      <c r="I186" s="36">
        <f>'SCC X Ano = Mecenato'!I220/'SCC X Ano = Mecenato'!I186-1</f>
        <v>0</v>
      </c>
      <c r="J186" s="36" t="e">
        <f>'SCC X Ano = Mecenato'!J220/'SCC X Ano = Mecenato'!J186-1</f>
        <v>#DIV/0!</v>
      </c>
      <c r="K186" s="36" t="e">
        <f>'SCC X Ano = Mecenato'!K220/'SCC X Ano = Mecenato'!K186-1</f>
        <v>#DIV/0!</v>
      </c>
      <c r="L186" s="36">
        <f>'SCC X Ano = Mecenato'!L220/'SCC X Ano = Mecenato'!L186-1</f>
        <v>-0.46712220484955802</v>
      </c>
      <c r="N186" s="28"/>
      <c r="O186" s="32"/>
      <c r="P186" s="32"/>
      <c r="Q186" s="32"/>
      <c r="R186" s="32"/>
      <c r="S186" s="32"/>
      <c r="T186" s="32"/>
      <c r="U186" s="32"/>
      <c r="V186" s="32"/>
      <c r="W186" s="32"/>
      <c r="X186" s="32"/>
    </row>
    <row r="187" spans="1:24" x14ac:dyDescent="0.25">
      <c r="A187" s="28" t="s">
        <v>262</v>
      </c>
      <c r="B187" s="36">
        <f>'SCC X Ano = Mecenato'!B221/'SCC X Ano = Mecenato'!B187-1</f>
        <v>-1</v>
      </c>
      <c r="C187" s="36">
        <f>'SCC X Ano = Mecenato'!C221/'SCC X Ano = Mecenato'!C187-1</f>
        <v>0.28456172167512372</v>
      </c>
      <c r="D187" s="36">
        <f>'SCC X Ano = Mecenato'!D221/'SCC X Ano = Mecenato'!D187-1</f>
        <v>-0.14723808427474516</v>
      </c>
      <c r="E187" s="36" t="e">
        <f>'SCC X Ano = Mecenato'!E221/'SCC X Ano = Mecenato'!E187-1</f>
        <v>#DIV/0!</v>
      </c>
      <c r="F187" s="36">
        <f>'SCC X Ano = Mecenato'!F221/'SCC X Ano = Mecenato'!F187-1</f>
        <v>0</v>
      </c>
      <c r="G187" s="36">
        <f>'SCC X Ano = Mecenato'!G221/'SCC X Ano = Mecenato'!G187-1</f>
        <v>-0.15145826442221899</v>
      </c>
      <c r="H187" s="36" t="e">
        <f>'SCC X Ano = Mecenato'!H221/'SCC X Ano = Mecenato'!H187-1</f>
        <v>#DIV/0!</v>
      </c>
      <c r="I187" s="36">
        <f>'SCC X Ano = Mecenato'!I221/'SCC X Ano = Mecenato'!I187-1</f>
        <v>-7.4053999515351743E-2</v>
      </c>
      <c r="J187" s="36">
        <f>'SCC X Ano = Mecenato'!J221/'SCC X Ano = Mecenato'!J187-1</f>
        <v>-0.42321077044216127</v>
      </c>
      <c r="K187" s="36" t="e">
        <f>'SCC X Ano = Mecenato'!K221/'SCC X Ano = Mecenato'!K187-1</f>
        <v>#DIV/0!</v>
      </c>
      <c r="L187" s="36">
        <f>'SCC X Ano = Mecenato'!L221/'SCC X Ano = Mecenato'!L187-1</f>
        <v>-0.14404389071193657</v>
      </c>
      <c r="N187" s="28"/>
      <c r="O187" s="32"/>
      <c r="P187" s="32"/>
      <c r="Q187" s="32"/>
      <c r="R187" s="32"/>
      <c r="S187" s="32"/>
      <c r="T187" s="32"/>
      <c r="U187" s="32"/>
      <c r="V187" s="32"/>
      <c r="W187" s="32"/>
      <c r="X187" s="32"/>
    </row>
    <row r="188" spans="1:24" x14ac:dyDescent="0.25">
      <c r="A188" s="28" t="s">
        <v>263</v>
      </c>
      <c r="B188" s="36" t="e">
        <f>'SCC X Ano = Mecenato'!B222/'SCC X Ano = Mecenato'!B188-1</f>
        <v>#DIV/0!</v>
      </c>
      <c r="C188" s="36" t="e">
        <f>'SCC X Ano = Mecenato'!C222/'SCC X Ano = Mecenato'!C188-1</f>
        <v>#DIV/0!</v>
      </c>
      <c r="D188" s="36" t="e">
        <f>'SCC X Ano = Mecenato'!D222/'SCC X Ano = Mecenato'!D188-1</f>
        <v>#DIV/0!</v>
      </c>
      <c r="E188" s="36" t="e">
        <f>'SCC X Ano = Mecenato'!E222/'SCC X Ano = Mecenato'!E188-1</f>
        <v>#DIV/0!</v>
      </c>
      <c r="F188" s="36" t="e">
        <f>'SCC X Ano = Mecenato'!F222/'SCC X Ano = Mecenato'!F188-1</f>
        <v>#DIV/0!</v>
      </c>
      <c r="G188" s="36" t="e">
        <f>'SCC X Ano = Mecenato'!G222/'SCC X Ano = Mecenato'!G188-1</f>
        <v>#DIV/0!</v>
      </c>
      <c r="H188" s="36" t="e">
        <f>'SCC X Ano = Mecenato'!H222/'SCC X Ano = Mecenato'!H188-1</f>
        <v>#DIV/0!</v>
      </c>
      <c r="I188" s="36" t="e">
        <f>'SCC X Ano = Mecenato'!I222/'SCC X Ano = Mecenato'!I188-1</f>
        <v>#DIV/0!</v>
      </c>
      <c r="J188" s="36" t="e">
        <f>'SCC X Ano = Mecenato'!J222/'SCC X Ano = Mecenato'!J188-1</f>
        <v>#DIV/0!</v>
      </c>
      <c r="K188" s="36" t="e">
        <f>'SCC X Ano = Mecenato'!K222/'SCC X Ano = Mecenato'!K188-1</f>
        <v>#DIV/0!</v>
      </c>
      <c r="L188" s="36">
        <f>'SCC X Ano = Mecenato'!L222/'SCC X Ano = Mecenato'!L188-1</f>
        <v>-1</v>
      </c>
      <c r="N188" s="28"/>
      <c r="O188" s="32"/>
      <c r="P188" s="32"/>
      <c r="Q188" s="32"/>
      <c r="R188" s="32"/>
      <c r="S188" s="32"/>
      <c r="T188" s="32"/>
      <c r="U188" s="32"/>
      <c r="V188" s="32"/>
      <c r="W188" s="32"/>
      <c r="X188" s="32"/>
    </row>
    <row r="189" spans="1:24" x14ac:dyDescent="0.25">
      <c r="A189" s="28" t="s">
        <v>264</v>
      </c>
      <c r="B189" s="36" t="e">
        <f>'SCC X Ano = Mecenato'!B223/'SCC X Ano = Mecenato'!B189-1</f>
        <v>#DIV/0!</v>
      </c>
      <c r="C189" s="36">
        <f>'SCC X Ano = Mecenato'!C223/'SCC X Ano = Mecenato'!C189-1</f>
        <v>-1</v>
      </c>
      <c r="D189" s="36" t="e">
        <f>'SCC X Ano = Mecenato'!D223/'SCC X Ano = Mecenato'!D189-1</f>
        <v>#DIV/0!</v>
      </c>
      <c r="E189" s="36" t="e">
        <f>'SCC X Ano = Mecenato'!E223/'SCC X Ano = Mecenato'!E189-1</f>
        <v>#DIV/0!</v>
      </c>
      <c r="F189" s="36" t="e">
        <f>'SCC X Ano = Mecenato'!F223/'SCC X Ano = Mecenato'!F189-1</f>
        <v>#DIV/0!</v>
      </c>
      <c r="G189" s="36" t="e">
        <f>'SCC X Ano = Mecenato'!G223/'SCC X Ano = Mecenato'!G189-1</f>
        <v>#DIV/0!</v>
      </c>
      <c r="H189" s="36" t="e">
        <f>'SCC X Ano = Mecenato'!H223/'SCC X Ano = Mecenato'!H189-1</f>
        <v>#DIV/0!</v>
      </c>
      <c r="I189" s="36">
        <f>'SCC X Ano = Mecenato'!I223/'SCC X Ano = Mecenato'!I189-1</f>
        <v>0</v>
      </c>
      <c r="J189" s="36" t="e">
        <f>'SCC X Ano = Mecenato'!J223/'SCC X Ano = Mecenato'!J189-1</f>
        <v>#DIV/0!</v>
      </c>
      <c r="K189" s="36" t="e">
        <f>'SCC X Ano = Mecenato'!K223/'SCC X Ano = Mecenato'!K189-1</f>
        <v>#DIV/0!</v>
      </c>
      <c r="L189" s="36">
        <f>'SCC X Ano = Mecenato'!L223/'SCC X Ano = Mecenato'!L189-1</f>
        <v>0.21275118329617904</v>
      </c>
      <c r="N189" s="28"/>
      <c r="O189" s="32"/>
      <c r="P189" s="32"/>
      <c r="Q189" s="32"/>
      <c r="R189" s="32"/>
      <c r="S189" s="32"/>
      <c r="T189" s="32"/>
      <c r="U189" s="32"/>
      <c r="V189" s="32"/>
      <c r="W189" s="32"/>
      <c r="X189" s="32"/>
    </row>
    <row r="190" spans="1:24" x14ac:dyDescent="0.25">
      <c r="A190" s="28" t="s">
        <v>265</v>
      </c>
      <c r="B190" s="36" t="e">
        <f>'SCC X Ano = Mecenato'!B224/'SCC X Ano = Mecenato'!B190-1</f>
        <v>#DIV/0!</v>
      </c>
      <c r="C190" s="36">
        <f>'SCC X Ano = Mecenato'!C224/'SCC X Ano = Mecenato'!C190-1</f>
        <v>4.1502031874980361E-2</v>
      </c>
      <c r="D190" s="36">
        <f>'SCC X Ano = Mecenato'!D224/'SCC X Ano = Mecenato'!D190-1</f>
        <v>7.4898079367277326E-2</v>
      </c>
      <c r="E190" s="36" t="e">
        <f>'SCC X Ano = Mecenato'!E224/'SCC X Ano = Mecenato'!E190-1</f>
        <v>#DIV/0!</v>
      </c>
      <c r="F190" s="36">
        <f>'SCC X Ano = Mecenato'!F224/'SCC X Ano = Mecenato'!F190-1</f>
        <v>-6.8611948038158066E-2</v>
      </c>
      <c r="G190" s="36">
        <f>'SCC X Ano = Mecenato'!G224/'SCC X Ano = Mecenato'!G190-1</f>
        <v>-0.10946738658874233</v>
      </c>
      <c r="H190" s="36" t="e">
        <f>'SCC X Ano = Mecenato'!H224/'SCC X Ano = Mecenato'!H190-1</f>
        <v>#DIV/0!</v>
      </c>
      <c r="I190" s="36">
        <f>'SCC X Ano = Mecenato'!I224/'SCC X Ano = Mecenato'!I190-1</f>
        <v>0.24912363628596434</v>
      </c>
      <c r="J190" s="36">
        <f>'SCC X Ano = Mecenato'!J224/'SCC X Ano = Mecenato'!J190-1</f>
        <v>-0.5544682994827792</v>
      </c>
      <c r="K190" s="36" t="e">
        <f>'SCC X Ano = Mecenato'!K224/'SCC X Ano = Mecenato'!K190-1</f>
        <v>#DIV/0!</v>
      </c>
      <c r="L190" s="36">
        <f>'SCC X Ano = Mecenato'!L224/'SCC X Ano = Mecenato'!L190-1</f>
        <v>3.9079154221201229E-2</v>
      </c>
      <c r="N190" s="28"/>
      <c r="O190" s="32"/>
      <c r="P190" s="32"/>
      <c r="Q190" s="32"/>
      <c r="R190" s="32"/>
      <c r="S190" s="32"/>
      <c r="T190" s="32"/>
      <c r="U190" s="32"/>
      <c r="V190" s="32"/>
      <c r="W190" s="32"/>
      <c r="X190" s="32"/>
    </row>
    <row r="191" spans="1:24" x14ac:dyDescent="0.25">
      <c r="A191" s="28" t="s">
        <v>266</v>
      </c>
      <c r="B191" s="36">
        <f>'SCC X Ano = Mecenato'!B225/'SCC X Ano = Mecenato'!B191-1</f>
        <v>-0.40022971445480515</v>
      </c>
      <c r="C191" s="36">
        <f>'SCC X Ano = Mecenato'!C225/'SCC X Ano = Mecenato'!C191-1</f>
        <v>0.12220728836987171</v>
      </c>
      <c r="D191" s="36">
        <f>'SCC X Ano = Mecenato'!D225/'SCC X Ano = Mecenato'!D191-1</f>
        <v>4.4156181798449712E-2</v>
      </c>
      <c r="E191" s="36" t="e">
        <f>'SCC X Ano = Mecenato'!E225/'SCC X Ano = Mecenato'!E191-1</f>
        <v>#DIV/0!</v>
      </c>
      <c r="F191" s="36">
        <f>'SCC X Ano = Mecenato'!F225/'SCC X Ano = Mecenato'!F191-1</f>
        <v>3.6862684750599728E-2</v>
      </c>
      <c r="G191" s="36">
        <f>'SCC X Ano = Mecenato'!G225/'SCC X Ano = Mecenato'!G191-1</f>
        <v>-1.7595386868170526E-2</v>
      </c>
      <c r="H191" s="36" t="e">
        <f>'SCC X Ano = Mecenato'!H225/'SCC X Ano = Mecenato'!H191-1</f>
        <v>#DIV/0!</v>
      </c>
      <c r="I191" s="36">
        <f>'SCC X Ano = Mecenato'!I225/'SCC X Ano = Mecenato'!I191-1</f>
        <v>3.4690076219741517E-2</v>
      </c>
      <c r="J191" s="36">
        <f>'SCC X Ano = Mecenato'!J225/'SCC X Ano = Mecenato'!J191-1</f>
        <v>-5.4250722248496253E-2</v>
      </c>
      <c r="K191" s="36" t="e">
        <f>'SCC X Ano = Mecenato'!K225/'SCC X Ano = Mecenato'!K191-1</f>
        <v>#DIV/0!</v>
      </c>
      <c r="L191" s="36">
        <f>'SCC X Ano = Mecenato'!L225/'SCC X Ano = Mecenato'!L191-1</f>
        <v>1.8801645389965094E-2</v>
      </c>
      <c r="N191" s="28"/>
      <c r="O191" s="32"/>
      <c r="P191" s="32"/>
      <c r="Q191" s="32"/>
      <c r="R191" s="32"/>
      <c r="S191" s="32"/>
      <c r="T191" s="32"/>
      <c r="U191" s="32"/>
      <c r="V191" s="32"/>
      <c r="W191" s="32"/>
      <c r="X191" s="32"/>
    </row>
    <row r="192" spans="1:24" x14ac:dyDescent="0.25">
      <c r="A192" s="28" t="s">
        <v>267</v>
      </c>
      <c r="B192" s="36" t="e">
        <f>'SCC X Ano = Mecenato'!B226/'SCC X Ano = Mecenato'!B192-1</f>
        <v>#DIV/0!</v>
      </c>
      <c r="C192" s="36">
        <f>'SCC X Ano = Mecenato'!C226/'SCC X Ano = Mecenato'!C192-1</f>
        <v>0</v>
      </c>
      <c r="D192" s="36">
        <f>'SCC X Ano = Mecenato'!D226/'SCC X Ano = Mecenato'!D192-1</f>
        <v>1.2383108501544924</v>
      </c>
      <c r="E192" s="36" t="e">
        <f>'SCC X Ano = Mecenato'!E226/'SCC X Ano = Mecenato'!E192-1</f>
        <v>#DIV/0!</v>
      </c>
      <c r="F192" s="36" t="e">
        <f>'SCC X Ano = Mecenato'!F226/'SCC X Ano = Mecenato'!F192-1</f>
        <v>#DIV/0!</v>
      </c>
      <c r="G192" s="36">
        <f>'SCC X Ano = Mecenato'!G226/'SCC X Ano = Mecenato'!G192-1</f>
        <v>0</v>
      </c>
      <c r="H192" s="36" t="e">
        <f>'SCC X Ano = Mecenato'!H226/'SCC X Ano = Mecenato'!H192-1</f>
        <v>#DIV/0!</v>
      </c>
      <c r="I192" s="36">
        <f>'SCC X Ano = Mecenato'!I226/'SCC X Ano = Mecenato'!I192-1</f>
        <v>0</v>
      </c>
      <c r="J192" s="36">
        <f>'SCC X Ano = Mecenato'!J226/'SCC X Ano = Mecenato'!J192-1</f>
        <v>0</v>
      </c>
      <c r="K192" s="36" t="e">
        <f>'SCC X Ano = Mecenato'!K226/'SCC X Ano = Mecenato'!K192-1</f>
        <v>#DIV/0!</v>
      </c>
      <c r="L192" s="36">
        <f>'SCC X Ano = Mecenato'!L226/'SCC X Ano = Mecenato'!L192-1</f>
        <v>0.12006793242498159</v>
      </c>
      <c r="N192" s="28"/>
      <c r="O192" s="32"/>
      <c r="P192" s="32"/>
      <c r="Q192" s="32"/>
      <c r="R192" s="32"/>
      <c r="S192" s="32"/>
      <c r="T192" s="32"/>
      <c r="U192" s="32"/>
      <c r="V192" s="32"/>
      <c r="W192" s="32"/>
      <c r="X192" s="32"/>
    </row>
    <row r="193" spans="1:24" x14ac:dyDescent="0.25">
      <c r="A193" s="28" t="s">
        <v>268</v>
      </c>
      <c r="B193" s="36">
        <f>'SCC X Ano = Mecenato'!B227/'SCC X Ano = Mecenato'!B193-1</f>
        <v>-0.10883948226264706</v>
      </c>
      <c r="C193" s="36">
        <f>'SCC X Ano = Mecenato'!C227/'SCC X Ano = Mecenato'!C193-1</f>
        <v>2.764814639257307E-2</v>
      </c>
      <c r="D193" s="36">
        <f>'SCC X Ano = Mecenato'!D227/'SCC X Ano = Mecenato'!D193-1</f>
        <v>-7.3301928835311392E-2</v>
      </c>
      <c r="E193" s="36" t="e">
        <f>'SCC X Ano = Mecenato'!E227/'SCC X Ano = Mecenato'!E193-1</f>
        <v>#DIV/0!</v>
      </c>
      <c r="F193" s="36">
        <f>'SCC X Ano = Mecenato'!F227/'SCC X Ano = Mecenato'!F193-1</f>
        <v>0.25550023803097743</v>
      </c>
      <c r="G193" s="36">
        <f>'SCC X Ano = Mecenato'!G227/'SCC X Ano = Mecenato'!G193-1</f>
        <v>1.7025614216978457E-2</v>
      </c>
      <c r="H193" s="36" t="e">
        <f>'SCC X Ano = Mecenato'!H227/'SCC X Ano = Mecenato'!H193-1</f>
        <v>#DIV/0!</v>
      </c>
      <c r="I193" s="36">
        <f>'SCC X Ano = Mecenato'!I227/'SCC X Ano = Mecenato'!I193-1</f>
        <v>0.13592727801358784</v>
      </c>
      <c r="J193" s="36">
        <f>'SCC X Ano = Mecenato'!J227/'SCC X Ano = Mecenato'!J193-1</f>
        <v>-9.809484848058625E-2</v>
      </c>
      <c r="K193" s="36" t="e">
        <f>'SCC X Ano = Mecenato'!K227/'SCC X Ano = Mecenato'!K193-1</f>
        <v>#DIV/0!</v>
      </c>
      <c r="L193" s="36">
        <f>'SCC X Ano = Mecenato'!L227/'SCC X Ano = Mecenato'!L193-1</f>
        <v>2.755779815425452E-2</v>
      </c>
      <c r="N193" s="28"/>
      <c r="O193" s="32"/>
      <c r="P193" s="32"/>
      <c r="Q193" s="32"/>
      <c r="R193" s="32"/>
      <c r="S193" s="32"/>
      <c r="T193" s="32"/>
      <c r="U193" s="32"/>
      <c r="V193" s="32"/>
      <c r="W193" s="32"/>
      <c r="X193" s="32"/>
    </row>
    <row r="194" spans="1:24" x14ac:dyDescent="0.25">
      <c r="A194" s="28" t="s">
        <v>269</v>
      </c>
      <c r="B194" s="36">
        <f>'SCC X Ano = Mecenato'!B228/'SCC X Ano = Mecenato'!B194-1</f>
        <v>-0.28773267341985376</v>
      </c>
      <c r="C194" s="36">
        <f>'SCC X Ano = Mecenato'!C228/'SCC X Ano = Mecenato'!C194-1</f>
        <v>2.3380673609951552E-2</v>
      </c>
      <c r="D194" s="36">
        <f>'SCC X Ano = Mecenato'!D228/'SCC X Ano = Mecenato'!D194-1</f>
        <v>-2.7365879819541972E-3</v>
      </c>
      <c r="E194" s="36" t="e">
        <f>'SCC X Ano = Mecenato'!E228/'SCC X Ano = Mecenato'!E194-1</f>
        <v>#DIV/0!</v>
      </c>
      <c r="F194" s="36">
        <f>'SCC X Ano = Mecenato'!F228/'SCC X Ano = Mecenato'!F194-1</f>
        <v>6.5580099727361674E-2</v>
      </c>
      <c r="G194" s="36">
        <f>'SCC X Ano = Mecenato'!G228/'SCC X Ano = Mecenato'!G194-1</f>
        <v>3.0798756117000892E-4</v>
      </c>
      <c r="H194" s="36" t="e">
        <f>'SCC X Ano = Mecenato'!H228/'SCC X Ano = Mecenato'!H194-1</f>
        <v>#DIV/0!</v>
      </c>
      <c r="I194" s="36">
        <f>'SCC X Ano = Mecenato'!I228/'SCC X Ano = Mecenato'!I194-1</f>
        <v>2.7049158361681203E-2</v>
      </c>
      <c r="J194" s="36">
        <f>'SCC X Ano = Mecenato'!J228/'SCC X Ano = Mecenato'!J194-1</f>
        <v>-4.3132657188181045E-2</v>
      </c>
      <c r="K194" s="36" t="e">
        <f>'SCC X Ano = Mecenato'!K228/'SCC X Ano = Mecenato'!K194-1</f>
        <v>#DIV/0!</v>
      </c>
      <c r="L194" s="36">
        <f>'SCC X Ano = Mecenato'!L228/'SCC X Ano = Mecenato'!L194-1</f>
        <v>-4.4449716762529068E-4</v>
      </c>
      <c r="N194" s="28"/>
      <c r="O194" s="32"/>
      <c r="P194" s="32"/>
      <c r="Q194" s="32"/>
      <c r="R194" s="32"/>
      <c r="S194" s="32"/>
      <c r="T194" s="32"/>
      <c r="U194" s="32"/>
      <c r="V194" s="32"/>
      <c r="W194" s="32"/>
      <c r="X194" s="32"/>
    </row>
    <row r="195" spans="1:24" x14ac:dyDescent="0.25">
      <c r="A195" s="28" t="s">
        <v>270</v>
      </c>
      <c r="B195" s="36">
        <f>'SCC X Ano = Mecenato'!B229/'SCC X Ano = Mecenato'!B195-1</f>
        <v>0</v>
      </c>
      <c r="C195" s="36">
        <f>'SCC X Ano = Mecenato'!C229/'SCC X Ano = Mecenato'!C195-1</f>
        <v>-2.3524079811696574E-2</v>
      </c>
      <c r="D195" s="36">
        <f>'SCC X Ano = Mecenato'!D229/'SCC X Ano = Mecenato'!D195-1</f>
        <v>-9.0408291823320885E-2</v>
      </c>
      <c r="E195" s="36" t="e">
        <f>'SCC X Ano = Mecenato'!E229/'SCC X Ano = Mecenato'!E195-1</f>
        <v>#DIV/0!</v>
      </c>
      <c r="F195" s="36">
        <f>'SCC X Ano = Mecenato'!F229/'SCC X Ano = Mecenato'!F195-1</f>
        <v>0</v>
      </c>
      <c r="G195" s="36">
        <f>'SCC X Ano = Mecenato'!G229/'SCC X Ano = Mecenato'!G195-1</f>
        <v>2.0713801323957171E-3</v>
      </c>
      <c r="H195" s="36" t="e">
        <f>'SCC X Ano = Mecenato'!H229/'SCC X Ano = Mecenato'!H195-1</f>
        <v>#DIV/0!</v>
      </c>
      <c r="I195" s="36">
        <f>'SCC X Ano = Mecenato'!I229/'SCC X Ano = Mecenato'!I195-1</f>
        <v>2.9118002588920833E-2</v>
      </c>
      <c r="J195" s="36">
        <f>'SCC X Ano = Mecenato'!J229/'SCC X Ano = Mecenato'!J195-1</f>
        <v>-1.1326440357909862E-2</v>
      </c>
      <c r="K195" s="36" t="e">
        <f>'SCC X Ano = Mecenato'!K229/'SCC X Ano = Mecenato'!K195-1</f>
        <v>#DIV/0!</v>
      </c>
      <c r="L195" s="36">
        <f>'SCC X Ano = Mecenato'!L229/'SCC X Ano = Mecenato'!L195-1</f>
        <v>-9.6452482728890399E-3</v>
      </c>
      <c r="N195" s="28"/>
      <c r="O195" s="32"/>
      <c r="P195" s="32"/>
      <c r="Q195" s="32"/>
      <c r="R195" s="32"/>
      <c r="S195" s="32"/>
      <c r="T195" s="32"/>
      <c r="U195" s="32"/>
      <c r="V195" s="32"/>
      <c r="W195" s="32"/>
      <c r="X195" s="32"/>
    </row>
    <row r="196" spans="1:24" x14ac:dyDescent="0.25">
      <c r="A196" s="28" t="s">
        <v>271</v>
      </c>
      <c r="B196" s="36">
        <f>'SCC X Ano = Mecenato'!B230/'SCC X Ano = Mecenato'!B196-1</f>
        <v>0</v>
      </c>
      <c r="C196" s="36">
        <f>'SCC X Ano = Mecenato'!C230/'SCC X Ano = Mecenato'!C196-1</f>
        <v>3.8306064707643639E-2</v>
      </c>
      <c r="D196" s="36">
        <f>'SCC X Ano = Mecenato'!D230/'SCC X Ano = Mecenato'!D196-1</f>
        <v>0.12539844289953295</v>
      </c>
      <c r="E196" s="36" t="e">
        <f>'SCC X Ano = Mecenato'!E230/'SCC X Ano = Mecenato'!E196-1</f>
        <v>#DIV/0!</v>
      </c>
      <c r="F196" s="36">
        <f>'SCC X Ano = Mecenato'!F230/'SCC X Ano = Mecenato'!F196-1</f>
        <v>-4.4024068338615607E-2</v>
      </c>
      <c r="G196" s="36">
        <f>'SCC X Ano = Mecenato'!G230/'SCC X Ano = Mecenato'!G196-1</f>
        <v>-2.7217863459527702E-3</v>
      </c>
      <c r="H196" s="36" t="e">
        <f>'SCC X Ano = Mecenato'!H230/'SCC X Ano = Mecenato'!H196-1</f>
        <v>#DIV/0!</v>
      </c>
      <c r="I196" s="36">
        <f>'SCC X Ano = Mecenato'!I230/'SCC X Ano = Mecenato'!I196-1</f>
        <v>2.4677409652039461E-2</v>
      </c>
      <c r="J196" s="36">
        <f>'SCC X Ano = Mecenato'!J230/'SCC X Ano = Mecenato'!J196-1</f>
        <v>-5.2471412245548299E-3</v>
      </c>
      <c r="K196" s="36" t="e">
        <f>'SCC X Ano = Mecenato'!K230/'SCC X Ano = Mecenato'!K196-1</f>
        <v>#DIV/0!</v>
      </c>
      <c r="L196" s="36">
        <f>'SCC X Ano = Mecenato'!L230/'SCC X Ano = Mecenato'!L196-1</f>
        <v>2.6337057711740552E-2</v>
      </c>
      <c r="N196" s="28"/>
      <c r="O196" s="32"/>
      <c r="P196" s="32"/>
      <c r="Q196" s="32"/>
      <c r="R196" s="32"/>
      <c r="S196" s="32"/>
      <c r="T196" s="32"/>
      <c r="U196" s="32"/>
      <c r="V196" s="32"/>
      <c r="W196" s="32"/>
      <c r="X196" s="32"/>
    </row>
    <row r="197" spans="1:24" x14ac:dyDescent="0.25">
      <c r="A197" s="28" t="s">
        <v>272</v>
      </c>
      <c r="B197" s="36">
        <f>'SCC X Ano = Mecenato'!B231/'SCC X Ano = Mecenato'!B197-1</f>
        <v>-9.7151417971035881E-2</v>
      </c>
      <c r="C197" s="36">
        <f>'SCC X Ano = Mecenato'!C231/'SCC X Ano = Mecenato'!C197-1</f>
        <v>1.3859034928115799E-2</v>
      </c>
      <c r="D197" s="36">
        <f>'SCC X Ano = Mecenato'!D231/'SCC X Ano = Mecenato'!D197-1</f>
        <v>6.0571317964068117E-2</v>
      </c>
      <c r="E197" s="36" t="e">
        <f>'SCC X Ano = Mecenato'!E231/'SCC X Ano = Mecenato'!E197-1</f>
        <v>#DIV/0!</v>
      </c>
      <c r="F197" s="36">
        <f>'SCC X Ano = Mecenato'!F231/'SCC X Ano = Mecenato'!F197-1</f>
        <v>-4.2755776674477719E-2</v>
      </c>
      <c r="G197" s="36">
        <f>'SCC X Ano = Mecenato'!G231/'SCC X Ano = Mecenato'!G197-1</f>
        <v>6.2934214675062883E-2</v>
      </c>
      <c r="H197" s="36" t="e">
        <f>'SCC X Ano = Mecenato'!H231/'SCC X Ano = Mecenato'!H197-1</f>
        <v>#DIV/0!</v>
      </c>
      <c r="I197" s="36">
        <f>'SCC X Ano = Mecenato'!I231/'SCC X Ano = Mecenato'!I197-1</f>
        <v>3.039356981360597E-2</v>
      </c>
      <c r="J197" s="36">
        <f>'SCC X Ano = Mecenato'!J231/'SCC X Ano = Mecenato'!J197-1</f>
        <v>-8.6775608887452726E-3</v>
      </c>
      <c r="K197" s="36" t="e">
        <f>'SCC X Ano = Mecenato'!K231/'SCC X Ano = Mecenato'!K197-1</f>
        <v>#DIV/0!</v>
      </c>
      <c r="L197" s="36">
        <f>'SCC X Ano = Mecenato'!L231/'SCC X Ano = Mecenato'!L197-1</f>
        <v>1.410772082849121E-2</v>
      </c>
      <c r="N197" s="28"/>
      <c r="O197" s="32"/>
      <c r="P197" s="32"/>
      <c r="Q197" s="32"/>
      <c r="R197" s="32"/>
      <c r="S197" s="32"/>
      <c r="T197" s="32"/>
      <c r="U197" s="32"/>
      <c r="V197" s="32"/>
      <c r="W197" s="32"/>
      <c r="X197" s="32"/>
    </row>
    <row r="198" spans="1:24" x14ac:dyDescent="0.25">
      <c r="A198" s="28" t="s">
        <v>273</v>
      </c>
      <c r="B198" s="36" t="e">
        <f>'SCC X Ano = Mecenato'!B232/'SCC X Ano = Mecenato'!B198-1</f>
        <v>#DIV/0!</v>
      </c>
      <c r="C198" s="36">
        <f>'SCC X Ano = Mecenato'!C232/'SCC X Ano = Mecenato'!C198-1</f>
        <v>0.73711991919193376</v>
      </c>
      <c r="D198" s="36" t="e">
        <f>'SCC X Ano = Mecenato'!D232/'SCC X Ano = Mecenato'!D198-1</f>
        <v>#DIV/0!</v>
      </c>
      <c r="E198" s="36" t="e">
        <f>'SCC X Ano = Mecenato'!E232/'SCC X Ano = Mecenato'!E198-1</f>
        <v>#DIV/0!</v>
      </c>
      <c r="F198" s="36" t="e">
        <f>'SCC X Ano = Mecenato'!F232/'SCC X Ano = Mecenato'!F198-1</f>
        <v>#DIV/0!</v>
      </c>
      <c r="G198" s="36" t="e">
        <f>'SCC X Ano = Mecenato'!G232/'SCC X Ano = Mecenato'!G198-1</f>
        <v>#DIV/0!</v>
      </c>
      <c r="H198" s="36" t="e">
        <f>'SCC X Ano = Mecenato'!H232/'SCC X Ano = Mecenato'!H198-1</f>
        <v>#DIV/0!</v>
      </c>
      <c r="I198" s="36">
        <f>'SCC X Ano = Mecenato'!I232/'SCC X Ano = Mecenato'!I198-1</f>
        <v>2.4844720496894457E-2</v>
      </c>
      <c r="J198" s="36" t="e">
        <f>'SCC X Ano = Mecenato'!J232/'SCC X Ano = Mecenato'!J198-1</f>
        <v>#DIV/0!</v>
      </c>
      <c r="K198" s="36" t="e">
        <f>'SCC X Ano = Mecenato'!K232/'SCC X Ano = Mecenato'!K198-1</f>
        <v>#DIV/0!</v>
      </c>
      <c r="L198" s="36">
        <f>'SCC X Ano = Mecenato'!L232/'SCC X Ano = Mecenato'!L198-1</f>
        <v>0.32412700357074686</v>
      </c>
      <c r="N198" s="28"/>
      <c r="O198" s="32"/>
      <c r="P198" s="32"/>
      <c r="Q198" s="32"/>
      <c r="R198" s="32"/>
      <c r="S198" s="32"/>
      <c r="T198" s="32"/>
      <c r="U198" s="32"/>
      <c r="V198" s="32"/>
      <c r="W198" s="32"/>
      <c r="X198" s="32"/>
    </row>
    <row r="199" spans="1:24" x14ac:dyDescent="0.25">
      <c r="A199" s="28" t="s">
        <v>274</v>
      </c>
      <c r="B199" s="36" t="e">
        <f>'SCC X Ano = Mecenato'!B233/'SCC X Ano = Mecenato'!B199-1</f>
        <v>#DIV/0!</v>
      </c>
      <c r="C199" s="36">
        <f>'SCC X Ano = Mecenato'!C233/'SCC X Ano = Mecenato'!C199-1</f>
        <v>2.9445762778601781E-2</v>
      </c>
      <c r="D199" s="36" t="e">
        <f>'SCC X Ano = Mecenato'!D233/'SCC X Ano = Mecenato'!D199-1</f>
        <v>#DIV/0!</v>
      </c>
      <c r="E199" s="36" t="e">
        <f>'SCC X Ano = Mecenato'!E233/'SCC X Ano = Mecenato'!E199-1</f>
        <v>#DIV/0!</v>
      </c>
      <c r="F199" s="36" t="e">
        <f>'SCC X Ano = Mecenato'!F233/'SCC X Ano = Mecenato'!F199-1</f>
        <v>#DIV/0!</v>
      </c>
      <c r="G199" s="36">
        <f>'SCC X Ano = Mecenato'!G233/'SCC X Ano = Mecenato'!G199-1</f>
        <v>0</v>
      </c>
      <c r="H199" s="36" t="e">
        <f>'SCC X Ano = Mecenato'!H233/'SCC X Ano = Mecenato'!H199-1</f>
        <v>#DIV/0!</v>
      </c>
      <c r="I199" s="36">
        <f>'SCC X Ano = Mecenato'!I233/'SCC X Ano = Mecenato'!I199-1</f>
        <v>0</v>
      </c>
      <c r="J199" s="36" t="e">
        <f>'SCC X Ano = Mecenato'!J233/'SCC X Ano = Mecenato'!J199-1</f>
        <v>#DIV/0!</v>
      </c>
      <c r="K199" s="36" t="e">
        <f>'SCC X Ano = Mecenato'!K233/'SCC X Ano = Mecenato'!K199-1</f>
        <v>#DIV/0!</v>
      </c>
      <c r="L199" s="36">
        <f>'SCC X Ano = Mecenato'!L233/'SCC X Ano = Mecenato'!L199-1</f>
        <v>0.1581064023030283</v>
      </c>
      <c r="N199" s="28"/>
      <c r="O199" s="32"/>
      <c r="P199" s="32"/>
      <c r="Q199" s="32"/>
      <c r="R199" s="32"/>
      <c r="S199" s="32"/>
      <c r="T199" s="32"/>
      <c r="U199" s="32"/>
      <c r="V199" s="32"/>
      <c r="W199" s="32"/>
      <c r="X199" s="32"/>
    </row>
    <row r="200" spans="1:24" x14ac:dyDescent="0.25">
      <c r="A200" s="28" t="s">
        <v>275</v>
      </c>
      <c r="B200" s="36" t="e">
        <f>'SCC X Ano = Mecenato'!B234/'SCC X Ano = Mecenato'!B200-1</f>
        <v>#DIV/0!</v>
      </c>
      <c r="C200" s="36">
        <f>'SCC X Ano = Mecenato'!C234/'SCC X Ano = Mecenato'!C200-1</f>
        <v>0.14914080438787547</v>
      </c>
      <c r="D200" s="36">
        <f>'SCC X Ano = Mecenato'!D234/'SCC X Ano = Mecenato'!D200-1</f>
        <v>2.208223557019755</v>
      </c>
      <c r="E200" s="36" t="e">
        <f>'SCC X Ano = Mecenato'!E234/'SCC X Ano = Mecenato'!E200-1</f>
        <v>#DIV/0!</v>
      </c>
      <c r="F200" s="36" t="e">
        <f>'SCC X Ano = Mecenato'!F234/'SCC X Ano = Mecenato'!F200-1</f>
        <v>#DIV/0!</v>
      </c>
      <c r="G200" s="36">
        <f>'SCC X Ano = Mecenato'!G234/'SCC X Ano = Mecenato'!G200-1</f>
        <v>0.30617228008027841</v>
      </c>
      <c r="H200" s="36" t="e">
        <f>'SCC X Ano = Mecenato'!H234/'SCC X Ano = Mecenato'!H200-1</f>
        <v>#DIV/0!</v>
      </c>
      <c r="I200" s="36">
        <f>'SCC X Ano = Mecenato'!I234/'SCC X Ano = Mecenato'!I200-1</f>
        <v>6.6716539934581709E-2</v>
      </c>
      <c r="J200" s="36" t="e">
        <f>'SCC X Ano = Mecenato'!J234/'SCC X Ano = Mecenato'!J200-1</f>
        <v>#DIV/0!</v>
      </c>
      <c r="K200" s="36" t="e">
        <f>'SCC X Ano = Mecenato'!K234/'SCC X Ano = Mecenato'!K200-1</f>
        <v>#DIV/0!</v>
      </c>
      <c r="L200" s="36">
        <f>'SCC X Ano = Mecenato'!L234/'SCC X Ano = Mecenato'!L200-1</f>
        <v>0.1335864073396289</v>
      </c>
      <c r="N200" s="28"/>
      <c r="O200" s="32"/>
      <c r="P200" s="32"/>
      <c r="Q200" s="32"/>
      <c r="R200" s="32"/>
      <c r="S200" s="32"/>
      <c r="T200" s="32"/>
      <c r="U200" s="32"/>
      <c r="V200" s="32"/>
      <c r="W200" s="32"/>
      <c r="X200" s="32"/>
    </row>
    <row r="201" spans="1:24" x14ac:dyDescent="0.25">
      <c r="A201" s="28" t="s">
        <v>276</v>
      </c>
      <c r="B201" s="36">
        <f>'SCC X Ano = Mecenato'!B235/'SCC X Ano = Mecenato'!B201-1</f>
        <v>0</v>
      </c>
      <c r="C201" s="36">
        <f>'SCC X Ano = Mecenato'!C235/'SCC X Ano = Mecenato'!C201-1</f>
        <v>0.24445319784257857</v>
      </c>
      <c r="D201" s="36">
        <f>'SCC X Ano = Mecenato'!D235/'SCC X Ano = Mecenato'!D201-1</f>
        <v>2.8499211747160302E-2</v>
      </c>
      <c r="E201" s="36" t="e">
        <f>'SCC X Ano = Mecenato'!E235/'SCC X Ano = Mecenato'!E201-1</f>
        <v>#DIV/0!</v>
      </c>
      <c r="F201" s="36">
        <f>'SCC X Ano = Mecenato'!F235/'SCC X Ano = Mecenato'!F201-1</f>
        <v>0</v>
      </c>
      <c r="G201" s="36">
        <f>'SCC X Ano = Mecenato'!G235/'SCC X Ano = Mecenato'!G201-1</f>
        <v>0.44324390341450948</v>
      </c>
      <c r="H201" s="36" t="e">
        <f>'SCC X Ano = Mecenato'!H235/'SCC X Ano = Mecenato'!H201-1</f>
        <v>#DIV/0!</v>
      </c>
      <c r="I201" s="36">
        <f>'SCC X Ano = Mecenato'!I235/'SCC X Ano = Mecenato'!I201-1</f>
        <v>5.5127277218250725E-2</v>
      </c>
      <c r="J201" s="36">
        <f>'SCC X Ano = Mecenato'!J235/'SCC X Ano = Mecenato'!J201-1</f>
        <v>-0.37726784621249754</v>
      </c>
      <c r="K201" s="36" t="e">
        <f>'SCC X Ano = Mecenato'!K235/'SCC X Ano = Mecenato'!K201-1</f>
        <v>#DIV/0!</v>
      </c>
      <c r="L201" s="36">
        <f>'SCC X Ano = Mecenato'!L235/'SCC X Ano = Mecenato'!L201-1</f>
        <v>1.6248896575908445E-2</v>
      </c>
      <c r="N201" s="28"/>
      <c r="O201" s="32"/>
      <c r="P201" s="32"/>
      <c r="Q201" s="32"/>
      <c r="R201" s="32"/>
      <c r="S201" s="32"/>
      <c r="T201" s="32"/>
      <c r="U201" s="32"/>
      <c r="V201" s="32"/>
      <c r="W201" s="32"/>
      <c r="X201" s="32"/>
    </row>
    <row r="202" spans="1:24" x14ac:dyDescent="0.25">
      <c r="A202" s="28" t="s">
        <v>6</v>
      </c>
      <c r="B202" s="36">
        <f>'SCC X Ano = Mecenato'!B236/'SCC X Ano = Mecenato'!B202-1</f>
        <v>-0.21677751930892375</v>
      </c>
      <c r="C202" s="36">
        <f>'SCC X Ano = Mecenato'!C236/'SCC X Ano = Mecenato'!C202-1</f>
        <v>4.7703921139105265E-2</v>
      </c>
      <c r="D202" s="36">
        <f>'SCC X Ano = Mecenato'!D236/'SCC X Ano = Mecenato'!D202-1</f>
        <v>-2.3199761547504361E-3</v>
      </c>
      <c r="E202" s="36" t="e">
        <f>'SCC X Ano = Mecenato'!E236/'SCC X Ano = Mecenato'!E202-1</f>
        <v>#DIV/0!</v>
      </c>
      <c r="F202" s="36">
        <f>'SCC X Ano = Mecenato'!F236/'SCC X Ano = Mecenato'!F202-1</f>
        <v>7.5320132152840724E-2</v>
      </c>
      <c r="G202" s="36">
        <f>'SCC X Ano = Mecenato'!G236/'SCC X Ano = Mecenato'!G202-1</f>
        <v>4.6404740450325388E-3</v>
      </c>
      <c r="H202" s="36" t="e">
        <f>'SCC X Ano = Mecenato'!H236/'SCC X Ano = Mecenato'!H202-1</f>
        <v>#DIV/0!</v>
      </c>
      <c r="I202" s="36">
        <f>'SCC X Ano = Mecenato'!I236/'SCC X Ano = Mecenato'!I202-1</f>
        <v>7.6088493192127737E-2</v>
      </c>
      <c r="J202" s="36">
        <f>'SCC X Ano = Mecenato'!J236/'SCC X Ano = Mecenato'!J202-1</f>
        <v>-5.4957412791622362E-2</v>
      </c>
      <c r="K202" s="36" t="e">
        <f>'SCC X Ano = Mecenato'!K236/'SCC X Ano = Mecenato'!K202-1</f>
        <v>#DIV/0!</v>
      </c>
      <c r="L202" s="36">
        <f>'SCC X Ano = Mecenato'!L236/'SCC X Ano = Mecenato'!L202-1</f>
        <v>1.8114767585794445E-2</v>
      </c>
      <c r="N202" s="28"/>
      <c r="O202" s="32"/>
      <c r="P202" s="32"/>
      <c r="Q202" s="32"/>
      <c r="R202" s="32"/>
      <c r="S202" s="32"/>
      <c r="T202" s="32"/>
      <c r="U202" s="32"/>
      <c r="V202" s="32"/>
      <c r="W202" s="32"/>
      <c r="X202" s="32"/>
    </row>
    <row r="203" spans="1:24" x14ac:dyDescent="0.25"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</row>
    <row r="204" spans="1:24" x14ac:dyDescent="0.25"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</row>
    <row r="205" spans="1:24" x14ac:dyDescent="0.25"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</row>
    <row r="206" spans="1:24" x14ac:dyDescent="0.25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</row>
    <row r="207" spans="1:24" x14ac:dyDescent="0.25">
      <c r="A207" s="28"/>
      <c r="B207" s="30">
        <v>2014</v>
      </c>
      <c r="C207" s="30">
        <v>2014</v>
      </c>
      <c r="D207" s="30">
        <v>2014</v>
      </c>
      <c r="E207" s="30">
        <v>2014</v>
      </c>
      <c r="F207" s="30">
        <v>2014</v>
      </c>
      <c r="G207" s="30">
        <v>2014</v>
      </c>
      <c r="H207" s="30">
        <v>2014</v>
      </c>
      <c r="I207" s="30">
        <v>2014</v>
      </c>
      <c r="J207" s="30">
        <v>2014</v>
      </c>
      <c r="K207" s="30">
        <v>2014</v>
      </c>
    </row>
    <row r="208" spans="1:24" x14ac:dyDescent="0.25">
      <c r="A208" s="28"/>
      <c r="B208" s="28" t="s">
        <v>283</v>
      </c>
      <c r="C208" s="28" t="s">
        <v>284</v>
      </c>
      <c r="D208" s="28" t="s">
        <v>285</v>
      </c>
      <c r="E208" s="28" t="s">
        <v>286</v>
      </c>
      <c r="F208" s="28" t="s">
        <v>287</v>
      </c>
      <c r="G208" s="28" t="s">
        <v>288</v>
      </c>
      <c r="H208" s="28" t="s">
        <v>289</v>
      </c>
      <c r="I208" s="28" t="s">
        <v>290</v>
      </c>
      <c r="J208" s="28" t="s">
        <v>291</v>
      </c>
      <c r="K208" s="28" t="s">
        <v>292</v>
      </c>
      <c r="L208" s="28" t="s">
        <v>293</v>
      </c>
      <c r="O208" s="28"/>
      <c r="P208" s="28"/>
      <c r="Q208" s="28"/>
      <c r="R208" s="28"/>
      <c r="S208" s="28"/>
      <c r="T208" s="28"/>
      <c r="U208" s="28"/>
      <c r="V208" s="28"/>
      <c r="W208" s="28"/>
      <c r="X208" s="28"/>
    </row>
    <row r="209" spans="1:24" x14ac:dyDescent="0.25">
      <c r="A209" s="28" t="s">
        <v>250</v>
      </c>
      <c r="B209" s="36" t="e">
        <f>'SCC X Ano = Mecenato'!B243/'SCC X Ano = Mecenato'!B209-1</f>
        <v>#DIV/0!</v>
      </c>
      <c r="C209" s="36" t="e">
        <f>'SCC X Ano = Mecenato'!C243/'SCC X Ano = Mecenato'!C209-1</f>
        <v>#DIV/0!</v>
      </c>
      <c r="D209" s="36">
        <f>'SCC X Ano = Mecenato'!D243/'SCC X Ano = Mecenato'!D209-1</f>
        <v>0.81967213114754123</v>
      </c>
      <c r="E209" s="36" t="e">
        <f>'SCC X Ano = Mecenato'!E243/'SCC X Ano = Mecenato'!E209-1</f>
        <v>#DIV/0!</v>
      </c>
      <c r="F209" s="36" t="e">
        <f>'SCC X Ano = Mecenato'!F243/'SCC X Ano = Mecenato'!F209-1</f>
        <v>#DIV/0!</v>
      </c>
      <c r="G209" s="36" t="e">
        <f>'SCC X Ano = Mecenato'!G243/'SCC X Ano = Mecenato'!G209-1</f>
        <v>#DIV/0!</v>
      </c>
      <c r="H209" s="36" t="e">
        <f>'SCC X Ano = Mecenato'!H243/'SCC X Ano = Mecenato'!H209-1</f>
        <v>#DIV/0!</v>
      </c>
      <c r="I209" s="36" t="e">
        <f>'SCC X Ano = Mecenato'!I243/'SCC X Ano = Mecenato'!I209-1</f>
        <v>#DIV/0!</v>
      </c>
      <c r="J209" s="36" t="e">
        <f>'SCC X Ano = Mecenato'!J243/'SCC X Ano = Mecenato'!J209-1</f>
        <v>#DIV/0!</v>
      </c>
      <c r="K209" s="36" t="e">
        <f>'SCC X Ano = Mecenato'!K243/'SCC X Ano = Mecenato'!K209-1</f>
        <v>#DIV/0!</v>
      </c>
      <c r="L209" s="36">
        <f>'SCC X Ano = Mecenato'!L243/'SCC X Ano = Mecenato'!L209-1</f>
        <v>1.099683606557377</v>
      </c>
      <c r="N209" s="28"/>
      <c r="O209" s="32"/>
      <c r="P209" s="32"/>
      <c r="Q209" s="32"/>
      <c r="R209" s="32"/>
      <c r="S209" s="32"/>
      <c r="T209" s="32"/>
      <c r="U209" s="32"/>
      <c r="V209" s="32"/>
      <c r="W209" s="32"/>
      <c r="X209" s="32"/>
    </row>
    <row r="210" spans="1:24" x14ac:dyDescent="0.25">
      <c r="A210" s="28" t="s">
        <v>251</v>
      </c>
      <c r="B210" s="36" t="e">
        <f>'SCC X Ano = Mecenato'!B244/'SCC X Ano = Mecenato'!B210-1</f>
        <v>#DIV/0!</v>
      </c>
      <c r="C210" s="36" t="e">
        <f>'SCC X Ano = Mecenato'!C244/'SCC X Ano = Mecenato'!C210-1</f>
        <v>#DIV/0!</v>
      </c>
      <c r="D210" s="36" t="e">
        <f>'SCC X Ano = Mecenato'!D244/'SCC X Ano = Mecenato'!D210-1</f>
        <v>#DIV/0!</v>
      </c>
      <c r="E210" s="36" t="e">
        <f>'SCC X Ano = Mecenato'!E244/'SCC X Ano = Mecenato'!E210-1</f>
        <v>#DIV/0!</v>
      </c>
      <c r="F210" s="36" t="e">
        <f>'SCC X Ano = Mecenato'!F244/'SCC X Ano = Mecenato'!F210-1</f>
        <v>#DIV/0!</v>
      </c>
      <c r="G210" s="36" t="e">
        <f>'SCC X Ano = Mecenato'!G244/'SCC X Ano = Mecenato'!G210-1</f>
        <v>#DIV/0!</v>
      </c>
      <c r="H210" s="36" t="e">
        <f>'SCC X Ano = Mecenato'!H244/'SCC X Ano = Mecenato'!H210-1</f>
        <v>#DIV/0!</v>
      </c>
      <c r="I210" s="36" t="e">
        <f>'SCC X Ano = Mecenato'!I244/'SCC X Ano = Mecenato'!I210-1</f>
        <v>#DIV/0!</v>
      </c>
      <c r="J210" s="36" t="e">
        <f>'SCC X Ano = Mecenato'!J244/'SCC X Ano = Mecenato'!J210-1</f>
        <v>#DIV/0!</v>
      </c>
      <c r="K210" s="36" t="e">
        <f>'SCC X Ano = Mecenato'!K244/'SCC X Ano = Mecenato'!K210-1</f>
        <v>#DIV/0!</v>
      </c>
      <c r="L210" s="36" t="e">
        <f>'SCC X Ano = Mecenato'!L244/'SCC X Ano = Mecenato'!L210-1</f>
        <v>#DIV/0!</v>
      </c>
      <c r="N210" s="28"/>
      <c r="O210" s="32"/>
      <c r="P210" s="32"/>
      <c r="Q210" s="32"/>
      <c r="R210" s="32"/>
      <c r="S210" s="32"/>
      <c r="T210" s="32"/>
      <c r="U210" s="32"/>
      <c r="V210" s="32"/>
      <c r="W210" s="32"/>
      <c r="X210" s="32"/>
    </row>
    <row r="211" spans="1:24" x14ac:dyDescent="0.25">
      <c r="A211" s="28" t="s">
        <v>252</v>
      </c>
      <c r="B211" s="36" t="e">
        <f>'SCC X Ano = Mecenato'!B245/'SCC X Ano = Mecenato'!B211-1</f>
        <v>#DIV/0!</v>
      </c>
      <c r="C211" s="36">
        <f>'SCC X Ano = Mecenato'!C245/'SCC X Ano = Mecenato'!C211-1</f>
        <v>0</v>
      </c>
      <c r="D211" s="36" t="e">
        <f>'SCC X Ano = Mecenato'!D245/'SCC X Ano = Mecenato'!D211-1</f>
        <v>#DIV/0!</v>
      </c>
      <c r="E211" s="36" t="e">
        <f>'SCC X Ano = Mecenato'!E245/'SCC X Ano = Mecenato'!E211-1</f>
        <v>#DIV/0!</v>
      </c>
      <c r="F211" s="36" t="e">
        <f>'SCC X Ano = Mecenato'!F245/'SCC X Ano = Mecenato'!F211-1</f>
        <v>#DIV/0!</v>
      </c>
      <c r="G211" s="36">
        <f>'SCC X Ano = Mecenato'!G245/'SCC X Ano = Mecenato'!G211-1</f>
        <v>0</v>
      </c>
      <c r="H211" s="36" t="e">
        <f>'SCC X Ano = Mecenato'!H245/'SCC X Ano = Mecenato'!H211-1</f>
        <v>#DIV/0!</v>
      </c>
      <c r="I211" s="36">
        <f>'SCC X Ano = Mecenato'!I245/'SCC X Ano = Mecenato'!I211-1</f>
        <v>0</v>
      </c>
      <c r="J211" s="36">
        <f>'SCC X Ano = Mecenato'!J245/'SCC X Ano = Mecenato'!J211-1</f>
        <v>0</v>
      </c>
      <c r="K211" s="36" t="e">
        <f>'SCC X Ano = Mecenato'!K245/'SCC X Ano = Mecenato'!K211-1</f>
        <v>#DIV/0!</v>
      </c>
      <c r="L211" s="36">
        <f>'SCC X Ano = Mecenato'!L245/'SCC X Ano = Mecenato'!L211-1</f>
        <v>0</v>
      </c>
      <c r="N211" s="28"/>
      <c r="O211" s="32"/>
      <c r="P211" s="32"/>
      <c r="Q211" s="32"/>
      <c r="R211" s="32"/>
      <c r="S211" s="32"/>
      <c r="T211" s="32"/>
      <c r="U211" s="32"/>
      <c r="V211" s="32"/>
      <c r="W211" s="32"/>
      <c r="X211" s="32"/>
    </row>
    <row r="212" spans="1:24" x14ac:dyDescent="0.25">
      <c r="A212" s="28" t="s">
        <v>253</v>
      </c>
      <c r="B212" s="36" t="e">
        <f>'SCC X Ano = Mecenato'!B246/'SCC X Ano = Mecenato'!B212-1</f>
        <v>#DIV/0!</v>
      </c>
      <c r="C212" s="36" t="e">
        <f>'SCC X Ano = Mecenato'!C246/'SCC X Ano = Mecenato'!C212-1</f>
        <v>#DIV/0!</v>
      </c>
      <c r="D212" s="36" t="e">
        <f>'SCC X Ano = Mecenato'!D246/'SCC X Ano = Mecenato'!D212-1</f>
        <v>#DIV/0!</v>
      </c>
      <c r="E212" s="36" t="e">
        <f>'SCC X Ano = Mecenato'!E246/'SCC X Ano = Mecenato'!E212-1</f>
        <v>#DIV/0!</v>
      </c>
      <c r="F212" s="36" t="e">
        <f>'SCC X Ano = Mecenato'!F246/'SCC X Ano = Mecenato'!F212-1</f>
        <v>#DIV/0!</v>
      </c>
      <c r="G212" s="36" t="e">
        <f>'SCC X Ano = Mecenato'!G246/'SCC X Ano = Mecenato'!G212-1</f>
        <v>#DIV/0!</v>
      </c>
      <c r="H212" s="36" t="e">
        <f>'SCC X Ano = Mecenato'!H246/'SCC X Ano = Mecenato'!H212-1</f>
        <v>#DIV/0!</v>
      </c>
      <c r="I212" s="36" t="e">
        <f>'SCC X Ano = Mecenato'!I246/'SCC X Ano = Mecenato'!I212-1</f>
        <v>#DIV/0!</v>
      </c>
      <c r="J212" s="36" t="e">
        <f>'SCC X Ano = Mecenato'!J246/'SCC X Ano = Mecenato'!J212-1</f>
        <v>#DIV/0!</v>
      </c>
      <c r="K212" s="36" t="e">
        <f>'SCC X Ano = Mecenato'!K246/'SCC X Ano = Mecenato'!K212-1</f>
        <v>#DIV/0!</v>
      </c>
      <c r="L212" s="36" t="e">
        <f>'SCC X Ano = Mecenato'!L246/'SCC X Ano = Mecenato'!L212-1</f>
        <v>#DIV/0!</v>
      </c>
      <c r="N212" s="28"/>
      <c r="O212" s="32"/>
      <c r="P212" s="32"/>
      <c r="Q212" s="32"/>
      <c r="R212" s="32"/>
      <c r="S212" s="32"/>
      <c r="T212" s="32"/>
      <c r="U212" s="32"/>
      <c r="V212" s="32"/>
      <c r="W212" s="32"/>
      <c r="X212" s="32"/>
    </row>
    <row r="213" spans="1:24" x14ac:dyDescent="0.25">
      <c r="A213" s="28" t="s">
        <v>254</v>
      </c>
      <c r="B213" s="36" t="e">
        <f>'SCC X Ano = Mecenato'!B247/'SCC X Ano = Mecenato'!B213-1</f>
        <v>#DIV/0!</v>
      </c>
      <c r="C213" s="36">
        <f>'SCC X Ano = Mecenato'!C247/'SCC X Ano = Mecenato'!C213-1</f>
        <v>0</v>
      </c>
      <c r="D213" s="36">
        <f>'SCC X Ano = Mecenato'!D247/'SCC X Ano = Mecenato'!D213-1</f>
        <v>-1</v>
      </c>
      <c r="E213" s="36" t="e">
        <f>'SCC X Ano = Mecenato'!E247/'SCC X Ano = Mecenato'!E213-1</f>
        <v>#DIV/0!</v>
      </c>
      <c r="F213" s="36" t="e">
        <f>'SCC X Ano = Mecenato'!F247/'SCC X Ano = Mecenato'!F213-1</f>
        <v>#DIV/0!</v>
      </c>
      <c r="G213" s="36" t="e">
        <f>'SCC X Ano = Mecenato'!G247/'SCC X Ano = Mecenato'!G213-1</f>
        <v>#DIV/0!</v>
      </c>
      <c r="H213" s="36" t="e">
        <f>'SCC X Ano = Mecenato'!H247/'SCC X Ano = Mecenato'!H213-1</f>
        <v>#DIV/0!</v>
      </c>
      <c r="I213" s="36">
        <f>'SCC X Ano = Mecenato'!I247/'SCC X Ano = Mecenato'!I213-1</f>
        <v>0.46822371189534651</v>
      </c>
      <c r="J213" s="36" t="e">
        <f>'SCC X Ano = Mecenato'!J247/'SCC X Ano = Mecenato'!J213-1</f>
        <v>#DIV/0!</v>
      </c>
      <c r="K213" s="36" t="e">
        <f>'SCC X Ano = Mecenato'!K247/'SCC X Ano = Mecenato'!K213-1</f>
        <v>#DIV/0!</v>
      </c>
      <c r="L213" s="36">
        <f>'SCC X Ano = Mecenato'!L247/'SCC X Ano = Mecenato'!L213-1</f>
        <v>0.20787679664404846</v>
      </c>
      <c r="N213" s="28"/>
      <c r="O213" s="32"/>
      <c r="P213" s="32"/>
      <c r="Q213" s="32"/>
      <c r="R213" s="32"/>
      <c r="S213" s="32"/>
      <c r="T213" s="32"/>
      <c r="U213" s="32"/>
      <c r="V213" s="32"/>
      <c r="W213" s="32"/>
      <c r="X213" s="32"/>
    </row>
    <row r="214" spans="1:24" x14ac:dyDescent="0.25">
      <c r="A214" s="28" t="s">
        <v>255</v>
      </c>
      <c r="B214" s="36" t="e">
        <f>'SCC X Ano = Mecenato'!B248/'SCC X Ano = Mecenato'!B214-1</f>
        <v>#DIV/0!</v>
      </c>
      <c r="C214" s="36" t="e">
        <f>'SCC X Ano = Mecenato'!C248/'SCC X Ano = Mecenato'!C214-1</f>
        <v>#DIV/0!</v>
      </c>
      <c r="D214" s="36" t="e">
        <f>'SCC X Ano = Mecenato'!D248/'SCC X Ano = Mecenato'!D214-1</f>
        <v>#DIV/0!</v>
      </c>
      <c r="E214" s="36" t="e">
        <f>'SCC X Ano = Mecenato'!E248/'SCC X Ano = Mecenato'!E214-1</f>
        <v>#DIV/0!</v>
      </c>
      <c r="F214" s="36" t="e">
        <f>'SCC X Ano = Mecenato'!F248/'SCC X Ano = Mecenato'!F214-1</f>
        <v>#DIV/0!</v>
      </c>
      <c r="G214" s="36" t="e">
        <f>'SCC X Ano = Mecenato'!G248/'SCC X Ano = Mecenato'!G214-1</f>
        <v>#DIV/0!</v>
      </c>
      <c r="H214" s="36" t="e">
        <f>'SCC X Ano = Mecenato'!H248/'SCC X Ano = Mecenato'!H214-1</f>
        <v>#DIV/0!</v>
      </c>
      <c r="I214" s="36" t="e">
        <f>'SCC X Ano = Mecenato'!I248/'SCC X Ano = Mecenato'!I214-1</f>
        <v>#DIV/0!</v>
      </c>
      <c r="J214" s="36" t="e">
        <f>'SCC X Ano = Mecenato'!J248/'SCC X Ano = Mecenato'!J214-1</f>
        <v>#DIV/0!</v>
      </c>
      <c r="K214" s="36" t="e">
        <f>'SCC X Ano = Mecenato'!K248/'SCC X Ano = Mecenato'!K214-1</f>
        <v>#DIV/0!</v>
      </c>
      <c r="L214" s="36" t="e">
        <f>'SCC X Ano = Mecenato'!L248/'SCC X Ano = Mecenato'!L214-1</f>
        <v>#DIV/0!</v>
      </c>
      <c r="N214" s="28"/>
      <c r="O214" s="32"/>
      <c r="P214" s="32"/>
      <c r="Q214" s="32"/>
      <c r="R214" s="32"/>
      <c r="S214" s="32"/>
      <c r="T214" s="32"/>
      <c r="U214" s="32"/>
      <c r="V214" s="32"/>
      <c r="W214" s="32"/>
      <c r="X214" s="32"/>
    </row>
    <row r="215" spans="1:24" x14ac:dyDescent="0.25">
      <c r="A215" s="28" t="s">
        <v>256</v>
      </c>
      <c r="B215" s="36" t="e">
        <f>'SCC X Ano = Mecenato'!B249/'SCC X Ano = Mecenato'!B215-1</f>
        <v>#DIV/0!</v>
      </c>
      <c r="C215" s="36" t="e">
        <f>'SCC X Ano = Mecenato'!C249/'SCC X Ano = Mecenato'!C215-1</f>
        <v>#DIV/0!</v>
      </c>
      <c r="D215" s="36" t="e">
        <f>'SCC X Ano = Mecenato'!D249/'SCC X Ano = Mecenato'!D215-1</f>
        <v>#DIV/0!</v>
      </c>
      <c r="E215" s="36" t="e">
        <f>'SCC X Ano = Mecenato'!E249/'SCC X Ano = Mecenato'!E215-1</f>
        <v>#DIV/0!</v>
      </c>
      <c r="F215" s="36" t="e">
        <f>'SCC X Ano = Mecenato'!F249/'SCC X Ano = Mecenato'!F215-1</f>
        <v>#DIV/0!</v>
      </c>
      <c r="G215" s="36" t="e">
        <f>'SCC X Ano = Mecenato'!G249/'SCC X Ano = Mecenato'!G215-1</f>
        <v>#DIV/0!</v>
      </c>
      <c r="H215" s="36" t="e">
        <f>'SCC X Ano = Mecenato'!H249/'SCC X Ano = Mecenato'!H215-1</f>
        <v>#DIV/0!</v>
      </c>
      <c r="I215" s="36" t="e">
        <f>'SCC X Ano = Mecenato'!I249/'SCC X Ano = Mecenato'!I215-1</f>
        <v>#DIV/0!</v>
      </c>
      <c r="J215" s="36" t="e">
        <f>'SCC X Ano = Mecenato'!J249/'SCC X Ano = Mecenato'!J215-1</f>
        <v>#DIV/0!</v>
      </c>
      <c r="K215" s="36" t="e">
        <f>'SCC X Ano = Mecenato'!K249/'SCC X Ano = Mecenato'!K215-1</f>
        <v>#DIV/0!</v>
      </c>
      <c r="L215" s="36" t="e">
        <f>'SCC X Ano = Mecenato'!L249/'SCC X Ano = Mecenato'!L215-1</f>
        <v>#DIV/0!</v>
      </c>
      <c r="N215" s="28"/>
      <c r="O215" s="32"/>
      <c r="P215" s="32"/>
      <c r="Q215" s="32"/>
      <c r="R215" s="32"/>
      <c r="S215" s="32"/>
      <c r="T215" s="32"/>
      <c r="U215" s="32"/>
      <c r="V215" s="32"/>
      <c r="W215" s="32"/>
      <c r="X215" s="32"/>
    </row>
    <row r="216" spans="1:24" x14ac:dyDescent="0.25">
      <c r="A216" s="28" t="s">
        <v>257</v>
      </c>
      <c r="B216" s="36" t="e">
        <f>'SCC X Ano = Mecenato'!B250/'SCC X Ano = Mecenato'!B216-1</f>
        <v>#DIV/0!</v>
      </c>
      <c r="C216" s="36" t="e">
        <f>'SCC X Ano = Mecenato'!C250/'SCC X Ano = Mecenato'!C216-1</f>
        <v>#DIV/0!</v>
      </c>
      <c r="D216" s="36">
        <f>'SCC X Ano = Mecenato'!D250/'SCC X Ano = Mecenato'!D216-1</f>
        <v>0</v>
      </c>
      <c r="E216" s="36" t="e">
        <f>'SCC X Ano = Mecenato'!E250/'SCC X Ano = Mecenato'!E216-1</f>
        <v>#DIV/0!</v>
      </c>
      <c r="F216" s="36" t="e">
        <f>'SCC X Ano = Mecenato'!F250/'SCC X Ano = Mecenato'!F216-1</f>
        <v>#DIV/0!</v>
      </c>
      <c r="G216" s="36" t="e">
        <f>'SCC X Ano = Mecenato'!G250/'SCC X Ano = Mecenato'!G216-1</f>
        <v>#DIV/0!</v>
      </c>
      <c r="H216" s="36" t="e">
        <f>'SCC X Ano = Mecenato'!H250/'SCC X Ano = Mecenato'!H216-1</f>
        <v>#DIV/0!</v>
      </c>
      <c r="I216" s="36">
        <f>'SCC X Ano = Mecenato'!I250/'SCC X Ano = Mecenato'!I216-1</f>
        <v>0</v>
      </c>
      <c r="J216" s="36" t="e">
        <f>'SCC X Ano = Mecenato'!J250/'SCC X Ano = Mecenato'!J216-1</f>
        <v>#DIV/0!</v>
      </c>
      <c r="K216" s="36" t="e">
        <f>'SCC X Ano = Mecenato'!K250/'SCC X Ano = Mecenato'!K216-1</f>
        <v>#DIV/0!</v>
      </c>
      <c r="L216" s="36">
        <f>'SCC X Ano = Mecenato'!L250/'SCC X Ano = Mecenato'!L216-1</f>
        <v>0.91753476702508974</v>
      </c>
      <c r="N216" s="28"/>
      <c r="O216" s="32"/>
      <c r="P216" s="32"/>
      <c r="Q216" s="32"/>
      <c r="R216" s="32"/>
      <c r="S216" s="32"/>
      <c r="T216" s="32"/>
      <c r="U216" s="32"/>
      <c r="V216" s="32"/>
      <c r="W216" s="32"/>
      <c r="X216" s="32"/>
    </row>
    <row r="217" spans="1:24" x14ac:dyDescent="0.25">
      <c r="A217" s="28" t="s">
        <v>258</v>
      </c>
      <c r="B217" s="36" t="e">
        <f>'SCC X Ano = Mecenato'!B251/'SCC X Ano = Mecenato'!B217-1</f>
        <v>#DIV/0!</v>
      </c>
      <c r="C217" s="36">
        <f>'SCC X Ano = Mecenato'!C251/'SCC X Ano = Mecenato'!C217-1</f>
        <v>-5.7073944431666246E-2</v>
      </c>
      <c r="D217" s="36" t="e">
        <f>'SCC X Ano = Mecenato'!D251/'SCC X Ano = Mecenato'!D217-1</f>
        <v>#DIV/0!</v>
      </c>
      <c r="E217" s="36" t="e">
        <f>'SCC X Ano = Mecenato'!E251/'SCC X Ano = Mecenato'!E217-1</f>
        <v>#DIV/0!</v>
      </c>
      <c r="F217" s="36" t="e">
        <f>'SCC X Ano = Mecenato'!F251/'SCC X Ano = Mecenato'!F217-1</f>
        <v>#DIV/0!</v>
      </c>
      <c r="G217" s="36" t="e">
        <f>'SCC X Ano = Mecenato'!G251/'SCC X Ano = Mecenato'!G217-1</f>
        <v>#DIV/0!</v>
      </c>
      <c r="H217" s="36" t="e">
        <f>'SCC X Ano = Mecenato'!H251/'SCC X Ano = Mecenato'!H217-1</f>
        <v>#DIV/0!</v>
      </c>
      <c r="I217" s="36">
        <f>'SCC X Ano = Mecenato'!I251/'SCC X Ano = Mecenato'!I217-1</f>
        <v>0</v>
      </c>
      <c r="J217" s="36" t="e">
        <f>'SCC X Ano = Mecenato'!J251/'SCC X Ano = Mecenato'!J217-1</f>
        <v>#DIV/0!</v>
      </c>
      <c r="K217" s="36" t="e">
        <f>'SCC X Ano = Mecenato'!K251/'SCC X Ano = Mecenato'!K217-1</f>
        <v>#DIV/0!</v>
      </c>
      <c r="L217" s="36">
        <f>'SCC X Ano = Mecenato'!L251/'SCC X Ano = Mecenato'!L217-1</f>
        <v>-1.5339224966024467E-2</v>
      </c>
      <c r="N217" s="28"/>
      <c r="O217" s="32"/>
      <c r="P217" s="32"/>
      <c r="Q217" s="32"/>
      <c r="R217" s="32"/>
      <c r="S217" s="32"/>
      <c r="T217" s="32"/>
      <c r="U217" s="32"/>
      <c r="V217" s="32"/>
      <c r="W217" s="32"/>
      <c r="X217" s="32"/>
    </row>
    <row r="218" spans="1:24" x14ac:dyDescent="0.25">
      <c r="A218" s="28" t="s">
        <v>259</v>
      </c>
      <c r="B218" s="36">
        <f>'SCC X Ano = Mecenato'!B252/'SCC X Ano = Mecenato'!B218-1</f>
        <v>-0.5714285714285714</v>
      </c>
      <c r="C218" s="36">
        <f>'SCC X Ano = Mecenato'!C252/'SCC X Ano = Mecenato'!C218-1</f>
        <v>4.7801956357733655E-3</v>
      </c>
      <c r="D218" s="36">
        <f>'SCC X Ano = Mecenato'!D252/'SCC X Ano = Mecenato'!D218-1</f>
        <v>0.26503655926560499</v>
      </c>
      <c r="E218" s="36" t="e">
        <f>'SCC X Ano = Mecenato'!E252/'SCC X Ano = Mecenato'!E218-1</f>
        <v>#DIV/0!</v>
      </c>
      <c r="F218" s="36">
        <f>'SCC X Ano = Mecenato'!F252/'SCC X Ano = Mecenato'!F218-1</f>
        <v>0.1914038873582653</v>
      </c>
      <c r="G218" s="36">
        <f>'SCC X Ano = Mecenato'!G252/'SCC X Ano = Mecenato'!G218-1</f>
        <v>-0.16441323928597229</v>
      </c>
      <c r="H218" s="36" t="e">
        <f>'SCC X Ano = Mecenato'!H252/'SCC X Ano = Mecenato'!H218-1</f>
        <v>#DIV/0!</v>
      </c>
      <c r="I218" s="36">
        <f>'SCC X Ano = Mecenato'!I252/'SCC X Ano = Mecenato'!I218-1</f>
        <v>-2.8993644457490864E-2</v>
      </c>
      <c r="J218" s="36">
        <f>'SCC X Ano = Mecenato'!J252/'SCC X Ano = Mecenato'!J218-1</f>
        <v>6.1314583962843505E-2</v>
      </c>
      <c r="K218" s="36" t="e">
        <f>'SCC X Ano = Mecenato'!K252/'SCC X Ano = Mecenato'!K218-1</f>
        <v>#DIV/0!</v>
      </c>
      <c r="L218" s="36">
        <f>'SCC X Ano = Mecenato'!L252/'SCC X Ano = Mecenato'!L218-1</f>
        <v>-2.8965500607790462E-3</v>
      </c>
      <c r="N218" s="28"/>
      <c r="O218" s="32"/>
      <c r="P218" s="32"/>
      <c r="Q218" s="32"/>
      <c r="R218" s="32"/>
      <c r="S218" s="32"/>
      <c r="T218" s="32"/>
      <c r="U218" s="32"/>
      <c r="V218" s="32"/>
      <c r="W218" s="32"/>
      <c r="X218" s="32"/>
    </row>
    <row r="219" spans="1:24" x14ac:dyDescent="0.25">
      <c r="A219" s="28" t="s">
        <v>260</v>
      </c>
      <c r="B219" s="36" t="e">
        <f>'SCC X Ano = Mecenato'!B253/'SCC X Ano = Mecenato'!B219-1</f>
        <v>#DIV/0!</v>
      </c>
      <c r="C219" s="36">
        <f>'SCC X Ano = Mecenato'!C253/'SCC X Ano = Mecenato'!C219-1</f>
        <v>-2.7745691212375689E-2</v>
      </c>
      <c r="D219" s="36" t="e">
        <f>'SCC X Ano = Mecenato'!D253/'SCC X Ano = Mecenato'!D219-1</f>
        <v>#DIV/0!</v>
      </c>
      <c r="E219" s="36" t="e">
        <f>'SCC X Ano = Mecenato'!E253/'SCC X Ano = Mecenato'!E219-1</f>
        <v>#DIV/0!</v>
      </c>
      <c r="F219" s="36" t="e">
        <f>'SCC X Ano = Mecenato'!F253/'SCC X Ano = Mecenato'!F219-1</f>
        <v>#DIV/0!</v>
      </c>
      <c r="G219" s="36">
        <f>'SCC X Ano = Mecenato'!G253/'SCC X Ano = Mecenato'!G219-1</f>
        <v>0</v>
      </c>
      <c r="H219" s="36" t="e">
        <f>'SCC X Ano = Mecenato'!H253/'SCC X Ano = Mecenato'!H219-1</f>
        <v>#DIV/0!</v>
      </c>
      <c r="I219" s="36">
        <f>'SCC X Ano = Mecenato'!I253/'SCC X Ano = Mecenato'!I219-1</f>
        <v>8.9552238805970186E-2</v>
      </c>
      <c r="J219" s="36" t="e">
        <f>'SCC X Ano = Mecenato'!J253/'SCC X Ano = Mecenato'!J219-1</f>
        <v>#DIV/0!</v>
      </c>
      <c r="K219" s="36" t="e">
        <f>'SCC X Ano = Mecenato'!K253/'SCC X Ano = Mecenato'!K219-1</f>
        <v>#DIV/0!</v>
      </c>
      <c r="L219" s="36">
        <f>'SCC X Ano = Mecenato'!L253/'SCC X Ano = Mecenato'!L219-1</f>
        <v>-1.3113181498926707E-2</v>
      </c>
      <c r="N219" s="28"/>
      <c r="O219" s="32"/>
      <c r="P219" s="32"/>
      <c r="Q219" s="32"/>
      <c r="R219" s="32"/>
      <c r="S219" s="32"/>
      <c r="T219" s="32"/>
      <c r="U219" s="32"/>
      <c r="V219" s="32"/>
      <c r="W219" s="32"/>
      <c r="X219" s="32"/>
    </row>
    <row r="220" spans="1:24" x14ac:dyDescent="0.25">
      <c r="A220" s="28" t="s">
        <v>261</v>
      </c>
      <c r="B220" s="36" t="e">
        <f>'SCC X Ano = Mecenato'!B254/'SCC X Ano = Mecenato'!B220-1</f>
        <v>#DIV/0!</v>
      </c>
      <c r="C220" s="36" t="e">
        <f>'SCC X Ano = Mecenato'!C254/'SCC X Ano = Mecenato'!C220-1</f>
        <v>#DIV/0!</v>
      </c>
      <c r="D220" s="36" t="e">
        <f>'SCC X Ano = Mecenato'!D254/'SCC X Ano = Mecenato'!D220-1</f>
        <v>#DIV/0!</v>
      </c>
      <c r="E220" s="36" t="e">
        <f>'SCC X Ano = Mecenato'!E254/'SCC X Ano = Mecenato'!E220-1</f>
        <v>#DIV/0!</v>
      </c>
      <c r="F220" s="36" t="e">
        <f>'SCC X Ano = Mecenato'!F254/'SCC X Ano = Mecenato'!F220-1</f>
        <v>#DIV/0!</v>
      </c>
      <c r="G220" s="36" t="e">
        <f>'SCC X Ano = Mecenato'!G254/'SCC X Ano = Mecenato'!G220-1</f>
        <v>#DIV/0!</v>
      </c>
      <c r="H220" s="36" t="e">
        <f>'SCC X Ano = Mecenato'!H254/'SCC X Ano = Mecenato'!H220-1</f>
        <v>#DIV/0!</v>
      </c>
      <c r="I220" s="36" t="e">
        <f>'SCC X Ano = Mecenato'!I254/'SCC X Ano = Mecenato'!I220-1</f>
        <v>#DIV/0!</v>
      </c>
      <c r="J220" s="36">
        <f>'SCC X Ano = Mecenato'!J254/'SCC X Ano = Mecenato'!J220-1</f>
        <v>0</v>
      </c>
      <c r="K220" s="36" t="e">
        <f>'SCC X Ano = Mecenato'!K254/'SCC X Ano = Mecenato'!K220-1</f>
        <v>#DIV/0!</v>
      </c>
      <c r="L220" s="36">
        <f>'SCC X Ano = Mecenato'!L254/'SCC X Ano = Mecenato'!L220-1</f>
        <v>2.2977585347277958</v>
      </c>
      <c r="N220" s="28"/>
      <c r="O220" s="32"/>
      <c r="P220" s="32"/>
      <c r="Q220" s="32"/>
      <c r="R220" s="32"/>
      <c r="S220" s="32"/>
      <c r="T220" s="32"/>
      <c r="U220" s="32"/>
      <c r="V220" s="32"/>
      <c r="W220" s="32"/>
      <c r="X220" s="32"/>
    </row>
    <row r="221" spans="1:24" x14ac:dyDescent="0.25">
      <c r="A221" s="28" t="s">
        <v>262</v>
      </c>
      <c r="B221" s="36" t="e">
        <f>'SCC X Ano = Mecenato'!B255/'SCC X Ano = Mecenato'!B221-1</f>
        <v>#DIV/0!</v>
      </c>
      <c r="C221" s="36">
        <f>'SCC X Ano = Mecenato'!C255/'SCC X Ano = Mecenato'!C221-1</f>
        <v>8.4146597169886705E-2</v>
      </c>
      <c r="D221" s="36">
        <f>'SCC X Ano = Mecenato'!D255/'SCC X Ano = Mecenato'!D221-1</f>
        <v>1.7425405965912688E-2</v>
      </c>
      <c r="E221" s="36" t="e">
        <f>'SCC X Ano = Mecenato'!E255/'SCC X Ano = Mecenato'!E221-1</f>
        <v>#DIV/0!</v>
      </c>
      <c r="F221" s="36" t="e">
        <f>'SCC X Ano = Mecenato'!F255/'SCC X Ano = Mecenato'!F221-1</f>
        <v>#DIV/0!</v>
      </c>
      <c r="G221" s="36">
        <f>'SCC X Ano = Mecenato'!G255/'SCC X Ano = Mecenato'!G221-1</f>
        <v>0.13077458100752604</v>
      </c>
      <c r="H221" s="36" t="e">
        <f>'SCC X Ano = Mecenato'!H255/'SCC X Ano = Mecenato'!H221-1</f>
        <v>#DIV/0!</v>
      </c>
      <c r="I221" s="36">
        <f>'SCC X Ano = Mecenato'!I255/'SCC X Ano = Mecenato'!I221-1</f>
        <v>-0.23843153507797121</v>
      </c>
      <c r="J221" s="36">
        <f>'SCC X Ano = Mecenato'!J255/'SCC X Ano = Mecenato'!J221-1</f>
        <v>0.61641185506456497</v>
      </c>
      <c r="K221" s="36" t="e">
        <f>'SCC X Ano = Mecenato'!K255/'SCC X Ano = Mecenato'!K221-1</f>
        <v>#DIV/0!</v>
      </c>
      <c r="L221" s="36">
        <f>'SCC X Ano = Mecenato'!L255/'SCC X Ano = Mecenato'!L221-1</f>
        <v>0.16800025955309073</v>
      </c>
      <c r="N221" s="28"/>
      <c r="O221" s="32"/>
      <c r="P221" s="32"/>
      <c r="Q221" s="32"/>
      <c r="R221" s="32"/>
      <c r="S221" s="32"/>
      <c r="T221" s="32"/>
      <c r="U221" s="32"/>
      <c r="V221" s="32"/>
      <c r="W221" s="32"/>
      <c r="X221" s="32"/>
    </row>
    <row r="222" spans="1:24" x14ac:dyDescent="0.25">
      <c r="A222" s="28" t="s">
        <v>263</v>
      </c>
      <c r="B222" s="36" t="e">
        <f>'SCC X Ano = Mecenato'!B256/'SCC X Ano = Mecenato'!B222-1</f>
        <v>#DIV/0!</v>
      </c>
      <c r="C222" s="36" t="e">
        <f>'SCC X Ano = Mecenato'!C256/'SCC X Ano = Mecenato'!C222-1</f>
        <v>#DIV/0!</v>
      </c>
      <c r="D222" s="36" t="e">
        <f>'SCC X Ano = Mecenato'!D256/'SCC X Ano = Mecenato'!D222-1</f>
        <v>#DIV/0!</v>
      </c>
      <c r="E222" s="36" t="e">
        <f>'SCC X Ano = Mecenato'!E256/'SCC X Ano = Mecenato'!E222-1</f>
        <v>#DIV/0!</v>
      </c>
      <c r="F222" s="36" t="e">
        <f>'SCC X Ano = Mecenato'!F256/'SCC X Ano = Mecenato'!F222-1</f>
        <v>#DIV/0!</v>
      </c>
      <c r="G222" s="36" t="e">
        <f>'SCC X Ano = Mecenato'!G256/'SCC X Ano = Mecenato'!G222-1</f>
        <v>#DIV/0!</v>
      </c>
      <c r="H222" s="36" t="e">
        <f>'SCC X Ano = Mecenato'!H256/'SCC X Ano = Mecenato'!H222-1</f>
        <v>#DIV/0!</v>
      </c>
      <c r="I222" s="36" t="e">
        <f>'SCC X Ano = Mecenato'!I256/'SCC X Ano = Mecenato'!I222-1</f>
        <v>#DIV/0!</v>
      </c>
      <c r="J222" s="36" t="e">
        <f>'SCC X Ano = Mecenato'!J256/'SCC X Ano = Mecenato'!J222-1</f>
        <v>#DIV/0!</v>
      </c>
      <c r="K222" s="36" t="e">
        <f>'SCC X Ano = Mecenato'!K256/'SCC X Ano = Mecenato'!K222-1</f>
        <v>#DIV/0!</v>
      </c>
      <c r="L222" s="36" t="e">
        <f>'SCC X Ano = Mecenato'!L256/'SCC X Ano = Mecenato'!L222-1</f>
        <v>#DIV/0!</v>
      </c>
      <c r="N222" s="28"/>
      <c r="O222" s="32"/>
      <c r="P222" s="32"/>
      <c r="Q222" s="32"/>
      <c r="R222" s="32"/>
      <c r="S222" s="32"/>
      <c r="T222" s="32"/>
      <c r="U222" s="32"/>
      <c r="V222" s="32"/>
      <c r="W222" s="32"/>
      <c r="X222" s="32"/>
    </row>
    <row r="223" spans="1:24" x14ac:dyDescent="0.25">
      <c r="A223" s="28" t="s">
        <v>264</v>
      </c>
      <c r="B223" s="36" t="e">
        <f>'SCC X Ano = Mecenato'!B257/'SCC X Ano = Mecenato'!B223-1</f>
        <v>#DIV/0!</v>
      </c>
      <c r="C223" s="36" t="e">
        <f>'SCC X Ano = Mecenato'!C257/'SCC X Ano = Mecenato'!C223-1</f>
        <v>#DIV/0!</v>
      </c>
      <c r="D223" s="36" t="e">
        <f>'SCC X Ano = Mecenato'!D257/'SCC X Ano = Mecenato'!D223-1</f>
        <v>#DIV/0!</v>
      </c>
      <c r="E223" s="36" t="e">
        <f>'SCC X Ano = Mecenato'!E257/'SCC X Ano = Mecenato'!E223-1</f>
        <v>#DIV/0!</v>
      </c>
      <c r="F223" s="36" t="e">
        <f>'SCC X Ano = Mecenato'!F257/'SCC X Ano = Mecenato'!F223-1</f>
        <v>#DIV/0!</v>
      </c>
      <c r="G223" s="36" t="e">
        <f>'SCC X Ano = Mecenato'!G257/'SCC X Ano = Mecenato'!G223-1</f>
        <v>#DIV/0!</v>
      </c>
      <c r="H223" s="36" t="e">
        <f>'SCC X Ano = Mecenato'!H257/'SCC X Ano = Mecenato'!H223-1</f>
        <v>#DIV/0!</v>
      </c>
      <c r="I223" s="36">
        <f>'SCC X Ano = Mecenato'!I257/'SCC X Ano = Mecenato'!I223-1</f>
        <v>0</v>
      </c>
      <c r="J223" s="36" t="e">
        <f>'SCC X Ano = Mecenato'!J257/'SCC X Ano = Mecenato'!J223-1</f>
        <v>#DIV/0!</v>
      </c>
      <c r="K223" s="36" t="e">
        <f>'SCC X Ano = Mecenato'!K257/'SCC X Ano = Mecenato'!K223-1</f>
        <v>#DIV/0!</v>
      </c>
      <c r="L223" s="36">
        <f>'SCC X Ano = Mecenato'!L257/'SCC X Ano = Mecenato'!L223-1</f>
        <v>9.2574665135887191E-3</v>
      </c>
      <c r="N223" s="28"/>
      <c r="O223" s="32"/>
      <c r="P223" s="32"/>
      <c r="Q223" s="32"/>
      <c r="R223" s="32"/>
      <c r="S223" s="32"/>
      <c r="T223" s="32"/>
      <c r="U223" s="32"/>
      <c r="V223" s="32"/>
      <c r="W223" s="32"/>
      <c r="X223" s="32"/>
    </row>
    <row r="224" spans="1:24" x14ac:dyDescent="0.25">
      <c r="A224" s="28" t="s">
        <v>265</v>
      </c>
      <c r="B224" s="36" t="e">
        <f>'SCC X Ano = Mecenato'!B258/'SCC X Ano = Mecenato'!B224-1</f>
        <v>#DIV/0!</v>
      </c>
      <c r="C224" s="36">
        <f>'SCC X Ano = Mecenato'!C258/'SCC X Ano = Mecenato'!C224-1</f>
        <v>-3.2743356242970423E-2</v>
      </c>
      <c r="D224" s="36">
        <f>'SCC X Ano = Mecenato'!D258/'SCC X Ano = Mecenato'!D224-1</f>
        <v>-7.2232835939937012E-2</v>
      </c>
      <c r="E224" s="36" t="e">
        <f>'SCC X Ano = Mecenato'!E258/'SCC X Ano = Mecenato'!E224-1</f>
        <v>#DIV/0!</v>
      </c>
      <c r="F224" s="36">
        <f>'SCC X Ano = Mecenato'!F258/'SCC X Ano = Mecenato'!F224-1</f>
        <v>0.1746833333333333</v>
      </c>
      <c r="G224" s="36">
        <f>'SCC X Ano = Mecenato'!G258/'SCC X Ano = Mecenato'!G224-1</f>
        <v>6.267912119150898E-2</v>
      </c>
      <c r="H224" s="36" t="e">
        <f>'SCC X Ano = Mecenato'!H258/'SCC X Ano = Mecenato'!H224-1</f>
        <v>#DIV/0!</v>
      </c>
      <c r="I224" s="36">
        <f>'SCC X Ano = Mecenato'!I258/'SCC X Ano = Mecenato'!I224-1</f>
        <v>-0.46159657977183655</v>
      </c>
      <c r="J224" s="36">
        <f>'SCC X Ano = Mecenato'!J258/'SCC X Ano = Mecenato'!J224-1</f>
        <v>1.1187166733198763</v>
      </c>
      <c r="K224" s="36" t="e">
        <f>'SCC X Ano = Mecenato'!K258/'SCC X Ano = Mecenato'!K224-1</f>
        <v>#DIV/0!</v>
      </c>
      <c r="L224" s="36">
        <f>'SCC X Ano = Mecenato'!L258/'SCC X Ano = Mecenato'!L224-1</f>
        <v>-0.20263605784133054</v>
      </c>
      <c r="N224" s="28"/>
      <c r="O224" s="32"/>
      <c r="P224" s="32"/>
      <c r="Q224" s="32"/>
      <c r="R224" s="32"/>
      <c r="S224" s="32"/>
      <c r="T224" s="32"/>
      <c r="U224" s="32"/>
      <c r="V224" s="32"/>
      <c r="W224" s="32"/>
      <c r="X224" s="32"/>
    </row>
    <row r="225" spans="1:24" x14ac:dyDescent="0.25">
      <c r="A225" s="28" t="s">
        <v>266</v>
      </c>
      <c r="B225" s="36">
        <f>'SCC X Ano = Mecenato'!B259/'SCC X Ano = Mecenato'!B225-1</f>
        <v>0.66730500676770599</v>
      </c>
      <c r="C225" s="36">
        <f>'SCC X Ano = Mecenato'!C259/'SCC X Ano = Mecenato'!C225-1</f>
        <v>2.7817688828710052E-2</v>
      </c>
      <c r="D225" s="36">
        <f>'SCC X Ano = Mecenato'!D259/'SCC X Ano = Mecenato'!D225-1</f>
        <v>8.2455625496753671E-2</v>
      </c>
      <c r="E225" s="36" t="e">
        <f>'SCC X Ano = Mecenato'!E259/'SCC X Ano = Mecenato'!E225-1</f>
        <v>#DIV/0!</v>
      </c>
      <c r="F225" s="36">
        <f>'SCC X Ano = Mecenato'!F259/'SCC X Ano = Mecenato'!F225-1</f>
        <v>0</v>
      </c>
      <c r="G225" s="36">
        <f>'SCC X Ano = Mecenato'!G259/'SCC X Ano = Mecenato'!G225-1</f>
        <v>4.3855857480103788E-2</v>
      </c>
      <c r="H225" s="36" t="e">
        <f>'SCC X Ano = Mecenato'!H259/'SCC X Ano = Mecenato'!H225-1</f>
        <v>#DIV/0!</v>
      </c>
      <c r="I225" s="36">
        <f>'SCC X Ano = Mecenato'!I259/'SCC X Ano = Mecenato'!I225-1</f>
        <v>3.3226918758810786E-3</v>
      </c>
      <c r="J225" s="36">
        <f>'SCC X Ano = Mecenato'!J259/'SCC X Ano = Mecenato'!J225-1</f>
        <v>4.9469141947849682E-2</v>
      </c>
      <c r="K225" s="36" t="e">
        <f>'SCC X Ano = Mecenato'!K259/'SCC X Ano = Mecenato'!K225-1</f>
        <v>#DIV/0!</v>
      </c>
      <c r="L225" s="36">
        <f>'SCC X Ano = Mecenato'!L259/'SCC X Ano = Mecenato'!L225-1</f>
        <v>5.017150629964906E-2</v>
      </c>
      <c r="N225" s="28"/>
      <c r="O225" s="32"/>
      <c r="P225" s="32"/>
      <c r="Q225" s="32"/>
      <c r="R225" s="32"/>
      <c r="S225" s="32"/>
      <c r="T225" s="32"/>
      <c r="U225" s="32"/>
      <c r="V225" s="32"/>
      <c r="W225" s="32"/>
      <c r="X225" s="32"/>
    </row>
    <row r="226" spans="1:24" x14ac:dyDescent="0.25">
      <c r="A226" s="28" t="s">
        <v>267</v>
      </c>
      <c r="B226" s="36" t="e">
        <f>'SCC X Ano = Mecenato'!B260/'SCC X Ano = Mecenato'!B226-1</f>
        <v>#DIV/0!</v>
      </c>
      <c r="C226" s="36">
        <f>'SCC X Ano = Mecenato'!C260/'SCC X Ano = Mecenato'!C226-1</f>
        <v>0</v>
      </c>
      <c r="D226" s="36">
        <f>'SCC X Ano = Mecenato'!D260/'SCC X Ano = Mecenato'!D226-1</f>
        <v>-0.36615134255492265</v>
      </c>
      <c r="E226" s="36" t="e">
        <f>'SCC X Ano = Mecenato'!E260/'SCC X Ano = Mecenato'!E226-1</f>
        <v>#DIV/0!</v>
      </c>
      <c r="F226" s="36" t="e">
        <f>'SCC X Ano = Mecenato'!F260/'SCC X Ano = Mecenato'!F226-1</f>
        <v>#DIV/0!</v>
      </c>
      <c r="G226" s="36">
        <f>'SCC X Ano = Mecenato'!G260/'SCC X Ano = Mecenato'!G226-1</f>
        <v>0</v>
      </c>
      <c r="H226" s="36" t="e">
        <f>'SCC X Ano = Mecenato'!H260/'SCC X Ano = Mecenato'!H226-1</f>
        <v>#DIV/0!</v>
      </c>
      <c r="I226" s="36">
        <f>'SCC X Ano = Mecenato'!I260/'SCC X Ano = Mecenato'!I226-1</f>
        <v>0</v>
      </c>
      <c r="J226" s="36">
        <f>'SCC X Ano = Mecenato'!J260/'SCC X Ano = Mecenato'!J226-1</f>
        <v>0</v>
      </c>
      <c r="K226" s="36" t="e">
        <f>'SCC X Ano = Mecenato'!K260/'SCC X Ano = Mecenato'!K226-1</f>
        <v>#DIV/0!</v>
      </c>
      <c r="L226" s="36">
        <f>'SCC X Ano = Mecenato'!L260/'SCC X Ano = Mecenato'!L226-1</f>
        <v>-5.1344881374626006E-2</v>
      </c>
      <c r="N226" s="28"/>
      <c r="O226" s="32"/>
      <c r="P226" s="32"/>
      <c r="Q226" s="32"/>
      <c r="R226" s="32"/>
      <c r="S226" s="32"/>
      <c r="T226" s="32"/>
      <c r="U226" s="32"/>
      <c r="V226" s="32"/>
      <c r="W226" s="32"/>
      <c r="X226" s="32"/>
    </row>
    <row r="227" spans="1:24" x14ac:dyDescent="0.25">
      <c r="A227" s="28" t="s">
        <v>268</v>
      </c>
      <c r="B227" s="36">
        <f>'SCC X Ano = Mecenato'!B261/'SCC X Ano = Mecenato'!B227-1</f>
        <v>0.2834515177028325</v>
      </c>
      <c r="C227" s="36">
        <f>'SCC X Ano = Mecenato'!C261/'SCC X Ano = Mecenato'!C227-1</f>
        <v>0.12408182488526243</v>
      </c>
      <c r="D227" s="36">
        <f>'SCC X Ano = Mecenato'!D261/'SCC X Ano = Mecenato'!D227-1</f>
        <v>0.26890689971840631</v>
      </c>
      <c r="E227" s="36" t="e">
        <f>'SCC X Ano = Mecenato'!E261/'SCC X Ano = Mecenato'!E227-1</f>
        <v>#DIV/0!</v>
      </c>
      <c r="F227" s="36">
        <f>'SCC X Ano = Mecenato'!F261/'SCC X Ano = Mecenato'!F227-1</f>
        <v>-0.9194627564289648</v>
      </c>
      <c r="G227" s="36">
        <f>'SCC X Ano = Mecenato'!G261/'SCC X Ano = Mecenato'!G227-1</f>
        <v>-7.1140762672287083E-3</v>
      </c>
      <c r="H227" s="36" t="e">
        <f>'SCC X Ano = Mecenato'!H261/'SCC X Ano = Mecenato'!H227-1</f>
        <v>#DIV/0!</v>
      </c>
      <c r="I227" s="36">
        <f>'SCC X Ano = Mecenato'!I261/'SCC X Ano = Mecenato'!I227-1</f>
        <v>0.12543411566872842</v>
      </c>
      <c r="J227" s="36">
        <f>'SCC X Ano = Mecenato'!J261/'SCC X Ano = Mecenato'!J227-1</f>
        <v>-4.7299968964385819E-2</v>
      </c>
      <c r="K227" s="36" t="e">
        <f>'SCC X Ano = Mecenato'!K261/'SCC X Ano = Mecenato'!K227-1</f>
        <v>#DIV/0!</v>
      </c>
      <c r="L227" s="36">
        <f>'SCC X Ano = Mecenato'!L261/'SCC X Ano = Mecenato'!L227-1</f>
        <v>8.4533815128256862E-2</v>
      </c>
      <c r="N227" s="28"/>
      <c r="O227" s="32"/>
      <c r="P227" s="32"/>
      <c r="Q227" s="32"/>
      <c r="R227" s="32"/>
      <c r="S227" s="32"/>
      <c r="T227" s="32"/>
      <c r="U227" s="32"/>
      <c r="V227" s="32"/>
      <c r="W227" s="32"/>
      <c r="X227" s="32"/>
    </row>
    <row r="228" spans="1:24" x14ac:dyDescent="0.25">
      <c r="A228" s="28" t="s">
        <v>269</v>
      </c>
      <c r="B228" s="36">
        <f>'SCC X Ano = Mecenato'!B262/'SCC X Ano = Mecenato'!B228-1</f>
        <v>0.40396725033192626</v>
      </c>
      <c r="C228" s="36">
        <f>'SCC X Ano = Mecenato'!C262/'SCC X Ano = Mecenato'!C228-1</f>
        <v>2.7997870855913209E-2</v>
      </c>
      <c r="D228" s="36">
        <f>'SCC X Ano = Mecenato'!D262/'SCC X Ano = Mecenato'!D228-1</f>
        <v>7.1227049501326301E-2</v>
      </c>
      <c r="E228" s="36" t="e">
        <f>'SCC X Ano = Mecenato'!E262/'SCC X Ano = Mecenato'!E228-1</f>
        <v>#DIV/0!</v>
      </c>
      <c r="F228" s="36">
        <f>'SCC X Ano = Mecenato'!F262/'SCC X Ano = Mecenato'!F228-1</f>
        <v>3.5007956034332377E-2</v>
      </c>
      <c r="G228" s="36">
        <f>'SCC X Ano = Mecenato'!G262/'SCC X Ano = Mecenato'!G228-1</f>
        <v>0.11362811082695723</v>
      </c>
      <c r="H228" s="36" t="e">
        <f>'SCC X Ano = Mecenato'!H262/'SCC X Ano = Mecenato'!H228-1</f>
        <v>#DIV/0!</v>
      </c>
      <c r="I228" s="36">
        <f>'SCC X Ano = Mecenato'!I262/'SCC X Ano = Mecenato'!I228-1</f>
        <v>-1.9279297253060435E-2</v>
      </c>
      <c r="J228" s="36">
        <f>'SCC X Ano = Mecenato'!J262/'SCC X Ano = Mecenato'!J228-1</f>
        <v>7.6785081874640282E-2</v>
      </c>
      <c r="K228" s="36" t="e">
        <f>'SCC X Ano = Mecenato'!K262/'SCC X Ano = Mecenato'!K228-1</f>
        <v>#DIV/0!</v>
      </c>
      <c r="L228" s="36">
        <f>'SCC X Ano = Mecenato'!L262/'SCC X Ano = Mecenato'!L228-1</f>
        <v>4.3004899308777045E-2</v>
      </c>
      <c r="N228" s="28"/>
      <c r="O228" s="32"/>
      <c r="P228" s="32"/>
      <c r="Q228" s="32"/>
      <c r="R228" s="32"/>
      <c r="S228" s="32"/>
      <c r="T228" s="32"/>
      <c r="U228" s="32"/>
      <c r="V228" s="32"/>
      <c r="W228" s="32"/>
      <c r="X228" s="32"/>
    </row>
    <row r="229" spans="1:24" x14ac:dyDescent="0.25">
      <c r="A229" s="28" t="s">
        <v>270</v>
      </c>
      <c r="B229" s="36">
        <f>'SCC X Ano = Mecenato'!B263/'SCC X Ano = Mecenato'!B229-1</f>
        <v>-1</v>
      </c>
      <c r="C229" s="36">
        <f>'SCC X Ano = Mecenato'!C263/'SCC X Ano = Mecenato'!C229-1</f>
        <v>9.5362275194661894E-2</v>
      </c>
      <c r="D229" s="36">
        <f>'SCC X Ano = Mecenato'!D263/'SCC X Ano = Mecenato'!D229-1</f>
        <v>0.12911589412154423</v>
      </c>
      <c r="E229" s="36" t="e">
        <f>'SCC X Ano = Mecenato'!E263/'SCC X Ano = Mecenato'!E229-1</f>
        <v>#DIV/0!</v>
      </c>
      <c r="F229" s="36" t="e">
        <f>'SCC X Ano = Mecenato'!F263/'SCC X Ano = Mecenato'!F229-1</f>
        <v>#DIV/0!</v>
      </c>
      <c r="G229" s="36">
        <f>'SCC X Ano = Mecenato'!G263/'SCC X Ano = Mecenato'!G229-1</f>
        <v>-0.11406080246040418</v>
      </c>
      <c r="H229" s="36" t="e">
        <f>'SCC X Ano = Mecenato'!H263/'SCC X Ano = Mecenato'!H229-1</f>
        <v>#DIV/0!</v>
      </c>
      <c r="I229" s="36">
        <f>'SCC X Ano = Mecenato'!I263/'SCC X Ano = Mecenato'!I229-1</f>
        <v>1.6389096174647788E-2</v>
      </c>
      <c r="J229" s="36">
        <f>'SCC X Ano = Mecenato'!J263/'SCC X Ano = Mecenato'!J229-1</f>
        <v>2.1534786865622157E-2</v>
      </c>
      <c r="K229" s="36" t="e">
        <f>'SCC X Ano = Mecenato'!K263/'SCC X Ano = Mecenato'!K229-1</f>
        <v>#DIV/0!</v>
      </c>
      <c r="L229" s="36">
        <f>'SCC X Ano = Mecenato'!L263/'SCC X Ano = Mecenato'!L229-1</f>
        <v>3.4886159862739463E-2</v>
      </c>
      <c r="N229" s="28"/>
      <c r="O229" s="32"/>
      <c r="P229" s="32"/>
      <c r="Q229" s="32"/>
      <c r="R229" s="32"/>
      <c r="S229" s="32"/>
      <c r="T229" s="32"/>
      <c r="U229" s="32"/>
      <c r="V229" s="32"/>
      <c r="W229" s="32"/>
      <c r="X229" s="32"/>
    </row>
    <row r="230" spans="1:24" x14ac:dyDescent="0.25">
      <c r="A230" s="28" t="s">
        <v>271</v>
      </c>
      <c r="B230" s="36" t="e">
        <f>'SCC X Ano = Mecenato'!B264/'SCC X Ano = Mecenato'!B230-1</f>
        <v>#DIV/0!</v>
      </c>
      <c r="C230" s="36">
        <f>'SCC X Ano = Mecenato'!C264/'SCC X Ano = Mecenato'!C230-1</f>
        <v>-3.7873359268319473E-2</v>
      </c>
      <c r="D230" s="36">
        <f>'SCC X Ano = Mecenato'!D264/'SCC X Ano = Mecenato'!D230-1</f>
        <v>-5.73854790131203E-2</v>
      </c>
      <c r="E230" s="36" t="e">
        <f>'SCC X Ano = Mecenato'!E264/'SCC X Ano = Mecenato'!E230-1</f>
        <v>#DIV/0!</v>
      </c>
      <c r="F230" s="36">
        <f>'SCC X Ano = Mecenato'!F264/'SCC X Ano = Mecenato'!F230-1</f>
        <v>4.6051440083963779E-2</v>
      </c>
      <c r="G230" s="36">
        <f>'SCC X Ano = Mecenato'!G264/'SCC X Ano = Mecenato'!G230-1</f>
        <v>2.9152141223606653E-2</v>
      </c>
      <c r="H230" s="36" t="e">
        <f>'SCC X Ano = Mecenato'!H264/'SCC X Ano = Mecenato'!H230-1</f>
        <v>#DIV/0!</v>
      </c>
      <c r="I230" s="36">
        <f>'SCC X Ano = Mecenato'!I264/'SCC X Ano = Mecenato'!I230-1</f>
        <v>0</v>
      </c>
      <c r="J230" s="36">
        <f>'SCC X Ano = Mecenato'!J264/'SCC X Ano = Mecenato'!J230-1</f>
        <v>1.6139987279318646E-2</v>
      </c>
      <c r="K230" s="36" t="e">
        <f>'SCC X Ano = Mecenato'!K264/'SCC X Ano = Mecenato'!K230-1</f>
        <v>#DIV/0!</v>
      </c>
      <c r="L230" s="36">
        <f>'SCC X Ano = Mecenato'!L264/'SCC X Ano = Mecenato'!L230-1</f>
        <v>-1.5101202681211623E-2</v>
      </c>
      <c r="N230" s="28"/>
      <c r="O230" s="32"/>
      <c r="P230" s="32"/>
      <c r="Q230" s="32"/>
      <c r="R230" s="32"/>
      <c r="S230" s="32"/>
      <c r="T230" s="32"/>
      <c r="U230" s="32"/>
      <c r="V230" s="32"/>
      <c r="W230" s="32"/>
      <c r="X230" s="32"/>
    </row>
    <row r="231" spans="1:24" x14ac:dyDescent="0.25">
      <c r="A231" s="28" t="s">
        <v>272</v>
      </c>
      <c r="B231" s="36">
        <f>'SCC X Ano = Mecenato'!B265/'SCC X Ano = Mecenato'!B231-1</f>
        <v>0.13683029546436187</v>
      </c>
      <c r="C231" s="36">
        <f>'SCC X Ano = Mecenato'!C265/'SCC X Ano = Mecenato'!C231-1</f>
        <v>5.4121961861413714E-2</v>
      </c>
      <c r="D231" s="36">
        <f>'SCC X Ano = Mecenato'!D265/'SCC X Ano = Mecenato'!D231-1</f>
        <v>0.10556577927057198</v>
      </c>
      <c r="E231" s="36" t="e">
        <f>'SCC X Ano = Mecenato'!E265/'SCC X Ano = Mecenato'!E231-1</f>
        <v>#DIV/0!</v>
      </c>
      <c r="F231" s="36">
        <f>'SCC X Ano = Mecenato'!F265/'SCC X Ano = Mecenato'!F231-1</f>
        <v>7.129311451100051E-2</v>
      </c>
      <c r="G231" s="36">
        <f>'SCC X Ano = Mecenato'!G265/'SCC X Ano = Mecenato'!G231-1</f>
        <v>8.4619874805337059E-2</v>
      </c>
      <c r="H231" s="36" t="e">
        <f>'SCC X Ano = Mecenato'!H265/'SCC X Ano = Mecenato'!H231-1</f>
        <v>#DIV/0!</v>
      </c>
      <c r="I231" s="36">
        <f>'SCC X Ano = Mecenato'!I265/'SCC X Ano = Mecenato'!I231-1</f>
        <v>1.8343860204921292E-3</v>
      </c>
      <c r="J231" s="36">
        <f>'SCC X Ano = Mecenato'!J265/'SCC X Ano = Mecenato'!J231-1</f>
        <v>-1.1142744457969589E-2</v>
      </c>
      <c r="K231" s="36" t="e">
        <f>'SCC X Ano = Mecenato'!K265/'SCC X Ano = Mecenato'!K231-1</f>
        <v>#DIV/0!</v>
      </c>
      <c r="L231" s="36">
        <f>'SCC X Ano = Mecenato'!L265/'SCC X Ano = Mecenato'!L231-1</f>
        <v>3.1428004306131019E-2</v>
      </c>
      <c r="N231" s="28"/>
      <c r="O231" s="32"/>
      <c r="P231" s="32"/>
      <c r="Q231" s="32"/>
      <c r="R231" s="32"/>
      <c r="S231" s="32"/>
      <c r="T231" s="32"/>
      <c r="U231" s="32"/>
      <c r="V231" s="32"/>
      <c r="W231" s="32"/>
      <c r="X231" s="32"/>
    </row>
    <row r="232" spans="1:24" x14ac:dyDescent="0.25">
      <c r="A232" s="28" t="s">
        <v>273</v>
      </c>
      <c r="B232" s="36" t="e">
        <f>'SCC X Ano = Mecenato'!B266/'SCC X Ano = Mecenato'!B232-1</f>
        <v>#DIV/0!</v>
      </c>
      <c r="C232" s="36">
        <f>'SCC X Ano = Mecenato'!C266/'SCC X Ano = Mecenato'!C232-1</f>
        <v>0</v>
      </c>
      <c r="D232" s="36" t="e">
        <f>'SCC X Ano = Mecenato'!D266/'SCC X Ano = Mecenato'!D232-1</f>
        <v>#DIV/0!</v>
      </c>
      <c r="E232" s="36" t="e">
        <f>'SCC X Ano = Mecenato'!E266/'SCC X Ano = Mecenato'!E232-1</f>
        <v>#DIV/0!</v>
      </c>
      <c r="F232" s="36" t="e">
        <f>'SCC X Ano = Mecenato'!F266/'SCC X Ano = Mecenato'!F232-1</f>
        <v>#DIV/0!</v>
      </c>
      <c r="G232" s="36">
        <f>'SCC X Ano = Mecenato'!G266/'SCC X Ano = Mecenato'!G232-1</f>
        <v>0</v>
      </c>
      <c r="H232" s="36" t="e">
        <f>'SCC X Ano = Mecenato'!H266/'SCC X Ano = Mecenato'!H232-1</f>
        <v>#DIV/0!</v>
      </c>
      <c r="I232" s="36">
        <f>'SCC X Ano = Mecenato'!I266/'SCC X Ano = Mecenato'!I232-1</f>
        <v>0</v>
      </c>
      <c r="J232" s="36" t="e">
        <f>'SCC X Ano = Mecenato'!J266/'SCC X Ano = Mecenato'!J232-1</f>
        <v>#DIV/0!</v>
      </c>
      <c r="K232" s="36" t="e">
        <f>'SCC X Ano = Mecenato'!K266/'SCC X Ano = Mecenato'!K232-1</f>
        <v>#DIV/0!</v>
      </c>
      <c r="L232" s="36">
        <f>'SCC X Ano = Mecenato'!L266/'SCC X Ano = Mecenato'!L232-1</f>
        <v>0</v>
      </c>
      <c r="N232" s="28"/>
      <c r="O232" s="32"/>
      <c r="P232" s="32"/>
      <c r="Q232" s="32"/>
      <c r="R232" s="32"/>
      <c r="S232" s="32"/>
      <c r="T232" s="32"/>
      <c r="U232" s="32"/>
      <c r="V232" s="32"/>
      <c r="W232" s="32"/>
      <c r="X232" s="32"/>
    </row>
    <row r="233" spans="1:24" x14ac:dyDescent="0.25">
      <c r="A233" s="28" t="s">
        <v>274</v>
      </c>
      <c r="B233" s="36" t="e">
        <f>'SCC X Ano = Mecenato'!B267/'SCC X Ano = Mecenato'!B233-1</f>
        <v>#DIV/0!</v>
      </c>
      <c r="C233" s="36">
        <f>'SCC X Ano = Mecenato'!C267/'SCC X Ano = Mecenato'!C233-1</f>
        <v>1.2901842073516745E-2</v>
      </c>
      <c r="D233" s="36" t="e">
        <f>'SCC X Ano = Mecenato'!D267/'SCC X Ano = Mecenato'!D233-1</f>
        <v>#DIV/0!</v>
      </c>
      <c r="E233" s="36" t="e">
        <f>'SCC X Ano = Mecenato'!E267/'SCC X Ano = Mecenato'!E233-1</f>
        <v>#DIV/0!</v>
      </c>
      <c r="F233" s="36" t="e">
        <f>'SCC X Ano = Mecenato'!F267/'SCC X Ano = Mecenato'!F233-1</f>
        <v>#DIV/0!</v>
      </c>
      <c r="G233" s="36">
        <f>'SCC X Ano = Mecenato'!G267/'SCC X Ano = Mecenato'!G233-1</f>
        <v>0</v>
      </c>
      <c r="H233" s="36" t="e">
        <f>'SCC X Ano = Mecenato'!H267/'SCC X Ano = Mecenato'!H233-1</f>
        <v>#DIV/0!</v>
      </c>
      <c r="I233" s="36">
        <f>'SCC X Ano = Mecenato'!I267/'SCC X Ano = Mecenato'!I233-1</f>
        <v>0</v>
      </c>
      <c r="J233" s="36">
        <f>'SCC X Ano = Mecenato'!J267/'SCC X Ano = Mecenato'!J233-1</f>
        <v>0</v>
      </c>
      <c r="K233" s="36" t="e">
        <f>'SCC X Ano = Mecenato'!K267/'SCC X Ano = Mecenato'!K233-1</f>
        <v>#DIV/0!</v>
      </c>
      <c r="L233" s="36">
        <f>'SCC X Ano = Mecenato'!L267/'SCC X Ano = Mecenato'!L233-1</f>
        <v>1.6509093669188069E-2</v>
      </c>
      <c r="N233" s="28"/>
      <c r="O233" s="32"/>
      <c r="P233" s="32"/>
      <c r="Q233" s="32"/>
      <c r="R233" s="32"/>
      <c r="S233" s="32"/>
      <c r="T233" s="32"/>
      <c r="U233" s="32"/>
      <c r="V233" s="32"/>
      <c r="W233" s="32"/>
      <c r="X233" s="32"/>
    </row>
    <row r="234" spans="1:24" x14ac:dyDescent="0.25">
      <c r="A234" s="28" t="s">
        <v>275</v>
      </c>
      <c r="B234" s="36" t="e">
        <f>'SCC X Ano = Mecenato'!B268/'SCC X Ano = Mecenato'!B234-1</f>
        <v>#DIV/0!</v>
      </c>
      <c r="C234" s="36">
        <f>'SCC X Ano = Mecenato'!C268/'SCC X Ano = Mecenato'!C234-1</f>
        <v>0</v>
      </c>
      <c r="D234" s="36">
        <f>'SCC X Ano = Mecenato'!D268/'SCC X Ano = Mecenato'!D234-1</f>
        <v>0</v>
      </c>
      <c r="E234" s="36" t="e">
        <f>'SCC X Ano = Mecenato'!E268/'SCC X Ano = Mecenato'!E234-1</f>
        <v>#DIV/0!</v>
      </c>
      <c r="F234" s="36" t="e">
        <f>'SCC X Ano = Mecenato'!F268/'SCC X Ano = Mecenato'!F234-1</f>
        <v>#DIV/0!</v>
      </c>
      <c r="G234" s="36">
        <f>'SCC X Ano = Mecenato'!G268/'SCC X Ano = Mecenato'!G234-1</f>
        <v>0</v>
      </c>
      <c r="H234" s="36" t="e">
        <f>'SCC X Ano = Mecenato'!H268/'SCC X Ano = Mecenato'!H234-1</f>
        <v>#DIV/0!</v>
      </c>
      <c r="I234" s="36">
        <f>'SCC X Ano = Mecenato'!I268/'SCC X Ano = Mecenato'!I234-1</f>
        <v>0</v>
      </c>
      <c r="J234" s="36">
        <f>'SCC X Ano = Mecenato'!J268/'SCC X Ano = Mecenato'!J234-1</f>
        <v>0</v>
      </c>
      <c r="K234" s="36" t="e">
        <f>'SCC X Ano = Mecenato'!K268/'SCC X Ano = Mecenato'!K234-1</f>
        <v>#DIV/0!</v>
      </c>
      <c r="L234" s="36">
        <f>'SCC X Ano = Mecenato'!L268/'SCC X Ano = Mecenato'!L234-1</f>
        <v>0</v>
      </c>
      <c r="N234" s="28"/>
      <c r="O234" s="32"/>
      <c r="P234" s="32"/>
      <c r="Q234" s="32"/>
      <c r="R234" s="32"/>
      <c r="S234" s="32"/>
      <c r="T234" s="32"/>
      <c r="U234" s="32"/>
      <c r="V234" s="32"/>
      <c r="W234" s="32"/>
      <c r="X234" s="32"/>
    </row>
    <row r="235" spans="1:24" x14ac:dyDescent="0.25">
      <c r="A235" s="28" t="s">
        <v>276</v>
      </c>
      <c r="B235" s="36" t="e">
        <f>'SCC X Ano = Mecenato'!B269/'SCC X Ano = Mecenato'!B235-1</f>
        <v>#DIV/0!</v>
      </c>
      <c r="C235" s="36">
        <f>'SCC X Ano = Mecenato'!C269/'SCC X Ano = Mecenato'!C235-1</f>
        <v>0.53754004634265029</v>
      </c>
      <c r="D235" s="36">
        <f>'SCC X Ano = Mecenato'!D269/'SCC X Ano = Mecenato'!D235-1</f>
        <v>-9.9984728954126689E-2</v>
      </c>
      <c r="E235" s="36" t="e">
        <f>'SCC X Ano = Mecenato'!E269/'SCC X Ano = Mecenato'!E235-1</f>
        <v>#DIV/0!</v>
      </c>
      <c r="F235" s="36" t="e">
        <f>'SCC X Ano = Mecenato'!F269/'SCC X Ano = Mecenato'!F235-1</f>
        <v>#DIV/0!</v>
      </c>
      <c r="G235" s="36">
        <f>'SCC X Ano = Mecenato'!G269/'SCC X Ano = Mecenato'!G235-1</f>
        <v>0.47498420881472647</v>
      </c>
      <c r="H235" s="36" t="e">
        <f>'SCC X Ano = Mecenato'!H269/'SCC X Ano = Mecenato'!H235-1</f>
        <v>#DIV/0!</v>
      </c>
      <c r="I235" s="36">
        <f>'SCC X Ano = Mecenato'!I269/'SCC X Ano = Mecenato'!I235-1</f>
        <v>-0.18541001081717146</v>
      </c>
      <c r="J235" s="36">
        <f>'SCC X Ano = Mecenato'!J269/'SCC X Ano = Mecenato'!J235-1</f>
        <v>0.1521605438833189</v>
      </c>
      <c r="K235" s="36" t="e">
        <f>'SCC X Ano = Mecenato'!K269/'SCC X Ano = Mecenato'!K235-1</f>
        <v>#DIV/0!</v>
      </c>
      <c r="L235" s="36">
        <f>'SCC X Ano = Mecenato'!L269/'SCC X Ano = Mecenato'!L235-1</f>
        <v>-4.3032676644528367E-2</v>
      </c>
      <c r="N235" s="28"/>
      <c r="O235" s="32"/>
      <c r="P235" s="32"/>
      <c r="Q235" s="32"/>
      <c r="R235" s="32"/>
      <c r="S235" s="32"/>
      <c r="T235" s="32"/>
      <c r="U235" s="32"/>
      <c r="V235" s="32"/>
      <c r="W235" s="32"/>
      <c r="X235" s="32"/>
    </row>
    <row r="236" spans="1:24" x14ac:dyDescent="0.25">
      <c r="A236" s="30" t="s">
        <v>6</v>
      </c>
      <c r="B236" s="36">
        <f>'SCC X Ano = Mecenato'!B270/'SCC X Ano = Mecenato'!B236-1</f>
        <v>0.26030978670076821</v>
      </c>
      <c r="C236" s="36">
        <f>'SCC X Ano = Mecenato'!C270/'SCC X Ano = Mecenato'!C236-1</f>
        <v>4.2525214957990443E-2</v>
      </c>
      <c r="D236" s="36">
        <f>'SCC X Ano = Mecenato'!D270/'SCC X Ano = Mecenato'!D236-1</f>
        <v>0.10375636613420292</v>
      </c>
      <c r="E236" s="36" t="e">
        <f>'SCC X Ano = Mecenato'!E270/'SCC X Ano = Mecenato'!E236-1</f>
        <v>#DIV/0!</v>
      </c>
      <c r="F236" s="36">
        <f>'SCC X Ano = Mecenato'!F270/'SCC X Ano = Mecenato'!F236-1</f>
        <v>-7.91305881767429E-2</v>
      </c>
      <c r="G236" s="36">
        <f>'SCC X Ano = Mecenato'!G270/'SCC X Ano = Mecenato'!G236-1</f>
        <v>7.7968027098064274E-2</v>
      </c>
      <c r="H236" s="36" t="e">
        <f>'SCC X Ano = Mecenato'!H270/'SCC X Ano = Mecenato'!H236-1</f>
        <v>#DIV/0!</v>
      </c>
      <c r="I236" s="36">
        <f>'SCC X Ano = Mecenato'!I270/'SCC X Ano = Mecenato'!I236-1</f>
        <v>-3.4895425673092673E-3</v>
      </c>
      <c r="J236" s="36">
        <f>'SCC X Ano = Mecenato'!J270/'SCC X Ano = Mecenato'!J236-1</f>
        <v>4.1513970709088355E-2</v>
      </c>
      <c r="K236" s="36" t="e">
        <f>'SCC X Ano = Mecenato'!K270/'SCC X Ano = Mecenato'!K236-1</f>
        <v>#DIV/0!</v>
      </c>
      <c r="L236" s="36">
        <f>'SCC X Ano = Mecenato'!L270/'SCC X Ano = Mecenato'!L236-1</f>
        <v>4.3165621722316194E-2</v>
      </c>
      <c r="N236" s="28"/>
      <c r="O236" s="32"/>
      <c r="P236" s="32"/>
      <c r="Q236" s="32"/>
      <c r="R236" s="32"/>
      <c r="S236" s="32"/>
      <c r="T236" s="32"/>
      <c r="U236" s="32"/>
      <c r="V236" s="32"/>
      <c r="W236" s="32"/>
      <c r="X236" s="32"/>
    </row>
    <row r="241" spans="1:24" x14ac:dyDescent="0.25">
      <c r="A241" s="28"/>
      <c r="B241" s="30">
        <v>2015</v>
      </c>
      <c r="C241" s="30">
        <v>2015</v>
      </c>
      <c r="D241" s="30">
        <v>2015</v>
      </c>
      <c r="E241" s="30">
        <v>2015</v>
      </c>
      <c r="F241" s="30">
        <v>2015</v>
      </c>
      <c r="G241" s="30">
        <v>2015</v>
      </c>
      <c r="H241" s="30">
        <v>2015</v>
      </c>
      <c r="I241" s="30">
        <v>2015</v>
      </c>
      <c r="J241" s="30">
        <v>2015</v>
      </c>
      <c r="K241" s="30">
        <v>2015</v>
      </c>
    </row>
    <row r="242" spans="1:24" x14ac:dyDescent="0.25">
      <c r="A242" s="28"/>
      <c r="B242" s="28" t="s">
        <v>283</v>
      </c>
      <c r="C242" s="28" t="s">
        <v>284</v>
      </c>
      <c r="D242" s="28" t="s">
        <v>285</v>
      </c>
      <c r="E242" s="28" t="s">
        <v>286</v>
      </c>
      <c r="F242" s="28" t="s">
        <v>287</v>
      </c>
      <c r="G242" s="28" t="s">
        <v>288</v>
      </c>
      <c r="H242" s="28" t="s">
        <v>289</v>
      </c>
      <c r="I242" s="28" t="s">
        <v>290</v>
      </c>
      <c r="J242" s="28" t="s">
        <v>291</v>
      </c>
      <c r="K242" s="28" t="s">
        <v>292</v>
      </c>
      <c r="L242" s="28" t="s">
        <v>293</v>
      </c>
      <c r="O242" s="28"/>
      <c r="P242" s="28"/>
      <c r="Q242" s="28"/>
      <c r="R242" s="28"/>
      <c r="S242" s="28"/>
      <c r="T242" s="28"/>
      <c r="U242" s="28"/>
      <c r="V242" s="28"/>
      <c r="W242" s="28"/>
      <c r="X242" s="28"/>
    </row>
    <row r="243" spans="1:24" x14ac:dyDescent="0.25">
      <c r="A243" s="28" t="s">
        <v>250</v>
      </c>
      <c r="B243" s="36" t="e">
        <f>'SCC X Ano = Mecenato'!B277/'SCC X Ano = Mecenato'!B243-1</f>
        <v>#DIV/0!</v>
      </c>
      <c r="C243" s="36" t="e">
        <f>'SCC X Ano = Mecenato'!C277/'SCC X Ano = Mecenato'!C243-1</f>
        <v>#DIV/0!</v>
      </c>
      <c r="D243" s="36">
        <f>'SCC X Ano = Mecenato'!D277/'SCC X Ano = Mecenato'!D243-1</f>
        <v>0</v>
      </c>
      <c r="E243" s="36" t="e">
        <f>'SCC X Ano = Mecenato'!E277/'SCC X Ano = Mecenato'!E243-1</f>
        <v>#DIV/0!</v>
      </c>
      <c r="F243" s="36" t="e">
        <f>'SCC X Ano = Mecenato'!F277/'SCC X Ano = Mecenato'!F243-1</f>
        <v>#DIV/0!</v>
      </c>
      <c r="G243" s="36" t="e">
        <f>'SCC X Ano = Mecenato'!G277/'SCC X Ano = Mecenato'!G243-1</f>
        <v>#DIV/0!</v>
      </c>
      <c r="H243" s="36" t="e">
        <f>'SCC X Ano = Mecenato'!H277/'SCC X Ano = Mecenato'!H243-1</f>
        <v>#DIV/0!</v>
      </c>
      <c r="I243" s="36" t="e">
        <f>'SCC X Ano = Mecenato'!I277/'SCC X Ano = Mecenato'!I243-1</f>
        <v>#DIV/0!</v>
      </c>
      <c r="J243" s="36" t="e">
        <f>'SCC X Ano = Mecenato'!J277/'SCC X Ano = Mecenato'!J243-1</f>
        <v>#DIV/0!</v>
      </c>
      <c r="K243" s="36" t="e">
        <f>'SCC X Ano = Mecenato'!K277/'SCC X Ano = Mecenato'!K243-1</f>
        <v>#DIV/0!</v>
      </c>
      <c r="L243" s="36">
        <f>'SCC X Ano = Mecenato'!L277/'SCC X Ano = Mecenato'!L243-1</f>
        <v>-8.0230997723194863E-2</v>
      </c>
      <c r="N243" s="28"/>
      <c r="O243" s="32"/>
      <c r="P243" s="32"/>
      <c r="Q243" s="32"/>
      <c r="R243" s="32"/>
      <c r="S243" s="32"/>
      <c r="T243" s="32"/>
      <c r="U243" s="32"/>
      <c r="V243" s="32"/>
      <c r="W243" s="32"/>
      <c r="X243" s="32"/>
    </row>
    <row r="244" spans="1:24" x14ac:dyDescent="0.25">
      <c r="A244" s="28" t="s">
        <v>251</v>
      </c>
      <c r="B244" s="36" t="e">
        <f>'SCC X Ano = Mecenato'!B278/'SCC X Ano = Mecenato'!B244-1</f>
        <v>#DIV/0!</v>
      </c>
      <c r="C244" s="36" t="e">
        <f>'SCC X Ano = Mecenato'!C278/'SCC X Ano = Mecenato'!C244-1</f>
        <v>#DIV/0!</v>
      </c>
      <c r="D244" s="36" t="e">
        <f>'SCC X Ano = Mecenato'!D278/'SCC X Ano = Mecenato'!D244-1</f>
        <v>#DIV/0!</v>
      </c>
      <c r="E244" s="36" t="e">
        <f>'SCC X Ano = Mecenato'!E278/'SCC X Ano = Mecenato'!E244-1</f>
        <v>#DIV/0!</v>
      </c>
      <c r="F244" s="36" t="e">
        <f>'SCC X Ano = Mecenato'!F278/'SCC X Ano = Mecenato'!F244-1</f>
        <v>#DIV/0!</v>
      </c>
      <c r="G244" s="36" t="e">
        <f>'SCC X Ano = Mecenato'!G278/'SCC X Ano = Mecenato'!G244-1</f>
        <v>#DIV/0!</v>
      </c>
      <c r="H244" s="36" t="e">
        <f>'SCC X Ano = Mecenato'!H278/'SCC X Ano = Mecenato'!H244-1</f>
        <v>#DIV/0!</v>
      </c>
      <c r="I244" s="36" t="e">
        <f>'SCC X Ano = Mecenato'!I278/'SCC X Ano = Mecenato'!I244-1</f>
        <v>#DIV/0!</v>
      </c>
      <c r="J244" s="36" t="e">
        <f>'SCC X Ano = Mecenato'!J278/'SCC X Ano = Mecenato'!J244-1</f>
        <v>#DIV/0!</v>
      </c>
      <c r="K244" s="36" t="e">
        <f>'SCC X Ano = Mecenato'!K278/'SCC X Ano = Mecenato'!K244-1</f>
        <v>#DIV/0!</v>
      </c>
      <c r="L244" s="36" t="e">
        <f>'SCC X Ano = Mecenato'!L278/'SCC X Ano = Mecenato'!L244-1</f>
        <v>#DIV/0!</v>
      </c>
      <c r="N244" s="28"/>
      <c r="O244" s="32"/>
      <c r="P244" s="32"/>
      <c r="Q244" s="32"/>
      <c r="R244" s="32"/>
      <c r="S244" s="32"/>
      <c r="T244" s="32"/>
      <c r="U244" s="32"/>
      <c r="V244" s="32"/>
      <c r="W244" s="32"/>
      <c r="X244" s="32"/>
    </row>
    <row r="245" spans="1:24" x14ac:dyDescent="0.25">
      <c r="A245" s="28" t="s">
        <v>252</v>
      </c>
      <c r="B245" s="36" t="e">
        <f>'SCC X Ano = Mecenato'!B279/'SCC X Ano = Mecenato'!B245-1</f>
        <v>#DIV/0!</v>
      </c>
      <c r="C245" s="36">
        <f>'SCC X Ano = Mecenato'!C279/'SCC X Ano = Mecenato'!C245-1</f>
        <v>-0.2857142857142857</v>
      </c>
      <c r="D245" s="36" t="e">
        <f>'SCC X Ano = Mecenato'!D279/'SCC X Ano = Mecenato'!D245-1</f>
        <v>#DIV/0!</v>
      </c>
      <c r="E245" s="36" t="e">
        <f>'SCC X Ano = Mecenato'!E279/'SCC X Ano = Mecenato'!E245-1</f>
        <v>#DIV/0!</v>
      </c>
      <c r="F245" s="36" t="e">
        <f>'SCC X Ano = Mecenato'!F279/'SCC X Ano = Mecenato'!F245-1</f>
        <v>#DIV/0!</v>
      </c>
      <c r="G245" s="36">
        <f>'SCC X Ano = Mecenato'!G279/'SCC X Ano = Mecenato'!G245-1</f>
        <v>0</v>
      </c>
      <c r="H245" s="36" t="e">
        <f>'SCC X Ano = Mecenato'!H279/'SCC X Ano = Mecenato'!H245-1</f>
        <v>#DIV/0!</v>
      </c>
      <c r="I245" s="36">
        <f>'SCC X Ano = Mecenato'!I279/'SCC X Ano = Mecenato'!I245-1</f>
        <v>0</v>
      </c>
      <c r="J245" s="36">
        <f>'SCC X Ano = Mecenato'!J279/'SCC X Ano = Mecenato'!J245-1</f>
        <v>0</v>
      </c>
      <c r="K245" s="36" t="e">
        <f>'SCC X Ano = Mecenato'!K279/'SCC X Ano = Mecenato'!K245-1</f>
        <v>#DIV/0!</v>
      </c>
      <c r="L245" s="36">
        <f>'SCC X Ano = Mecenato'!L279/'SCC X Ano = Mecenato'!L245-1</f>
        <v>-6.3726978330357897E-2</v>
      </c>
      <c r="N245" s="28"/>
      <c r="O245" s="32"/>
      <c r="P245" s="32"/>
      <c r="Q245" s="32"/>
      <c r="R245" s="32"/>
      <c r="S245" s="32"/>
      <c r="T245" s="32"/>
      <c r="U245" s="32"/>
      <c r="V245" s="32"/>
      <c r="W245" s="32"/>
      <c r="X245" s="32"/>
    </row>
    <row r="246" spans="1:24" x14ac:dyDescent="0.25">
      <c r="A246" s="28" t="s">
        <v>253</v>
      </c>
      <c r="B246" s="36" t="e">
        <f>'SCC X Ano = Mecenato'!B280/'SCC X Ano = Mecenato'!B246-1</f>
        <v>#DIV/0!</v>
      </c>
      <c r="C246" s="36" t="e">
        <f>'SCC X Ano = Mecenato'!C280/'SCC X Ano = Mecenato'!C246-1</f>
        <v>#DIV/0!</v>
      </c>
      <c r="D246" s="36" t="e">
        <f>'SCC X Ano = Mecenato'!D280/'SCC X Ano = Mecenato'!D246-1</f>
        <v>#DIV/0!</v>
      </c>
      <c r="E246" s="36" t="e">
        <f>'SCC X Ano = Mecenato'!E280/'SCC X Ano = Mecenato'!E246-1</f>
        <v>#DIV/0!</v>
      </c>
      <c r="F246" s="36" t="e">
        <f>'SCC X Ano = Mecenato'!F280/'SCC X Ano = Mecenato'!F246-1</f>
        <v>#DIV/0!</v>
      </c>
      <c r="G246" s="36" t="e">
        <f>'SCC X Ano = Mecenato'!G280/'SCC X Ano = Mecenato'!G246-1</f>
        <v>#DIV/0!</v>
      </c>
      <c r="H246" s="36" t="e">
        <f>'SCC X Ano = Mecenato'!H280/'SCC X Ano = Mecenato'!H246-1</f>
        <v>#DIV/0!</v>
      </c>
      <c r="I246" s="36" t="e">
        <f>'SCC X Ano = Mecenato'!I280/'SCC X Ano = Mecenato'!I246-1</f>
        <v>#DIV/0!</v>
      </c>
      <c r="J246" s="36" t="e">
        <f>'SCC X Ano = Mecenato'!J280/'SCC X Ano = Mecenato'!J246-1</f>
        <v>#DIV/0!</v>
      </c>
      <c r="K246" s="36" t="e">
        <f>'SCC X Ano = Mecenato'!K280/'SCC X Ano = Mecenato'!K246-1</f>
        <v>#DIV/0!</v>
      </c>
      <c r="L246" s="36" t="e">
        <f>'SCC X Ano = Mecenato'!L280/'SCC X Ano = Mecenato'!L246-1</f>
        <v>#DIV/0!</v>
      </c>
      <c r="N246" s="28"/>
      <c r="O246" s="32"/>
      <c r="P246" s="32"/>
      <c r="Q246" s="32"/>
      <c r="R246" s="32"/>
      <c r="S246" s="32"/>
      <c r="T246" s="32"/>
      <c r="U246" s="32"/>
      <c r="V246" s="32"/>
      <c r="W246" s="32"/>
      <c r="X246" s="32"/>
    </row>
    <row r="247" spans="1:24" x14ac:dyDescent="0.25">
      <c r="A247" s="28" t="s">
        <v>254</v>
      </c>
      <c r="B247" s="36" t="e">
        <f>'SCC X Ano = Mecenato'!B281/'SCC X Ano = Mecenato'!B247-1</f>
        <v>#DIV/0!</v>
      </c>
      <c r="C247" s="36">
        <f>'SCC X Ano = Mecenato'!C281/'SCC X Ano = Mecenato'!C247-1</f>
        <v>0</v>
      </c>
      <c r="D247" s="36" t="e">
        <f>'SCC X Ano = Mecenato'!D281/'SCC X Ano = Mecenato'!D247-1</f>
        <v>#DIV/0!</v>
      </c>
      <c r="E247" s="36" t="e">
        <f>'SCC X Ano = Mecenato'!E281/'SCC X Ano = Mecenato'!E247-1</f>
        <v>#DIV/0!</v>
      </c>
      <c r="F247" s="36" t="e">
        <f>'SCC X Ano = Mecenato'!F281/'SCC X Ano = Mecenato'!F247-1</f>
        <v>#DIV/0!</v>
      </c>
      <c r="G247" s="36" t="e">
        <f>'SCC X Ano = Mecenato'!G281/'SCC X Ano = Mecenato'!G247-1</f>
        <v>#DIV/0!</v>
      </c>
      <c r="H247" s="36" t="e">
        <f>'SCC X Ano = Mecenato'!H281/'SCC X Ano = Mecenato'!H247-1</f>
        <v>#DIV/0!</v>
      </c>
      <c r="I247" s="36">
        <f>'SCC X Ano = Mecenato'!I281/'SCC X Ano = Mecenato'!I247-1</f>
        <v>-5.1817857215458618E-2</v>
      </c>
      <c r="J247" s="36" t="e">
        <f>'SCC X Ano = Mecenato'!J281/'SCC X Ano = Mecenato'!J247-1</f>
        <v>#DIV/0!</v>
      </c>
      <c r="K247" s="36" t="e">
        <f>'SCC X Ano = Mecenato'!K281/'SCC X Ano = Mecenato'!K247-1</f>
        <v>#DIV/0!</v>
      </c>
      <c r="L247" s="36">
        <f>'SCC X Ano = Mecenato'!L281/'SCC X Ano = Mecenato'!L247-1</f>
        <v>9.866306214692866E-3</v>
      </c>
      <c r="N247" s="28"/>
      <c r="O247" s="32"/>
      <c r="P247" s="32"/>
      <c r="Q247" s="32"/>
      <c r="R247" s="32"/>
      <c r="S247" s="32"/>
      <c r="T247" s="32"/>
      <c r="U247" s="32"/>
      <c r="V247" s="32"/>
      <c r="W247" s="32"/>
      <c r="X247" s="32"/>
    </row>
    <row r="248" spans="1:24" x14ac:dyDescent="0.25">
      <c r="A248" s="28" t="s">
        <v>255</v>
      </c>
      <c r="B248" s="36" t="e">
        <f>'SCC X Ano = Mecenato'!B282/'SCC X Ano = Mecenato'!B248-1</f>
        <v>#DIV/0!</v>
      </c>
      <c r="C248" s="36" t="e">
        <f>'SCC X Ano = Mecenato'!C282/'SCC X Ano = Mecenato'!C248-1</f>
        <v>#DIV/0!</v>
      </c>
      <c r="D248" s="36" t="e">
        <f>'SCC X Ano = Mecenato'!D282/'SCC X Ano = Mecenato'!D248-1</f>
        <v>#DIV/0!</v>
      </c>
      <c r="E248" s="36" t="e">
        <f>'SCC X Ano = Mecenato'!E282/'SCC X Ano = Mecenato'!E248-1</f>
        <v>#DIV/0!</v>
      </c>
      <c r="F248" s="36" t="e">
        <f>'SCC X Ano = Mecenato'!F282/'SCC X Ano = Mecenato'!F248-1</f>
        <v>#DIV/0!</v>
      </c>
      <c r="G248" s="36" t="e">
        <f>'SCC X Ano = Mecenato'!G282/'SCC X Ano = Mecenato'!G248-1</f>
        <v>#DIV/0!</v>
      </c>
      <c r="H248" s="36" t="e">
        <f>'SCC X Ano = Mecenato'!H282/'SCC X Ano = Mecenato'!H248-1</f>
        <v>#DIV/0!</v>
      </c>
      <c r="I248" s="36" t="e">
        <f>'SCC X Ano = Mecenato'!I282/'SCC X Ano = Mecenato'!I248-1</f>
        <v>#DIV/0!</v>
      </c>
      <c r="J248" s="36" t="e">
        <f>'SCC X Ano = Mecenato'!J282/'SCC X Ano = Mecenato'!J248-1</f>
        <v>#DIV/0!</v>
      </c>
      <c r="K248" s="36" t="e">
        <f>'SCC X Ano = Mecenato'!K282/'SCC X Ano = Mecenato'!K248-1</f>
        <v>#DIV/0!</v>
      </c>
      <c r="L248" s="36" t="e">
        <f>'SCC X Ano = Mecenato'!L282/'SCC X Ano = Mecenato'!L248-1</f>
        <v>#DIV/0!</v>
      </c>
      <c r="N248" s="28"/>
      <c r="O248" s="32"/>
      <c r="P248" s="32"/>
      <c r="Q248" s="32"/>
      <c r="R248" s="32"/>
      <c r="S248" s="32"/>
      <c r="T248" s="32"/>
      <c r="U248" s="32"/>
      <c r="V248" s="32"/>
      <c r="W248" s="32"/>
      <c r="X248" s="32"/>
    </row>
    <row r="249" spans="1:24" x14ac:dyDescent="0.25">
      <c r="A249" s="28" t="s">
        <v>256</v>
      </c>
      <c r="B249" s="36" t="e">
        <f>'SCC X Ano = Mecenato'!B283/'SCC X Ano = Mecenato'!B249-1</f>
        <v>#DIV/0!</v>
      </c>
      <c r="C249" s="36" t="e">
        <f>'SCC X Ano = Mecenato'!C283/'SCC X Ano = Mecenato'!C249-1</f>
        <v>#DIV/0!</v>
      </c>
      <c r="D249" s="36" t="e">
        <f>'SCC X Ano = Mecenato'!D283/'SCC X Ano = Mecenato'!D249-1</f>
        <v>#DIV/0!</v>
      </c>
      <c r="E249" s="36" t="e">
        <f>'SCC X Ano = Mecenato'!E283/'SCC X Ano = Mecenato'!E249-1</f>
        <v>#DIV/0!</v>
      </c>
      <c r="F249" s="36" t="e">
        <f>'SCC X Ano = Mecenato'!F283/'SCC X Ano = Mecenato'!F249-1</f>
        <v>#DIV/0!</v>
      </c>
      <c r="G249" s="36" t="e">
        <f>'SCC X Ano = Mecenato'!G283/'SCC X Ano = Mecenato'!G249-1</f>
        <v>#DIV/0!</v>
      </c>
      <c r="H249" s="36" t="e">
        <f>'SCC X Ano = Mecenato'!H283/'SCC X Ano = Mecenato'!H249-1</f>
        <v>#DIV/0!</v>
      </c>
      <c r="I249" s="36" t="e">
        <f>'SCC X Ano = Mecenato'!I283/'SCC X Ano = Mecenato'!I249-1</f>
        <v>#DIV/0!</v>
      </c>
      <c r="J249" s="36" t="e">
        <f>'SCC X Ano = Mecenato'!J283/'SCC X Ano = Mecenato'!J249-1</f>
        <v>#DIV/0!</v>
      </c>
      <c r="K249" s="36" t="e">
        <f>'SCC X Ano = Mecenato'!K283/'SCC X Ano = Mecenato'!K249-1</f>
        <v>#DIV/0!</v>
      </c>
      <c r="L249" s="36" t="e">
        <f>'SCC X Ano = Mecenato'!L283/'SCC X Ano = Mecenato'!L249-1</f>
        <v>#DIV/0!</v>
      </c>
      <c r="N249" s="28"/>
      <c r="O249" s="32"/>
      <c r="P249" s="32"/>
      <c r="Q249" s="32"/>
      <c r="R249" s="32"/>
      <c r="S249" s="32"/>
      <c r="T249" s="32"/>
      <c r="U249" s="32"/>
      <c r="V249" s="32"/>
      <c r="W249" s="32"/>
      <c r="X249" s="32"/>
    </row>
    <row r="250" spans="1:24" x14ac:dyDescent="0.25">
      <c r="A250" s="28" t="s">
        <v>257</v>
      </c>
      <c r="B250" s="36" t="e">
        <f>'SCC X Ano = Mecenato'!B284/'SCC X Ano = Mecenato'!B250-1</f>
        <v>#DIV/0!</v>
      </c>
      <c r="C250" s="36" t="e">
        <f>'SCC X Ano = Mecenato'!C284/'SCC X Ano = Mecenato'!C250-1</f>
        <v>#DIV/0!</v>
      </c>
      <c r="D250" s="36">
        <f>'SCC X Ano = Mecenato'!D284/'SCC X Ano = Mecenato'!D250-1</f>
        <v>-0.72594733223066776</v>
      </c>
      <c r="E250" s="36" t="e">
        <f>'SCC X Ano = Mecenato'!E284/'SCC X Ano = Mecenato'!E250-1</f>
        <v>#DIV/0!</v>
      </c>
      <c r="F250" s="36" t="e">
        <f>'SCC X Ano = Mecenato'!F284/'SCC X Ano = Mecenato'!F250-1</f>
        <v>#DIV/0!</v>
      </c>
      <c r="G250" s="36" t="e">
        <f>'SCC X Ano = Mecenato'!G284/'SCC X Ano = Mecenato'!G250-1</f>
        <v>#DIV/0!</v>
      </c>
      <c r="H250" s="36" t="e">
        <f>'SCC X Ano = Mecenato'!H284/'SCC X Ano = Mecenato'!H250-1</f>
        <v>#DIV/0!</v>
      </c>
      <c r="I250" s="36">
        <f>'SCC X Ano = Mecenato'!I284/'SCC X Ano = Mecenato'!I250-1</f>
        <v>0</v>
      </c>
      <c r="J250" s="36" t="e">
        <f>'SCC X Ano = Mecenato'!J284/'SCC X Ano = Mecenato'!J250-1</f>
        <v>#DIV/0!</v>
      </c>
      <c r="K250" s="36" t="e">
        <f>'SCC X Ano = Mecenato'!K284/'SCC X Ano = Mecenato'!K250-1</f>
        <v>#DIV/0!</v>
      </c>
      <c r="L250" s="36">
        <f>'SCC X Ano = Mecenato'!L284/'SCC X Ano = Mecenato'!L250-1</f>
        <v>-0.24419405916319803</v>
      </c>
      <c r="N250" s="28"/>
      <c r="O250" s="32"/>
      <c r="P250" s="32"/>
      <c r="Q250" s="32"/>
      <c r="R250" s="32"/>
      <c r="S250" s="32"/>
      <c r="T250" s="32"/>
      <c r="U250" s="32"/>
      <c r="V250" s="32"/>
      <c r="W250" s="32"/>
      <c r="X250" s="32"/>
    </row>
    <row r="251" spans="1:24" x14ac:dyDescent="0.25">
      <c r="A251" s="28" t="s">
        <v>258</v>
      </c>
      <c r="B251" s="36" t="e">
        <f>'SCC X Ano = Mecenato'!B285/'SCC X Ano = Mecenato'!B251-1</f>
        <v>#DIV/0!</v>
      </c>
      <c r="C251" s="36">
        <f>'SCC X Ano = Mecenato'!C285/'SCC X Ano = Mecenato'!C251-1</f>
        <v>6.0528547381444309E-2</v>
      </c>
      <c r="D251" s="36" t="e">
        <f>'SCC X Ano = Mecenato'!D285/'SCC X Ano = Mecenato'!D251-1</f>
        <v>#DIV/0!</v>
      </c>
      <c r="E251" s="36" t="e">
        <f>'SCC X Ano = Mecenato'!E285/'SCC X Ano = Mecenato'!E251-1</f>
        <v>#DIV/0!</v>
      </c>
      <c r="F251" s="36" t="e">
        <f>'SCC X Ano = Mecenato'!F285/'SCC X Ano = Mecenato'!F251-1</f>
        <v>#DIV/0!</v>
      </c>
      <c r="G251" s="36" t="e">
        <f>'SCC X Ano = Mecenato'!G285/'SCC X Ano = Mecenato'!G251-1</f>
        <v>#DIV/0!</v>
      </c>
      <c r="H251" s="36" t="e">
        <f>'SCC X Ano = Mecenato'!H285/'SCC X Ano = Mecenato'!H251-1</f>
        <v>#DIV/0!</v>
      </c>
      <c r="I251" s="36">
        <f>'SCC X Ano = Mecenato'!I285/'SCC X Ano = Mecenato'!I251-1</f>
        <v>0</v>
      </c>
      <c r="J251" s="36" t="e">
        <f>'SCC X Ano = Mecenato'!J285/'SCC X Ano = Mecenato'!J251-1</f>
        <v>#DIV/0!</v>
      </c>
      <c r="K251" s="36" t="e">
        <f>'SCC X Ano = Mecenato'!K285/'SCC X Ano = Mecenato'!K251-1</f>
        <v>#DIV/0!</v>
      </c>
      <c r="L251" s="36">
        <f>'SCC X Ano = Mecenato'!L285/'SCC X Ano = Mecenato'!L251-1</f>
        <v>-9.2613969357201786E-2</v>
      </c>
      <c r="N251" s="28"/>
      <c r="O251" s="32"/>
      <c r="P251" s="32"/>
      <c r="Q251" s="32"/>
      <c r="R251" s="32"/>
      <c r="S251" s="32"/>
      <c r="T251" s="32"/>
      <c r="U251" s="32"/>
      <c r="V251" s="32"/>
      <c r="W251" s="32"/>
      <c r="X251" s="32"/>
    </row>
    <row r="252" spans="1:24" x14ac:dyDescent="0.25">
      <c r="A252" s="28" t="s">
        <v>259</v>
      </c>
      <c r="B252" s="36">
        <f>'SCC X Ano = Mecenato'!B286/'SCC X Ano = Mecenato'!B252-1</f>
        <v>-0.62745098039215685</v>
      </c>
      <c r="C252" s="36">
        <f>'SCC X Ano = Mecenato'!C286/'SCC X Ano = Mecenato'!C252-1</f>
        <v>-8.6286242749138875E-2</v>
      </c>
      <c r="D252" s="36">
        <f>'SCC X Ano = Mecenato'!D286/'SCC X Ano = Mecenato'!D252-1</f>
        <v>-0.21231064792242216</v>
      </c>
      <c r="E252" s="36" t="e">
        <f>'SCC X Ano = Mecenato'!E286/'SCC X Ano = Mecenato'!E252-1</f>
        <v>#DIV/0!</v>
      </c>
      <c r="F252" s="36">
        <f>'SCC X Ano = Mecenato'!F286/'SCC X Ano = Mecenato'!F252-1</f>
        <v>0</v>
      </c>
      <c r="G252" s="36">
        <f>'SCC X Ano = Mecenato'!G286/'SCC X Ano = Mecenato'!G252-1</f>
        <v>5.1037820519846289E-2</v>
      </c>
      <c r="H252" s="36" t="e">
        <f>'SCC X Ano = Mecenato'!H286/'SCC X Ano = Mecenato'!H252-1</f>
        <v>#DIV/0!</v>
      </c>
      <c r="I252" s="36">
        <f>'SCC X Ano = Mecenato'!I286/'SCC X Ano = Mecenato'!I252-1</f>
        <v>-8.5543188265803094E-3</v>
      </c>
      <c r="J252" s="36">
        <f>'SCC X Ano = Mecenato'!J286/'SCC X Ano = Mecenato'!J252-1</f>
        <v>-2.2492545316343371E-2</v>
      </c>
      <c r="K252" s="36" t="e">
        <f>'SCC X Ano = Mecenato'!K286/'SCC X Ano = Mecenato'!K252-1</f>
        <v>#DIV/0!</v>
      </c>
      <c r="L252" s="36">
        <f>'SCC X Ano = Mecenato'!L286/'SCC X Ano = Mecenato'!L252-1</f>
        <v>-5.8351033398340024E-2</v>
      </c>
      <c r="N252" s="28"/>
      <c r="O252" s="32"/>
      <c r="P252" s="32"/>
      <c r="Q252" s="32"/>
      <c r="R252" s="32"/>
      <c r="S252" s="32"/>
      <c r="T252" s="32"/>
      <c r="U252" s="32"/>
      <c r="V252" s="32"/>
      <c r="W252" s="32"/>
      <c r="X252" s="32"/>
    </row>
    <row r="253" spans="1:24" x14ac:dyDescent="0.25">
      <c r="A253" s="28" t="s">
        <v>260</v>
      </c>
      <c r="B253" s="36" t="e">
        <f>'SCC X Ano = Mecenato'!B287/'SCC X Ano = Mecenato'!B253-1</f>
        <v>#DIV/0!</v>
      </c>
      <c r="C253" s="36">
        <f>'SCC X Ano = Mecenato'!C287/'SCC X Ano = Mecenato'!C253-1</f>
        <v>3.7554329532587749E-2</v>
      </c>
      <c r="D253" s="36" t="e">
        <f>'SCC X Ano = Mecenato'!D287/'SCC X Ano = Mecenato'!D253-1</f>
        <v>#DIV/0!</v>
      </c>
      <c r="E253" s="36" t="e">
        <f>'SCC X Ano = Mecenato'!E287/'SCC X Ano = Mecenato'!E253-1</f>
        <v>#DIV/0!</v>
      </c>
      <c r="F253" s="36" t="e">
        <f>'SCC X Ano = Mecenato'!F287/'SCC X Ano = Mecenato'!F253-1</f>
        <v>#DIV/0!</v>
      </c>
      <c r="G253" s="36">
        <f>'SCC X Ano = Mecenato'!G287/'SCC X Ano = Mecenato'!G253-1</f>
        <v>0</v>
      </c>
      <c r="H253" s="36" t="e">
        <f>'SCC X Ano = Mecenato'!H287/'SCC X Ano = Mecenato'!H253-1</f>
        <v>#DIV/0!</v>
      </c>
      <c r="I253" s="36">
        <f>'SCC X Ano = Mecenato'!I287/'SCC X Ano = Mecenato'!I253-1</f>
        <v>0</v>
      </c>
      <c r="J253" s="36" t="e">
        <f>'SCC X Ano = Mecenato'!J287/'SCC X Ano = Mecenato'!J253-1</f>
        <v>#DIV/0!</v>
      </c>
      <c r="K253" s="36" t="e">
        <f>'SCC X Ano = Mecenato'!K287/'SCC X Ano = Mecenato'!K253-1</f>
        <v>#DIV/0!</v>
      </c>
      <c r="L253" s="36">
        <f>'SCC X Ano = Mecenato'!L287/'SCC X Ano = Mecenato'!L253-1</f>
        <v>2.5361765718755258E-2</v>
      </c>
      <c r="N253" s="28"/>
      <c r="O253" s="32"/>
      <c r="P253" s="32"/>
      <c r="Q253" s="32"/>
      <c r="R253" s="32"/>
      <c r="S253" s="32"/>
      <c r="T253" s="32"/>
      <c r="U253" s="32"/>
      <c r="V253" s="32"/>
      <c r="W253" s="32"/>
      <c r="X253" s="32"/>
    </row>
    <row r="254" spans="1:24" x14ac:dyDescent="0.25">
      <c r="A254" s="28" t="s">
        <v>261</v>
      </c>
      <c r="B254" s="36" t="e">
        <f>'SCC X Ano = Mecenato'!B288/'SCC X Ano = Mecenato'!B254-1</f>
        <v>#DIV/0!</v>
      </c>
      <c r="C254" s="36" t="e">
        <f>'SCC X Ano = Mecenato'!C288/'SCC X Ano = Mecenato'!C254-1</f>
        <v>#DIV/0!</v>
      </c>
      <c r="D254" s="36" t="e">
        <f>'SCC X Ano = Mecenato'!D288/'SCC X Ano = Mecenato'!D254-1</f>
        <v>#DIV/0!</v>
      </c>
      <c r="E254" s="36" t="e">
        <f>'SCC X Ano = Mecenato'!E288/'SCC X Ano = Mecenato'!E254-1</f>
        <v>#DIV/0!</v>
      </c>
      <c r="F254" s="36" t="e">
        <f>'SCC X Ano = Mecenato'!F288/'SCC X Ano = Mecenato'!F254-1</f>
        <v>#DIV/0!</v>
      </c>
      <c r="G254" s="36" t="e">
        <f>'SCC X Ano = Mecenato'!G288/'SCC X Ano = Mecenato'!G254-1</f>
        <v>#DIV/0!</v>
      </c>
      <c r="H254" s="36" t="e">
        <f>'SCC X Ano = Mecenato'!H288/'SCC X Ano = Mecenato'!H254-1</f>
        <v>#DIV/0!</v>
      </c>
      <c r="I254" s="36" t="e">
        <f>'SCC X Ano = Mecenato'!I288/'SCC X Ano = Mecenato'!I254-1</f>
        <v>#DIV/0!</v>
      </c>
      <c r="J254" s="36">
        <f>'SCC X Ano = Mecenato'!J288/'SCC X Ano = Mecenato'!J254-1</f>
        <v>-1</v>
      </c>
      <c r="K254" s="36" t="e">
        <f>'SCC X Ano = Mecenato'!K288/'SCC X Ano = Mecenato'!K254-1</f>
        <v>#DIV/0!</v>
      </c>
      <c r="L254" s="36">
        <f>'SCC X Ano = Mecenato'!L288/'SCC X Ano = Mecenato'!L254-1</f>
        <v>-0.2778465909830995</v>
      </c>
      <c r="N254" s="28"/>
      <c r="O254" s="32"/>
      <c r="P254" s="32"/>
      <c r="Q254" s="32"/>
      <c r="R254" s="32"/>
      <c r="S254" s="32"/>
      <c r="T254" s="32"/>
      <c r="U254" s="32"/>
      <c r="V254" s="32"/>
      <c r="W254" s="32"/>
      <c r="X254" s="32"/>
    </row>
    <row r="255" spans="1:24" x14ac:dyDescent="0.25">
      <c r="A255" s="28" t="s">
        <v>262</v>
      </c>
      <c r="B255" s="36" t="e">
        <f>'SCC X Ano = Mecenato'!B289/'SCC X Ano = Mecenato'!B255-1</f>
        <v>#DIV/0!</v>
      </c>
      <c r="C255" s="36">
        <f>'SCC X Ano = Mecenato'!C289/'SCC X Ano = Mecenato'!C255-1</f>
        <v>-2.4931315609037941E-2</v>
      </c>
      <c r="D255" s="36">
        <f>'SCC X Ano = Mecenato'!D289/'SCC X Ano = Mecenato'!D255-1</f>
        <v>0.42309326431129324</v>
      </c>
      <c r="E255" s="36" t="e">
        <f>'SCC X Ano = Mecenato'!E289/'SCC X Ano = Mecenato'!E255-1</f>
        <v>#DIV/0!</v>
      </c>
      <c r="F255" s="36" t="e">
        <f>'SCC X Ano = Mecenato'!F289/'SCC X Ano = Mecenato'!F255-1</f>
        <v>#DIV/0!</v>
      </c>
      <c r="G255" s="36">
        <f>'SCC X Ano = Mecenato'!G289/'SCC X Ano = Mecenato'!G255-1</f>
        <v>-2.8539267260349943E-2</v>
      </c>
      <c r="H255" s="36" t="e">
        <f>'SCC X Ano = Mecenato'!H289/'SCC X Ano = Mecenato'!H255-1</f>
        <v>#DIV/0!</v>
      </c>
      <c r="I255" s="36">
        <f>'SCC X Ano = Mecenato'!I289/'SCC X Ano = Mecenato'!I255-1</f>
        <v>0.46763740067347359</v>
      </c>
      <c r="J255" s="36">
        <f>'SCC X Ano = Mecenato'!J289/'SCC X Ano = Mecenato'!J255-1</f>
        <v>0.11471155374020348</v>
      </c>
      <c r="K255" s="36" t="e">
        <f>'SCC X Ano = Mecenato'!K289/'SCC X Ano = Mecenato'!K255-1</f>
        <v>#DIV/0!</v>
      </c>
      <c r="L255" s="36">
        <f>'SCC X Ano = Mecenato'!L289/'SCC X Ano = Mecenato'!L255-1</f>
        <v>0.12555927196726335</v>
      </c>
      <c r="N255" s="28"/>
      <c r="O255" s="32"/>
      <c r="P255" s="32"/>
      <c r="Q255" s="32"/>
      <c r="R255" s="32"/>
      <c r="S255" s="32"/>
      <c r="T255" s="32"/>
      <c r="U255" s="32"/>
      <c r="V255" s="32"/>
      <c r="W255" s="32"/>
      <c r="X255" s="32"/>
    </row>
    <row r="256" spans="1:24" x14ac:dyDescent="0.25">
      <c r="A256" s="28" t="s">
        <v>263</v>
      </c>
      <c r="B256" s="36" t="e">
        <f>'SCC X Ano = Mecenato'!B290/'SCC X Ano = Mecenato'!B256-1</f>
        <v>#DIV/0!</v>
      </c>
      <c r="C256" s="36" t="e">
        <f>'SCC X Ano = Mecenato'!C290/'SCC X Ano = Mecenato'!C256-1</f>
        <v>#DIV/0!</v>
      </c>
      <c r="D256" s="36" t="e">
        <f>'SCC X Ano = Mecenato'!D290/'SCC X Ano = Mecenato'!D256-1</f>
        <v>#DIV/0!</v>
      </c>
      <c r="E256" s="36" t="e">
        <f>'SCC X Ano = Mecenato'!E290/'SCC X Ano = Mecenato'!E256-1</f>
        <v>#DIV/0!</v>
      </c>
      <c r="F256" s="36" t="e">
        <f>'SCC X Ano = Mecenato'!F290/'SCC X Ano = Mecenato'!F256-1</f>
        <v>#DIV/0!</v>
      </c>
      <c r="G256" s="36" t="e">
        <f>'SCC X Ano = Mecenato'!G290/'SCC X Ano = Mecenato'!G256-1</f>
        <v>#DIV/0!</v>
      </c>
      <c r="H256" s="36" t="e">
        <f>'SCC X Ano = Mecenato'!H290/'SCC X Ano = Mecenato'!H256-1</f>
        <v>#DIV/0!</v>
      </c>
      <c r="I256" s="36" t="e">
        <f>'SCC X Ano = Mecenato'!I290/'SCC X Ano = Mecenato'!I256-1</f>
        <v>#DIV/0!</v>
      </c>
      <c r="J256" s="36" t="e">
        <f>'SCC X Ano = Mecenato'!J290/'SCC X Ano = Mecenato'!J256-1</f>
        <v>#DIV/0!</v>
      </c>
      <c r="K256" s="36" t="e">
        <f>'SCC X Ano = Mecenato'!K290/'SCC X Ano = Mecenato'!K256-1</f>
        <v>#DIV/0!</v>
      </c>
      <c r="L256" s="36">
        <f>'SCC X Ano = Mecenato'!L290/'SCC X Ano = Mecenato'!L256-1</f>
        <v>-0.48508058082016914</v>
      </c>
      <c r="N256" s="28"/>
      <c r="O256" s="32"/>
      <c r="P256" s="32"/>
      <c r="Q256" s="32"/>
      <c r="R256" s="32"/>
      <c r="S256" s="32"/>
      <c r="T256" s="32"/>
      <c r="U256" s="32"/>
      <c r="V256" s="32"/>
      <c r="W256" s="32"/>
      <c r="X256" s="32"/>
    </row>
    <row r="257" spans="1:24" x14ac:dyDescent="0.25">
      <c r="A257" s="28" t="s">
        <v>264</v>
      </c>
      <c r="B257" s="36" t="e">
        <f>'SCC X Ano = Mecenato'!B291/'SCC X Ano = Mecenato'!B257-1</f>
        <v>#DIV/0!</v>
      </c>
      <c r="C257" s="36" t="e">
        <f>'SCC X Ano = Mecenato'!C291/'SCC X Ano = Mecenato'!C257-1</f>
        <v>#DIV/0!</v>
      </c>
      <c r="D257" s="36" t="e">
        <f>'SCC X Ano = Mecenato'!D291/'SCC X Ano = Mecenato'!D257-1</f>
        <v>#DIV/0!</v>
      </c>
      <c r="E257" s="36" t="e">
        <f>'SCC X Ano = Mecenato'!E291/'SCC X Ano = Mecenato'!E257-1</f>
        <v>#DIV/0!</v>
      </c>
      <c r="F257" s="36" t="e">
        <f>'SCC X Ano = Mecenato'!F291/'SCC X Ano = Mecenato'!F257-1</f>
        <v>#DIV/0!</v>
      </c>
      <c r="G257" s="36" t="e">
        <f>'SCC X Ano = Mecenato'!G291/'SCC X Ano = Mecenato'!G257-1</f>
        <v>#DIV/0!</v>
      </c>
      <c r="H257" s="36" t="e">
        <f>'SCC X Ano = Mecenato'!H291/'SCC X Ano = Mecenato'!H257-1</f>
        <v>#DIV/0!</v>
      </c>
      <c r="I257" s="36">
        <f>'SCC X Ano = Mecenato'!I291/'SCC X Ano = Mecenato'!I257-1</f>
        <v>0</v>
      </c>
      <c r="J257" s="36" t="e">
        <f>'SCC X Ano = Mecenato'!J291/'SCC X Ano = Mecenato'!J257-1</f>
        <v>#DIV/0!</v>
      </c>
      <c r="K257" s="36" t="e">
        <f>'SCC X Ano = Mecenato'!K291/'SCC X Ano = Mecenato'!K257-1</f>
        <v>#DIV/0!</v>
      </c>
      <c r="L257" s="36">
        <f>'SCC X Ano = Mecenato'!L291/'SCC X Ano = Mecenato'!L257-1</f>
        <v>-3.5565865052534784E-3</v>
      </c>
      <c r="N257" s="28"/>
      <c r="O257" s="32"/>
      <c r="P257" s="32"/>
      <c r="Q257" s="32"/>
      <c r="R257" s="32"/>
      <c r="S257" s="32"/>
      <c r="T257" s="32"/>
      <c r="U257" s="32"/>
      <c r="V257" s="32"/>
      <c r="W257" s="32"/>
      <c r="X257" s="32"/>
    </row>
    <row r="258" spans="1:24" x14ac:dyDescent="0.25">
      <c r="A258" s="28" t="s">
        <v>265</v>
      </c>
      <c r="B258" s="36" t="e">
        <f>'SCC X Ano = Mecenato'!B292/'SCC X Ano = Mecenato'!B258-1</f>
        <v>#DIV/0!</v>
      </c>
      <c r="C258" s="36">
        <f>'SCC X Ano = Mecenato'!C292/'SCC X Ano = Mecenato'!C258-1</f>
        <v>-0.35731345242069079</v>
      </c>
      <c r="D258" s="36">
        <f>'SCC X Ano = Mecenato'!D292/'SCC X Ano = Mecenato'!D258-1</f>
        <v>-0.46948849993424879</v>
      </c>
      <c r="E258" s="36" t="e">
        <f>'SCC X Ano = Mecenato'!E292/'SCC X Ano = Mecenato'!E258-1</f>
        <v>#DIV/0!</v>
      </c>
      <c r="F258" s="36" t="e">
        <f>'SCC X Ano = Mecenato'!F292/'SCC X Ano = Mecenato'!F258-1</f>
        <v>#DIV/0!</v>
      </c>
      <c r="G258" s="36">
        <f>'SCC X Ano = Mecenato'!G292/'SCC X Ano = Mecenato'!G258-1</f>
        <v>-2.982346502668709E-3</v>
      </c>
      <c r="H258" s="36" t="e">
        <f>'SCC X Ano = Mecenato'!H292/'SCC X Ano = Mecenato'!H258-1</f>
        <v>#DIV/0!</v>
      </c>
      <c r="I258" s="36">
        <f>'SCC X Ano = Mecenato'!I292/'SCC X Ano = Mecenato'!I258-1</f>
        <v>0.54613983007999911</v>
      </c>
      <c r="J258" s="36">
        <f>'SCC X Ano = Mecenato'!J292/'SCC X Ano = Mecenato'!J258-1</f>
        <v>-0.10488500901376163</v>
      </c>
      <c r="K258" s="36" t="e">
        <f>'SCC X Ano = Mecenato'!K292/'SCC X Ano = Mecenato'!K258-1</f>
        <v>#DIV/0!</v>
      </c>
      <c r="L258" s="36">
        <f>'SCC X Ano = Mecenato'!L292/'SCC X Ano = Mecenato'!L258-1</f>
        <v>7.3027212996670476E-2</v>
      </c>
      <c r="N258" s="28"/>
      <c r="O258" s="32"/>
      <c r="P258" s="32"/>
      <c r="Q258" s="32"/>
      <c r="R258" s="32"/>
      <c r="S258" s="32"/>
      <c r="T258" s="32"/>
      <c r="U258" s="32"/>
      <c r="V258" s="32"/>
      <c r="W258" s="32"/>
      <c r="X258" s="32"/>
    </row>
    <row r="259" spans="1:24" x14ac:dyDescent="0.25">
      <c r="A259" s="28" t="s">
        <v>266</v>
      </c>
      <c r="B259" s="36">
        <f>'SCC X Ano = Mecenato'!B293/'SCC X Ano = Mecenato'!B259-1</f>
        <v>0</v>
      </c>
      <c r="C259" s="36">
        <f>'SCC X Ano = Mecenato'!C293/'SCC X Ano = Mecenato'!C259-1</f>
        <v>-1.9125182048065903E-2</v>
      </c>
      <c r="D259" s="36">
        <f>'SCC X Ano = Mecenato'!D293/'SCC X Ano = Mecenato'!D259-1</f>
        <v>2.4464863338331533E-2</v>
      </c>
      <c r="E259" s="36" t="e">
        <f>'SCC X Ano = Mecenato'!E293/'SCC X Ano = Mecenato'!E259-1</f>
        <v>#DIV/0!</v>
      </c>
      <c r="F259" s="36">
        <f>'SCC X Ano = Mecenato'!F293/'SCC X Ano = Mecenato'!F259-1</f>
        <v>0</v>
      </c>
      <c r="G259" s="36">
        <f>'SCC X Ano = Mecenato'!G293/'SCC X Ano = Mecenato'!G259-1</f>
        <v>1.1891345686326993E-2</v>
      </c>
      <c r="H259" s="36" t="e">
        <f>'SCC X Ano = Mecenato'!H293/'SCC X Ano = Mecenato'!H259-1</f>
        <v>#DIV/0!</v>
      </c>
      <c r="I259" s="36">
        <f>'SCC X Ano = Mecenato'!I293/'SCC X Ano = Mecenato'!I259-1</f>
        <v>3.1055458235149658E-3</v>
      </c>
      <c r="J259" s="36">
        <f>'SCC X Ano = Mecenato'!J293/'SCC X Ano = Mecenato'!J259-1</f>
        <v>-2.0429564668640321E-3</v>
      </c>
      <c r="K259" s="36" t="e">
        <f>'SCC X Ano = Mecenato'!K293/'SCC X Ano = Mecenato'!K259-1</f>
        <v>#DIV/0!</v>
      </c>
      <c r="L259" s="36">
        <f>'SCC X Ano = Mecenato'!L293/'SCC X Ano = Mecenato'!L259-1</f>
        <v>-6.8696349103413157E-3</v>
      </c>
      <c r="N259" s="28"/>
      <c r="O259" s="32"/>
      <c r="P259" s="32"/>
      <c r="Q259" s="32"/>
      <c r="R259" s="32"/>
      <c r="S259" s="32"/>
      <c r="T259" s="32"/>
      <c r="U259" s="32"/>
      <c r="V259" s="32"/>
      <c r="W259" s="32"/>
      <c r="X259" s="32"/>
    </row>
    <row r="260" spans="1:24" x14ac:dyDescent="0.25">
      <c r="A260" s="28" t="s">
        <v>267</v>
      </c>
      <c r="B260" s="36" t="e">
        <f>'SCC X Ano = Mecenato'!B294/'SCC X Ano = Mecenato'!B260-1</f>
        <v>#DIV/0!</v>
      </c>
      <c r="C260" s="36">
        <f>'SCC X Ano = Mecenato'!C294/'SCC X Ano = Mecenato'!C260-1</f>
        <v>-2.9644255885896587E-2</v>
      </c>
      <c r="D260" s="36">
        <f>'SCC X Ano = Mecenato'!D294/'SCC X Ano = Mecenato'!D260-1</f>
        <v>0.57766367137355568</v>
      </c>
      <c r="E260" s="36" t="e">
        <f>'SCC X Ano = Mecenato'!E294/'SCC X Ano = Mecenato'!E260-1</f>
        <v>#DIV/0!</v>
      </c>
      <c r="F260" s="36" t="e">
        <f>'SCC X Ano = Mecenato'!F294/'SCC X Ano = Mecenato'!F260-1</f>
        <v>#DIV/0!</v>
      </c>
      <c r="G260" s="36">
        <f>'SCC X Ano = Mecenato'!G294/'SCC X Ano = Mecenato'!G260-1</f>
        <v>0</v>
      </c>
      <c r="H260" s="36" t="e">
        <f>'SCC X Ano = Mecenato'!H294/'SCC X Ano = Mecenato'!H260-1</f>
        <v>#DIV/0!</v>
      </c>
      <c r="I260" s="36">
        <f>'SCC X Ano = Mecenato'!I294/'SCC X Ano = Mecenato'!I260-1</f>
        <v>0</v>
      </c>
      <c r="J260" s="36">
        <f>'SCC X Ano = Mecenato'!J294/'SCC X Ano = Mecenato'!J260-1</f>
        <v>0</v>
      </c>
      <c r="K260" s="36" t="e">
        <f>'SCC X Ano = Mecenato'!K294/'SCC X Ano = Mecenato'!K260-1</f>
        <v>#DIV/0!</v>
      </c>
      <c r="L260" s="36">
        <f>'SCC X Ano = Mecenato'!L294/'SCC X Ano = Mecenato'!L260-1</f>
        <v>4.7446807437480976E-2</v>
      </c>
      <c r="N260" s="28"/>
      <c r="O260" s="32"/>
      <c r="P260" s="32"/>
      <c r="Q260" s="32"/>
      <c r="R260" s="32"/>
      <c r="S260" s="32"/>
      <c r="T260" s="32"/>
      <c r="U260" s="32"/>
      <c r="V260" s="32"/>
      <c r="W260" s="32"/>
      <c r="X260" s="32"/>
    </row>
    <row r="261" spans="1:24" x14ac:dyDescent="0.25">
      <c r="A261" s="28" t="s">
        <v>268</v>
      </c>
      <c r="B261" s="36">
        <f>'SCC X Ano = Mecenato'!B295/'SCC X Ano = Mecenato'!B261-1</f>
        <v>0</v>
      </c>
      <c r="C261" s="36">
        <f>'SCC X Ano = Mecenato'!C295/'SCC X Ano = Mecenato'!C261-1</f>
        <v>3.5168684259851091E-2</v>
      </c>
      <c r="D261" s="36">
        <f>'SCC X Ano = Mecenato'!D295/'SCC X Ano = Mecenato'!D261-1</f>
        <v>-3.2642433174809971E-2</v>
      </c>
      <c r="E261" s="36" t="e">
        <f>'SCC X Ano = Mecenato'!E295/'SCC X Ano = Mecenato'!E261-1</f>
        <v>#DIV/0!</v>
      </c>
      <c r="F261" s="36">
        <f>'SCC X Ano = Mecenato'!F295/'SCC X Ano = Mecenato'!F261-1</f>
        <v>11.135280587435675</v>
      </c>
      <c r="G261" s="36">
        <f>'SCC X Ano = Mecenato'!G295/'SCC X Ano = Mecenato'!G261-1</f>
        <v>4.5248563059860913E-3</v>
      </c>
      <c r="H261" s="36" t="e">
        <f>'SCC X Ano = Mecenato'!H295/'SCC X Ano = Mecenato'!H261-1</f>
        <v>#DIV/0!</v>
      </c>
      <c r="I261" s="36">
        <f>'SCC X Ano = Mecenato'!I295/'SCC X Ano = Mecenato'!I261-1</f>
        <v>-9.150796296204744E-3</v>
      </c>
      <c r="J261" s="36">
        <f>'SCC X Ano = Mecenato'!J295/'SCC X Ano = Mecenato'!J261-1</f>
        <v>0.11604069546822737</v>
      </c>
      <c r="K261" s="36" t="e">
        <f>'SCC X Ano = Mecenato'!K295/'SCC X Ano = Mecenato'!K261-1</f>
        <v>#DIV/0!</v>
      </c>
      <c r="L261" s="36">
        <f>'SCC X Ano = Mecenato'!L295/'SCC X Ano = Mecenato'!L261-1</f>
        <v>3.8361037543887866E-2</v>
      </c>
      <c r="N261" s="28"/>
      <c r="O261" s="32"/>
      <c r="P261" s="32"/>
      <c r="Q261" s="32"/>
      <c r="R261" s="32"/>
      <c r="S261" s="32"/>
      <c r="T261" s="32"/>
      <c r="U261" s="32"/>
      <c r="V261" s="32"/>
      <c r="W261" s="32"/>
      <c r="X261" s="32"/>
    </row>
    <row r="262" spans="1:24" x14ac:dyDescent="0.25">
      <c r="A262" s="28" t="s">
        <v>269</v>
      </c>
      <c r="B262" s="36">
        <f>'SCC X Ano = Mecenato'!B296/'SCC X Ano = Mecenato'!B262-1</f>
        <v>0</v>
      </c>
      <c r="C262" s="36">
        <f>'SCC X Ano = Mecenato'!C296/'SCC X Ano = Mecenato'!C262-1</f>
        <v>1.1148845152548104E-2</v>
      </c>
      <c r="D262" s="36">
        <f>'SCC X Ano = Mecenato'!D296/'SCC X Ano = Mecenato'!D262-1</f>
        <v>1.2900183382223318E-2</v>
      </c>
      <c r="E262" s="36" t="e">
        <f>'SCC X Ano = Mecenato'!E296/'SCC X Ano = Mecenato'!E262-1</f>
        <v>#DIV/0!</v>
      </c>
      <c r="F262" s="36">
        <f>'SCC X Ano = Mecenato'!F296/'SCC X Ano = Mecenato'!F262-1</f>
        <v>-4.9364952482458424E-2</v>
      </c>
      <c r="G262" s="36">
        <f>'SCC X Ano = Mecenato'!G296/'SCC X Ano = Mecenato'!G262-1</f>
        <v>-8.5982784450864269E-3</v>
      </c>
      <c r="H262" s="36" t="e">
        <f>'SCC X Ano = Mecenato'!H296/'SCC X Ano = Mecenato'!H262-1</f>
        <v>#DIV/0!</v>
      </c>
      <c r="I262" s="36">
        <f>'SCC X Ano = Mecenato'!I296/'SCC X Ano = Mecenato'!I262-1</f>
        <v>3.1963806841438291E-2</v>
      </c>
      <c r="J262" s="36">
        <f>'SCC X Ano = Mecenato'!J296/'SCC X Ano = Mecenato'!J262-1</f>
        <v>-3.1625527950919996E-2</v>
      </c>
      <c r="K262" s="36" t="e">
        <f>'SCC X Ano = Mecenato'!K296/'SCC X Ano = Mecenato'!K262-1</f>
        <v>#DIV/0!</v>
      </c>
      <c r="L262" s="36">
        <f>'SCC X Ano = Mecenato'!L296/'SCC X Ano = Mecenato'!L262-1</f>
        <v>1.4534616149908253E-3</v>
      </c>
      <c r="N262" s="28"/>
      <c r="O262" s="32"/>
      <c r="P262" s="32"/>
      <c r="Q262" s="32"/>
      <c r="R262" s="32"/>
      <c r="S262" s="32"/>
      <c r="T262" s="32"/>
      <c r="U262" s="32"/>
      <c r="V262" s="32"/>
      <c r="W262" s="32"/>
      <c r="X262" s="32"/>
    </row>
    <row r="263" spans="1:24" x14ac:dyDescent="0.25">
      <c r="A263" s="28" t="s">
        <v>270</v>
      </c>
      <c r="B263" s="36" t="e">
        <f>'SCC X Ano = Mecenato'!B297/'SCC X Ano = Mecenato'!B263-1</f>
        <v>#DIV/0!</v>
      </c>
      <c r="C263" s="36">
        <f>'SCC X Ano = Mecenato'!C297/'SCC X Ano = Mecenato'!C263-1</f>
        <v>-2.2048561119428878E-2</v>
      </c>
      <c r="D263" s="36">
        <f>'SCC X Ano = Mecenato'!D297/'SCC X Ano = Mecenato'!D263-1</f>
        <v>-0.10214515328251916</v>
      </c>
      <c r="E263" s="36" t="e">
        <f>'SCC X Ano = Mecenato'!E297/'SCC X Ano = Mecenato'!E263-1</f>
        <v>#DIV/0!</v>
      </c>
      <c r="F263" s="36" t="e">
        <f>'SCC X Ano = Mecenato'!F297/'SCC X Ano = Mecenato'!F263-1</f>
        <v>#DIV/0!</v>
      </c>
      <c r="G263" s="36">
        <f>'SCC X Ano = Mecenato'!G297/'SCC X Ano = Mecenato'!G263-1</f>
        <v>0.12874563263164163</v>
      </c>
      <c r="H263" s="36" t="e">
        <f>'SCC X Ano = Mecenato'!H297/'SCC X Ano = Mecenato'!H263-1</f>
        <v>#DIV/0!</v>
      </c>
      <c r="I263" s="36">
        <f>'SCC X Ano = Mecenato'!I297/'SCC X Ano = Mecenato'!I263-1</f>
        <v>1.7031896642021316E-3</v>
      </c>
      <c r="J263" s="36">
        <f>'SCC X Ano = Mecenato'!J297/'SCC X Ano = Mecenato'!J263-1</f>
        <v>0</v>
      </c>
      <c r="K263" s="36" t="e">
        <f>'SCC X Ano = Mecenato'!K297/'SCC X Ano = Mecenato'!K263-1</f>
        <v>#DIV/0!</v>
      </c>
      <c r="L263" s="36">
        <f>'SCC X Ano = Mecenato'!L297/'SCC X Ano = Mecenato'!L263-1</f>
        <v>8.6879251882998609E-4</v>
      </c>
      <c r="N263" s="28"/>
      <c r="O263" s="32"/>
      <c r="P263" s="32"/>
      <c r="Q263" s="32"/>
      <c r="R263" s="32"/>
      <c r="S263" s="32"/>
      <c r="T263" s="32"/>
      <c r="U263" s="32"/>
      <c r="V263" s="32"/>
      <c r="W263" s="32"/>
      <c r="X263" s="32"/>
    </row>
    <row r="264" spans="1:24" x14ac:dyDescent="0.25">
      <c r="A264" s="28" t="s">
        <v>271</v>
      </c>
      <c r="B264" s="36" t="e">
        <f>'SCC X Ano = Mecenato'!B298/'SCC X Ano = Mecenato'!B264-1</f>
        <v>#DIV/0!</v>
      </c>
      <c r="C264" s="36">
        <f>'SCC X Ano = Mecenato'!C298/'SCC X Ano = Mecenato'!C264-1</f>
        <v>3.3598898086771634E-2</v>
      </c>
      <c r="D264" s="36">
        <f>'SCC X Ano = Mecenato'!D298/'SCC X Ano = Mecenato'!D264-1</f>
        <v>6.0879052608949769E-2</v>
      </c>
      <c r="E264" s="36" t="e">
        <f>'SCC X Ano = Mecenato'!E298/'SCC X Ano = Mecenato'!E264-1</f>
        <v>#DIV/0!</v>
      </c>
      <c r="F264" s="36">
        <f>'SCC X Ano = Mecenato'!F298/'SCC X Ano = Mecenato'!F264-1</f>
        <v>0</v>
      </c>
      <c r="G264" s="36">
        <f>'SCC X Ano = Mecenato'!G298/'SCC X Ano = Mecenato'!G264-1</f>
        <v>-2.7638918945761648E-2</v>
      </c>
      <c r="H264" s="36" t="e">
        <f>'SCC X Ano = Mecenato'!H298/'SCC X Ano = Mecenato'!H264-1</f>
        <v>#DIV/0!</v>
      </c>
      <c r="I264" s="36">
        <f>'SCC X Ano = Mecenato'!I298/'SCC X Ano = Mecenato'!I264-1</f>
        <v>0</v>
      </c>
      <c r="J264" s="36">
        <f>'SCC X Ano = Mecenato'!J298/'SCC X Ano = Mecenato'!J264-1</f>
        <v>0</v>
      </c>
      <c r="K264" s="36" t="e">
        <f>'SCC X Ano = Mecenato'!K298/'SCC X Ano = Mecenato'!K264-1</f>
        <v>#DIV/0!</v>
      </c>
      <c r="L264" s="36">
        <f>'SCC X Ano = Mecenato'!L298/'SCC X Ano = Mecenato'!L264-1</f>
        <v>1.5873119597335617E-2</v>
      </c>
      <c r="N264" s="28"/>
      <c r="O264" s="32"/>
      <c r="P264" s="32"/>
      <c r="Q264" s="32"/>
      <c r="R264" s="32"/>
      <c r="S264" s="32"/>
      <c r="T264" s="32"/>
      <c r="U264" s="32"/>
      <c r="V264" s="32"/>
      <c r="W264" s="32"/>
      <c r="X264" s="32"/>
    </row>
    <row r="265" spans="1:24" x14ac:dyDescent="0.25">
      <c r="A265" s="28" t="s">
        <v>272</v>
      </c>
      <c r="B265" s="36">
        <f>'SCC X Ano = Mecenato'!B299/'SCC X Ano = Mecenato'!B265-1</f>
        <v>0</v>
      </c>
      <c r="C265" s="36">
        <f>'SCC X Ano = Mecenato'!C299/'SCC X Ano = Mecenato'!C265-1</f>
        <v>-2.4970057172972515E-2</v>
      </c>
      <c r="D265" s="36">
        <f>'SCC X Ano = Mecenato'!D299/'SCC X Ano = Mecenato'!D265-1</f>
        <v>2.8250153301736525E-3</v>
      </c>
      <c r="E265" s="36" t="e">
        <f>'SCC X Ano = Mecenato'!E299/'SCC X Ano = Mecenato'!E265-1</f>
        <v>#DIV/0!</v>
      </c>
      <c r="F265" s="36">
        <f>'SCC X Ano = Mecenato'!F299/'SCC X Ano = Mecenato'!F265-1</f>
        <v>-1</v>
      </c>
      <c r="G265" s="36">
        <f>'SCC X Ano = Mecenato'!G299/'SCC X Ano = Mecenato'!G265-1</f>
        <v>5.4229970116701498E-3</v>
      </c>
      <c r="H265" s="36" t="e">
        <f>'SCC X Ano = Mecenato'!H299/'SCC X Ano = Mecenato'!H265-1</f>
        <v>#DIV/0!</v>
      </c>
      <c r="I265" s="36">
        <f>'SCC X Ano = Mecenato'!I299/'SCC X Ano = Mecenato'!I265-1</f>
        <v>-6.5835527288670148E-3</v>
      </c>
      <c r="J265" s="36">
        <f>'SCC X Ano = Mecenato'!J299/'SCC X Ano = Mecenato'!J265-1</f>
        <v>3.1496321750307033E-2</v>
      </c>
      <c r="K265" s="36" t="e">
        <f>'SCC X Ano = Mecenato'!K299/'SCC X Ano = Mecenato'!K265-1</f>
        <v>#DIV/0!</v>
      </c>
      <c r="L265" s="36">
        <f>'SCC X Ano = Mecenato'!L299/'SCC X Ano = Mecenato'!L265-1</f>
        <v>-7.2330004391261138E-3</v>
      </c>
      <c r="N265" s="28"/>
      <c r="O265" s="32"/>
      <c r="P265" s="32"/>
      <c r="Q265" s="32"/>
      <c r="R265" s="32"/>
      <c r="S265" s="32"/>
      <c r="T265" s="32"/>
      <c r="U265" s="32"/>
      <c r="V265" s="32"/>
      <c r="W265" s="32"/>
      <c r="X265" s="32"/>
    </row>
    <row r="266" spans="1:24" x14ac:dyDescent="0.25">
      <c r="A266" s="28" t="s">
        <v>273</v>
      </c>
      <c r="B266" s="36" t="e">
        <f>'SCC X Ano = Mecenato'!B300/'SCC X Ano = Mecenato'!B266-1</f>
        <v>#DIV/0!</v>
      </c>
      <c r="C266" s="36">
        <f>'SCC X Ano = Mecenato'!C300/'SCC X Ano = Mecenato'!C266-1</f>
        <v>-9.6752650344538726E-2</v>
      </c>
      <c r="D266" s="36" t="e">
        <f>'SCC X Ano = Mecenato'!D300/'SCC X Ano = Mecenato'!D266-1</f>
        <v>#DIV/0!</v>
      </c>
      <c r="E266" s="36" t="e">
        <f>'SCC X Ano = Mecenato'!E300/'SCC X Ano = Mecenato'!E266-1</f>
        <v>#DIV/0!</v>
      </c>
      <c r="F266" s="36" t="e">
        <f>'SCC X Ano = Mecenato'!F300/'SCC X Ano = Mecenato'!F266-1</f>
        <v>#DIV/0!</v>
      </c>
      <c r="G266" s="36" t="e">
        <f>'SCC X Ano = Mecenato'!G300/'SCC X Ano = Mecenato'!G266-1</f>
        <v>#DIV/0!</v>
      </c>
      <c r="H266" s="36" t="e">
        <f>'SCC X Ano = Mecenato'!H300/'SCC X Ano = Mecenato'!H266-1</f>
        <v>#DIV/0!</v>
      </c>
      <c r="I266" s="36">
        <f>'SCC X Ano = Mecenato'!I300/'SCC X Ano = Mecenato'!I266-1</f>
        <v>0</v>
      </c>
      <c r="J266" s="36" t="e">
        <f>'SCC X Ano = Mecenato'!J300/'SCC X Ano = Mecenato'!J266-1</f>
        <v>#DIV/0!</v>
      </c>
      <c r="K266" s="36" t="e">
        <f>'SCC X Ano = Mecenato'!K300/'SCC X Ano = Mecenato'!K266-1</f>
        <v>#DIV/0!</v>
      </c>
      <c r="L266" s="36">
        <f>'SCC X Ano = Mecenato'!L300/'SCC X Ano = Mecenato'!L266-1</f>
        <v>-2.1970066374428887E-2</v>
      </c>
      <c r="N266" s="28"/>
      <c r="O266" s="32"/>
      <c r="P266" s="32"/>
      <c r="Q266" s="32"/>
      <c r="R266" s="32"/>
      <c r="S266" s="32"/>
      <c r="T266" s="32"/>
      <c r="U266" s="32"/>
      <c r="V266" s="32"/>
      <c r="W266" s="32"/>
      <c r="X266" s="32"/>
    </row>
    <row r="267" spans="1:24" x14ac:dyDescent="0.25">
      <c r="A267" s="28" t="s">
        <v>274</v>
      </c>
      <c r="B267" s="36" t="e">
        <f>'SCC X Ano = Mecenato'!B301/'SCC X Ano = Mecenato'!B267-1</f>
        <v>#DIV/0!</v>
      </c>
      <c r="C267" s="36">
        <f>'SCC X Ano = Mecenato'!C301/'SCC X Ano = Mecenato'!C267-1</f>
        <v>-0.13882205449711171</v>
      </c>
      <c r="D267" s="36" t="e">
        <f>'SCC X Ano = Mecenato'!D301/'SCC X Ano = Mecenato'!D267-1</f>
        <v>#DIV/0!</v>
      </c>
      <c r="E267" s="36" t="e">
        <f>'SCC X Ano = Mecenato'!E301/'SCC X Ano = Mecenato'!E267-1</f>
        <v>#DIV/0!</v>
      </c>
      <c r="F267" s="36" t="e">
        <f>'SCC X Ano = Mecenato'!F301/'SCC X Ano = Mecenato'!F267-1</f>
        <v>#DIV/0!</v>
      </c>
      <c r="G267" s="36" t="e">
        <f>'SCC X Ano = Mecenato'!G301/'SCC X Ano = Mecenato'!G267-1</f>
        <v>#DIV/0!</v>
      </c>
      <c r="H267" s="36" t="e">
        <f>'SCC X Ano = Mecenato'!H301/'SCC X Ano = Mecenato'!H267-1</f>
        <v>#DIV/0!</v>
      </c>
      <c r="I267" s="36">
        <f>'SCC X Ano = Mecenato'!I301/'SCC X Ano = Mecenato'!I267-1</f>
        <v>0</v>
      </c>
      <c r="J267" s="36">
        <f>'SCC X Ano = Mecenato'!J301/'SCC X Ano = Mecenato'!J267-1</f>
        <v>0</v>
      </c>
      <c r="K267" s="36" t="e">
        <f>'SCC X Ano = Mecenato'!K301/'SCC X Ano = Mecenato'!K267-1</f>
        <v>#DIV/0!</v>
      </c>
      <c r="L267" s="36">
        <f>'SCC X Ano = Mecenato'!L301/'SCC X Ano = Mecenato'!L267-1</f>
        <v>-0.14738521667793192</v>
      </c>
      <c r="N267" s="28"/>
      <c r="O267" s="32"/>
      <c r="P267" s="32"/>
      <c r="Q267" s="32"/>
      <c r="R267" s="32"/>
      <c r="S267" s="32"/>
      <c r="T267" s="32"/>
      <c r="U267" s="32"/>
      <c r="V267" s="32"/>
      <c r="W267" s="32"/>
      <c r="X267" s="32"/>
    </row>
    <row r="268" spans="1:24" x14ac:dyDescent="0.25">
      <c r="A268" s="28" t="s">
        <v>275</v>
      </c>
      <c r="B268" s="36" t="e">
        <f>'SCC X Ano = Mecenato'!B302/'SCC X Ano = Mecenato'!B268-1</f>
        <v>#DIV/0!</v>
      </c>
      <c r="C268" s="36">
        <f>'SCC X Ano = Mecenato'!C302/'SCC X Ano = Mecenato'!C268-1</f>
        <v>-7.7348066298342566E-2</v>
      </c>
      <c r="D268" s="36" t="e">
        <f>'SCC X Ano = Mecenato'!D302/'SCC X Ano = Mecenato'!D268-1</f>
        <v>#DIV/0!</v>
      </c>
      <c r="E268" s="36" t="e">
        <f>'SCC X Ano = Mecenato'!E302/'SCC X Ano = Mecenato'!E268-1</f>
        <v>#DIV/0!</v>
      </c>
      <c r="F268" s="36" t="e">
        <f>'SCC X Ano = Mecenato'!F302/'SCC X Ano = Mecenato'!F268-1</f>
        <v>#DIV/0!</v>
      </c>
      <c r="G268" s="36">
        <f>'SCC X Ano = Mecenato'!G302/'SCC X Ano = Mecenato'!G268-1</f>
        <v>0</v>
      </c>
      <c r="H268" s="36" t="e">
        <f>'SCC X Ano = Mecenato'!H302/'SCC X Ano = Mecenato'!H268-1</f>
        <v>#DIV/0!</v>
      </c>
      <c r="I268" s="36">
        <f>'SCC X Ano = Mecenato'!I302/'SCC X Ano = Mecenato'!I268-1</f>
        <v>0</v>
      </c>
      <c r="J268" s="36" t="e">
        <f>'SCC X Ano = Mecenato'!J302/'SCC X Ano = Mecenato'!J268-1</f>
        <v>#DIV/0!</v>
      </c>
      <c r="K268" s="36" t="e">
        <f>'SCC X Ano = Mecenato'!K302/'SCC X Ano = Mecenato'!K268-1</f>
        <v>#DIV/0!</v>
      </c>
      <c r="L268" s="36">
        <f>'SCC X Ano = Mecenato'!L302/'SCC X Ano = Mecenato'!L268-1</f>
        <v>-9.5806177642555612E-3</v>
      </c>
      <c r="N268" s="28"/>
      <c r="O268" s="32"/>
      <c r="P268" s="32"/>
      <c r="Q268" s="32"/>
      <c r="R268" s="32"/>
      <c r="S268" s="32"/>
      <c r="T268" s="32"/>
      <c r="U268" s="32"/>
      <c r="V268" s="32"/>
      <c r="W268" s="32"/>
      <c r="X268" s="32"/>
    </row>
    <row r="269" spans="1:24" x14ac:dyDescent="0.25">
      <c r="A269" s="28" t="s">
        <v>276</v>
      </c>
      <c r="B269" s="36" t="e">
        <f>'SCC X Ano = Mecenato'!B303/'SCC X Ano = Mecenato'!B269-1</f>
        <v>#DIV/0!</v>
      </c>
      <c r="C269" s="36">
        <f>'SCC X Ano = Mecenato'!C303/'SCC X Ano = Mecenato'!C269-1</f>
        <v>0.74265549809873388</v>
      </c>
      <c r="D269" s="36">
        <f>'SCC X Ano = Mecenato'!D303/'SCC X Ano = Mecenato'!D269-1</f>
        <v>0.2174264820895353</v>
      </c>
      <c r="E269" s="36" t="e">
        <f>'SCC X Ano = Mecenato'!E303/'SCC X Ano = Mecenato'!E269-1</f>
        <v>#DIV/0!</v>
      </c>
      <c r="F269" s="36" t="e">
        <f>'SCC X Ano = Mecenato'!F303/'SCC X Ano = Mecenato'!F269-1</f>
        <v>#DIV/0!</v>
      </c>
      <c r="G269" s="36">
        <f>'SCC X Ano = Mecenato'!G303/'SCC X Ano = Mecenato'!G269-1</f>
        <v>-1.7340788607747903E-2</v>
      </c>
      <c r="H269" s="36" t="e">
        <f>'SCC X Ano = Mecenato'!H303/'SCC X Ano = Mecenato'!H269-1</f>
        <v>#DIV/0!</v>
      </c>
      <c r="I269" s="36">
        <f>'SCC X Ano = Mecenato'!I303/'SCC X Ano = Mecenato'!I269-1</f>
        <v>8.1900159944241713E-2</v>
      </c>
      <c r="J269" s="36">
        <f>'SCC X Ano = Mecenato'!J303/'SCC X Ano = Mecenato'!J269-1</f>
        <v>-0.85658864162126713</v>
      </c>
      <c r="K269" s="36" t="e">
        <f>'SCC X Ano = Mecenato'!K303/'SCC X Ano = Mecenato'!K269-1</f>
        <v>#DIV/0!</v>
      </c>
      <c r="L269" s="36">
        <f>'SCC X Ano = Mecenato'!L303/'SCC X Ano = Mecenato'!L269-1</f>
        <v>0.28393122258247372</v>
      </c>
      <c r="N269" s="28"/>
      <c r="O269" s="32"/>
      <c r="P269" s="32"/>
      <c r="Q269" s="32"/>
      <c r="R269" s="32"/>
      <c r="S269" s="32"/>
      <c r="T269" s="32"/>
      <c r="U269" s="32"/>
      <c r="V269" s="32"/>
      <c r="W269" s="32"/>
      <c r="X269" s="32"/>
    </row>
    <row r="270" spans="1:24" x14ac:dyDescent="0.25">
      <c r="A270" s="30" t="s">
        <v>6</v>
      </c>
      <c r="B270" s="36">
        <f>'SCC X Ano = Mecenato'!B304/'SCC X Ano = Mecenato'!B270-1</f>
        <v>5.9781588480192216E-3</v>
      </c>
      <c r="C270" s="36">
        <f>'SCC X Ano = Mecenato'!C304/'SCC X Ano = Mecenato'!C270-1</f>
        <v>1.5803096534114269E-2</v>
      </c>
      <c r="D270" s="36">
        <f>'SCC X Ano = Mecenato'!D304/'SCC X Ano = Mecenato'!D270-1</f>
        <v>4.7811245616138365E-3</v>
      </c>
      <c r="E270" s="36" t="e">
        <f>'SCC X Ano = Mecenato'!E304/'SCC X Ano = Mecenato'!E270-1</f>
        <v>#DIV/0!</v>
      </c>
      <c r="F270" s="36">
        <f>'SCC X Ano = Mecenato'!F304/'SCC X Ano = Mecenato'!F270-1</f>
        <v>6.0472754063220391E-2</v>
      </c>
      <c r="G270" s="36">
        <f>'SCC X Ano = Mecenato'!G304/'SCC X Ano = Mecenato'!G270-1</f>
        <v>4.922652036429831E-4</v>
      </c>
      <c r="H270" s="36" t="e">
        <f>'SCC X Ano = Mecenato'!H304/'SCC X Ano = Mecenato'!H270-1</f>
        <v>#DIV/0!</v>
      </c>
      <c r="I270" s="36">
        <f>'SCC X Ano = Mecenato'!I304/'SCC X Ano = Mecenato'!I270-1</f>
        <v>2.2194797959747437E-2</v>
      </c>
      <c r="J270" s="36">
        <f>'SCC X Ano = Mecenato'!J304/'SCC X Ano = Mecenato'!J270-1</f>
        <v>5.1621127654706278E-3</v>
      </c>
      <c r="K270" s="36" t="e">
        <f>'SCC X Ano = Mecenato'!K304/'SCC X Ano = Mecenato'!K270-1</f>
        <v>#DIV/0!</v>
      </c>
      <c r="L270" s="36">
        <f>'SCC X Ano = Mecenato'!L304/'SCC X Ano = Mecenato'!L270-1</f>
        <v>1.3131329050938279E-2</v>
      </c>
      <c r="N270" s="28"/>
      <c r="O270" s="32"/>
      <c r="P270" s="32"/>
      <c r="Q270" s="32"/>
      <c r="R270" s="32"/>
      <c r="S270" s="32"/>
      <c r="T270" s="32"/>
      <c r="U270" s="32"/>
      <c r="V270" s="32"/>
      <c r="W270" s="32"/>
      <c r="X270" s="32"/>
    </row>
    <row r="275" spans="1:24" x14ac:dyDescent="0.25">
      <c r="A275" s="28"/>
      <c r="B275" s="30">
        <v>2016</v>
      </c>
      <c r="C275" s="30">
        <v>2016</v>
      </c>
      <c r="D275" s="30">
        <v>2016</v>
      </c>
      <c r="E275" s="30">
        <v>2016</v>
      </c>
      <c r="F275" s="30">
        <v>2016</v>
      </c>
      <c r="G275" s="30">
        <v>2016</v>
      </c>
      <c r="H275" s="30">
        <v>2016</v>
      </c>
      <c r="I275" s="30">
        <v>2016</v>
      </c>
      <c r="J275" s="30">
        <v>2016</v>
      </c>
      <c r="K275" s="30">
        <v>2016</v>
      </c>
    </row>
    <row r="276" spans="1:24" x14ac:dyDescent="0.25">
      <c r="A276" s="28"/>
      <c r="B276" s="28" t="s">
        <v>283</v>
      </c>
      <c r="C276" s="28" t="s">
        <v>284</v>
      </c>
      <c r="D276" s="28" t="s">
        <v>285</v>
      </c>
      <c r="E276" s="28" t="s">
        <v>286</v>
      </c>
      <c r="F276" s="28" t="s">
        <v>287</v>
      </c>
      <c r="G276" s="28" t="s">
        <v>288</v>
      </c>
      <c r="H276" s="28" t="s">
        <v>289</v>
      </c>
      <c r="I276" s="28" t="s">
        <v>290</v>
      </c>
      <c r="J276" s="28" t="s">
        <v>291</v>
      </c>
      <c r="K276" s="28" t="s">
        <v>292</v>
      </c>
      <c r="L276" s="28" t="s">
        <v>293</v>
      </c>
      <c r="O276" s="28"/>
      <c r="P276" s="28"/>
      <c r="Q276" s="28"/>
      <c r="R276" s="28"/>
      <c r="S276" s="28"/>
      <c r="T276" s="28"/>
      <c r="U276" s="28"/>
      <c r="V276" s="28"/>
      <c r="W276" s="28"/>
      <c r="X276" s="28"/>
    </row>
    <row r="277" spans="1:24" x14ac:dyDescent="0.25">
      <c r="A277" s="28" t="s">
        <v>250</v>
      </c>
      <c r="B277" s="36" t="e">
        <f>'SCC X Ano = Mecenato'!B311/'SCC X Ano = Mecenato'!B277-1</f>
        <v>#DIV/0!</v>
      </c>
      <c r="C277" s="36" t="e">
        <f>'SCC X Ano = Mecenato'!C311/'SCC X Ano = Mecenato'!C277-1</f>
        <v>#DIV/0!</v>
      </c>
      <c r="D277" s="36">
        <f>'SCC X Ano = Mecenato'!D311/'SCC X Ano = Mecenato'!D277-1</f>
        <v>0</v>
      </c>
      <c r="E277" s="36" t="e">
        <f>'SCC X Ano = Mecenato'!E311/'SCC X Ano = Mecenato'!E277-1</f>
        <v>#DIV/0!</v>
      </c>
      <c r="F277" s="36" t="e">
        <f>'SCC X Ano = Mecenato'!F311/'SCC X Ano = Mecenato'!F277-1</f>
        <v>#DIV/0!</v>
      </c>
      <c r="G277" s="36" t="e">
        <f>'SCC X Ano = Mecenato'!G311/'SCC X Ano = Mecenato'!G277-1</f>
        <v>#DIV/0!</v>
      </c>
      <c r="H277" s="36" t="e">
        <f>'SCC X Ano = Mecenato'!H311/'SCC X Ano = Mecenato'!H277-1</f>
        <v>#DIV/0!</v>
      </c>
      <c r="I277" s="36" t="e">
        <f>'SCC X Ano = Mecenato'!I311/'SCC X Ano = Mecenato'!I277-1</f>
        <v>#DIV/0!</v>
      </c>
      <c r="J277" s="36" t="e">
        <f>'SCC X Ano = Mecenato'!J311/'SCC X Ano = Mecenato'!J277-1</f>
        <v>#DIV/0!</v>
      </c>
      <c r="K277" s="36" t="e">
        <f>'SCC X Ano = Mecenato'!K311/'SCC X Ano = Mecenato'!K277-1</f>
        <v>#DIV/0!</v>
      </c>
      <c r="L277" s="36">
        <f>'SCC X Ano = Mecenato'!L311/'SCC X Ano = Mecenato'!L277-1</f>
        <v>8.7229508196721373E-2</v>
      </c>
      <c r="N277" s="28"/>
      <c r="O277" s="32"/>
      <c r="P277" s="32"/>
      <c r="Q277" s="32"/>
      <c r="R277" s="32"/>
      <c r="S277" s="32"/>
      <c r="T277" s="32"/>
      <c r="U277" s="32"/>
      <c r="V277" s="32"/>
      <c r="W277" s="32"/>
      <c r="X277" s="32"/>
    </row>
    <row r="278" spans="1:24" x14ac:dyDescent="0.25">
      <c r="A278" s="28" t="s">
        <v>251</v>
      </c>
      <c r="B278" s="36" t="e">
        <f>'SCC X Ano = Mecenato'!B312/'SCC X Ano = Mecenato'!B278-1</f>
        <v>#DIV/0!</v>
      </c>
      <c r="C278" s="36" t="e">
        <f>'SCC X Ano = Mecenato'!C312/'SCC X Ano = Mecenato'!C278-1</f>
        <v>#DIV/0!</v>
      </c>
      <c r="D278" s="36" t="e">
        <f>'SCC X Ano = Mecenato'!D312/'SCC X Ano = Mecenato'!D278-1</f>
        <v>#DIV/0!</v>
      </c>
      <c r="E278" s="36" t="e">
        <f>'SCC X Ano = Mecenato'!E312/'SCC X Ano = Mecenato'!E278-1</f>
        <v>#DIV/0!</v>
      </c>
      <c r="F278" s="36" t="e">
        <f>'SCC X Ano = Mecenato'!F312/'SCC X Ano = Mecenato'!F278-1</f>
        <v>#DIV/0!</v>
      </c>
      <c r="G278" s="36" t="e">
        <f>'SCC X Ano = Mecenato'!G312/'SCC X Ano = Mecenato'!G278-1</f>
        <v>#DIV/0!</v>
      </c>
      <c r="H278" s="36" t="e">
        <f>'SCC X Ano = Mecenato'!H312/'SCC X Ano = Mecenato'!H278-1</f>
        <v>#DIV/0!</v>
      </c>
      <c r="I278" s="36" t="e">
        <f>'SCC X Ano = Mecenato'!I312/'SCC X Ano = Mecenato'!I278-1</f>
        <v>#DIV/0!</v>
      </c>
      <c r="J278" s="36" t="e">
        <f>'SCC X Ano = Mecenato'!J312/'SCC X Ano = Mecenato'!J278-1</f>
        <v>#DIV/0!</v>
      </c>
      <c r="K278" s="36" t="e">
        <f>'SCC X Ano = Mecenato'!K312/'SCC X Ano = Mecenato'!K278-1</f>
        <v>#DIV/0!</v>
      </c>
      <c r="L278" s="36" t="e">
        <f>'SCC X Ano = Mecenato'!L312/'SCC X Ano = Mecenato'!L278-1</f>
        <v>#DIV/0!</v>
      </c>
      <c r="N278" s="28"/>
      <c r="O278" s="32"/>
      <c r="P278" s="32"/>
      <c r="Q278" s="32"/>
      <c r="R278" s="32"/>
      <c r="S278" s="32"/>
      <c r="T278" s="32"/>
      <c r="U278" s="32"/>
      <c r="V278" s="32"/>
      <c r="W278" s="32"/>
      <c r="X278" s="32"/>
    </row>
    <row r="279" spans="1:24" x14ac:dyDescent="0.25">
      <c r="A279" s="28" t="s">
        <v>252</v>
      </c>
      <c r="B279" s="36" t="e">
        <f>'SCC X Ano = Mecenato'!B313/'SCC X Ano = Mecenato'!B279-1</f>
        <v>#DIV/0!</v>
      </c>
      <c r="C279" s="36">
        <f>'SCC X Ano = Mecenato'!C313/'SCC X Ano = Mecenato'!C279-1</f>
        <v>-5.2731734780695261E-2</v>
      </c>
      <c r="D279" s="36">
        <f>'SCC X Ano = Mecenato'!D313/'SCC X Ano = Mecenato'!D279-1</f>
        <v>0</v>
      </c>
      <c r="E279" s="36" t="e">
        <f>'SCC X Ano = Mecenato'!E313/'SCC X Ano = Mecenato'!E279-1</f>
        <v>#DIV/0!</v>
      </c>
      <c r="F279" s="36" t="e">
        <f>'SCC X Ano = Mecenato'!F313/'SCC X Ano = Mecenato'!F279-1</f>
        <v>#DIV/0!</v>
      </c>
      <c r="G279" s="36">
        <f>'SCC X Ano = Mecenato'!G313/'SCC X Ano = Mecenato'!G279-1</f>
        <v>0</v>
      </c>
      <c r="H279" s="36" t="e">
        <f>'SCC X Ano = Mecenato'!H313/'SCC X Ano = Mecenato'!H279-1</f>
        <v>#DIV/0!</v>
      </c>
      <c r="I279" s="36" t="e">
        <f>'SCC X Ano = Mecenato'!I313/'SCC X Ano = Mecenato'!I279-1</f>
        <v>#DIV/0!</v>
      </c>
      <c r="J279" s="36">
        <f>'SCC X Ano = Mecenato'!J313/'SCC X Ano = Mecenato'!J279-1</f>
        <v>0</v>
      </c>
      <c r="K279" s="36" t="e">
        <f>'SCC X Ano = Mecenato'!K313/'SCC X Ano = Mecenato'!K279-1</f>
        <v>#DIV/0!</v>
      </c>
      <c r="L279" s="36">
        <f>'SCC X Ano = Mecenato'!L313/'SCC X Ano = Mecenato'!L279-1</f>
        <v>-3.1037606099673209E-2</v>
      </c>
      <c r="N279" s="28"/>
      <c r="O279" s="32"/>
      <c r="P279" s="32"/>
      <c r="Q279" s="32"/>
      <c r="R279" s="32"/>
      <c r="S279" s="32"/>
      <c r="T279" s="32"/>
      <c r="U279" s="32"/>
      <c r="V279" s="32"/>
      <c r="W279" s="32"/>
      <c r="X279" s="32"/>
    </row>
    <row r="280" spans="1:24" x14ac:dyDescent="0.25">
      <c r="A280" s="28" t="s">
        <v>253</v>
      </c>
      <c r="B280" s="36" t="e">
        <f>'SCC X Ano = Mecenato'!B314/'SCC X Ano = Mecenato'!B280-1</f>
        <v>#DIV/0!</v>
      </c>
      <c r="C280" s="36" t="e">
        <f>'SCC X Ano = Mecenato'!C314/'SCC X Ano = Mecenato'!C280-1</f>
        <v>#DIV/0!</v>
      </c>
      <c r="D280" s="36" t="e">
        <f>'SCC X Ano = Mecenato'!D314/'SCC X Ano = Mecenato'!D280-1</f>
        <v>#DIV/0!</v>
      </c>
      <c r="E280" s="36" t="e">
        <f>'SCC X Ano = Mecenato'!E314/'SCC X Ano = Mecenato'!E280-1</f>
        <v>#DIV/0!</v>
      </c>
      <c r="F280" s="36" t="e">
        <f>'SCC X Ano = Mecenato'!F314/'SCC X Ano = Mecenato'!F280-1</f>
        <v>#DIV/0!</v>
      </c>
      <c r="G280" s="36" t="e">
        <f>'SCC X Ano = Mecenato'!G314/'SCC X Ano = Mecenato'!G280-1</f>
        <v>#DIV/0!</v>
      </c>
      <c r="H280" s="36" t="e">
        <f>'SCC X Ano = Mecenato'!H314/'SCC X Ano = Mecenato'!H280-1</f>
        <v>#DIV/0!</v>
      </c>
      <c r="I280" s="36" t="e">
        <f>'SCC X Ano = Mecenato'!I314/'SCC X Ano = Mecenato'!I280-1</f>
        <v>#DIV/0!</v>
      </c>
      <c r="J280" s="36" t="e">
        <f>'SCC X Ano = Mecenato'!J314/'SCC X Ano = Mecenato'!J280-1</f>
        <v>#DIV/0!</v>
      </c>
      <c r="K280" s="36" t="e">
        <f>'SCC X Ano = Mecenato'!K314/'SCC X Ano = Mecenato'!K280-1</f>
        <v>#DIV/0!</v>
      </c>
      <c r="L280" s="36" t="e">
        <f>'SCC X Ano = Mecenato'!L314/'SCC X Ano = Mecenato'!L280-1</f>
        <v>#DIV/0!</v>
      </c>
      <c r="N280" s="28"/>
      <c r="O280" s="32"/>
      <c r="P280" s="32"/>
      <c r="Q280" s="32"/>
      <c r="R280" s="32"/>
      <c r="S280" s="32"/>
      <c r="T280" s="32"/>
      <c r="U280" s="32"/>
      <c r="V280" s="32"/>
      <c r="W280" s="32"/>
      <c r="X280" s="32"/>
    </row>
    <row r="281" spans="1:24" x14ac:dyDescent="0.25">
      <c r="A281" s="28" t="s">
        <v>254</v>
      </c>
      <c r="B281" s="36" t="e">
        <f>'SCC X Ano = Mecenato'!B315/'SCC X Ano = Mecenato'!B281-1</f>
        <v>#DIV/0!</v>
      </c>
      <c r="C281" s="36">
        <f>'SCC X Ano = Mecenato'!C315/'SCC X Ano = Mecenato'!C281-1</f>
        <v>-0.35708837310667974</v>
      </c>
      <c r="D281" s="36" t="e">
        <f>'SCC X Ano = Mecenato'!D315/'SCC X Ano = Mecenato'!D281-1</f>
        <v>#DIV/0!</v>
      </c>
      <c r="E281" s="36" t="e">
        <f>'SCC X Ano = Mecenato'!E315/'SCC X Ano = Mecenato'!E281-1</f>
        <v>#DIV/0!</v>
      </c>
      <c r="F281" s="36" t="e">
        <f>'SCC X Ano = Mecenato'!F315/'SCC X Ano = Mecenato'!F281-1</f>
        <v>#DIV/0!</v>
      </c>
      <c r="G281" s="36" t="e">
        <f>'SCC X Ano = Mecenato'!G315/'SCC X Ano = Mecenato'!G281-1</f>
        <v>#DIV/0!</v>
      </c>
      <c r="H281" s="36" t="e">
        <f>'SCC X Ano = Mecenato'!H315/'SCC X Ano = Mecenato'!H281-1</f>
        <v>#DIV/0!</v>
      </c>
      <c r="I281" s="36">
        <f>'SCC X Ano = Mecenato'!I315/'SCC X Ano = Mecenato'!I281-1</f>
        <v>-9.5951859046176091E-3</v>
      </c>
      <c r="J281" s="36">
        <f>'SCC X Ano = Mecenato'!J315/'SCC X Ano = Mecenato'!J281-1</f>
        <v>0</v>
      </c>
      <c r="K281" s="36" t="e">
        <f>'SCC X Ano = Mecenato'!K315/'SCC X Ano = Mecenato'!K281-1</f>
        <v>#DIV/0!</v>
      </c>
      <c r="L281" s="36">
        <f>'SCC X Ano = Mecenato'!L315/'SCC X Ano = Mecenato'!L281-1</f>
        <v>-4.9231821708723089E-2</v>
      </c>
      <c r="N281" s="28"/>
      <c r="O281" s="32"/>
      <c r="P281" s="32"/>
      <c r="Q281" s="32"/>
      <c r="R281" s="32"/>
      <c r="S281" s="32"/>
      <c r="T281" s="32"/>
      <c r="U281" s="32"/>
      <c r="V281" s="32"/>
      <c r="W281" s="32"/>
      <c r="X281" s="32"/>
    </row>
    <row r="282" spans="1:24" x14ac:dyDescent="0.25">
      <c r="A282" s="28" t="s">
        <v>255</v>
      </c>
      <c r="B282" s="36" t="e">
        <f>'SCC X Ano = Mecenato'!B316/'SCC X Ano = Mecenato'!B282-1</f>
        <v>#DIV/0!</v>
      </c>
      <c r="C282" s="36" t="e">
        <f>'SCC X Ano = Mecenato'!C316/'SCC X Ano = Mecenato'!C282-1</f>
        <v>#DIV/0!</v>
      </c>
      <c r="D282" s="36" t="e">
        <f>'SCC X Ano = Mecenato'!D316/'SCC X Ano = Mecenato'!D282-1</f>
        <v>#DIV/0!</v>
      </c>
      <c r="E282" s="36" t="e">
        <f>'SCC X Ano = Mecenato'!E316/'SCC X Ano = Mecenato'!E282-1</f>
        <v>#DIV/0!</v>
      </c>
      <c r="F282" s="36" t="e">
        <f>'SCC X Ano = Mecenato'!F316/'SCC X Ano = Mecenato'!F282-1</f>
        <v>#DIV/0!</v>
      </c>
      <c r="G282" s="36" t="e">
        <f>'SCC X Ano = Mecenato'!G316/'SCC X Ano = Mecenato'!G282-1</f>
        <v>#DIV/0!</v>
      </c>
      <c r="H282" s="36" t="e">
        <f>'SCC X Ano = Mecenato'!H316/'SCC X Ano = Mecenato'!H282-1</f>
        <v>#DIV/0!</v>
      </c>
      <c r="I282" s="36" t="e">
        <f>'SCC X Ano = Mecenato'!I316/'SCC X Ano = Mecenato'!I282-1</f>
        <v>#DIV/0!</v>
      </c>
      <c r="J282" s="36" t="e">
        <f>'SCC X Ano = Mecenato'!J316/'SCC X Ano = Mecenato'!J282-1</f>
        <v>#DIV/0!</v>
      </c>
      <c r="K282" s="36" t="e">
        <f>'SCC X Ano = Mecenato'!K316/'SCC X Ano = Mecenato'!K282-1</f>
        <v>#DIV/0!</v>
      </c>
      <c r="L282" s="36" t="e">
        <f>'SCC X Ano = Mecenato'!L316/'SCC X Ano = Mecenato'!L282-1</f>
        <v>#DIV/0!</v>
      </c>
      <c r="N282" s="28"/>
      <c r="O282" s="32"/>
      <c r="P282" s="32"/>
      <c r="Q282" s="32"/>
      <c r="R282" s="32"/>
      <c r="S282" s="32"/>
      <c r="T282" s="32"/>
      <c r="U282" s="32"/>
      <c r="V282" s="32"/>
      <c r="W282" s="32"/>
      <c r="X282" s="32"/>
    </row>
    <row r="283" spans="1:24" x14ac:dyDescent="0.25">
      <c r="A283" s="28" t="s">
        <v>256</v>
      </c>
      <c r="B283" s="36" t="e">
        <f>'SCC X Ano = Mecenato'!B317/'SCC X Ano = Mecenato'!B283-1</f>
        <v>#DIV/0!</v>
      </c>
      <c r="C283" s="36">
        <f>'SCC X Ano = Mecenato'!C317/'SCC X Ano = Mecenato'!C283-1</f>
        <v>-0.12322997583899509</v>
      </c>
      <c r="D283" s="36" t="e">
        <f>'SCC X Ano = Mecenato'!D317/'SCC X Ano = Mecenato'!D283-1</f>
        <v>#DIV/0!</v>
      </c>
      <c r="E283" s="36" t="e">
        <f>'SCC X Ano = Mecenato'!E317/'SCC X Ano = Mecenato'!E283-1</f>
        <v>#DIV/0!</v>
      </c>
      <c r="F283" s="36" t="e">
        <f>'SCC X Ano = Mecenato'!F317/'SCC X Ano = Mecenato'!F283-1</f>
        <v>#DIV/0!</v>
      </c>
      <c r="G283" s="36" t="e">
        <f>'SCC X Ano = Mecenato'!G317/'SCC X Ano = Mecenato'!G283-1</f>
        <v>#DIV/0!</v>
      </c>
      <c r="H283" s="36" t="e">
        <f>'SCC X Ano = Mecenato'!H317/'SCC X Ano = Mecenato'!H283-1</f>
        <v>#DIV/0!</v>
      </c>
      <c r="I283" s="36" t="e">
        <f>'SCC X Ano = Mecenato'!I317/'SCC X Ano = Mecenato'!I283-1</f>
        <v>#DIV/0!</v>
      </c>
      <c r="J283" s="36" t="e">
        <f>'SCC X Ano = Mecenato'!J317/'SCC X Ano = Mecenato'!J283-1</f>
        <v>#DIV/0!</v>
      </c>
      <c r="K283" s="36" t="e">
        <f>'SCC X Ano = Mecenato'!K317/'SCC X Ano = Mecenato'!K283-1</f>
        <v>#DIV/0!</v>
      </c>
      <c r="L283" s="36">
        <f>'SCC X Ano = Mecenato'!L317/'SCC X Ano = Mecenato'!L283-1</f>
        <v>-0.12322997583899509</v>
      </c>
      <c r="N283" s="28"/>
      <c r="O283" s="32"/>
      <c r="P283" s="32"/>
      <c r="Q283" s="32"/>
      <c r="R283" s="32"/>
      <c r="S283" s="32"/>
      <c r="T283" s="32"/>
      <c r="U283" s="32"/>
      <c r="V283" s="32"/>
      <c r="W283" s="32"/>
      <c r="X283" s="32"/>
    </row>
    <row r="284" spans="1:24" x14ac:dyDescent="0.25">
      <c r="A284" s="28" t="s">
        <v>257</v>
      </c>
      <c r="B284" s="36" t="e">
        <f>'SCC X Ano = Mecenato'!B318/'SCC X Ano = Mecenato'!B284-1</f>
        <v>#DIV/0!</v>
      </c>
      <c r="C284" s="36" t="e">
        <f>'SCC X Ano = Mecenato'!C318/'SCC X Ano = Mecenato'!C284-1</f>
        <v>#DIV/0!</v>
      </c>
      <c r="D284" s="36" t="e">
        <f>'SCC X Ano = Mecenato'!D318/'SCC X Ano = Mecenato'!D284-1</f>
        <v>#DIV/0!</v>
      </c>
      <c r="E284" s="36" t="e">
        <f>'SCC X Ano = Mecenato'!E318/'SCC X Ano = Mecenato'!E284-1</f>
        <v>#DIV/0!</v>
      </c>
      <c r="F284" s="36" t="e">
        <f>'SCC X Ano = Mecenato'!F318/'SCC X Ano = Mecenato'!F284-1</f>
        <v>#DIV/0!</v>
      </c>
      <c r="G284" s="36" t="e">
        <f>'SCC X Ano = Mecenato'!G318/'SCC X Ano = Mecenato'!G284-1</f>
        <v>#DIV/0!</v>
      </c>
      <c r="H284" s="36" t="e">
        <f>'SCC X Ano = Mecenato'!H318/'SCC X Ano = Mecenato'!H284-1</f>
        <v>#DIV/0!</v>
      </c>
      <c r="I284" s="36" t="e">
        <f>'SCC X Ano = Mecenato'!I318/'SCC X Ano = Mecenato'!I284-1</f>
        <v>#DIV/0!</v>
      </c>
      <c r="J284" s="36" t="e">
        <f>'SCC X Ano = Mecenato'!J318/'SCC X Ano = Mecenato'!J284-1</f>
        <v>#DIV/0!</v>
      </c>
      <c r="K284" s="36" t="e">
        <f>'SCC X Ano = Mecenato'!K318/'SCC X Ano = Mecenato'!K284-1</f>
        <v>#DIV/0!</v>
      </c>
      <c r="L284" s="36">
        <f>'SCC X Ano = Mecenato'!L318/'SCC X Ano = Mecenato'!L284-1</f>
        <v>-1</v>
      </c>
      <c r="N284" s="28"/>
      <c r="O284" s="32"/>
      <c r="P284" s="32"/>
      <c r="Q284" s="32"/>
      <c r="R284" s="32"/>
      <c r="S284" s="32"/>
      <c r="T284" s="32"/>
      <c r="U284" s="32"/>
      <c r="V284" s="32"/>
      <c r="W284" s="32"/>
      <c r="X284" s="32"/>
    </row>
    <row r="285" spans="1:24" x14ac:dyDescent="0.25">
      <c r="A285" s="28" t="s">
        <v>258</v>
      </c>
      <c r="B285" s="36" t="e">
        <f>'SCC X Ano = Mecenato'!B319/'SCC X Ano = Mecenato'!B285-1</f>
        <v>#DIV/0!</v>
      </c>
      <c r="C285" s="36">
        <f>'SCC X Ano = Mecenato'!C319/'SCC X Ano = Mecenato'!C285-1</f>
        <v>0</v>
      </c>
      <c r="D285" s="36" t="e">
        <f>'SCC X Ano = Mecenato'!D319/'SCC X Ano = Mecenato'!D285-1</f>
        <v>#DIV/0!</v>
      </c>
      <c r="E285" s="36" t="e">
        <f>'SCC X Ano = Mecenato'!E319/'SCC X Ano = Mecenato'!E285-1</f>
        <v>#DIV/0!</v>
      </c>
      <c r="F285" s="36" t="e">
        <f>'SCC X Ano = Mecenato'!F319/'SCC X Ano = Mecenato'!F285-1</f>
        <v>#DIV/0!</v>
      </c>
      <c r="G285" s="36">
        <f>'SCC X Ano = Mecenato'!G319/'SCC X Ano = Mecenato'!G285-1</f>
        <v>0.84018655555555544</v>
      </c>
      <c r="H285" s="36" t="e">
        <f>'SCC X Ano = Mecenato'!H319/'SCC X Ano = Mecenato'!H285-1</f>
        <v>#DIV/0!</v>
      </c>
      <c r="I285" s="36">
        <f>'SCC X Ano = Mecenato'!I319/'SCC X Ano = Mecenato'!I285-1</f>
        <v>0</v>
      </c>
      <c r="J285" s="36" t="e">
        <f>'SCC X Ano = Mecenato'!J319/'SCC X Ano = Mecenato'!J285-1</f>
        <v>#DIV/0!</v>
      </c>
      <c r="K285" s="36" t="e">
        <f>'SCC X Ano = Mecenato'!K319/'SCC X Ano = Mecenato'!K285-1</f>
        <v>#DIV/0!</v>
      </c>
      <c r="L285" s="36">
        <f>'SCC X Ano = Mecenato'!L319/'SCC X Ano = Mecenato'!L285-1</f>
        <v>9.9801762557650608E-2</v>
      </c>
      <c r="N285" s="28"/>
      <c r="O285" s="32"/>
      <c r="P285" s="32"/>
      <c r="Q285" s="32"/>
      <c r="R285" s="32"/>
      <c r="S285" s="32"/>
      <c r="T285" s="32"/>
      <c r="U285" s="32"/>
      <c r="V285" s="32"/>
      <c r="W285" s="32"/>
      <c r="X285" s="32"/>
    </row>
    <row r="286" spans="1:24" x14ac:dyDescent="0.25">
      <c r="A286" s="28" t="s">
        <v>259</v>
      </c>
      <c r="B286" s="36">
        <f>'SCC X Ano = Mecenato'!B320/'SCC X Ano = Mecenato'!B286-1</f>
        <v>-0.43062200956937791</v>
      </c>
      <c r="C286" s="36">
        <f>'SCC X Ano = Mecenato'!C320/'SCC X Ano = Mecenato'!C286-1</f>
        <v>0.26297730257425411</v>
      </c>
      <c r="D286" s="36">
        <f>'SCC X Ano = Mecenato'!D320/'SCC X Ano = Mecenato'!D286-1</f>
        <v>0.42799889295080296</v>
      </c>
      <c r="E286" s="36" t="e">
        <f>'SCC X Ano = Mecenato'!E320/'SCC X Ano = Mecenato'!E286-1</f>
        <v>#DIV/0!</v>
      </c>
      <c r="F286" s="36" t="e">
        <f>'SCC X Ano = Mecenato'!F320/'SCC X Ano = Mecenato'!F286-1</f>
        <v>#DIV/0!</v>
      </c>
      <c r="G286" s="36">
        <f>'SCC X Ano = Mecenato'!G320/'SCC X Ano = Mecenato'!G286-1</f>
        <v>0.18698596909975551</v>
      </c>
      <c r="H286" s="36" t="e">
        <f>'SCC X Ano = Mecenato'!H320/'SCC X Ano = Mecenato'!H286-1</f>
        <v>#DIV/0!</v>
      </c>
      <c r="I286" s="36">
        <f>'SCC X Ano = Mecenato'!I320/'SCC X Ano = Mecenato'!I286-1</f>
        <v>0.1460159518873656</v>
      </c>
      <c r="J286" s="36">
        <f>'SCC X Ano = Mecenato'!J320/'SCC X Ano = Mecenato'!J286-1</f>
        <v>0.14093028144385977</v>
      </c>
      <c r="K286" s="36" t="e">
        <f>'SCC X Ano = Mecenato'!K320/'SCC X Ano = Mecenato'!K286-1</f>
        <v>#DIV/0!</v>
      </c>
      <c r="L286" s="36">
        <f>'SCC X Ano = Mecenato'!L320/'SCC X Ano = Mecenato'!L286-1</f>
        <v>0.23146118783266334</v>
      </c>
      <c r="N286" s="28"/>
      <c r="O286" s="32"/>
      <c r="P286" s="32"/>
      <c r="Q286" s="32"/>
      <c r="R286" s="32"/>
      <c r="S286" s="32"/>
      <c r="T286" s="32"/>
      <c r="U286" s="32"/>
      <c r="V286" s="32"/>
      <c r="W286" s="32"/>
      <c r="X286" s="32"/>
    </row>
    <row r="287" spans="1:24" x14ac:dyDescent="0.25">
      <c r="A287" s="28" t="s">
        <v>260</v>
      </c>
      <c r="B287" s="36" t="e">
        <f>'SCC X Ano = Mecenato'!B321/'SCC X Ano = Mecenato'!B287-1</f>
        <v>#DIV/0!</v>
      </c>
      <c r="C287" s="36">
        <f>'SCC X Ano = Mecenato'!C321/'SCC X Ano = Mecenato'!C287-1</f>
        <v>-1.9259332425270559E-2</v>
      </c>
      <c r="D287" s="36" t="e">
        <f>'SCC X Ano = Mecenato'!D321/'SCC X Ano = Mecenato'!D287-1</f>
        <v>#DIV/0!</v>
      </c>
      <c r="E287" s="36" t="e">
        <f>'SCC X Ano = Mecenato'!E321/'SCC X Ano = Mecenato'!E287-1</f>
        <v>#DIV/0!</v>
      </c>
      <c r="F287" s="36" t="e">
        <f>'SCC X Ano = Mecenato'!F321/'SCC X Ano = Mecenato'!F287-1</f>
        <v>#DIV/0!</v>
      </c>
      <c r="G287" s="36">
        <f>'SCC X Ano = Mecenato'!G321/'SCC X Ano = Mecenato'!G287-1</f>
        <v>0</v>
      </c>
      <c r="H287" s="36" t="e">
        <f>'SCC X Ano = Mecenato'!H321/'SCC X Ano = Mecenato'!H287-1</f>
        <v>#DIV/0!</v>
      </c>
      <c r="I287" s="36">
        <f>'SCC X Ano = Mecenato'!I321/'SCC X Ano = Mecenato'!I287-1</f>
        <v>-0.97315390116769795</v>
      </c>
      <c r="J287" s="36" t="e">
        <f>'SCC X Ano = Mecenato'!J321/'SCC X Ano = Mecenato'!J287-1</f>
        <v>#DIV/0!</v>
      </c>
      <c r="K287" s="36" t="e">
        <f>'SCC X Ano = Mecenato'!K321/'SCC X Ano = Mecenato'!K287-1</f>
        <v>#DIV/0!</v>
      </c>
      <c r="L287" s="36">
        <f>'SCC X Ano = Mecenato'!L321/'SCC X Ano = Mecenato'!L287-1</f>
        <v>-2.9089418688180602E-2</v>
      </c>
      <c r="N287" s="28"/>
      <c r="O287" s="32"/>
      <c r="P287" s="32"/>
      <c r="Q287" s="32"/>
      <c r="R287" s="32"/>
      <c r="S287" s="32"/>
      <c r="T287" s="32"/>
      <c r="U287" s="32"/>
      <c r="V287" s="32"/>
      <c r="W287" s="32"/>
      <c r="X287" s="32"/>
    </row>
    <row r="288" spans="1:24" x14ac:dyDescent="0.25">
      <c r="A288" s="28" t="s">
        <v>261</v>
      </c>
      <c r="B288" s="36" t="e">
        <f>'SCC X Ano = Mecenato'!B322/'SCC X Ano = Mecenato'!B288-1</f>
        <v>#DIV/0!</v>
      </c>
      <c r="C288" s="36" t="e">
        <f>'SCC X Ano = Mecenato'!C322/'SCC X Ano = Mecenato'!C288-1</f>
        <v>#DIV/0!</v>
      </c>
      <c r="D288" s="36">
        <f>'SCC X Ano = Mecenato'!D322/'SCC X Ano = Mecenato'!D288-1</f>
        <v>0.12827421982704612</v>
      </c>
      <c r="E288" s="36" t="e">
        <f>'SCC X Ano = Mecenato'!E322/'SCC X Ano = Mecenato'!E288-1</f>
        <v>#DIV/0!</v>
      </c>
      <c r="F288" s="36" t="e">
        <f>'SCC X Ano = Mecenato'!F322/'SCC X Ano = Mecenato'!F288-1</f>
        <v>#DIV/0!</v>
      </c>
      <c r="G288" s="36" t="e">
        <f>'SCC X Ano = Mecenato'!G322/'SCC X Ano = Mecenato'!G288-1</f>
        <v>#DIV/0!</v>
      </c>
      <c r="H288" s="36" t="e">
        <f>'SCC X Ano = Mecenato'!H322/'SCC X Ano = Mecenato'!H288-1</f>
        <v>#DIV/0!</v>
      </c>
      <c r="I288" s="36" t="e">
        <f>'SCC X Ano = Mecenato'!I322/'SCC X Ano = Mecenato'!I288-1</f>
        <v>#DIV/0!</v>
      </c>
      <c r="J288" s="36" t="e">
        <f>'SCC X Ano = Mecenato'!J322/'SCC X Ano = Mecenato'!J288-1</f>
        <v>#DIV/0!</v>
      </c>
      <c r="K288" s="36" t="e">
        <f>'SCC X Ano = Mecenato'!K322/'SCC X Ano = Mecenato'!K288-1</f>
        <v>#DIV/0!</v>
      </c>
      <c r="L288" s="36">
        <f>'SCC X Ano = Mecenato'!L322/'SCC X Ano = Mecenato'!L288-1</f>
        <v>1.6559504118482797</v>
      </c>
      <c r="N288" s="28"/>
      <c r="O288" s="32"/>
      <c r="P288" s="32"/>
      <c r="Q288" s="32"/>
      <c r="R288" s="32"/>
      <c r="S288" s="32"/>
      <c r="T288" s="32"/>
      <c r="U288" s="32"/>
      <c r="V288" s="32"/>
      <c r="W288" s="32"/>
      <c r="X288" s="32"/>
    </row>
    <row r="289" spans="1:24" x14ac:dyDescent="0.25">
      <c r="A289" s="28" t="s">
        <v>262</v>
      </c>
      <c r="B289" s="36" t="e">
        <f>'SCC X Ano = Mecenato'!B323/'SCC X Ano = Mecenato'!B289-1</f>
        <v>#DIV/0!</v>
      </c>
      <c r="C289" s="36">
        <f>'SCC X Ano = Mecenato'!C323/'SCC X Ano = Mecenato'!C289-1</f>
        <v>-1.1174631157922832E-2</v>
      </c>
      <c r="D289" s="36">
        <f>'SCC X Ano = Mecenato'!D323/'SCC X Ano = Mecenato'!D289-1</f>
        <v>0.2518583959108982</v>
      </c>
      <c r="E289" s="36" t="e">
        <f>'SCC X Ano = Mecenato'!E323/'SCC X Ano = Mecenato'!E289-1</f>
        <v>#DIV/0!</v>
      </c>
      <c r="F289" s="36" t="e">
        <f>'SCC X Ano = Mecenato'!F323/'SCC X Ano = Mecenato'!F289-1</f>
        <v>#DIV/0!</v>
      </c>
      <c r="G289" s="36">
        <f>'SCC X Ano = Mecenato'!G323/'SCC X Ano = Mecenato'!G289-1</f>
        <v>7.2816647222793351E-2</v>
      </c>
      <c r="H289" s="36" t="e">
        <f>'SCC X Ano = Mecenato'!H323/'SCC X Ano = Mecenato'!H289-1</f>
        <v>#DIV/0!</v>
      </c>
      <c r="I289" s="36">
        <f>'SCC X Ano = Mecenato'!I323/'SCC X Ano = Mecenato'!I289-1</f>
        <v>5.7473349863685907E-2</v>
      </c>
      <c r="J289" s="36">
        <f>'SCC X Ano = Mecenato'!J323/'SCC X Ano = Mecenato'!J289-1</f>
        <v>4.7361818693838487E-3</v>
      </c>
      <c r="K289" s="36" t="e">
        <f>'SCC X Ano = Mecenato'!K323/'SCC X Ano = Mecenato'!K289-1</f>
        <v>#DIV/0!</v>
      </c>
      <c r="L289" s="36">
        <f>'SCC X Ano = Mecenato'!L323/'SCC X Ano = Mecenato'!L289-1</f>
        <v>4.3841992811834984E-2</v>
      </c>
      <c r="N289" s="28"/>
      <c r="O289" s="32"/>
      <c r="P289" s="32"/>
      <c r="Q289" s="32"/>
      <c r="R289" s="32"/>
      <c r="S289" s="32"/>
      <c r="T289" s="32"/>
      <c r="U289" s="32"/>
      <c r="V289" s="32"/>
      <c r="W289" s="32"/>
      <c r="X289" s="32"/>
    </row>
    <row r="290" spans="1:24" x14ac:dyDescent="0.25">
      <c r="A290" s="28" t="s">
        <v>263</v>
      </c>
      <c r="B290" s="36" t="e">
        <f>'SCC X Ano = Mecenato'!B324/'SCC X Ano = Mecenato'!B290-1</f>
        <v>#DIV/0!</v>
      </c>
      <c r="C290" s="36">
        <f>'SCC X Ano = Mecenato'!C324/'SCC X Ano = Mecenato'!C290-1</f>
        <v>0.26604589291652814</v>
      </c>
      <c r="D290" s="36" t="e">
        <f>'SCC X Ano = Mecenato'!D324/'SCC X Ano = Mecenato'!D290-1</f>
        <v>#DIV/0!</v>
      </c>
      <c r="E290" s="36" t="e">
        <f>'SCC X Ano = Mecenato'!E324/'SCC X Ano = Mecenato'!E290-1</f>
        <v>#DIV/0!</v>
      </c>
      <c r="F290" s="36" t="e">
        <f>'SCC X Ano = Mecenato'!F324/'SCC X Ano = Mecenato'!F290-1</f>
        <v>#DIV/0!</v>
      </c>
      <c r="G290" s="36">
        <f>'SCC X Ano = Mecenato'!G324/'SCC X Ano = Mecenato'!G290-1</f>
        <v>10.181818181818182</v>
      </c>
      <c r="H290" s="36" t="e">
        <f>'SCC X Ano = Mecenato'!H324/'SCC X Ano = Mecenato'!H290-1</f>
        <v>#DIV/0!</v>
      </c>
      <c r="I290" s="36" t="e">
        <f>'SCC X Ano = Mecenato'!I324/'SCC X Ano = Mecenato'!I290-1</f>
        <v>#DIV/0!</v>
      </c>
      <c r="J290" s="36" t="e">
        <f>'SCC X Ano = Mecenato'!J324/'SCC X Ano = Mecenato'!J290-1</f>
        <v>#DIV/0!</v>
      </c>
      <c r="K290" s="36" t="e">
        <f>'SCC X Ano = Mecenato'!K324/'SCC X Ano = Mecenato'!K290-1</f>
        <v>#DIV/0!</v>
      </c>
      <c r="L290" s="36">
        <f>'SCC X Ano = Mecenato'!L324/'SCC X Ano = Mecenato'!L290-1</f>
        <v>0.94205144096684235</v>
      </c>
      <c r="N290" s="28"/>
      <c r="O290" s="32"/>
      <c r="P290" s="32"/>
      <c r="Q290" s="32"/>
      <c r="R290" s="32"/>
      <c r="S290" s="32"/>
      <c r="T290" s="32"/>
      <c r="U290" s="32"/>
      <c r="V290" s="32"/>
      <c r="W290" s="32"/>
      <c r="X290" s="32"/>
    </row>
    <row r="291" spans="1:24" x14ac:dyDescent="0.25">
      <c r="A291" s="28" t="s">
        <v>264</v>
      </c>
      <c r="B291" s="36" t="e">
        <f>'SCC X Ano = Mecenato'!B325/'SCC X Ano = Mecenato'!B291-1</f>
        <v>#DIV/0!</v>
      </c>
      <c r="C291" s="36" t="e">
        <f>'SCC X Ano = Mecenato'!C325/'SCC X Ano = Mecenato'!C291-1</f>
        <v>#DIV/0!</v>
      </c>
      <c r="D291" s="36" t="e">
        <f>'SCC X Ano = Mecenato'!D325/'SCC X Ano = Mecenato'!D291-1</f>
        <v>#DIV/0!</v>
      </c>
      <c r="E291" s="36" t="e">
        <f>'SCC X Ano = Mecenato'!E325/'SCC X Ano = Mecenato'!E291-1</f>
        <v>#DIV/0!</v>
      </c>
      <c r="F291" s="36" t="e">
        <f>'SCC X Ano = Mecenato'!F325/'SCC X Ano = Mecenato'!F291-1</f>
        <v>#DIV/0!</v>
      </c>
      <c r="G291" s="36" t="e">
        <f>'SCC X Ano = Mecenato'!G325/'SCC X Ano = Mecenato'!G291-1</f>
        <v>#DIV/0!</v>
      </c>
      <c r="H291" s="36" t="e">
        <f>'SCC X Ano = Mecenato'!H325/'SCC X Ano = Mecenato'!H291-1</f>
        <v>#DIV/0!</v>
      </c>
      <c r="I291" s="36" t="e">
        <f>'SCC X Ano = Mecenato'!I325/'SCC X Ano = Mecenato'!I291-1</f>
        <v>#DIV/0!</v>
      </c>
      <c r="J291" s="36" t="e">
        <f>'SCC X Ano = Mecenato'!J325/'SCC X Ano = Mecenato'!J291-1</f>
        <v>#DIV/0!</v>
      </c>
      <c r="K291" s="36" t="e">
        <f>'SCC X Ano = Mecenato'!K325/'SCC X Ano = Mecenato'!K291-1</f>
        <v>#DIV/0!</v>
      </c>
      <c r="L291" s="36">
        <f>'SCC X Ano = Mecenato'!L325/'SCC X Ano = Mecenato'!L291-1</f>
        <v>6.5228735432249163E-2</v>
      </c>
      <c r="N291" s="28"/>
      <c r="O291" s="32"/>
      <c r="P291" s="32"/>
      <c r="Q291" s="32"/>
      <c r="R291" s="32"/>
      <c r="S291" s="32"/>
      <c r="T291" s="32"/>
      <c r="U291" s="32"/>
      <c r="V291" s="32"/>
      <c r="W291" s="32"/>
      <c r="X291" s="32"/>
    </row>
    <row r="292" spans="1:24" x14ac:dyDescent="0.25">
      <c r="A292" s="28" t="s">
        <v>265</v>
      </c>
      <c r="B292" s="36">
        <f>'SCC X Ano = Mecenato'!B326/'SCC X Ano = Mecenato'!B292-1</f>
        <v>0</v>
      </c>
      <c r="C292" s="36">
        <f>'SCC X Ano = Mecenato'!C326/'SCC X Ano = Mecenato'!C292-1</f>
        <v>0.7797015436111141</v>
      </c>
      <c r="D292" s="36">
        <f>'SCC X Ano = Mecenato'!D326/'SCC X Ano = Mecenato'!D292-1</f>
        <v>1.126230079681275</v>
      </c>
      <c r="E292" s="36" t="e">
        <f>'SCC X Ano = Mecenato'!E326/'SCC X Ano = Mecenato'!E292-1</f>
        <v>#DIV/0!</v>
      </c>
      <c r="F292" s="36" t="e">
        <f>'SCC X Ano = Mecenato'!F326/'SCC X Ano = Mecenato'!F292-1</f>
        <v>#DIV/0!</v>
      </c>
      <c r="G292" s="36">
        <f>'SCC X Ano = Mecenato'!G326/'SCC X Ano = Mecenato'!G292-1</f>
        <v>2.0417126043802192E-2</v>
      </c>
      <c r="H292" s="36" t="e">
        <f>'SCC X Ano = Mecenato'!H326/'SCC X Ano = Mecenato'!H292-1</f>
        <v>#DIV/0!</v>
      </c>
      <c r="I292" s="36">
        <f>'SCC X Ano = Mecenato'!I326/'SCC X Ano = Mecenato'!I292-1</f>
        <v>0.30394793810824861</v>
      </c>
      <c r="J292" s="36">
        <f>'SCC X Ano = Mecenato'!J326/'SCC X Ano = Mecenato'!J292-1</f>
        <v>0.18350384905660366</v>
      </c>
      <c r="K292" s="36" t="e">
        <f>'SCC X Ano = Mecenato'!K326/'SCC X Ano = Mecenato'!K292-1</f>
        <v>#DIV/0!</v>
      </c>
      <c r="L292" s="36">
        <f>'SCC X Ano = Mecenato'!L326/'SCC X Ano = Mecenato'!L292-1</f>
        <v>0.38472097399532923</v>
      </c>
      <c r="N292" s="28"/>
      <c r="O292" s="32"/>
      <c r="P292" s="32"/>
      <c r="Q292" s="32"/>
      <c r="R292" s="32"/>
      <c r="S292" s="32"/>
      <c r="T292" s="32"/>
      <c r="U292" s="32"/>
      <c r="V292" s="32"/>
      <c r="W292" s="32"/>
      <c r="X292" s="32"/>
    </row>
    <row r="293" spans="1:24" x14ac:dyDescent="0.25">
      <c r="A293" s="28" t="s">
        <v>266</v>
      </c>
      <c r="B293" s="36">
        <f>'SCC X Ano = Mecenato'!B327/'SCC X Ano = Mecenato'!B293-1</f>
        <v>0</v>
      </c>
      <c r="C293" s="36">
        <f>'SCC X Ano = Mecenato'!C327/'SCC X Ano = Mecenato'!C293-1</f>
        <v>1.5383824806350699E-2</v>
      </c>
      <c r="D293" s="36">
        <f>'SCC X Ano = Mecenato'!D327/'SCC X Ano = Mecenato'!D293-1</f>
        <v>-3.0511624008573435E-3</v>
      </c>
      <c r="E293" s="36" t="e">
        <f>'SCC X Ano = Mecenato'!E327/'SCC X Ano = Mecenato'!E293-1</f>
        <v>#DIV/0!</v>
      </c>
      <c r="F293" s="36">
        <f>'SCC X Ano = Mecenato'!F327/'SCC X Ano = Mecenato'!F293-1</f>
        <v>0</v>
      </c>
      <c r="G293" s="36">
        <f>'SCC X Ano = Mecenato'!G327/'SCC X Ano = Mecenato'!G293-1</f>
        <v>-1.1729831623631393E-2</v>
      </c>
      <c r="H293" s="36" t="e">
        <f>'SCC X Ano = Mecenato'!H327/'SCC X Ano = Mecenato'!H293-1</f>
        <v>#DIV/0!</v>
      </c>
      <c r="I293" s="36">
        <f>'SCC X Ano = Mecenato'!I327/'SCC X Ano = Mecenato'!I293-1</f>
        <v>0</v>
      </c>
      <c r="J293" s="36">
        <f>'SCC X Ano = Mecenato'!J327/'SCC X Ano = Mecenato'!J293-1</f>
        <v>2.7699449216553873E-3</v>
      </c>
      <c r="K293" s="36" t="e">
        <f>'SCC X Ano = Mecenato'!K327/'SCC X Ano = Mecenato'!K293-1</f>
        <v>#DIV/0!</v>
      </c>
      <c r="L293" s="36">
        <f>'SCC X Ano = Mecenato'!L327/'SCC X Ano = Mecenato'!L293-1</f>
        <v>6.6220076549738938E-3</v>
      </c>
      <c r="N293" s="28"/>
      <c r="O293" s="32"/>
      <c r="P293" s="32"/>
      <c r="Q293" s="32"/>
      <c r="R293" s="32"/>
      <c r="S293" s="32"/>
      <c r="T293" s="32"/>
      <c r="U293" s="32"/>
      <c r="V293" s="32"/>
      <c r="W293" s="32"/>
      <c r="X293" s="32"/>
    </row>
    <row r="294" spans="1:24" x14ac:dyDescent="0.25">
      <c r="A294" s="28" t="s">
        <v>267</v>
      </c>
      <c r="B294" s="36" t="e">
        <f>'SCC X Ano = Mecenato'!B328/'SCC X Ano = Mecenato'!B294-1</f>
        <v>#DIV/0!</v>
      </c>
      <c r="C294" s="36">
        <f>'SCC X Ano = Mecenato'!C328/'SCC X Ano = Mecenato'!C294-1</f>
        <v>7.437540870021575E-3</v>
      </c>
      <c r="D294" s="36">
        <f>'SCC X Ano = Mecenato'!D328/'SCC X Ano = Mecenato'!D294-1</f>
        <v>0</v>
      </c>
      <c r="E294" s="36" t="e">
        <f>'SCC X Ano = Mecenato'!E328/'SCC X Ano = Mecenato'!E294-1</f>
        <v>#DIV/0!</v>
      </c>
      <c r="F294" s="36" t="e">
        <f>'SCC X Ano = Mecenato'!F328/'SCC X Ano = Mecenato'!F294-1</f>
        <v>#DIV/0!</v>
      </c>
      <c r="G294" s="36">
        <f>'SCC X Ano = Mecenato'!G328/'SCC X Ano = Mecenato'!G294-1</f>
        <v>0</v>
      </c>
      <c r="H294" s="36" t="e">
        <f>'SCC X Ano = Mecenato'!H328/'SCC X Ano = Mecenato'!H294-1</f>
        <v>#DIV/0!</v>
      </c>
      <c r="I294" s="36">
        <f>'SCC X Ano = Mecenato'!I328/'SCC X Ano = Mecenato'!I294-1</f>
        <v>0</v>
      </c>
      <c r="J294" s="36">
        <f>'SCC X Ano = Mecenato'!J328/'SCC X Ano = Mecenato'!J294-1</f>
        <v>0</v>
      </c>
      <c r="K294" s="36" t="e">
        <f>'SCC X Ano = Mecenato'!K328/'SCC X Ano = Mecenato'!K294-1</f>
        <v>#DIV/0!</v>
      </c>
      <c r="L294" s="36">
        <f>'SCC X Ano = Mecenato'!L328/'SCC X Ano = Mecenato'!L294-1</f>
        <v>6.0345437700703997E-4</v>
      </c>
      <c r="N294" s="28"/>
      <c r="O294" s="32"/>
      <c r="P294" s="32"/>
      <c r="Q294" s="32"/>
      <c r="R294" s="32"/>
      <c r="S294" s="32"/>
      <c r="T294" s="32"/>
      <c r="U294" s="32"/>
      <c r="V294" s="32"/>
      <c r="W294" s="32"/>
      <c r="X294" s="32"/>
    </row>
    <row r="295" spans="1:24" x14ac:dyDescent="0.25">
      <c r="A295" s="28" t="s">
        <v>268</v>
      </c>
      <c r="B295" s="36">
        <f>'SCC X Ano = Mecenato'!B329/'SCC X Ano = Mecenato'!B295-1</f>
        <v>0</v>
      </c>
      <c r="C295" s="36">
        <f>'SCC X Ano = Mecenato'!C329/'SCC X Ano = Mecenato'!C295-1</f>
        <v>8.886287729114617E-2</v>
      </c>
      <c r="D295" s="36">
        <f>'SCC X Ano = Mecenato'!D329/'SCC X Ano = Mecenato'!D295-1</f>
        <v>9.9053033739799901E-2</v>
      </c>
      <c r="E295" s="36" t="e">
        <f>'SCC X Ano = Mecenato'!E329/'SCC X Ano = Mecenato'!E295-1</f>
        <v>#DIV/0!</v>
      </c>
      <c r="F295" s="36">
        <f>'SCC X Ano = Mecenato'!F329/'SCC X Ano = Mecenato'!F295-1</f>
        <v>0.20598777214532826</v>
      </c>
      <c r="G295" s="36">
        <f>'SCC X Ano = Mecenato'!G329/'SCC X Ano = Mecenato'!G295-1</f>
        <v>4.3383747227161207E-2</v>
      </c>
      <c r="H295" s="36" t="e">
        <f>'SCC X Ano = Mecenato'!H329/'SCC X Ano = Mecenato'!H295-1</f>
        <v>#DIV/0!</v>
      </c>
      <c r="I295" s="36">
        <f>'SCC X Ano = Mecenato'!I329/'SCC X Ano = Mecenato'!I295-1</f>
        <v>-4.3218822069582274E-2</v>
      </c>
      <c r="J295" s="36">
        <f>'SCC X Ano = Mecenato'!J329/'SCC X Ano = Mecenato'!J295-1</f>
        <v>4.7698450928337133E-2</v>
      </c>
      <c r="K295" s="36" t="e">
        <f>'SCC X Ano = Mecenato'!K329/'SCC X Ano = Mecenato'!K295-1</f>
        <v>#DIV/0!</v>
      </c>
      <c r="L295" s="36">
        <f>'SCC X Ano = Mecenato'!L329/'SCC X Ano = Mecenato'!L295-1</f>
        <v>4.2747830923899999E-2</v>
      </c>
      <c r="N295" s="28"/>
      <c r="O295" s="32"/>
      <c r="P295" s="32"/>
      <c r="Q295" s="32"/>
      <c r="R295" s="32"/>
      <c r="S295" s="32"/>
      <c r="T295" s="32"/>
      <c r="U295" s="32"/>
      <c r="V295" s="32"/>
      <c r="W295" s="32"/>
      <c r="X295" s="32"/>
    </row>
    <row r="296" spans="1:24" x14ac:dyDescent="0.25">
      <c r="A296" s="28" t="s">
        <v>269</v>
      </c>
      <c r="B296" s="36">
        <f>'SCC X Ano = Mecenato'!B330/'SCC X Ano = Mecenato'!B296-1</f>
        <v>0</v>
      </c>
      <c r="C296" s="36">
        <f>'SCC X Ano = Mecenato'!C330/'SCC X Ano = Mecenato'!C296-1</f>
        <v>1.0194706480580962E-2</v>
      </c>
      <c r="D296" s="36">
        <f>'SCC X Ano = Mecenato'!D330/'SCC X Ano = Mecenato'!D296-1</f>
        <v>1.617896439159372E-2</v>
      </c>
      <c r="E296" s="36" t="e">
        <f>'SCC X Ano = Mecenato'!E330/'SCC X Ano = Mecenato'!E296-1</f>
        <v>#DIV/0!</v>
      </c>
      <c r="F296" s="36">
        <f>'SCC X Ano = Mecenato'!F330/'SCC X Ano = Mecenato'!F296-1</f>
        <v>5.1928395246281456E-2</v>
      </c>
      <c r="G296" s="36">
        <f>'SCC X Ano = Mecenato'!G330/'SCC X Ano = Mecenato'!G296-1</f>
        <v>2.038993791760868E-3</v>
      </c>
      <c r="H296" s="36" t="e">
        <f>'SCC X Ano = Mecenato'!H330/'SCC X Ano = Mecenato'!H296-1</f>
        <v>#DIV/0!</v>
      </c>
      <c r="I296" s="36">
        <f>'SCC X Ano = Mecenato'!I330/'SCC X Ano = Mecenato'!I296-1</f>
        <v>9.7658225206451732E-3</v>
      </c>
      <c r="J296" s="36">
        <f>'SCC X Ano = Mecenato'!J330/'SCC X Ano = Mecenato'!J296-1</f>
        <v>1.881881934285401E-2</v>
      </c>
      <c r="K296" s="36" t="e">
        <f>'SCC X Ano = Mecenato'!K330/'SCC X Ano = Mecenato'!K296-1</f>
        <v>#DIV/0!</v>
      </c>
      <c r="L296" s="36">
        <f>'SCC X Ano = Mecenato'!L330/'SCC X Ano = Mecenato'!L296-1</f>
        <v>1.094511286556199E-2</v>
      </c>
      <c r="N296" s="28"/>
      <c r="O296" s="32"/>
      <c r="P296" s="32"/>
      <c r="Q296" s="32"/>
      <c r="R296" s="32"/>
      <c r="S296" s="32"/>
      <c r="T296" s="32"/>
      <c r="U296" s="32"/>
      <c r="V296" s="32"/>
      <c r="W296" s="32"/>
      <c r="X296" s="32"/>
    </row>
    <row r="297" spans="1:24" x14ac:dyDescent="0.25">
      <c r="A297" s="28" t="s">
        <v>270</v>
      </c>
      <c r="B297" s="36" t="e">
        <f>'SCC X Ano = Mecenato'!B331/'SCC X Ano = Mecenato'!B297-1</f>
        <v>#DIV/0!</v>
      </c>
      <c r="C297" s="36">
        <f>'SCC X Ano = Mecenato'!C331/'SCC X Ano = Mecenato'!C297-1</f>
        <v>-1.9465066611562221E-2</v>
      </c>
      <c r="D297" s="36">
        <f>'SCC X Ano = Mecenato'!D331/'SCC X Ano = Mecenato'!D297-1</f>
        <v>0.11376577590014403</v>
      </c>
      <c r="E297" s="36" t="e">
        <f>'SCC X Ano = Mecenato'!E331/'SCC X Ano = Mecenato'!E297-1</f>
        <v>#DIV/0!</v>
      </c>
      <c r="F297" s="36" t="e">
        <f>'SCC X Ano = Mecenato'!F331/'SCC X Ano = Mecenato'!F297-1</f>
        <v>#DIV/0!</v>
      </c>
      <c r="G297" s="36">
        <f>'SCC X Ano = Mecenato'!G331/'SCC X Ano = Mecenato'!G297-1</f>
        <v>0</v>
      </c>
      <c r="H297" s="36" t="e">
        <f>'SCC X Ano = Mecenato'!H331/'SCC X Ano = Mecenato'!H297-1</f>
        <v>#DIV/0!</v>
      </c>
      <c r="I297" s="36">
        <f>'SCC X Ano = Mecenato'!I331/'SCC X Ano = Mecenato'!I297-1</f>
        <v>0</v>
      </c>
      <c r="J297" s="36">
        <f>'SCC X Ano = Mecenato'!J331/'SCC X Ano = Mecenato'!J297-1</f>
        <v>0</v>
      </c>
      <c r="K297" s="36" t="e">
        <f>'SCC X Ano = Mecenato'!K331/'SCC X Ano = Mecenato'!K297-1</f>
        <v>#DIV/0!</v>
      </c>
      <c r="L297" s="36">
        <f>'SCC X Ano = Mecenato'!L331/'SCC X Ano = Mecenato'!L297-1</f>
        <v>-7.4341296477374863E-3</v>
      </c>
      <c r="N297" s="28"/>
      <c r="O297" s="32"/>
      <c r="P297" s="32"/>
      <c r="Q297" s="32"/>
      <c r="R297" s="32"/>
      <c r="S297" s="32"/>
      <c r="T297" s="32"/>
      <c r="U297" s="32"/>
      <c r="V297" s="32"/>
      <c r="W297" s="32"/>
      <c r="X297" s="32"/>
    </row>
    <row r="298" spans="1:24" x14ac:dyDescent="0.25">
      <c r="A298" s="28" t="s">
        <v>271</v>
      </c>
      <c r="B298" s="36" t="e">
        <f>'SCC X Ano = Mecenato'!B332/'SCC X Ano = Mecenato'!B298-1</f>
        <v>#DIV/0!</v>
      </c>
      <c r="C298" s="36">
        <f>'SCC X Ano = Mecenato'!C332/'SCC X Ano = Mecenato'!C298-1</f>
        <v>1.1296895036783106E-4</v>
      </c>
      <c r="D298" s="36">
        <f>'SCC X Ano = Mecenato'!D332/'SCC X Ano = Mecenato'!D298-1</f>
        <v>0</v>
      </c>
      <c r="E298" s="36" t="e">
        <f>'SCC X Ano = Mecenato'!E332/'SCC X Ano = Mecenato'!E298-1</f>
        <v>#DIV/0!</v>
      </c>
      <c r="F298" s="36" t="e">
        <f>'SCC X Ano = Mecenato'!F332/'SCC X Ano = Mecenato'!F298-1</f>
        <v>#DIV/0!</v>
      </c>
      <c r="G298" s="36">
        <f>'SCC X Ano = Mecenato'!G332/'SCC X Ano = Mecenato'!G298-1</f>
        <v>2.8424542574035705E-2</v>
      </c>
      <c r="H298" s="36" t="e">
        <f>'SCC X Ano = Mecenato'!H332/'SCC X Ano = Mecenato'!H298-1</f>
        <v>#DIV/0!</v>
      </c>
      <c r="I298" s="36">
        <f>'SCC X Ano = Mecenato'!I332/'SCC X Ano = Mecenato'!I298-1</f>
        <v>0</v>
      </c>
      <c r="J298" s="36">
        <f>'SCC X Ano = Mecenato'!J332/'SCC X Ano = Mecenato'!J298-1</f>
        <v>0</v>
      </c>
      <c r="K298" s="36" t="e">
        <f>'SCC X Ano = Mecenato'!K332/'SCC X Ano = Mecenato'!K298-1</f>
        <v>#DIV/0!</v>
      </c>
      <c r="L298" s="36">
        <f>'SCC X Ano = Mecenato'!L332/'SCC X Ano = Mecenato'!L298-1</f>
        <v>2.4214181303410243E-3</v>
      </c>
      <c r="N298" s="28"/>
      <c r="O298" s="32"/>
      <c r="P298" s="32"/>
      <c r="Q298" s="32"/>
      <c r="R298" s="32"/>
      <c r="S298" s="32"/>
      <c r="T298" s="32"/>
      <c r="U298" s="32"/>
      <c r="V298" s="32"/>
      <c r="W298" s="32"/>
      <c r="X298" s="32"/>
    </row>
    <row r="299" spans="1:24" x14ac:dyDescent="0.25">
      <c r="A299" s="28" t="s">
        <v>272</v>
      </c>
      <c r="B299" s="36">
        <f>'SCC X Ano = Mecenato'!B333/'SCC X Ano = Mecenato'!B299-1</f>
        <v>0</v>
      </c>
      <c r="C299" s="36">
        <f>'SCC X Ano = Mecenato'!C333/'SCC X Ano = Mecenato'!C299-1</f>
        <v>5.7942677475937288E-3</v>
      </c>
      <c r="D299" s="36">
        <f>'SCC X Ano = Mecenato'!D333/'SCC X Ano = Mecenato'!D299-1</f>
        <v>0</v>
      </c>
      <c r="E299" s="36" t="e">
        <f>'SCC X Ano = Mecenato'!E333/'SCC X Ano = Mecenato'!E299-1</f>
        <v>#DIV/0!</v>
      </c>
      <c r="F299" s="36" t="e">
        <f>'SCC X Ano = Mecenato'!F333/'SCC X Ano = Mecenato'!F299-1</f>
        <v>#DIV/0!</v>
      </c>
      <c r="G299" s="36">
        <f>'SCC X Ano = Mecenato'!G333/'SCC X Ano = Mecenato'!G299-1</f>
        <v>0</v>
      </c>
      <c r="H299" s="36" t="e">
        <f>'SCC X Ano = Mecenato'!H333/'SCC X Ano = Mecenato'!H299-1</f>
        <v>#DIV/0!</v>
      </c>
      <c r="I299" s="36">
        <f>'SCC X Ano = Mecenato'!I333/'SCC X Ano = Mecenato'!I299-1</f>
        <v>1.491108613996639E-2</v>
      </c>
      <c r="J299" s="36">
        <f>'SCC X Ano = Mecenato'!J333/'SCC X Ano = Mecenato'!J299-1</f>
        <v>0</v>
      </c>
      <c r="K299" s="36" t="e">
        <f>'SCC X Ano = Mecenato'!K333/'SCC X Ano = Mecenato'!K299-1</f>
        <v>#DIV/0!</v>
      </c>
      <c r="L299" s="36">
        <f>'SCC X Ano = Mecenato'!L333/'SCC X Ano = Mecenato'!L299-1</f>
        <v>7.8519701438006795E-3</v>
      </c>
      <c r="N299" s="28"/>
      <c r="O299" s="32"/>
      <c r="P299" s="32"/>
      <c r="Q299" s="32"/>
      <c r="R299" s="32"/>
      <c r="S299" s="32"/>
      <c r="T299" s="32"/>
      <c r="U299" s="32"/>
      <c r="V299" s="32"/>
      <c r="W299" s="32"/>
      <c r="X299" s="32"/>
    </row>
    <row r="300" spans="1:24" x14ac:dyDescent="0.25">
      <c r="A300" s="28" t="s">
        <v>273</v>
      </c>
      <c r="B300" s="36" t="e">
        <f>'SCC X Ano = Mecenato'!B334/'SCC X Ano = Mecenato'!B300-1</f>
        <v>#DIV/0!</v>
      </c>
      <c r="C300" s="36">
        <f>'SCC X Ano = Mecenato'!C334/'SCC X Ano = Mecenato'!C300-1</f>
        <v>2.9820067573651965E-2</v>
      </c>
      <c r="D300" s="36" t="e">
        <f>'SCC X Ano = Mecenato'!D334/'SCC X Ano = Mecenato'!D300-1</f>
        <v>#DIV/0!</v>
      </c>
      <c r="E300" s="36" t="e">
        <f>'SCC X Ano = Mecenato'!E334/'SCC X Ano = Mecenato'!E300-1</f>
        <v>#DIV/0!</v>
      </c>
      <c r="F300" s="36" t="e">
        <f>'SCC X Ano = Mecenato'!F334/'SCC X Ano = Mecenato'!F300-1</f>
        <v>#DIV/0!</v>
      </c>
      <c r="G300" s="36" t="e">
        <f>'SCC X Ano = Mecenato'!G334/'SCC X Ano = Mecenato'!G300-1</f>
        <v>#DIV/0!</v>
      </c>
      <c r="H300" s="36" t="e">
        <f>'SCC X Ano = Mecenato'!H334/'SCC X Ano = Mecenato'!H300-1</f>
        <v>#DIV/0!</v>
      </c>
      <c r="I300" s="36">
        <f>'SCC X Ano = Mecenato'!I334/'SCC X Ano = Mecenato'!I300-1</f>
        <v>0</v>
      </c>
      <c r="J300" s="36" t="e">
        <f>'SCC X Ano = Mecenato'!J334/'SCC X Ano = Mecenato'!J300-1</f>
        <v>#DIV/0!</v>
      </c>
      <c r="K300" s="36" t="e">
        <f>'SCC X Ano = Mecenato'!K334/'SCC X Ano = Mecenato'!K300-1</f>
        <v>#DIV/0!</v>
      </c>
      <c r="L300" s="36">
        <f>'SCC X Ano = Mecenato'!L334/'SCC X Ano = Mecenato'!L300-1</f>
        <v>2.432785264906645E-3</v>
      </c>
      <c r="N300" s="28"/>
      <c r="O300" s="32"/>
      <c r="P300" s="32"/>
      <c r="Q300" s="32"/>
      <c r="R300" s="32"/>
      <c r="S300" s="32"/>
      <c r="T300" s="32"/>
      <c r="U300" s="32"/>
      <c r="V300" s="32"/>
      <c r="W300" s="32"/>
      <c r="X300" s="32"/>
    </row>
    <row r="301" spans="1:24" x14ac:dyDescent="0.25">
      <c r="A301" s="28" t="s">
        <v>274</v>
      </c>
      <c r="B301" s="36" t="e">
        <f>'SCC X Ano = Mecenato'!B335/'SCC X Ano = Mecenato'!B301-1</f>
        <v>#DIV/0!</v>
      </c>
      <c r="C301" s="36">
        <f>'SCC X Ano = Mecenato'!C335/'SCC X Ano = Mecenato'!C301-1</f>
        <v>-0.18237979937459148</v>
      </c>
      <c r="D301" s="36" t="e">
        <f>'SCC X Ano = Mecenato'!D335/'SCC X Ano = Mecenato'!D301-1</f>
        <v>#DIV/0!</v>
      </c>
      <c r="E301" s="36" t="e">
        <f>'SCC X Ano = Mecenato'!E335/'SCC X Ano = Mecenato'!E301-1</f>
        <v>#DIV/0!</v>
      </c>
      <c r="F301" s="36" t="e">
        <f>'SCC X Ano = Mecenato'!F335/'SCC X Ano = Mecenato'!F301-1</f>
        <v>#DIV/0!</v>
      </c>
      <c r="G301" s="36" t="e">
        <f>'SCC X Ano = Mecenato'!G335/'SCC X Ano = Mecenato'!G301-1</f>
        <v>#DIV/0!</v>
      </c>
      <c r="H301" s="36" t="e">
        <f>'SCC X Ano = Mecenato'!H335/'SCC X Ano = Mecenato'!H301-1</f>
        <v>#DIV/0!</v>
      </c>
      <c r="I301" s="36">
        <f>'SCC X Ano = Mecenato'!I335/'SCC X Ano = Mecenato'!I301-1</f>
        <v>0</v>
      </c>
      <c r="J301" s="36">
        <f>'SCC X Ano = Mecenato'!J335/'SCC X Ano = Mecenato'!J301-1</f>
        <v>0</v>
      </c>
      <c r="K301" s="36" t="e">
        <f>'SCC X Ano = Mecenato'!K335/'SCC X Ano = Mecenato'!K301-1</f>
        <v>#DIV/0!</v>
      </c>
      <c r="L301" s="36">
        <f>'SCC X Ano = Mecenato'!L335/'SCC X Ano = Mecenato'!L301-1</f>
        <v>0.10958337005224261</v>
      </c>
      <c r="N301" s="28"/>
      <c r="O301" s="32"/>
      <c r="P301" s="32"/>
      <c r="Q301" s="32"/>
      <c r="R301" s="32"/>
      <c r="S301" s="32"/>
      <c r="T301" s="32"/>
      <c r="U301" s="32"/>
      <c r="V301" s="32"/>
      <c r="W301" s="32"/>
      <c r="X301" s="32"/>
    </row>
    <row r="302" spans="1:24" x14ac:dyDescent="0.25">
      <c r="A302" s="28" t="s">
        <v>275</v>
      </c>
      <c r="B302" s="36" t="e">
        <f>'SCC X Ano = Mecenato'!B336/'SCC X Ano = Mecenato'!B302-1</f>
        <v>#DIV/0!</v>
      </c>
      <c r="C302" s="36">
        <f>'SCC X Ano = Mecenato'!C336/'SCC X Ano = Mecenato'!C302-1</f>
        <v>2.1741274682457901E-2</v>
      </c>
      <c r="D302" s="36" t="e">
        <f>'SCC X Ano = Mecenato'!D336/'SCC X Ano = Mecenato'!D302-1</f>
        <v>#DIV/0!</v>
      </c>
      <c r="E302" s="36" t="e">
        <f>'SCC X Ano = Mecenato'!E336/'SCC X Ano = Mecenato'!E302-1</f>
        <v>#DIV/0!</v>
      </c>
      <c r="F302" s="36" t="e">
        <f>'SCC X Ano = Mecenato'!F336/'SCC X Ano = Mecenato'!F302-1</f>
        <v>#DIV/0!</v>
      </c>
      <c r="G302" s="36">
        <f>'SCC X Ano = Mecenato'!G336/'SCC X Ano = Mecenato'!G302-1</f>
        <v>0</v>
      </c>
      <c r="H302" s="36" t="e">
        <f>'SCC X Ano = Mecenato'!H336/'SCC X Ano = Mecenato'!H302-1</f>
        <v>#DIV/0!</v>
      </c>
      <c r="I302" s="36">
        <f>'SCC X Ano = Mecenato'!I336/'SCC X Ano = Mecenato'!I302-1</f>
        <v>0</v>
      </c>
      <c r="J302" s="36" t="e">
        <f>'SCC X Ano = Mecenato'!J336/'SCC X Ano = Mecenato'!J302-1</f>
        <v>#DIV/0!</v>
      </c>
      <c r="K302" s="36" t="e">
        <f>'SCC X Ano = Mecenato'!K336/'SCC X Ano = Mecenato'!K302-1</f>
        <v>#DIV/0!</v>
      </c>
      <c r="L302" s="36">
        <f>'SCC X Ano = Mecenato'!L336/'SCC X Ano = Mecenato'!L302-1</f>
        <v>-0.10138166178171204</v>
      </c>
      <c r="N302" s="28"/>
      <c r="O302" s="32"/>
      <c r="P302" s="32"/>
      <c r="Q302" s="32"/>
      <c r="R302" s="32"/>
      <c r="S302" s="32"/>
      <c r="T302" s="32"/>
      <c r="U302" s="32"/>
      <c r="V302" s="32"/>
      <c r="W302" s="32"/>
      <c r="X302" s="32"/>
    </row>
    <row r="303" spans="1:24" x14ac:dyDescent="0.25">
      <c r="A303" s="28" t="s">
        <v>276</v>
      </c>
      <c r="B303" s="36" t="e">
        <f>'SCC X Ano = Mecenato'!B337/'SCC X Ano = Mecenato'!B303-1</f>
        <v>#DIV/0!</v>
      </c>
      <c r="C303" s="36">
        <f>'SCC X Ano = Mecenato'!C337/'SCC X Ano = Mecenato'!C303-1</f>
        <v>-6.1718640037702888E-2</v>
      </c>
      <c r="D303" s="36">
        <f>'SCC X Ano = Mecenato'!D337/'SCC X Ano = Mecenato'!D303-1</f>
        <v>0.1848717448456314</v>
      </c>
      <c r="E303" s="36" t="e">
        <f>'SCC X Ano = Mecenato'!E337/'SCC X Ano = Mecenato'!E303-1</f>
        <v>#DIV/0!</v>
      </c>
      <c r="F303" s="36" t="e">
        <f>'SCC X Ano = Mecenato'!F337/'SCC X Ano = Mecenato'!F303-1</f>
        <v>#DIV/0!</v>
      </c>
      <c r="G303" s="36">
        <f>'SCC X Ano = Mecenato'!G337/'SCC X Ano = Mecenato'!G303-1</f>
        <v>6.836622316679275E-2</v>
      </c>
      <c r="H303" s="36" t="e">
        <f>'SCC X Ano = Mecenato'!H337/'SCC X Ano = Mecenato'!H303-1</f>
        <v>#DIV/0!</v>
      </c>
      <c r="I303" s="36">
        <f>'SCC X Ano = Mecenato'!I337/'SCC X Ano = Mecenato'!I303-1</f>
        <v>0.3586242724621207</v>
      </c>
      <c r="J303" s="36">
        <f>'SCC X Ano = Mecenato'!J337/'SCC X Ano = Mecenato'!J303-1</f>
        <v>4.2261064007243077</v>
      </c>
      <c r="K303" s="36" t="e">
        <f>'SCC X Ano = Mecenato'!K337/'SCC X Ano = Mecenato'!K303-1</f>
        <v>#DIV/0!</v>
      </c>
      <c r="L303" s="36">
        <f>'SCC X Ano = Mecenato'!L337/'SCC X Ano = Mecenato'!L303-1</f>
        <v>6.7179144540617131E-2</v>
      </c>
      <c r="N303" s="28"/>
      <c r="O303" s="32"/>
      <c r="P303" s="32"/>
      <c r="Q303" s="32"/>
      <c r="R303" s="32"/>
      <c r="S303" s="32"/>
      <c r="T303" s="32"/>
      <c r="U303" s="32"/>
      <c r="V303" s="32"/>
      <c r="W303" s="32"/>
      <c r="X303" s="32"/>
    </row>
    <row r="304" spans="1:24" x14ac:dyDescent="0.25">
      <c r="A304" s="30" t="s">
        <v>6</v>
      </c>
      <c r="B304" s="36">
        <f>'SCC X Ano = Mecenato'!B338/'SCC X Ano = Mecenato'!B304-1</f>
        <v>4.5143344666452645E-2</v>
      </c>
      <c r="C304" s="36">
        <f>'SCC X Ano = Mecenato'!C338/'SCC X Ano = Mecenato'!C304-1</f>
        <v>3.2005002265970584E-2</v>
      </c>
      <c r="D304" s="36">
        <f>'SCC X Ano = Mecenato'!D338/'SCC X Ano = Mecenato'!D304-1</f>
        <v>4.9322477288198829E-2</v>
      </c>
      <c r="E304" s="36" t="e">
        <f>'SCC X Ano = Mecenato'!E338/'SCC X Ano = Mecenato'!E304-1</f>
        <v>#DIV/0!</v>
      </c>
      <c r="F304" s="36">
        <f>'SCC X Ano = Mecenato'!F338/'SCC X Ano = Mecenato'!F304-1</f>
        <v>9.7311412550302734E-2</v>
      </c>
      <c r="G304" s="36">
        <f>'SCC X Ano = Mecenato'!G338/'SCC X Ano = Mecenato'!G304-1</f>
        <v>1.3589282739761677E-2</v>
      </c>
      <c r="H304" s="36" t="e">
        <f>'SCC X Ano = Mecenato'!H338/'SCC X Ano = Mecenato'!H304-1</f>
        <v>#DIV/0!</v>
      </c>
      <c r="I304" s="36">
        <f>'SCC X Ano = Mecenato'!I338/'SCC X Ano = Mecenato'!I304-1</f>
        <v>1.3643105054261806E-2</v>
      </c>
      <c r="J304" s="36">
        <f>'SCC X Ano = Mecenato'!J338/'SCC X Ano = Mecenato'!J304-1</f>
        <v>2.1085113026406699E-2</v>
      </c>
      <c r="K304" s="36" t="e">
        <f>'SCC X Ano = Mecenato'!K338/'SCC X Ano = Mecenato'!K304-1</f>
        <v>#DIV/0!</v>
      </c>
      <c r="L304" s="36">
        <f>'SCC X Ano = Mecenato'!L338/'SCC X Ano = Mecenato'!L304-1</f>
        <v>2.3989563337655673E-2</v>
      </c>
      <c r="N304" s="28"/>
      <c r="O304" s="32"/>
      <c r="P304" s="32"/>
      <c r="Q304" s="32"/>
      <c r="R304" s="32"/>
      <c r="S304" s="32"/>
      <c r="T304" s="32"/>
      <c r="U304" s="32"/>
      <c r="V304" s="32"/>
      <c r="W304" s="32"/>
      <c r="X304" s="32"/>
    </row>
    <row r="309" spans="1:12" x14ac:dyDescent="0.25">
      <c r="A309" s="28"/>
      <c r="B309" s="30">
        <v>2017</v>
      </c>
      <c r="C309" s="30">
        <v>2017</v>
      </c>
      <c r="D309" s="30">
        <v>2017</v>
      </c>
      <c r="E309" s="30">
        <v>2017</v>
      </c>
      <c r="F309" s="30">
        <v>2017</v>
      </c>
      <c r="G309" s="30">
        <v>2017</v>
      </c>
      <c r="H309" s="30">
        <v>2017</v>
      </c>
      <c r="I309" s="30">
        <v>2017</v>
      </c>
      <c r="J309" s="30">
        <v>2017</v>
      </c>
      <c r="K309" s="30">
        <v>2017</v>
      </c>
    </row>
    <row r="310" spans="1:12" x14ac:dyDescent="0.25">
      <c r="A310" s="28"/>
      <c r="B310" s="28" t="s">
        <v>283</v>
      </c>
      <c r="C310" s="28" t="s">
        <v>284</v>
      </c>
      <c r="D310" s="28" t="s">
        <v>285</v>
      </c>
      <c r="E310" s="28" t="s">
        <v>286</v>
      </c>
      <c r="F310" s="28" t="s">
        <v>287</v>
      </c>
      <c r="G310" s="28" t="s">
        <v>288</v>
      </c>
      <c r="H310" s="28" t="s">
        <v>289</v>
      </c>
      <c r="I310" s="28" t="s">
        <v>290</v>
      </c>
      <c r="J310" s="28" t="s">
        <v>291</v>
      </c>
      <c r="K310" s="28" t="s">
        <v>292</v>
      </c>
      <c r="L310" s="28" t="s">
        <v>293</v>
      </c>
    </row>
    <row r="311" spans="1:12" x14ac:dyDescent="0.25">
      <c r="A311" s="28" t="s">
        <v>250</v>
      </c>
      <c r="B311" s="36" t="e">
        <f>'SCC X Ano = Mecenato'!B345/'SCC X Ano = Mecenato'!B311-1</f>
        <v>#DIV/0!</v>
      </c>
      <c r="C311" s="36" t="e">
        <f>'SCC X Ano = Mecenato'!C345/'SCC X Ano = Mecenato'!C311-1</f>
        <v>#DIV/0!</v>
      </c>
      <c r="D311" s="36">
        <f>'SCC X Ano = Mecenato'!D345/'SCC X Ano = Mecenato'!D311-1</f>
        <v>-0.64</v>
      </c>
      <c r="E311" s="36" t="e">
        <f>'SCC X Ano = Mecenato'!E345/'SCC X Ano = Mecenato'!E311-1</f>
        <v>#DIV/0!</v>
      </c>
      <c r="F311" s="36" t="e">
        <f>'SCC X Ano = Mecenato'!F345/'SCC X Ano = Mecenato'!F311-1</f>
        <v>#DIV/0!</v>
      </c>
      <c r="G311" s="36" t="e">
        <f>'SCC X Ano = Mecenato'!G345/'SCC X Ano = Mecenato'!G311-1</f>
        <v>#DIV/0!</v>
      </c>
      <c r="H311" s="36" t="e">
        <f>'SCC X Ano = Mecenato'!H345/'SCC X Ano = Mecenato'!H311-1</f>
        <v>#DIV/0!</v>
      </c>
      <c r="I311" s="36" t="e">
        <f>'SCC X Ano = Mecenato'!I345/'SCC X Ano = Mecenato'!I311-1</f>
        <v>#DIV/0!</v>
      </c>
      <c r="J311" s="36" t="e">
        <f>'SCC X Ano = Mecenato'!J345/'SCC X Ano = Mecenato'!J311-1</f>
        <v>#DIV/0!</v>
      </c>
      <c r="K311" s="36" t="e">
        <f>'SCC X Ano = Mecenato'!K345/'SCC X Ano = Mecenato'!K311-1</f>
        <v>#DIV/0!</v>
      </c>
      <c r="L311" s="36">
        <f>'SCC X Ano = Mecenato'!L345/'SCC X Ano = Mecenato'!L311-1</f>
        <v>-0.63291139240506333</v>
      </c>
    </row>
    <row r="312" spans="1:12" x14ac:dyDescent="0.25">
      <c r="A312" s="28" t="s">
        <v>251</v>
      </c>
      <c r="B312" s="36" t="e">
        <f>'SCC X Ano = Mecenato'!B346/'SCC X Ano = Mecenato'!B312-1</f>
        <v>#DIV/0!</v>
      </c>
      <c r="C312" s="36" t="e">
        <f>'SCC X Ano = Mecenato'!C346/'SCC X Ano = Mecenato'!C312-1</f>
        <v>#DIV/0!</v>
      </c>
      <c r="D312" s="36" t="e">
        <f>'SCC X Ano = Mecenato'!D346/'SCC X Ano = Mecenato'!D312-1</f>
        <v>#DIV/0!</v>
      </c>
      <c r="E312" s="36" t="e">
        <f>'SCC X Ano = Mecenato'!E346/'SCC X Ano = Mecenato'!E312-1</f>
        <v>#DIV/0!</v>
      </c>
      <c r="F312" s="36" t="e">
        <f>'SCC X Ano = Mecenato'!F346/'SCC X Ano = Mecenato'!F312-1</f>
        <v>#DIV/0!</v>
      </c>
      <c r="G312" s="36" t="e">
        <f>'SCC X Ano = Mecenato'!G346/'SCC X Ano = Mecenato'!G312-1</f>
        <v>#DIV/0!</v>
      </c>
      <c r="H312" s="36" t="e">
        <f>'SCC X Ano = Mecenato'!H346/'SCC X Ano = Mecenato'!H312-1</f>
        <v>#DIV/0!</v>
      </c>
      <c r="I312" s="36" t="e">
        <f>'SCC X Ano = Mecenato'!I346/'SCC X Ano = Mecenato'!I312-1</f>
        <v>#DIV/0!</v>
      </c>
      <c r="J312" s="36" t="e">
        <f>'SCC X Ano = Mecenato'!J346/'SCC X Ano = Mecenato'!J312-1</f>
        <v>#DIV/0!</v>
      </c>
      <c r="K312" s="36" t="e">
        <f>'SCC X Ano = Mecenato'!K346/'SCC X Ano = Mecenato'!K312-1</f>
        <v>#DIV/0!</v>
      </c>
      <c r="L312" s="36" t="e">
        <f>'SCC X Ano = Mecenato'!L346/'SCC X Ano = Mecenato'!L312-1</f>
        <v>#DIV/0!</v>
      </c>
    </row>
    <row r="313" spans="1:12" x14ac:dyDescent="0.25">
      <c r="A313" s="28" t="s">
        <v>252</v>
      </c>
      <c r="B313" s="36" t="e">
        <f>'SCC X Ano = Mecenato'!B347/'SCC X Ano = Mecenato'!B313-1</f>
        <v>#DIV/0!</v>
      </c>
      <c r="C313" s="36">
        <f>'SCC X Ano = Mecenato'!C347/'SCC X Ano = Mecenato'!C313-1</f>
        <v>-1</v>
      </c>
      <c r="D313" s="36">
        <f>'SCC X Ano = Mecenato'!D347/'SCC X Ano = Mecenato'!D313-1</f>
        <v>0</v>
      </c>
      <c r="E313" s="36" t="e">
        <f>'SCC X Ano = Mecenato'!E347/'SCC X Ano = Mecenato'!E313-1</f>
        <v>#DIV/0!</v>
      </c>
      <c r="F313" s="36" t="e">
        <f>'SCC X Ano = Mecenato'!F347/'SCC X Ano = Mecenato'!F313-1</f>
        <v>#DIV/0!</v>
      </c>
      <c r="G313" s="36">
        <f>'SCC X Ano = Mecenato'!G347/'SCC X Ano = Mecenato'!G313-1</f>
        <v>0</v>
      </c>
      <c r="H313" s="36" t="e">
        <f>'SCC X Ano = Mecenato'!H347/'SCC X Ano = Mecenato'!H313-1</f>
        <v>#DIV/0!</v>
      </c>
      <c r="I313" s="36" t="e">
        <f>'SCC X Ano = Mecenato'!I347/'SCC X Ano = Mecenato'!I313-1</f>
        <v>#DIV/0!</v>
      </c>
      <c r="J313" s="36" t="e">
        <f>'SCC X Ano = Mecenato'!J347/'SCC X Ano = Mecenato'!J313-1</f>
        <v>#DIV/0!</v>
      </c>
      <c r="K313" s="36" t="e">
        <f>'SCC X Ano = Mecenato'!K347/'SCC X Ano = Mecenato'!K313-1</f>
        <v>#DIV/0!</v>
      </c>
      <c r="L313" s="36">
        <f>'SCC X Ano = Mecenato'!L347/'SCC X Ano = Mecenato'!L313-1</f>
        <v>5.791952346682594E-2</v>
      </c>
    </row>
    <row r="314" spans="1:12" x14ac:dyDescent="0.25">
      <c r="A314" s="28" t="s">
        <v>253</v>
      </c>
      <c r="B314" s="36" t="e">
        <f>'SCC X Ano = Mecenato'!B348/'SCC X Ano = Mecenato'!B314-1</f>
        <v>#DIV/0!</v>
      </c>
      <c r="C314" s="36" t="e">
        <f>'SCC X Ano = Mecenato'!C348/'SCC X Ano = Mecenato'!C314-1</f>
        <v>#DIV/0!</v>
      </c>
      <c r="D314" s="36" t="e">
        <f>'SCC X Ano = Mecenato'!D348/'SCC X Ano = Mecenato'!D314-1</f>
        <v>#DIV/0!</v>
      </c>
      <c r="E314" s="36" t="e">
        <f>'SCC X Ano = Mecenato'!E348/'SCC X Ano = Mecenato'!E314-1</f>
        <v>#DIV/0!</v>
      </c>
      <c r="F314" s="36" t="e">
        <f>'SCC X Ano = Mecenato'!F348/'SCC X Ano = Mecenato'!F314-1</f>
        <v>#DIV/0!</v>
      </c>
      <c r="G314" s="36" t="e">
        <f>'SCC X Ano = Mecenato'!G348/'SCC X Ano = Mecenato'!G314-1</f>
        <v>#DIV/0!</v>
      </c>
      <c r="H314" s="36" t="e">
        <f>'SCC X Ano = Mecenato'!H348/'SCC X Ano = Mecenato'!H314-1</f>
        <v>#DIV/0!</v>
      </c>
      <c r="I314" s="36" t="e">
        <f>'SCC X Ano = Mecenato'!I348/'SCC X Ano = Mecenato'!I314-1</f>
        <v>#DIV/0!</v>
      </c>
      <c r="J314" s="36" t="e">
        <f>'SCC X Ano = Mecenato'!J348/'SCC X Ano = Mecenato'!J314-1</f>
        <v>#DIV/0!</v>
      </c>
      <c r="K314" s="36" t="e">
        <f>'SCC X Ano = Mecenato'!K348/'SCC X Ano = Mecenato'!K314-1</f>
        <v>#DIV/0!</v>
      </c>
      <c r="L314" s="36" t="e">
        <f>'SCC X Ano = Mecenato'!L348/'SCC X Ano = Mecenato'!L314-1</f>
        <v>#DIV/0!</v>
      </c>
    </row>
    <row r="315" spans="1:12" x14ac:dyDescent="0.25">
      <c r="A315" s="28" t="s">
        <v>254</v>
      </c>
      <c r="B315" s="36" t="e">
        <f>'SCC X Ano = Mecenato'!B349/'SCC X Ano = Mecenato'!B315-1</f>
        <v>#DIV/0!</v>
      </c>
      <c r="C315" s="36">
        <f>'SCC X Ano = Mecenato'!C349/'SCC X Ano = Mecenato'!C315-1</f>
        <v>0.4614406436879952</v>
      </c>
      <c r="D315" s="36">
        <f>'SCC X Ano = Mecenato'!D349/'SCC X Ano = Mecenato'!D315-1</f>
        <v>0.21114864864864868</v>
      </c>
      <c r="E315" s="36" t="e">
        <f>'SCC X Ano = Mecenato'!E349/'SCC X Ano = Mecenato'!E315-1</f>
        <v>#DIV/0!</v>
      </c>
      <c r="F315" s="36" t="e">
        <f>'SCC X Ano = Mecenato'!F349/'SCC X Ano = Mecenato'!F315-1</f>
        <v>#DIV/0!</v>
      </c>
      <c r="G315" s="36" t="e">
        <f>'SCC X Ano = Mecenato'!G349/'SCC X Ano = Mecenato'!G315-1</f>
        <v>#DIV/0!</v>
      </c>
      <c r="H315" s="36" t="e">
        <f>'SCC X Ano = Mecenato'!H349/'SCC X Ano = Mecenato'!H315-1</f>
        <v>#DIV/0!</v>
      </c>
      <c r="I315" s="36">
        <f>'SCC X Ano = Mecenato'!I349/'SCC X Ano = Mecenato'!I315-1</f>
        <v>-6.8052386044364588E-2</v>
      </c>
      <c r="J315" s="36">
        <f>'SCC X Ano = Mecenato'!J349/'SCC X Ano = Mecenato'!J315-1</f>
        <v>0</v>
      </c>
      <c r="K315" s="36" t="e">
        <f>'SCC X Ano = Mecenato'!K349/'SCC X Ano = Mecenato'!K315-1</f>
        <v>#DIV/0!</v>
      </c>
      <c r="L315" s="36">
        <f>'SCC X Ano = Mecenato'!L349/'SCC X Ano = Mecenato'!L315-1</f>
        <v>-9.7828006436480042E-3</v>
      </c>
    </row>
    <row r="316" spans="1:12" x14ac:dyDescent="0.25">
      <c r="A316" s="28" t="s">
        <v>255</v>
      </c>
      <c r="B316" s="36" t="e">
        <f>'SCC X Ano = Mecenato'!B350/'SCC X Ano = Mecenato'!B316-1</f>
        <v>#DIV/0!</v>
      </c>
      <c r="C316" s="36" t="e">
        <f>'SCC X Ano = Mecenato'!C350/'SCC X Ano = Mecenato'!C316-1</f>
        <v>#DIV/0!</v>
      </c>
      <c r="D316" s="36" t="e">
        <f>'SCC X Ano = Mecenato'!D350/'SCC X Ano = Mecenato'!D316-1</f>
        <v>#DIV/0!</v>
      </c>
      <c r="E316" s="36" t="e">
        <f>'SCC X Ano = Mecenato'!E350/'SCC X Ano = Mecenato'!E316-1</f>
        <v>#DIV/0!</v>
      </c>
      <c r="F316" s="36" t="e">
        <f>'SCC X Ano = Mecenato'!F350/'SCC X Ano = Mecenato'!F316-1</f>
        <v>#DIV/0!</v>
      </c>
      <c r="G316" s="36" t="e">
        <f>'SCC X Ano = Mecenato'!G350/'SCC X Ano = Mecenato'!G316-1</f>
        <v>#DIV/0!</v>
      </c>
      <c r="H316" s="36" t="e">
        <f>'SCC X Ano = Mecenato'!H350/'SCC X Ano = Mecenato'!H316-1</f>
        <v>#DIV/0!</v>
      </c>
      <c r="I316" s="36" t="e">
        <f>'SCC X Ano = Mecenato'!I350/'SCC X Ano = Mecenato'!I316-1</f>
        <v>#DIV/0!</v>
      </c>
      <c r="J316" s="36" t="e">
        <f>'SCC X Ano = Mecenato'!J350/'SCC X Ano = Mecenato'!J316-1</f>
        <v>#DIV/0!</v>
      </c>
      <c r="K316" s="36" t="e">
        <f>'SCC X Ano = Mecenato'!K350/'SCC X Ano = Mecenato'!K316-1</f>
        <v>#DIV/0!</v>
      </c>
      <c r="L316" s="36" t="e">
        <f>'SCC X Ano = Mecenato'!L350/'SCC X Ano = Mecenato'!L316-1</f>
        <v>#DIV/0!</v>
      </c>
    </row>
    <row r="317" spans="1:12" x14ac:dyDescent="0.25">
      <c r="A317" s="28" t="s">
        <v>256</v>
      </c>
      <c r="B317" s="36" t="e">
        <f>'SCC X Ano = Mecenato'!B351/'SCC X Ano = Mecenato'!B317-1</f>
        <v>#DIV/0!</v>
      </c>
      <c r="C317" s="36">
        <f>'SCC X Ano = Mecenato'!C351/'SCC X Ano = Mecenato'!C317-1</f>
        <v>0.16441773829787665</v>
      </c>
      <c r="D317" s="36" t="e">
        <f>'SCC X Ano = Mecenato'!D351/'SCC X Ano = Mecenato'!D317-1</f>
        <v>#DIV/0!</v>
      </c>
      <c r="E317" s="36" t="e">
        <f>'SCC X Ano = Mecenato'!E351/'SCC X Ano = Mecenato'!E317-1</f>
        <v>#DIV/0!</v>
      </c>
      <c r="F317" s="36" t="e">
        <f>'SCC X Ano = Mecenato'!F351/'SCC X Ano = Mecenato'!F317-1</f>
        <v>#DIV/0!</v>
      </c>
      <c r="G317" s="36" t="e">
        <f>'SCC X Ano = Mecenato'!G351/'SCC X Ano = Mecenato'!G317-1</f>
        <v>#DIV/0!</v>
      </c>
      <c r="H317" s="36" t="e">
        <f>'SCC X Ano = Mecenato'!H351/'SCC X Ano = Mecenato'!H317-1</f>
        <v>#DIV/0!</v>
      </c>
      <c r="I317" s="36" t="e">
        <f>'SCC X Ano = Mecenato'!I351/'SCC X Ano = Mecenato'!I317-1</f>
        <v>#DIV/0!</v>
      </c>
      <c r="J317" s="36" t="e">
        <f>'SCC X Ano = Mecenato'!J351/'SCC X Ano = Mecenato'!J317-1</f>
        <v>#DIV/0!</v>
      </c>
      <c r="K317" s="36" t="e">
        <f>'SCC X Ano = Mecenato'!K351/'SCC X Ano = Mecenato'!K317-1</f>
        <v>#DIV/0!</v>
      </c>
      <c r="L317" s="36">
        <f>'SCC X Ano = Mecenato'!L351/'SCC X Ano = Mecenato'!L317-1</f>
        <v>0.16441773829787665</v>
      </c>
    </row>
    <row r="318" spans="1:12" x14ac:dyDescent="0.25">
      <c r="A318" s="28" t="s">
        <v>257</v>
      </c>
      <c r="B318" s="36" t="e">
        <f>'SCC X Ano = Mecenato'!B352/'SCC X Ano = Mecenato'!B318-1</f>
        <v>#DIV/0!</v>
      </c>
      <c r="C318" s="36" t="e">
        <f>'SCC X Ano = Mecenato'!C352/'SCC X Ano = Mecenato'!C318-1</f>
        <v>#DIV/0!</v>
      </c>
      <c r="D318" s="36" t="e">
        <f>'SCC X Ano = Mecenato'!D352/'SCC X Ano = Mecenato'!D318-1</f>
        <v>#DIV/0!</v>
      </c>
      <c r="E318" s="36" t="e">
        <f>'SCC X Ano = Mecenato'!E352/'SCC X Ano = Mecenato'!E318-1</f>
        <v>#DIV/0!</v>
      </c>
      <c r="F318" s="36" t="e">
        <f>'SCC X Ano = Mecenato'!F352/'SCC X Ano = Mecenato'!F318-1</f>
        <v>#DIV/0!</v>
      </c>
      <c r="G318" s="36" t="e">
        <f>'SCC X Ano = Mecenato'!G352/'SCC X Ano = Mecenato'!G318-1</f>
        <v>#DIV/0!</v>
      </c>
      <c r="H318" s="36" t="e">
        <f>'SCC X Ano = Mecenato'!H352/'SCC X Ano = Mecenato'!H318-1</f>
        <v>#DIV/0!</v>
      </c>
      <c r="I318" s="36" t="e">
        <f>'SCC X Ano = Mecenato'!I352/'SCC X Ano = Mecenato'!I318-1</f>
        <v>#DIV/0!</v>
      </c>
      <c r="J318" s="36" t="e">
        <f>'SCC X Ano = Mecenato'!J352/'SCC X Ano = Mecenato'!J318-1</f>
        <v>#DIV/0!</v>
      </c>
      <c r="K318" s="36" t="e">
        <f>'SCC X Ano = Mecenato'!K352/'SCC X Ano = Mecenato'!K318-1</f>
        <v>#DIV/0!</v>
      </c>
      <c r="L318" s="36" t="e">
        <f>'SCC X Ano = Mecenato'!L352/'SCC X Ano = Mecenato'!L318-1</f>
        <v>#DIV/0!</v>
      </c>
    </row>
    <row r="319" spans="1:12" x14ac:dyDescent="0.25">
      <c r="A319" s="28" t="s">
        <v>258</v>
      </c>
      <c r="B319" s="36" t="e">
        <f>'SCC X Ano = Mecenato'!B353/'SCC X Ano = Mecenato'!B319-1</f>
        <v>#DIV/0!</v>
      </c>
      <c r="C319" s="36">
        <f>'SCC X Ano = Mecenato'!C353/'SCC X Ano = Mecenato'!C319-1</f>
        <v>0</v>
      </c>
      <c r="D319" s="36" t="e">
        <f>'SCC X Ano = Mecenato'!D353/'SCC X Ano = Mecenato'!D319-1</f>
        <v>#DIV/0!</v>
      </c>
      <c r="E319" s="36" t="e">
        <f>'SCC X Ano = Mecenato'!E353/'SCC X Ano = Mecenato'!E319-1</f>
        <v>#DIV/0!</v>
      </c>
      <c r="F319" s="36" t="e">
        <f>'SCC X Ano = Mecenato'!F353/'SCC X Ano = Mecenato'!F319-1</f>
        <v>#DIV/0!</v>
      </c>
      <c r="G319" s="36" t="e">
        <f>'SCC X Ano = Mecenato'!G353/'SCC X Ano = Mecenato'!G319-1</f>
        <v>#DIV/0!</v>
      </c>
      <c r="H319" s="36" t="e">
        <f>'SCC X Ano = Mecenato'!H353/'SCC X Ano = Mecenato'!H319-1</f>
        <v>#DIV/0!</v>
      </c>
      <c r="I319" s="36">
        <f>'SCC X Ano = Mecenato'!I353/'SCC X Ano = Mecenato'!I319-1</f>
        <v>0</v>
      </c>
      <c r="J319" s="36" t="e">
        <f>'SCC X Ano = Mecenato'!J353/'SCC X Ano = Mecenato'!J319-1</f>
        <v>#DIV/0!</v>
      </c>
      <c r="K319" s="36" t="e">
        <f>'SCC X Ano = Mecenato'!K353/'SCC X Ano = Mecenato'!K319-1</f>
        <v>#DIV/0!</v>
      </c>
      <c r="L319" s="36">
        <f>'SCC X Ano = Mecenato'!L353/'SCC X Ano = Mecenato'!L319-1</f>
        <v>9.7249489293500524E-3</v>
      </c>
    </row>
    <row r="320" spans="1:12" x14ac:dyDescent="0.25">
      <c r="A320" s="28" t="s">
        <v>259</v>
      </c>
      <c r="B320" s="36">
        <f>'SCC X Ano = Mecenato'!B354/'SCC X Ano = Mecenato'!B320-1</f>
        <v>9.9999999999999982</v>
      </c>
      <c r="C320" s="36">
        <f>'SCC X Ano = Mecenato'!C354/'SCC X Ano = Mecenato'!C320-1</f>
        <v>-2.8097870497159505E-2</v>
      </c>
      <c r="D320" s="36">
        <f>'SCC X Ano = Mecenato'!D354/'SCC X Ano = Mecenato'!D320-1</f>
        <v>-0.33919394769174582</v>
      </c>
      <c r="E320" s="36" t="e">
        <f>'SCC X Ano = Mecenato'!E354/'SCC X Ano = Mecenato'!E320-1</f>
        <v>#DIV/0!</v>
      </c>
      <c r="F320" s="36" t="e">
        <f>'SCC X Ano = Mecenato'!F354/'SCC X Ano = Mecenato'!F320-1</f>
        <v>#DIV/0!</v>
      </c>
      <c r="G320" s="36">
        <f>'SCC X Ano = Mecenato'!G354/'SCC X Ano = Mecenato'!G320-1</f>
        <v>3.2965520492458378E-3</v>
      </c>
      <c r="H320" s="36" t="e">
        <f>'SCC X Ano = Mecenato'!H354/'SCC X Ano = Mecenato'!H320-1</f>
        <v>#DIV/0!</v>
      </c>
      <c r="I320" s="36">
        <f>'SCC X Ano = Mecenato'!I354/'SCC X Ano = Mecenato'!I320-1</f>
        <v>-4.5609135332897233E-2</v>
      </c>
      <c r="J320" s="36">
        <f>'SCC X Ano = Mecenato'!J354/'SCC X Ano = Mecenato'!J320-1</f>
        <v>-0.68745969681554753</v>
      </c>
      <c r="K320" s="36" t="e">
        <f>'SCC X Ano = Mecenato'!K354/'SCC X Ano = Mecenato'!K320-1</f>
        <v>#DIV/0!</v>
      </c>
      <c r="L320" s="36">
        <f>'SCC X Ano = Mecenato'!L354/'SCC X Ano = Mecenato'!L320-1</f>
        <v>-6.0111991626562444E-2</v>
      </c>
    </row>
    <row r="321" spans="1:12" x14ac:dyDescent="0.25">
      <c r="A321" s="28" t="s">
        <v>260</v>
      </c>
      <c r="B321" s="36" t="e">
        <f>'SCC X Ano = Mecenato'!B355/'SCC X Ano = Mecenato'!B321-1</f>
        <v>#DIV/0!</v>
      </c>
      <c r="C321" s="36">
        <f>'SCC X Ano = Mecenato'!C355/'SCC X Ano = Mecenato'!C321-1</f>
        <v>-1.7747955097288104E-2</v>
      </c>
      <c r="D321" s="36">
        <f>'SCC X Ano = Mecenato'!D355/'SCC X Ano = Mecenato'!D321-1</f>
        <v>0</v>
      </c>
      <c r="E321" s="36" t="e">
        <f>'SCC X Ano = Mecenato'!E355/'SCC X Ano = Mecenato'!E321-1</f>
        <v>#DIV/0!</v>
      </c>
      <c r="F321" s="36" t="e">
        <f>'SCC X Ano = Mecenato'!F355/'SCC X Ano = Mecenato'!F321-1</f>
        <v>#DIV/0!</v>
      </c>
      <c r="G321" s="36">
        <f>'SCC X Ano = Mecenato'!G355/'SCC X Ano = Mecenato'!G321-1</f>
        <v>0</v>
      </c>
      <c r="H321" s="36" t="e">
        <f>'SCC X Ano = Mecenato'!H355/'SCC X Ano = Mecenato'!H321-1</f>
        <v>#DIV/0!</v>
      </c>
      <c r="I321" s="36" t="e">
        <f>'SCC X Ano = Mecenato'!I355/'SCC X Ano = Mecenato'!I321-1</f>
        <v>#DIV/0!</v>
      </c>
      <c r="J321" s="36" t="e">
        <f>'SCC X Ano = Mecenato'!J355/'SCC X Ano = Mecenato'!J321-1</f>
        <v>#DIV/0!</v>
      </c>
      <c r="K321" s="36" t="e">
        <f>'SCC X Ano = Mecenato'!K355/'SCC X Ano = Mecenato'!K321-1</f>
        <v>#DIV/0!</v>
      </c>
      <c r="L321" s="36">
        <f>'SCC X Ano = Mecenato'!L355/'SCC X Ano = Mecenato'!L321-1</f>
        <v>-2.242738725510951E-3</v>
      </c>
    </row>
    <row r="322" spans="1:12" x14ac:dyDescent="0.25">
      <c r="A322" s="28" t="s">
        <v>261</v>
      </c>
      <c r="B322" s="36" t="e">
        <f>'SCC X Ano = Mecenato'!B356/'SCC X Ano = Mecenato'!B322-1</f>
        <v>#DIV/0!</v>
      </c>
      <c r="C322" s="36">
        <f>'SCC X Ano = Mecenato'!C356/'SCC X Ano = Mecenato'!C322-1</f>
        <v>-0.39155572445726883</v>
      </c>
      <c r="D322" s="36">
        <f>'SCC X Ano = Mecenato'!D356/'SCC X Ano = Mecenato'!D322-1</f>
        <v>0.14658925979680681</v>
      </c>
      <c r="E322" s="36" t="e">
        <f>'SCC X Ano = Mecenato'!E356/'SCC X Ano = Mecenato'!E322-1</f>
        <v>#DIV/0!</v>
      </c>
      <c r="F322" s="36" t="e">
        <f>'SCC X Ano = Mecenato'!F356/'SCC X Ano = Mecenato'!F322-1</f>
        <v>#DIV/0!</v>
      </c>
      <c r="G322" s="36" t="e">
        <f>'SCC X Ano = Mecenato'!G356/'SCC X Ano = Mecenato'!G322-1</f>
        <v>#DIV/0!</v>
      </c>
      <c r="H322" s="36" t="e">
        <f>'SCC X Ano = Mecenato'!H356/'SCC X Ano = Mecenato'!H322-1</f>
        <v>#DIV/0!</v>
      </c>
      <c r="I322" s="36">
        <f>'SCC X Ano = Mecenato'!I356/'SCC X Ano = Mecenato'!I322-1</f>
        <v>-0.91428571428571426</v>
      </c>
      <c r="J322" s="36" t="e">
        <f>'SCC X Ano = Mecenato'!J356/'SCC X Ano = Mecenato'!J322-1</f>
        <v>#DIV/0!</v>
      </c>
      <c r="K322" s="36" t="e">
        <f>'SCC X Ano = Mecenato'!K356/'SCC X Ano = Mecenato'!K322-1</f>
        <v>#DIV/0!</v>
      </c>
      <c r="L322" s="36">
        <f>'SCC X Ano = Mecenato'!L356/'SCC X Ano = Mecenato'!L322-1</f>
        <v>-0.64977869316102876</v>
      </c>
    </row>
    <row r="323" spans="1:12" x14ac:dyDescent="0.25">
      <c r="A323" s="28" t="s">
        <v>262</v>
      </c>
      <c r="B323" s="36" t="e">
        <f>'SCC X Ano = Mecenato'!B357/'SCC X Ano = Mecenato'!B323-1</f>
        <v>#DIV/0!</v>
      </c>
      <c r="C323" s="36">
        <f>'SCC X Ano = Mecenato'!C357/'SCC X Ano = Mecenato'!C323-1</f>
        <v>1.9655291470273895E-2</v>
      </c>
      <c r="D323" s="36">
        <f>'SCC X Ano = Mecenato'!D357/'SCC X Ano = Mecenato'!D323-1</f>
        <v>-0.32804625115683617</v>
      </c>
      <c r="E323" s="36" t="e">
        <f>'SCC X Ano = Mecenato'!E357/'SCC X Ano = Mecenato'!E323-1</f>
        <v>#DIV/0!</v>
      </c>
      <c r="F323" s="36" t="e">
        <f>'SCC X Ano = Mecenato'!F357/'SCC X Ano = Mecenato'!F323-1</f>
        <v>#DIV/0!</v>
      </c>
      <c r="G323" s="36">
        <f>'SCC X Ano = Mecenato'!G357/'SCC X Ano = Mecenato'!G323-1</f>
        <v>-0.17773392358703577</v>
      </c>
      <c r="H323" s="36" t="e">
        <f>'SCC X Ano = Mecenato'!H357/'SCC X Ano = Mecenato'!H323-1</f>
        <v>#DIV/0!</v>
      </c>
      <c r="I323" s="36">
        <f>'SCC X Ano = Mecenato'!I357/'SCC X Ano = Mecenato'!I323-1</f>
        <v>-5.7444107666569155E-2</v>
      </c>
      <c r="J323" s="36">
        <f>'SCC X Ano = Mecenato'!J357/'SCC X Ano = Mecenato'!J323-1</f>
        <v>-0.86560364464692485</v>
      </c>
      <c r="K323" s="36" t="e">
        <f>'SCC X Ano = Mecenato'!K357/'SCC X Ano = Mecenato'!K323-1</f>
        <v>#DIV/0!</v>
      </c>
      <c r="L323" s="36">
        <f>'SCC X Ano = Mecenato'!L357/'SCC X Ano = Mecenato'!L323-1</f>
        <v>-0.21850366292683221</v>
      </c>
    </row>
    <row r="324" spans="1:12" x14ac:dyDescent="0.25">
      <c r="A324" s="28" t="s">
        <v>263</v>
      </c>
      <c r="B324" s="36" t="e">
        <f>'SCC X Ano = Mecenato'!B358/'SCC X Ano = Mecenato'!B324-1</f>
        <v>#DIV/0!</v>
      </c>
      <c r="C324" s="36" t="e">
        <f>'SCC X Ano = Mecenato'!C358/'SCC X Ano = Mecenato'!C324-1</f>
        <v>#DIV/0!</v>
      </c>
      <c r="D324" s="36" t="e">
        <f>'SCC X Ano = Mecenato'!D358/'SCC X Ano = Mecenato'!D324-1</f>
        <v>#DIV/0!</v>
      </c>
      <c r="E324" s="36" t="e">
        <f>'SCC X Ano = Mecenato'!E358/'SCC X Ano = Mecenato'!E324-1</f>
        <v>#DIV/0!</v>
      </c>
      <c r="F324" s="36" t="e">
        <f>'SCC X Ano = Mecenato'!F358/'SCC X Ano = Mecenato'!F324-1</f>
        <v>#DIV/0!</v>
      </c>
      <c r="G324" s="36">
        <f>'SCC X Ano = Mecenato'!G358/'SCC X Ano = Mecenato'!G324-1</f>
        <v>0</v>
      </c>
      <c r="H324" s="36" t="e">
        <f>'SCC X Ano = Mecenato'!H358/'SCC X Ano = Mecenato'!H324-1</f>
        <v>#DIV/0!</v>
      </c>
      <c r="I324" s="36" t="e">
        <f>'SCC X Ano = Mecenato'!I358/'SCC X Ano = Mecenato'!I324-1</f>
        <v>#DIV/0!</v>
      </c>
      <c r="J324" s="36" t="e">
        <f>'SCC X Ano = Mecenato'!J358/'SCC X Ano = Mecenato'!J324-1</f>
        <v>#DIV/0!</v>
      </c>
      <c r="K324" s="36" t="e">
        <f>'SCC X Ano = Mecenato'!K358/'SCC X Ano = Mecenato'!K324-1</f>
        <v>#DIV/0!</v>
      </c>
      <c r="L324" s="36">
        <f>'SCC X Ano = Mecenato'!L358/'SCC X Ano = Mecenato'!L324-1</f>
        <v>0</v>
      </c>
    </row>
    <row r="325" spans="1:12" x14ac:dyDescent="0.25">
      <c r="A325" s="28" t="s">
        <v>264</v>
      </c>
      <c r="B325" s="36" t="e">
        <f>'SCC X Ano = Mecenato'!B359/'SCC X Ano = Mecenato'!B325-1</f>
        <v>#DIV/0!</v>
      </c>
      <c r="C325" s="36" t="e">
        <f>'SCC X Ano = Mecenato'!C359/'SCC X Ano = Mecenato'!C325-1</f>
        <v>#DIV/0!</v>
      </c>
      <c r="D325" s="36" t="e">
        <f>'SCC X Ano = Mecenato'!D359/'SCC X Ano = Mecenato'!D325-1</f>
        <v>#DIV/0!</v>
      </c>
      <c r="E325" s="36" t="e">
        <f>'SCC X Ano = Mecenato'!E359/'SCC X Ano = Mecenato'!E325-1</f>
        <v>#DIV/0!</v>
      </c>
      <c r="F325" s="36" t="e">
        <f>'SCC X Ano = Mecenato'!F359/'SCC X Ano = Mecenato'!F325-1</f>
        <v>#DIV/0!</v>
      </c>
      <c r="G325" s="36" t="e">
        <f>'SCC X Ano = Mecenato'!G359/'SCC X Ano = Mecenato'!G325-1</f>
        <v>#DIV/0!</v>
      </c>
      <c r="H325" s="36" t="e">
        <f>'SCC X Ano = Mecenato'!H359/'SCC X Ano = Mecenato'!H325-1</f>
        <v>#DIV/0!</v>
      </c>
      <c r="I325" s="36" t="e">
        <f>'SCC X Ano = Mecenato'!I359/'SCC X Ano = Mecenato'!I325-1</f>
        <v>#DIV/0!</v>
      </c>
      <c r="J325" s="36">
        <f>'SCC X Ano = Mecenato'!J359/'SCC X Ano = Mecenato'!J325-1</f>
        <v>0</v>
      </c>
      <c r="K325" s="36" t="e">
        <f>'SCC X Ano = Mecenato'!K359/'SCC X Ano = Mecenato'!K325-1</f>
        <v>#DIV/0!</v>
      </c>
      <c r="L325" s="36">
        <f>'SCC X Ano = Mecenato'!L359/'SCC X Ano = Mecenato'!L325-1</f>
        <v>0</v>
      </c>
    </row>
    <row r="326" spans="1:12" x14ac:dyDescent="0.25">
      <c r="A326" s="28" t="s">
        <v>265</v>
      </c>
      <c r="B326" s="36">
        <f>'SCC X Ano = Mecenato'!B360/'SCC X Ano = Mecenato'!B326-1</f>
        <v>-1</v>
      </c>
      <c r="C326" s="36">
        <f>'SCC X Ano = Mecenato'!C360/'SCC X Ano = Mecenato'!C326-1</f>
        <v>-0.10431206721202568</v>
      </c>
      <c r="D326" s="36">
        <f>'SCC X Ano = Mecenato'!D360/'SCC X Ano = Mecenato'!D326-1</f>
        <v>-0.87873462214411246</v>
      </c>
      <c r="E326" s="36" t="e">
        <f>'SCC X Ano = Mecenato'!E360/'SCC X Ano = Mecenato'!E326-1</f>
        <v>#DIV/0!</v>
      </c>
      <c r="F326" s="36" t="e">
        <f>'SCC X Ano = Mecenato'!F360/'SCC X Ano = Mecenato'!F326-1</f>
        <v>#DIV/0!</v>
      </c>
      <c r="G326" s="36">
        <f>'SCC X Ano = Mecenato'!G360/'SCC X Ano = Mecenato'!G326-1</f>
        <v>-1</v>
      </c>
      <c r="H326" s="36" t="e">
        <f>'SCC X Ano = Mecenato'!H360/'SCC X Ano = Mecenato'!H326-1</f>
        <v>#DIV/0!</v>
      </c>
      <c r="I326" s="36">
        <f>'SCC X Ano = Mecenato'!I360/'SCC X Ano = Mecenato'!I326-1</f>
        <v>4.344917007570448E-3</v>
      </c>
      <c r="J326" s="36">
        <f>'SCC X Ano = Mecenato'!J360/'SCC X Ano = Mecenato'!J326-1</f>
        <v>-0.83511058756797207</v>
      </c>
      <c r="K326" s="36" t="e">
        <f>'SCC X Ano = Mecenato'!K360/'SCC X Ano = Mecenato'!K326-1</f>
        <v>#DIV/0!</v>
      </c>
      <c r="L326" s="36">
        <f>'SCC X Ano = Mecenato'!L360/'SCC X Ano = Mecenato'!L326-1</f>
        <v>-0.35543735277186139</v>
      </c>
    </row>
    <row r="327" spans="1:12" x14ac:dyDescent="0.25">
      <c r="A327" s="28" t="s">
        <v>266</v>
      </c>
      <c r="B327" s="36">
        <f>'SCC X Ano = Mecenato'!B361/'SCC X Ano = Mecenato'!B327-1</f>
        <v>-1</v>
      </c>
      <c r="C327" s="36">
        <f>'SCC X Ano = Mecenato'!C361/'SCC X Ano = Mecenato'!C327-1</f>
        <v>3.2050867881998402E-2</v>
      </c>
      <c r="D327" s="36">
        <f>'SCC X Ano = Mecenato'!D361/'SCC X Ano = Mecenato'!D327-1</f>
        <v>-0.11661341465890418</v>
      </c>
      <c r="E327" s="36" t="e">
        <f>'SCC X Ano = Mecenato'!E361/'SCC X Ano = Mecenato'!E327-1</f>
        <v>#DIV/0!</v>
      </c>
      <c r="F327" s="36">
        <f>'SCC X Ano = Mecenato'!F361/'SCC X Ano = Mecenato'!F327-1</f>
        <v>0</v>
      </c>
      <c r="G327" s="36">
        <f>'SCC X Ano = Mecenato'!G361/'SCC X Ano = Mecenato'!G327-1</f>
        <v>1.4477653682183123E-2</v>
      </c>
      <c r="H327" s="36" t="e">
        <f>'SCC X Ano = Mecenato'!H361/'SCC X Ano = Mecenato'!H327-1</f>
        <v>#DIV/0!</v>
      </c>
      <c r="I327" s="36">
        <f>'SCC X Ano = Mecenato'!I361/'SCC X Ano = Mecenato'!I327-1</f>
        <v>-1.8989661739616803E-3</v>
      </c>
      <c r="J327" s="36">
        <f>'SCC X Ano = Mecenato'!J361/'SCC X Ano = Mecenato'!J327-1</f>
        <v>-0.10069119721729891</v>
      </c>
      <c r="K327" s="36" t="e">
        <f>'SCC X Ano = Mecenato'!K361/'SCC X Ano = Mecenato'!K327-1</f>
        <v>#DIV/0!</v>
      </c>
      <c r="L327" s="36">
        <f>'SCC X Ano = Mecenato'!L361/'SCC X Ano = Mecenato'!L327-1</f>
        <v>-4.2731546541992516E-2</v>
      </c>
    </row>
    <row r="328" spans="1:12" x14ac:dyDescent="0.25">
      <c r="A328" s="28" t="s">
        <v>267</v>
      </c>
      <c r="B328" s="36" t="e">
        <f>'SCC X Ano = Mecenato'!B362/'SCC X Ano = Mecenato'!B328-1</f>
        <v>#DIV/0!</v>
      </c>
      <c r="C328" s="36">
        <f>'SCC X Ano = Mecenato'!C362/'SCC X Ano = Mecenato'!C328-1</f>
        <v>2.2941713675554976E-2</v>
      </c>
      <c r="D328" s="36">
        <f>'SCC X Ano = Mecenato'!D362/'SCC X Ano = Mecenato'!D328-1</f>
        <v>0</v>
      </c>
      <c r="E328" s="36" t="e">
        <f>'SCC X Ano = Mecenato'!E362/'SCC X Ano = Mecenato'!E328-1</f>
        <v>#DIV/0!</v>
      </c>
      <c r="F328" s="36" t="e">
        <f>'SCC X Ano = Mecenato'!F362/'SCC X Ano = Mecenato'!F328-1</f>
        <v>#DIV/0!</v>
      </c>
      <c r="G328" s="36">
        <f>'SCC X Ano = Mecenato'!G362/'SCC X Ano = Mecenato'!G328-1</f>
        <v>0</v>
      </c>
      <c r="H328" s="36" t="e">
        <f>'SCC X Ano = Mecenato'!H362/'SCC X Ano = Mecenato'!H328-1</f>
        <v>#DIV/0!</v>
      </c>
      <c r="I328" s="36">
        <f>'SCC X Ano = Mecenato'!I362/'SCC X Ano = Mecenato'!I328-1</f>
        <v>-0.25674061062502196</v>
      </c>
      <c r="J328" s="36">
        <f>'SCC X Ano = Mecenato'!J362/'SCC X Ano = Mecenato'!J328-1</f>
        <v>0</v>
      </c>
      <c r="K328" s="36" t="e">
        <f>'SCC X Ano = Mecenato'!K362/'SCC X Ano = Mecenato'!K328-1</f>
        <v>#DIV/0!</v>
      </c>
      <c r="L328" s="36">
        <f>'SCC X Ano = Mecenato'!L362/'SCC X Ano = Mecenato'!L328-1</f>
        <v>-1.7442716780246448E-2</v>
      </c>
    </row>
    <row r="329" spans="1:12" x14ac:dyDescent="0.25">
      <c r="A329" s="28" t="s">
        <v>268</v>
      </c>
      <c r="B329" s="36" t="e">
        <f>'SCC X Ano = Mecenato'!B363/'SCC X Ano = Mecenato'!B329-1</f>
        <v>#DIV/0!</v>
      </c>
      <c r="C329" s="36">
        <f>'SCC X Ano = Mecenato'!C363/'SCC X Ano = Mecenato'!C329-1</f>
        <v>5.7181863001545485E-2</v>
      </c>
      <c r="D329" s="36">
        <f>'SCC X Ano = Mecenato'!D363/'SCC X Ano = Mecenato'!D329-1</f>
        <v>-0.12776197443991621</v>
      </c>
      <c r="E329" s="36" t="e">
        <f>'SCC X Ano = Mecenato'!E363/'SCC X Ano = Mecenato'!E329-1</f>
        <v>#DIV/0!</v>
      </c>
      <c r="F329" s="36">
        <f>'SCC X Ano = Mecenato'!F363/'SCC X Ano = Mecenato'!F329-1</f>
        <v>-8.6290481901406535E-3</v>
      </c>
      <c r="G329" s="36">
        <f>'SCC X Ano = Mecenato'!G363/'SCC X Ano = Mecenato'!G329-1</f>
        <v>-0.13871183659153064</v>
      </c>
      <c r="H329" s="36" t="e">
        <f>'SCC X Ano = Mecenato'!H363/'SCC X Ano = Mecenato'!H329-1</f>
        <v>#DIV/0!</v>
      </c>
      <c r="I329" s="36">
        <f>'SCC X Ano = Mecenato'!I363/'SCC X Ano = Mecenato'!I329-1</f>
        <v>-7.3748944097663083E-2</v>
      </c>
      <c r="J329" s="36">
        <f>'SCC X Ano = Mecenato'!J363/'SCC X Ano = Mecenato'!J329-1</f>
        <v>-4.8860159032760198E-2</v>
      </c>
      <c r="K329" s="36" t="e">
        <f>'SCC X Ano = Mecenato'!K363/'SCC X Ano = Mecenato'!K329-1</f>
        <v>#DIV/0!</v>
      </c>
      <c r="L329" s="36">
        <f>'SCC X Ano = Mecenato'!L363/'SCC X Ano = Mecenato'!L329-1</f>
        <v>-2.8060203728602517E-2</v>
      </c>
    </row>
    <row r="330" spans="1:12" x14ac:dyDescent="0.25">
      <c r="A330" s="28" t="s">
        <v>269</v>
      </c>
      <c r="B330" s="36">
        <f>'SCC X Ano = Mecenato'!B364/'SCC X Ano = Mecenato'!B330-1</f>
        <v>-0.88368272135905113</v>
      </c>
      <c r="C330" s="36">
        <f>'SCC X Ano = Mecenato'!C364/'SCC X Ano = Mecenato'!C330-1</f>
        <v>4.8302934301567291E-3</v>
      </c>
      <c r="D330" s="36">
        <f>'SCC X Ano = Mecenato'!D364/'SCC X Ano = Mecenato'!D330-1</f>
        <v>-2.7830251560011621E-2</v>
      </c>
      <c r="E330" s="36" t="e">
        <f>'SCC X Ano = Mecenato'!E364/'SCC X Ano = Mecenato'!E330-1</f>
        <v>#DIV/0!</v>
      </c>
      <c r="F330" s="36">
        <f>'SCC X Ano = Mecenato'!F364/'SCC X Ano = Mecenato'!F330-1</f>
        <v>0</v>
      </c>
      <c r="G330" s="36">
        <f>'SCC X Ano = Mecenato'!G364/'SCC X Ano = Mecenato'!G330-1</f>
        <v>-9.48447166868992E-2</v>
      </c>
      <c r="H330" s="36" t="e">
        <f>'SCC X Ano = Mecenato'!H364/'SCC X Ano = Mecenato'!H330-1</f>
        <v>#DIV/0!</v>
      </c>
      <c r="I330" s="36">
        <f>'SCC X Ano = Mecenato'!I364/'SCC X Ano = Mecenato'!I330-1</f>
        <v>5.1010676382376996E-3</v>
      </c>
      <c r="J330" s="36">
        <f>'SCC X Ano = Mecenato'!J364/'SCC X Ano = Mecenato'!J330-1</f>
        <v>-3.6549395814763352E-3</v>
      </c>
      <c r="K330" s="36" t="e">
        <f>'SCC X Ano = Mecenato'!K364/'SCC X Ano = Mecenato'!K330-1</f>
        <v>#DIV/0!</v>
      </c>
      <c r="L330" s="36">
        <f>'SCC X Ano = Mecenato'!L364/'SCC X Ano = Mecenato'!L330-1</f>
        <v>-1.0965682738558136E-2</v>
      </c>
    </row>
    <row r="331" spans="1:12" x14ac:dyDescent="0.25">
      <c r="A331" s="28" t="s">
        <v>270</v>
      </c>
      <c r="B331" s="36" t="e">
        <f>'SCC X Ano = Mecenato'!B365/'SCC X Ano = Mecenato'!B331-1</f>
        <v>#DIV/0!</v>
      </c>
      <c r="C331" s="36">
        <f>'SCC X Ano = Mecenato'!C365/'SCC X Ano = Mecenato'!C331-1</f>
        <v>5.2941348331713822E-2</v>
      </c>
      <c r="D331" s="36">
        <f>'SCC X Ano = Mecenato'!D365/'SCC X Ano = Mecenato'!D331-1</f>
        <v>-0.1742981524674716</v>
      </c>
      <c r="E331" s="36" t="e">
        <f>'SCC X Ano = Mecenato'!E365/'SCC X Ano = Mecenato'!E331-1</f>
        <v>#DIV/0!</v>
      </c>
      <c r="F331" s="36" t="e">
        <f>'SCC X Ano = Mecenato'!F365/'SCC X Ano = Mecenato'!F331-1</f>
        <v>#DIV/0!</v>
      </c>
      <c r="G331" s="36">
        <f>'SCC X Ano = Mecenato'!G365/'SCC X Ano = Mecenato'!G331-1</f>
        <v>-4.6611911464789713E-2</v>
      </c>
      <c r="H331" s="36" t="e">
        <f>'SCC X Ano = Mecenato'!H365/'SCC X Ano = Mecenato'!H331-1</f>
        <v>#DIV/0!</v>
      </c>
      <c r="I331" s="36">
        <f>'SCC X Ano = Mecenato'!I365/'SCC X Ano = Mecenato'!I331-1</f>
        <v>0</v>
      </c>
      <c r="J331" s="36">
        <f>'SCC X Ano = Mecenato'!J365/'SCC X Ano = Mecenato'!J331-1</f>
        <v>0</v>
      </c>
      <c r="K331" s="36" t="e">
        <f>'SCC X Ano = Mecenato'!K365/'SCC X Ano = Mecenato'!K331-1</f>
        <v>#DIV/0!</v>
      </c>
      <c r="L331" s="36">
        <f>'SCC X Ano = Mecenato'!L365/'SCC X Ano = Mecenato'!L331-1</f>
        <v>2.0142489066401703E-2</v>
      </c>
    </row>
    <row r="332" spans="1:12" x14ac:dyDescent="0.25">
      <c r="A332" s="28" t="s">
        <v>271</v>
      </c>
      <c r="B332" s="36" t="e">
        <f>'SCC X Ano = Mecenato'!B366/'SCC X Ano = Mecenato'!B332-1</f>
        <v>#DIV/0!</v>
      </c>
      <c r="C332" s="36">
        <f>'SCC X Ano = Mecenato'!C366/'SCC X Ano = Mecenato'!C332-1</f>
        <v>5.4643185097875691E-3</v>
      </c>
      <c r="D332" s="36">
        <f>'SCC X Ano = Mecenato'!D366/'SCC X Ano = Mecenato'!D332-1</f>
        <v>0</v>
      </c>
      <c r="E332" s="36" t="e">
        <f>'SCC X Ano = Mecenato'!E366/'SCC X Ano = Mecenato'!E332-1</f>
        <v>#DIV/0!</v>
      </c>
      <c r="F332" s="36" t="e">
        <f>'SCC X Ano = Mecenato'!F366/'SCC X Ano = Mecenato'!F332-1</f>
        <v>#DIV/0!</v>
      </c>
      <c r="G332" s="36">
        <f>'SCC X Ano = Mecenato'!G366/'SCC X Ano = Mecenato'!G332-1</f>
        <v>0</v>
      </c>
      <c r="H332" s="36" t="e">
        <f>'SCC X Ano = Mecenato'!H366/'SCC X Ano = Mecenato'!H332-1</f>
        <v>#DIV/0!</v>
      </c>
      <c r="I332" s="36">
        <f>'SCC X Ano = Mecenato'!I366/'SCC X Ano = Mecenato'!I332-1</f>
        <v>0</v>
      </c>
      <c r="J332" s="36">
        <f>'SCC X Ano = Mecenato'!J366/'SCC X Ano = Mecenato'!J332-1</f>
        <v>0</v>
      </c>
      <c r="K332" s="36" t="e">
        <f>'SCC X Ano = Mecenato'!K366/'SCC X Ano = Mecenato'!K332-1</f>
        <v>#DIV/0!</v>
      </c>
      <c r="L332" s="36">
        <f>'SCC X Ano = Mecenato'!L366/'SCC X Ano = Mecenato'!L332-1</f>
        <v>2.7493161713512126E-3</v>
      </c>
    </row>
    <row r="333" spans="1:12" x14ac:dyDescent="0.25">
      <c r="A333" s="28" t="s">
        <v>272</v>
      </c>
      <c r="B333" s="36">
        <f>'SCC X Ano = Mecenato'!B367/'SCC X Ano = Mecenato'!B333-1</f>
        <v>0</v>
      </c>
      <c r="C333" s="36">
        <f>'SCC X Ano = Mecenato'!C367/'SCC X Ano = Mecenato'!C333-1</f>
        <v>1.8427251109325526E-2</v>
      </c>
      <c r="D333" s="36">
        <f>'SCC X Ano = Mecenato'!D367/'SCC X Ano = Mecenato'!D333-1</f>
        <v>-0.14173912488846907</v>
      </c>
      <c r="E333" s="36" t="e">
        <f>'SCC X Ano = Mecenato'!E367/'SCC X Ano = Mecenato'!E333-1</f>
        <v>#DIV/0!</v>
      </c>
      <c r="F333" s="36" t="e">
        <f>'SCC X Ano = Mecenato'!F367/'SCC X Ano = Mecenato'!F333-1</f>
        <v>#DIV/0!</v>
      </c>
      <c r="G333" s="36">
        <f>'SCC X Ano = Mecenato'!G367/'SCC X Ano = Mecenato'!G333-1</f>
        <v>-1.3600664087090375E-2</v>
      </c>
      <c r="H333" s="36" t="e">
        <f>'SCC X Ano = Mecenato'!H367/'SCC X Ano = Mecenato'!H333-1</f>
        <v>#DIV/0!</v>
      </c>
      <c r="I333" s="36">
        <f>'SCC X Ano = Mecenato'!I367/'SCC X Ano = Mecenato'!I333-1</f>
        <v>-3.2572242269923724E-4</v>
      </c>
      <c r="J333" s="36">
        <f>'SCC X Ano = Mecenato'!J367/'SCC X Ano = Mecenato'!J333-1</f>
        <v>0</v>
      </c>
      <c r="K333" s="36" t="e">
        <f>'SCC X Ano = Mecenato'!K367/'SCC X Ano = Mecenato'!K333-1</f>
        <v>#DIV/0!</v>
      </c>
      <c r="L333" s="36">
        <f>'SCC X Ano = Mecenato'!L367/'SCC X Ano = Mecenato'!L333-1</f>
        <v>5.4848872234991575E-4</v>
      </c>
    </row>
    <row r="334" spans="1:12" x14ac:dyDescent="0.25">
      <c r="A334" s="28" t="s">
        <v>273</v>
      </c>
      <c r="B334" s="36" t="e">
        <f>'SCC X Ano = Mecenato'!B368/'SCC X Ano = Mecenato'!B334-1</f>
        <v>#DIV/0!</v>
      </c>
      <c r="C334" s="36">
        <f>'SCC X Ano = Mecenato'!C368/'SCC X Ano = Mecenato'!C334-1</f>
        <v>7.5058144350681699E-2</v>
      </c>
      <c r="D334" s="36" t="e">
        <f>'SCC X Ano = Mecenato'!D368/'SCC X Ano = Mecenato'!D334-1</f>
        <v>#DIV/0!</v>
      </c>
      <c r="E334" s="36" t="e">
        <f>'SCC X Ano = Mecenato'!E368/'SCC X Ano = Mecenato'!E334-1</f>
        <v>#DIV/0!</v>
      </c>
      <c r="F334" s="36" t="e">
        <f>'SCC X Ano = Mecenato'!F368/'SCC X Ano = Mecenato'!F334-1</f>
        <v>#DIV/0!</v>
      </c>
      <c r="G334" s="36" t="e">
        <f>'SCC X Ano = Mecenato'!G368/'SCC X Ano = Mecenato'!G334-1</f>
        <v>#DIV/0!</v>
      </c>
      <c r="H334" s="36" t="e">
        <f>'SCC X Ano = Mecenato'!H368/'SCC X Ano = Mecenato'!H334-1</f>
        <v>#DIV/0!</v>
      </c>
      <c r="I334" s="36">
        <f>'SCC X Ano = Mecenato'!I368/'SCC X Ano = Mecenato'!I334-1</f>
        <v>0</v>
      </c>
      <c r="J334" s="36" t="e">
        <f>'SCC X Ano = Mecenato'!J368/'SCC X Ano = Mecenato'!J334-1</f>
        <v>#DIV/0!</v>
      </c>
      <c r="K334" s="36" t="e">
        <f>'SCC X Ano = Mecenato'!K368/'SCC X Ano = Mecenato'!K334-1</f>
        <v>#DIV/0!</v>
      </c>
      <c r="L334" s="36">
        <f>'SCC X Ano = Mecenato'!L368/'SCC X Ano = Mecenato'!L334-1</f>
        <v>1.9982195348418053E-2</v>
      </c>
    </row>
    <row r="335" spans="1:12" x14ac:dyDescent="0.25">
      <c r="A335" s="28" t="s">
        <v>274</v>
      </c>
      <c r="B335" s="36" t="e">
        <f>'SCC X Ano = Mecenato'!B369/'SCC X Ano = Mecenato'!B335-1</f>
        <v>#DIV/0!</v>
      </c>
      <c r="C335" s="36">
        <f>'SCC X Ano = Mecenato'!C369/'SCC X Ano = Mecenato'!C335-1</f>
        <v>0.47490360802856824</v>
      </c>
      <c r="D335" s="36" t="e">
        <f>'SCC X Ano = Mecenato'!D369/'SCC X Ano = Mecenato'!D335-1</f>
        <v>#DIV/0!</v>
      </c>
      <c r="E335" s="36" t="e">
        <f>'SCC X Ano = Mecenato'!E369/'SCC X Ano = Mecenato'!E335-1</f>
        <v>#DIV/0!</v>
      </c>
      <c r="F335" s="36" t="e">
        <f>'SCC X Ano = Mecenato'!F369/'SCC X Ano = Mecenato'!F335-1</f>
        <v>#DIV/0!</v>
      </c>
      <c r="G335" s="36">
        <f>'SCC X Ano = Mecenato'!G369/'SCC X Ano = Mecenato'!G335-1</f>
        <v>0</v>
      </c>
      <c r="H335" s="36" t="e">
        <f>'SCC X Ano = Mecenato'!H369/'SCC X Ano = Mecenato'!H335-1</f>
        <v>#DIV/0!</v>
      </c>
      <c r="I335" s="36">
        <f>'SCC X Ano = Mecenato'!I369/'SCC X Ano = Mecenato'!I335-1</f>
        <v>-2.4186704775699397E-2</v>
      </c>
      <c r="J335" s="36" t="e">
        <f>'SCC X Ano = Mecenato'!J369/'SCC X Ano = Mecenato'!J335-1</f>
        <v>#DIV/0!</v>
      </c>
      <c r="K335" s="36" t="e">
        <f>'SCC X Ano = Mecenato'!K369/'SCC X Ano = Mecenato'!K335-1</f>
        <v>#DIV/0!</v>
      </c>
      <c r="L335" s="36">
        <f>'SCC X Ano = Mecenato'!L369/'SCC X Ano = Mecenato'!L335-1</f>
        <v>4.5535085535103104E-2</v>
      </c>
    </row>
    <row r="336" spans="1:12" x14ac:dyDescent="0.25">
      <c r="A336" s="28" t="s">
        <v>275</v>
      </c>
      <c r="B336" s="36" t="e">
        <f>'SCC X Ano = Mecenato'!B370/'SCC X Ano = Mecenato'!B336-1</f>
        <v>#DIV/0!</v>
      </c>
      <c r="C336" s="36">
        <f>'SCC X Ano = Mecenato'!C370/'SCC X Ano = Mecenato'!C336-1</f>
        <v>6.0769846716998366E-2</v>
      </c>
      <c r="D336" s="36" t="e">
        <f>'SCC X Ano = Mecenato'!D370/'SCC X Ano = Mecenato'!D336-1</f>
        <v>#DIV/0!</v>
      </c>
      <c r="E336" s="36" t="e">
        <f>'SCC X Ano = Mecenato'!E370/'SCC X Ano = Mecenato'!E336-1</f>
        <v>#DIV/0!</v>
      </c>
      <c r="F336" s="36" t="e">
        <f>'SCC X Ano = Mecenato'!F370/'SCC X Ano = Mecenato'!F336-1</f>
        <v>#DIV/0!</v>
      </c>
      <c r="G336" s="36">
        <f>'SCC X Ano = Mecenato'!G370/'SCC X Ano = Mecenato'!G336-1</f>
        <v>-0.12235079963593809</v>
      </c>
      <c r="H336" s="36" t="e">
        <f>'SCC X Ano = Mecenato'!H370/'SCC X Ano = Mecenato'!H336-1</f>
        <v>#DIV/0!</v>
      </c>
      <c r="I336" s="36">
        <f>'SCC X Ano = Mecenato'!I370/'SCC X Ano = Mecenato'!I336-1</f>
        <v>0</v>
      </c>
      <c r="J336" s="36" t="e">
        <f>'SCC X Ano = Mecenato'!J370/'SCC X Ano = Mecenato'!J336-1</f>
        <v>#DIV/0!</v>
      </c>
      <c r="K336" s="36" t="e">
        <f>'SCC X Ano = Mecenato'!K370/'SCC X Ano = Mecenato'!K336-1</f>
        <v>#DIV/0!</v>
      </c>
      <c r="L336" s="36">
        <f>'SCC X Ano = Mecenato'!L370/'SCC X Ano = Mecenato'!L336-1</f>
        <v>0.1086434056470893</v>
      </c>
    </row>
    <row r="337" spans="1:12" x14ac:dyDescent="0.25">
      <c r="A337" s="28" t="s">
        <v>276</v>
      </c>
      <c r="B337" s="36" t="e">
        <f>'SCC X Ano = Mecenato'!B371/'SCC X Ano = Mecenato'!B337-1</f>
        <v>#DIV/0!</v>
      </c>
      <c r="C337" s="36">
        <f>'SCC X Ano = Mecenato'!C371/'SCC X Ano = Mecenato'!C337-1</f>
        <v>0.14773706112471152</v>
      </c>
      <c r="D337" s="36">
        <f>'SCC X Ano = Mecenato'!D371/'SCC X Ano = Mecenato'!D337-1</f>
        <v>-0.57405131012396238</v>
      </c>
      <c r="E337" s="36" t="e">
        <f>'SCC X Ano = Mecenato'!E371/'SCC X Ano = Mecenato'!E337-1</f>
        <v>#DIV/0!</v>
      </c>
      <c r="F337" s="36" t="e">
        <f>'SCC X Ano = Mecenato'!F371/'SCC X Ano = Mecenato'!F337-1</f>
        <v>#DIV/0!</v>
      </c>
      <c r="G337" s="36">
        <f>'SCC X Ano = Mecenato'!G371/'SCC X Ano = Mecenato'!G337-1</f>
        <v>-4.4782783334891385E-2</v>
      </c>
      <c r="H337" s="36" t="e">
        <f>'SCC X Ano = Mecenato'!H371/'SCC X Ano = Mecenato'!H337-1</f>
        <v>#DIV/0!</v>
      </c>
      <c r="I337" s="36">
        <f>'SCC X Ano = Mecenato'!I371/'SCC X Ano = Mecenato'!I337-1</f>
        <v>1.3065053777067792E-2</v>
      </c>
      <c r="J337" s="36">
        <f>'SCC X Ano = Mecenato'!J371/'SCC X Ano = Mecenato'!J337-1</f>
        <v>0.85961874015748019</v>
      </c>
      <c r="K337" s="36" t="e">
        <f>'SCC X Ano = Mecenato'!K371/'SCC X Ano = Mecenato'!K337-1</f>
        <v>#DIV/0!</v>
      </c>
      <c r="L337" s="36">
        <f>'SCC X Ano = Mecenato'!L371/'SCC X Ano = Mecenato'!L337-1</f>
        <v>3.4331608380717915E-2</v>
      </c>
    </row>
    <row r="338" spans="1:12" x14ac:dyDescent="0.25">
      <c r="A338" s="30" t="s">
        <v>6</v>
      </c>
      <c r="B338" s="36">
        <f>'SCC X Ano = Mecenato'!B372/'SCC X Ano = Mecenato'!B338-1</f>
        <v>-0.91263169233941821</v>
      </c>
      <c r="C338" s="36">
        <f>'SCC X Ano = Mecenato'!C372/'SCC X Ano = Mecenato'!C338-1</f>
        <v>2.5881845609719623E-2</v>
      </c>
      <c r="D338" s="36">
        <f>'SCC X Ano = Mecenato'!D372/'SCC X Ano = Mecenato'!D338-1</f>
        <v>-0.10383319726708951</v>
      </c>
      <c r="E338" s="36" t="e">
        <f>'SCC X Ano = Mecenato'!E372/'SCC X Ano = Mecenato'!E338-1</f>
        <v>#DIV/0!</v>
      </c>
      <c r="F338" s="36">
        <f>'SCC X Ano = Mecenato'!F372/'SCC X Ano = Mecenato'!F338-1</f>
        <v>-6.9519433957698773E-3</v>
      </c>
      <c r="G338" s="36">
        <f>'SCC X Ano = Mecenato'!G372/'SCC X Ano = Mecenato'!G338-1</f>
        <v>-7.5021922616134384E-2</v>
      </c>
      <c r="H338" s="36" t="e">
        <f>'SCC X Ano = Mecenato'!H372/'SCC X Ano = Mecenato'!H338-1</f>
        <v>#DIV/0!</v>
      </c>
      <c r="I338" s="36">
        <f>'SCC X Ano = Mecenato'!I372/'SCC X Ano = Mecenato'!I338-1</f>
        <v>-1.581329543342036E-2</v>
      </c>
      <c r="J338" s="36">
        <f>'SCC X Ano = Mecenato'!J372/'SCC X Ano = Mecenato'!J338-1</f>
        <v>-5.7990844292956534E-2</v>
      </c>
      <c r="K338" s="36" t="e">
        <f>'SCC X Ano = Mecenato'!K372/'SCC X Ano = Mecenato'!K338-1</f>
        <v>#DIV/0!</v>
      </c>
      <c r="L338" s="36">
        <f>'SCC X Ano = Mecenato'!L372/'SCC X Ano = Mecenato'!L338-1</f>
        <v>-2.1430374683622966E-2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procv</vt:lpstr>
      <vt:lpstr>IPCA_2016</vt:lpstr>
      <vt:lpstr>V7</vt:lpstr>
      <vt:lpstr>Captado_Mecenato</vt:lpstr>
      <vt:lpstr>Captado_Privado</vt:lpstr>
      <vt:lpstr>SCC X Ano = Mecenato</vt:lpstr>
      <vt:lpstr>SCC X Ano = Mecenato_VAR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Rodrigues Sanguinet</dc:creator>
  <cp:lastModifiedBy>Camila Lohmann Cauzzi</cp:lastModifiedBy>
  <dcterms:created xsi:type="dcterms:W3CDTF">2017-05-19T13:53:23Z</dcterms:created>
  <dcterms:modified xsi:type="dcterms:W3CDTF">2018-06-19T18:44:36Z</dcterms:modified>
</cp:coreProperties>
</file>