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1\ugoku-lab.github.io\images\GYRO\"/>
    </mc:Choice>
  </mc:AlternateContent>
  <xr:revisionPtr revIDLastSave="0" documentId="13_ncr:1_{23A62692-76DA-4448-8E45-969AAAEF4544}" xr6:coauthVersionLast="47" xr6:coauthVersionMax="47" xr10:uidLastSave="{00000000-0000-0000-0000-000000000000}"/>
  <bookViews>
    <workbookView xWindow="-120" yWindow="-120" windowWidth="29040" windowHeight="17520" activeTab="2" xr2:uid="{0936869C-9685-4355-9997-2DA68DFC34DD}"/>
  </bookViews>
  <sheets>
    <sheet name="fly-wheel_unit" sheetId="2" r:id="rId1"/>
    <sheet name="enclosure" sheetId="3" r:id="rId2"/>
    <sheet name="system" sheetId="4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9" i="2"/>
  <c r="J10" i="2"/>
  <c r="J12" i="2"/>
  <c r="J16" i="2"/>
  <c r="J11" i="2"/>
  <c r="J17" i="2"/>
  <c r="J14" i="2"/>
  <c r="J15" i="2"/>
  <c r="J8" i="2"/>
  <c r="J2" i="2"/>
  <c r="I4" i="2"/>
  <c r="I5" i="2"/>
  <c r="I6" i="2"/>
  <c r="I7" i="2"/>
  <c r="I9" i="2"/>
  <c r="I10" i="2"/>
  <c r="I12" i="2"/>
  <c r="I16" i="2"/>
  <c r="I11" i="2"/>
  <c r="I17" i="2"/>
  <c r="I14" i="2"/>
  <c r="I15" i="2"/>
  <c r="I8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<sst xmlns="http://schemas.openxmlformats.org/spreadsheetml/2006/main" count="339" uniqueCount="160">
  <si>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</si>
  <si>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</si>
  <si>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</si>
  <si>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</si>
  <si>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</si>
  <si>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</si>
  <si>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</si>
  <si>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</si>
  <si>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</si>
  <si>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</si>
  <si>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</si>
  <si>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</si>
  <si>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</si>
  <si>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</si>
  <si>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</si>
  <si>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</si>
  <si>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</si>
  <si>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</si>
  <si>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</si>
  <si>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</si>
  <si>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</si>
  <si>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</si>
  <si>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</si>
  <si>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</si>
  <si>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</si>
  <si>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</si>
  <si>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</si>
  <si>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</si>
  <si>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</si>
  <si>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</si>
  <si>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</si>
  <si>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</si>
  <si>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</si>
  <si>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</si>
  <si>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</si>
  <si>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</si>
  <si>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</si>
  <si>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</si>
  <si>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</si>
  <si>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</si>
  <si>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</si>
  <si>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</si>
  <si>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</si>
  <si>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</si>
  <si>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</si>
  <si>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</si>
  <si>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</si>
  <si>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</si>
  <si>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</si>
  <si>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</si>
  <si>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</si>
  <si>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</si>
  <si>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</si>
  <si>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</si>
  <si>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</si>
  <si>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</si>
  <si>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</si>
  <si>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</si>
  <si>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</si>
  <si>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</si>
  <si>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</si>
  <si>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</si>
  <si>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</si>
  <si>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</si>
  <si>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</si>
  <si>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</si>
  <si>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</si>
  <si>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</si>
  <si>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</si>
  <si>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</si>
  <si>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</si>
  <si>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</si>
  <si>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</si>
  <si>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</si>
  <si>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</si>
  <si>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</si>
  <si>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</si>
  <si>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</si>
  <si>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</si>
  <si>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</si>
  <si>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</si>
  <si>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</si>
  <si>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</si>
  <si>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</si>
  <si>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</si>
  <si>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</si>
  <si>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</si>
  <si>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</si>
  <si>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</si>
  <si>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</si>
  <si>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</si>
  <si>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</si>
  <si>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</si>
  <si>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</si>
  <si>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</si>
  <si>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</si>
  <si>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</si>
  <si>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</si>
  <si>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</si>
  <si>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</si>
  <si>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</si>
  <si>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</si>
  <si>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</si>
  <si>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</si>
  <si>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</si>
  <si>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</si>
  <si>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</si>
  <si>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</si>
  <si>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</si>
  <si>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</si>
  <si>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</si>
  <si>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</si>
  <si>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</si>
  <si>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</si>
  <si>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</si>
  <si>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</si>
  <si>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</si>
  <si>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</si>
  <si>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</si>
  <si>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</si>
  <si>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</si>
  <si>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</si>
  <si>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</si>
  <si>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</si>
  <si>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</si>
  <si>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</si>
  <si>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</si>
  <si>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</si>
  <si>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</si>
  <si>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</si>
  <si>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</si>
  <si>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</si>
  <si>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</si>
  <si>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</si>
  <si>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</si>
  <si>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</si>
  <si>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</si>
  <si>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</si>
  <si>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</si>
  <si>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</si>
  <si>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</si>
  <si>
    <t>meviy長納期使用</t>
    <rPh sb="5" eb="8">
      <t>チョウノウキ</t>
    </rPh>
    <rPh sb="8" eb="10">
      <t>シヨウ</t>
    </rPh>
    <phoneticPr fontId="18"/>
  </si>
  <si>
    <t>UI Board</t>
    <phoneticPr fontId="18"/>
  </si>
  <si>
    <t>BMS Board</t>
    <phoneticPr fontId="18"/>
  </si>
  <si>
    <t>M5 Stick C Plus2</t>
    <phoneticPr fontId="18"/>
  </si>
  <si>
    <t>Battery</t>
    <phoneticPr fontId="18"/>
  </si>
  <si>
    <t>Efest</t>
    <phoneticPr fontId="18"/>
  </si>
  <si>
    <t>https://www.efestpower.com/index.php?ac=article&amp;at=read&amp;did=550</t>
    <phoneticPr fontId="18"/>
  </si>
  <si>
    <t>Desgin</t>
    <phoneticPr fontId="18"/>
  </si>
  <si>
    <t>Fusion</t>
    <phoneticPr fontId="18"/>
  </si>
  <si>
    <t>Spec</t>
    <phoneticPr fontId="18"/>
  </si>
  <si>
    <t>1200mAh 10A</t>
    <phoneticPr fontId="18"/>
  </si>
  <si>
    <t>INR 18350</t>
    <phoneticPr fontId="18"/>
  </si>
  <si>
    <t>HXYP-C47-MA18</t>
    <phoneticPr fontId="18"/>
  </si>
  <si>
    <t>https://www.tztstore.com/goods/show-7668.html</t>
    <phoneticPr fontId="18"/>
  </si>
  <si>
    <t>Link</t>
    <phoneticPr fontId="18"/>
  </si>
  <si>
    <t>MotorDriver Board</t>
    <phoneticPr fontId="18"/>
  </si>
  <si>
    <t>KiCad</t>
    <phoneticPr fontId="18"/>
  </si>
  <si>
    <t>JunctionBoard</t>
    <phoneticPr fontId="18"/>
  </si>
  <si>
    <r>
      <rPr>
        <sz val="11"/>
        <color theme="1"/>
        <rFont val="游ゴシック"/>
        <family val="2"/>
        <charset val="128"/>
      </rPr>
      <t xml:space="preserve">BMS IC: iCM </t>
    </r>
    <r>
      <rPr>
        <sz val="11"/>
        <color theme="1"/>
        <rFont val="游ゴシック"/>
        <family val="2"/>
        <charset val="128"/>
        <scheme val="minor"/>
      </rPr>
      <t>CM1361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</si>
</sst>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0" fontId="0" fillId="0" borderId="13" xfId="0" applyBorder="1">
      <alignment vertical="center"/>
    </xf>
    <xf numFmtId="5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5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19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4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border diagonalUp="0" diagonalDown="0" outline="0">
        <left/>
        <right/>
        <top style="thin">
          <color theme="1"/>
        </top>
        <bottom/>
      </border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3" dataDxfId="52" tableBorderDxfId="51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50" totalsRowDxfId="49"/>
    <tableColumn id="5" xr3:uid="{0BA78E67-E02F-49C6-B3C3-A464D2683353}" name="Partname" dataDxfId="48" totalsRowDxfId="47"/>
    <tableColumn id="15" xr3:uid="{7E78B8C4-75E6-4641-A05E-82EF8E3B929D}" name="Material" dataDxfId="46" totalsRowDxfId="45"/>
    <tableColumn id="16" xr3:uid="{CE8FBF84-1ABB-4F3F-B75C-D8642E8824E9}" name="Surface Finishing" dataDxfId="44" totalsRowDxfId="43"/>
    <tableColumn id="4" xr3:uid="{0D709641-BD21-44FA-B07B-F9FA07B1541A}" name="Part Number" dataDxfId="42" totalsRowDxfId="41"/>
    <tableColumn id="3" xr3:uid="{57E5FC30-C3A3-40B8-B47D-B57C86D62C29}" name="Supplier" dataDxfId="40" totalsRowDxfId="39"/>
    <tableColumn id="6" xr3:uid="{0E599DBF-9F7B-4B8C-94CC-F6549B320ABC}" name="Unit Price" dataDxfId="38" totalsRowDxfId="37"/>
    <tableColumn id="7" xr3:uid="{F2125C9E-6857-454C-881F-20E7F8D8D083}" name="QTY" totalsRowLabel="Total" dataDxfId="36" totalsRowDxfId="35"/>
    <tableColumn id="8" xr3:uid="{C23E117C-F895-4523-ACD7-F882622C49CC}" name="Price" totalsRowFunction="custom" dataDxfId="34" totalsRowDxfId="33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32" totalsRowDxfId="31">
      <calculatedColumnFormula>-_xlfn.DAYS(テーブル5[[#This Row],[受注日]],テーブル5[[#This Row],[出荷日]])</calculatedColumnFormula>
    </tableColumn>
    <tableColumn id="17" xr3:uid="{D0138E4A-910F-4174-8613-2E6458EF2C11}" name="Note" dataDxfId="30"/>
    <tableColumn id="9" xr3:uid="{4C2E8E32-D666-4B95-925A-8475B68A02B1}" name="消費税" dataDxfId="29" totalsRowDxfId="28"/>
    <tableColumn id="1" xr3:uid="{9FC65BD9-5248-4133-94E2-BE777088800F}" name="受注日" dataDxfId="27" totalsRowDxfId="26"/>
    <tableColumn id="2" xr3:uid="{CEC34851-F64E-4ABB-9AE2-6A1B201668D1}" name="出荷日" dataDxfId="25" totalsRow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23" dataDxfId="22" tableBorderDxfId="21">
  <autoFilter ref="A1:N4" xr:uid="{B31FBE47-1031-43AC-AB6B-77ABDF2834D1}"/>
  <tableColumns count="14">
    <tableColumn id="1" xr3:uid="{C1C0B2C7-9798-40C8-AD09-A6827F915F22}" name="Balloon" dataDxfId="20"/>
    <tableColumn id="2" xr3:uid="{1CE48C0A-22FF-488A-9A7E-B73356A27B12}" name="Partname" dataDxfId="19"/>
    <tableColumn id="3" xr3:uid="{D674320C-FA0C-423F-AB87-E1B5C58FE2F9}" name="Material" dataDxfId="18"/>
    <tableColumn id="4" xr3:uid="{C55C935A-BCE3-4CE1-9105-78B5680DD98F}" name="Surface Finishing" dataDxfId="17"/>
    <tableColumn id="5" xr3:uid="{68EA2C49-E7D0-46AF-993F-99385E39AAFC}" name="Part Number" dataDxfId="16"/>
    <tableColumn id="6" xr3:uid="{9D74A4A7-39C8-49A3-B00B-0FC0479180CB}" name="Supplier" dataDxfId="15"/>
    <tableColumn id="7" xr3:uid="{65A21D04-56DC-42BB-BF94-4B99024FA621}" name="Unit Price" dataDxfId="14"/>
    <tableColumn id="8" xr3:uid="{12791772-E497-4361-9D88-68395E68291F}" name="QTY" dataDxfId="13"/>
    <tableColumn id="9" xr3:uid="{FCBEA251-2FA5-4901-9F9A-E4325C78EB9F}" name="Price" dataDxfId="12">
      <calculatedColumnFormula>テーブル3[[#This Row],[Unit Price]]*テーブル3[[#This Row],[QTY]]</calculatedColumnFormula>
    </tableColumn>
    <tableColumn id="10" xr3:uid="{B604651F-FBED-4C66-90D8-26CA3506AD10}" name="Lead Time" dataDxfId="11"/>
    <tableColumn id="11" xr3:uid="{71E5A3E7-2DDC-4D5C-9DC1-9D3783AB63E3}" name="Note" dataDxfId="10"/>
    <tableColumn id="12" xr3:uid="{E824A542-547E-4145-864D-24CA4DB4EBD3}" name="消費税" dataDxfId="9"/>
    <tableColumn id="13" xr3:uid="{DFAB695D-55D8-4628-9072-10089F337DBD}" name="受注日" dataDxfId="8"/>
    <tableColumn id="14" xr3:uid="{5EE5CB39-33D3-4188-929E-0C812CC100E2}" name="出荷日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CBC9AA-8108-43DE-9508-48638514B39D}" name="テーブル6" displayName="テーブル6" ref="A1:L11" totalsRowShown="0" headerRowDxfId="6">
  <autoFilter ref="A1:L11" xr:uid="{A0CBC9AA-8108-43DE-9508-48638514B39D}"/>
  <tableColumns count="12">
    <tableColumn id="1" xr3:uid="{19CFD427-1401-4365-870F-C15308F7351E}" name="Balloon"/>
    <tableColumn id="2" xr3:uid="{CD11486A-628E-4733-A0D9-D030643514AF}" name="Partname"/>
    <tableColumn id="3" xr3:uid="{9D163939-F08D-48F2-A476-278A1208D01C}" name="Desgin"/>
    <tableColumn id="4" xr3:uid="{7E92743D-B709-4181-AF07-A94DBB48DC7D}" name="Spec"/>
    <tableColumn id="5" xr3:uid="{756F00E9-4BD2-449D-B059-EA4D001BA88B}" name="Part Number"/>
    <tableColumn id="6" xr3:uid="{288F36DF-7E11-40A2-86ED-6B4484317D63}" name="Supplier"/>
    <tableColumn id="7" xr3:uid="{D3EBE681-7399-4F2D-BE92-D76AF1BF02F0}" name="Unit Price"/>
    <tableColumn id="8" xr3:uid="{02D5FADE-D644-45C6-AB9B-1F0F4AA44B54}" name="QTY"/>
    <tableColumn id="9" xr3:uid="{76AAA32C-1419-4C8C-B97D-1AB00A84F966}" name="Price"/>
    <tableColumn id="10" xr3:uid="{7EAAA854-7F61-4DD7-A7BA-4EE9FEB91922}" name="Lead Time"/>
    <tableColumn id="12" xr3:uid="{06195832-326E-4080-B08A-4265083EA1A3}" name="Note"/>
    <tableColumn id="11" xr3:uid="{3334C49F-AA41-4B2B-BE88-E74FBB38A99E}" name="Link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5" totalsRowDxfId="4"/>
    <tableColumn id="7" xr3:uid="{162D6D37-3287-427C-ACB9-1584CB52E535}" name="ミスミ出荷日" dataDxfId="3" totalsRowDxfId="2"/>
    <tableColumn id="9" xr3:uid="{846787E0-9AEF-4953-B5D9-2C6186063A80}" name="メーカー名" dataDxfId="1" totalsRowDxfId="0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tztstore.com/goods/show-7668.html" TargetMode="External"/><Relationship Id="rId1" Type="http://schemas.openxmlformats.org/officeDocument/2006/relationships/hyperlink" Target="https://www.efestpower.com/index.php?ac=article&amp;at=read&amp;did=5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zoomScale="130" zoomScaleNormal="130" workbookViewId="0">
      <selection activeCell="B20" sqref="B20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6.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>
        <v>3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4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>
        <v>5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141</v>
      </c>
      <c r="L6" s="2">
        <v>1417</v>
      </c>
      <c r="M6" s="3">
        <v>45452</v>
      </c>
      <c r="N6" s="3">
        <v>45484</v>
      </c>
    </row>
    <row r="7" spans="1:14" x14ac:dyDescent="0.4">
      <c r="A7" s="2">
        <v>6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>
        <v>7</v>
      </c>
      <c r="B8" s="2" t="s">
        <v>97</v>
      </c>
      <c r="C8" s="2" t="s">
        <v>110</v>
      </c>
      <c r="D8" s="2"/>
      <c r="E8" s="2" t="s">
        <v>57</v>
      </c>
      <c r="F8" s="2" t="s">
        <v>11</v>
      </c>
      <c r="G8" s="2">
        <v>140</v>
      </c>
      <c r="H8" s="2">
        <v>1</v>
      </c>
      <c r="I8" s="6">
        <f>テーブル5[[#This Row],[Unit Price]]*テーブル5[[#This Row],[QTY]]</f>
        <v>140</v>
      </c>
      <c r="J8">
        <f>-_xlfn.DAYS(テーブル5[[#This Row],[受注日]],テーブル5[[#This Row],[出荷日]])</f>
        <v>2</v>
      </c>
      <c r="L8" s="2">
        <v>14</v>
      </c>
      <c r="M8" s="3">
        <v>45459</v>
      </c>
      <c r="N8" s="3">
        <v>45461</v>
      </c>
    </row>
    <row r="9" spans="1:14" x14ac:dyDescent="0.4">
      <c r="A9" s="2">
        <v>8</v>
      </c>
      <c r="B9" s="2" t="s">
        <v>140</v>
      </c>
      <c r="C9" s="2" t="s">
        <v>106</v>
      </c>
      <c r="D9" s="2" t="s">
        <v>138</v>
      </c>
      <c r="E9" s="2" t="s">
        <v>70</v>
      </c>
      <c r="F9" s="2" t="s">
        <v>11</v>
      </c>
      <c r="G9" s="2">
        <v>590</v>
      </c>
      <c r="H9" s="2">
        <v>1</v>
      </c>
      <c r="I9" s="6">
        <f>テーブル5[[#This Row],[Unit Price]]*テーブル5[[#This Row],[QTY]]</f>
        <v>590</v>
      </c>
      <c r="J9">
        <f>-_xlfn.DAYS(テーブル5[[#This Row],[受注日]],テーブル5[[#This Row],[出荷日]])</f>
        <v>2</v>
      </c>
      <c r="L9" s="2">
        <v>59</v>
      </c>
      <c r="M9" s="3">
        <v>45459</v>
      </c>
      <c r="N9" s="3">
        <v>45461</v>
      </c>
    </row>
    <row r="10" spans="1:14" x14ac:dyDescent="0.4">
      <c r="A10">
        <v>9</v>
      </c>
      <c r="B10" s="2" t="s">
        <v>126</v>
      </c>
      <c r="C10" s="2" t="s">
        <v>106</v>
      </c>
      <c r="D10" s="2" t="s">
        <v>138</v>
      </c>
      <c r="E10" s="2" t="s">
        <v>38</v>
      </c>
      <c r="F10" s="2" t="s">
        <v>11</v>
      </c>
      <c r="G10" s="2">
        <v>670</v>
      </c>
      <c r="H10" s="2">
        <v>1</v>
      </c>
      <c r="I10" s="6">
        <f>テーブル5[[#This Row],[Unit Price]]*テーブル5[[#This Row],[QTY]]</f>
        <v>670</v>
      </c>
      <c r="J10">
        <f>-_xlfn.DAYS(テーブル5[[#This Row],[受注日]],テーブル5[[#This Row],[出荷日]])</f>
        <v>5</v>
      </c>
      <c r="L10" s="2">
        <v>67</v>
      </c>
      <c r="M10" s="3">
        <v>45689</v>
      </c>
      <c r="N10" s="3">
        <v>45694</v>
      </c>
    </row>
    <row r="11" spans="1:14" x14ac:dyDescent="0.4">
      <c r="A11" s="2">
        <v>10</v>
      </c>
      <c r="B11" s="2" t="s">
        <v>93</v>
      </c>
      <c r="C11" s="2" t="s">
        <v>114</v>
      </c>
      <c r="D11" s="2"/>
      <c r="E11" s="2" t="s">
        <v>113</v>
      </c>
      <c r="F11" s="2" t="s">
        <v>66</v>
      </c>
      <c r="G11" s="2">
        <v>251</v>
      </c>
      <c r="H11" s="2">
        <v>2</v>
      </c>
      <c r="I11" s="6">
        <f>テーブル5[[#This Row],[Unit Price]]*テーブル5[[#This Row],[QTY]]</f>
        <v>502</v>
      </c>
      <c r="J11">
        <f>-_xlfn.DAYS(テーブル5[[#This Row],[受注日]],テーブル5[[#This Row],[出荷日]])</f>
        <v>2</v>
      </c>
      <c r="L11" s="2">
        <v>50</v>
      </c>
      <c r="M11" s="3">
        <v>45459</v>
      </c>
      <c r="N11" s="3">
        <v>45461</v>
      </c>
    </row>
    <row r="12" spans="1:14" x14ac:dyDescent="0.4">
      <c r="A12">
        <v>11</v>
      </c>
      <c r="B12" s="2" t="s">
        <v>91</v>
      </c>
      <c r="C12" s="2" t="s">
        <v>107</v>
      </c>
      <c r="D12" s="2" t="s">
        <v>88</v>
      </c>
      <c r="E12" s="2" t="s">
        <v>43</v>
      </c>
      <c r="F12" s="2" t="s">
        <v>11</v>
      </c>
      <c r="G12" s="2">
        <v>410</v>
      </c>
      <c r="H12" s="2">
        <v>2</v>
      </c>
      <c r="I12" s="6">
        <f>テーブル5[[#This Row],[Unit Price]]*テーブル5[[#This Row],[QTY]]</f>
        <v>820</v>
      </c>
      <c r="J12">
        <f>-_xlfn.DAYS(テーブル5[[#This Row],[受注日]],テーブル5[[#This Row],[出荷日]])</f>
        <v>4</v>
      </c>
      <c r="K12" s="2" t="s">
        <v>108</v>
      </c>
      <c r="L12" s="2">
        <v>82</v>
      </c>
      <c r="M12" s="3">
        <v>45467</v>
      </c>
      <c r="N12" s="3">
        <v>45471</v>
      </c>
    </row>
    <row r="13" spans="1:14" x14ac:dyDescent="0.4">
      <c r="A13" s="2">
        <v>12</v>
      </c>
      <c r="B13" s="2" t="s">
        <v>87</v>
      </c>
      <c r="C13" s="2" t="s">
        <v>119</v>
      </c>
      <c r="D13" s="2"/>
      <c r="E13" s="2" t="s">
        <v>88</v>
      </c>
      <c r="F13" s="2" t="s">
        <v>89</v>
      </c>
      <c r="G13" s="2" t="s">
        <v>88</v>
      </c>
      <c r="H13" s="2">
        <v>2</v>
      </c>
      <c r="I13" s="6" t="s">
        <v>88</v>
      </c>
      <c r="J13" t="s">
        <v>88</v>
      </c>
      <c r="L13" s="2" t="s">
        <v>88</v>
      </c>
      <c r="M13" s="3" t="s">
        <v>88</v>
      </c>
      <c r="N13" s="3" t="s">
        <v>88</v>
      </c>
    </row>
    <row r="14" spans="1:14" x14ac:dyDescent="0.4">
      <c r="A14">
        <v>13</v>
      </c>
      <c r="B14" s="2" t="s">
        <v>95</v>
      </c>
      <c r="C14" s="2" t="s">
        <v>118</v>
      </c>
      <c r="D14" s="2" t="s">
        <v>139</v>
      </c>
      <c r="E14" s="2" t="s">
        <v>83</v>
      </c>
      <c r="F14" s="2" t="s">
        <v>50</v>
      </c>
      <c r="G14" s="2">
        <v>30</v>
      </c>
      <c r="H14" s="2">
        <v>3</v>
      </c>
      <c r="I14" s="6">
        <f>テーブル5[[#This Row],[Unit Price]]*テーブル5[[#This Row],[QTY]]</f>
        <v>90</v>
      </c>
      <c r="J14">
        <f>-_xlfn.DAYS(テーブル5[[#This Row],[受注日]],テーブル5[[#This Row],[出荷日]])</f>
        <v>2</v>
      </c>
      <c r="L14" s="2">
        <v>30</v>
      </c>
      <c r="M14" s="3">
        <v>45462</v>
      </c>
      <c r="N14" s="3">
        <v>45464</v>
      </c>
    </row>
    <row r="15" spans="1:14" x14ac:dyDescent="0.4">
      <c r="A15" s="2">
        <v>14</v>
      </c>
      <c r="B15" s="2" t="s">
        <v>96</v>
      </c>
      <c r="C15" s="2" t="s">
        <v>109</v>
      </c>
      <c r="D15" s="2"/>
      <c r="E15" s="2" t="s">
        <v>61</v>
      </c>
      <c r="F15" s="2" t="s">
        <v>11</v>
      </c>
      <c r="G15" s="2">
        <v>96</v>
      </c>
      <c r="H15" s="2">
        <v>3</v>
      </c>
      <c r="I15" s="6">
        <f>テーブル5[[#This Row],[Unit Price]]*テーブル5[[#This Row],[QTY]]</f>
        <v>288</v>
      </c>
      <c r="J15">
        <f>-_xlfn.DAYS(テーブル5[[#This Row],[受注日]],テーブル5[[#This Row],[出荷日]])</f>
        <v>2</v>
      </c>
      <c r="L15" s="2">
        <v>29</v>
      </c>
      <c r="M15" s="3">
        <v>45459</v>
      </c>
      <c r="N15" s="3">
        <v>45461</v>
      </c>
    </row>
    <row r="16" spans="1:14" x14ac:dyDescent="0.4">
      <c r="A16">
        <v>15</v>
      </c>
      <c r="B16" s="2" t="s">
        <v>92</v>
      </c>
      <c r="C16" s="2" t="s">
        <v>111</v>
      </c>
      <c r="D16" s="2" t="s">
        <v>112</v>
      </c>
      <c r="E16" s="2" t="s">
        <v>17</v>
      </c>
      <c r="F16" s="2" t="s">
        <v>100</v>
      </c>
      <c r="G16" s="2">
        <v>21</v>
      </c>
      <c r="H16" s="2">
        <v>1</v>
      </c>
      <c r="I16" s="6">
        <f>テーブル5[[#This Row],[Unit Price]]*テーブル5[[#This Row],[QTY]]</f>
        <v>21</v>
      </c>
      <c r="J16">
        <f>-_xlfn.DAYS(テーブル5[[#This Row],[受注日]],テーブル5[[#This Row],[出荷日]])</f>
        <v>1</v>
      </c>
      <c r="K16" s="2"/>
      <c r="L16" s="2">
        <v>21</v>
      </c>
      <c r="M16" s="3">
        <v>45740</v>
      </c>
      <c r="N16" s="3">
        <v>45741</v>
      </c>
    </row>
    <row r="17" spans="1:16" x14ac:dyDescent="0.4">
      <c r="A17" s="2">
        <v>16</v>
      </c>
      <c r="B17" s="2" t="s">
        <v>94</v>
      </c>
      <c r="C17" s="2" t="s">
        <v>117</v>
      </c>
      <c r="D17" s="2"/>
      <c r="E17" s="2" t="s">
        <v>115</v>
      </c>
      <c r="F17" s="2" t="s">
        <v>30</v>
      </c>
      <c r="G17" s="2">
        <v>21</v>
      </c>
      <c r="H17" s="2">
        <v>6</v>
      </c>
      <c r="I17" s="6">
        <f>テーブル5[[#This Row],[Unit Price]]*テーブル5[[#This Row],[QTY]]</f>
        <v>126</v>
      </c>
      <c r="J17">
        <f>-_xlfn.DAYS(テーブル5[[#This Row],[受注日]],テーブル5[[#This Row],[出荷日]])</f>
        <v>5</v>
      </c>
      <c r="K17" s="2"/>
      <c r="L17" s="2">
        <v>63</v>
      </c>
      <c r="M17" s="3">
        <v>45689</v>
      </c>
      <c r="N17" s="3">
        <v>45694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 s="9"/>
      <c r="B2" s="2" t="s">
        <v>22</v>
      </c>
      <c r="C2" s="13"/>
      <c r="D2" s="9"/>
      <c r="E2" s="2" t="s">
        <v>21</v>
      </c>
      <c r="F2" s="9" t="s">
        <v>13</v>
      </c>
      <c r="G2" s="2">
        <v>21</v>
      </c>
      <c r="H2" s="2">
        <v>32</v>
      </c>
      <c r="I2" s="10">
        <f>テーブル3[[#This Row],[Unit Price]]*テーブル3[[#This Row],[QTY]]</f>
        <v>672</v>
      </c>
      <c r="J2" s="9"/>
      <c r="K2" s="9"/>
      <c r="L2" s="9"/>
      <c r="M2" s="3">
        <v>45689</v>
      </c>
      <c r="N2" s="3">
        <v>45694</v>
      </c>
    </row>
    <row r="3" spans="1:14" x14ac:dyDescent="0.4">
      <c r="A3" s="9"/>
      <c r="B3" s="2" t="s">
        <v>24</v>
      </c>
      <c r="C3" s="9"/>
      <c r="D3" s="9"/>
      <c r="E3" s="2" t="s">
        <v>23</v>
      </c>
      <c r="F3" s="11" t="s">
        <v>13</v>
      </c>
      <c r="G3" s="2">
        <v>18</v>
      </c>
      <c r="H3" s="2">
        <v>10</v>
      </c>
      <c r="I3" s="10">
        <f>テーブル3[[#This Row],[Unit Price]]*テーブル3[[#This Row],[QTY]]</f>
        <v>180</v>
      </c>
      <c r="J3" s="9"/>
      <c r="K3" s="9"/>
      <c r="L3" s="9"/>
      <c r="M3" s="3">
        <v>45689</v>
      </c>
      <c r="N3" s="3">
        <v>45694</v>
      </c>
    </row>
    <row r="4" spans="1:14" x14ac:dyDescent="0.4">
      <c r="A4" s="11"/>
      <c r="B4" s="2"/>
      <c r="C4" s="11"/>
      <c r="D4" s="11"/>
      <c r="E4" s="11"/>
      <c r="F4" s="2"/>
      <c r="G4" s="11"/>
      <c r="H4" s="11"/>
      <c r="I4" s="12">
        <f>テーブル3[[#This Row],[Unit Price]]*テーブル3[[#This Row],[QTY]]</f>
        <v>0</v>
      </c>
      <c r="J4" s="11"/>
      <c r="K4" s="11"/>
      <c r="L4" s="11"/>
      <c r="M4" s="3"/>
      <c r="N4" s="3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L7"/>
  <sheetViews>
    <sheetView tabSelected="1" workbookViewId="0">
      <selection activeCell="O11" sqref="O11"/>
    </sheetView>
  </sheetViews>
  <sheetFormatPr defaultRowHeight="18.75" x14ac:dyDescent="0.4"/>
  <cols>
    <col min="1" max="1" width="9.625" customWidth="1"/>
    <col min="2" max="2" width="18.5" customWidth="1"/>
    <col min="3" max="3" width="13.25" customWidth="1"/>
    <col min="4" max="5" width="25.75" customWidth="1"/>
    <col min="6" max="6" width="10.25" customWidth="1"/>
    <col min="7" max="7" width="11.75" customWidth="1"/>
    <col min="8" max="8" width="11.625" customWidth="1"/>
    <col min="10" max="10" width="6.5" customWidth="1"/>
    <col min="11" max="11" width="16.5" customWidth="1"/>
  </cols>
  <sheetData>
    <row r="1" spans="1:12" x14ac:dyDescent="0.4">
      <c r="A1" s="7" t="s">
        <v>129</v>
      </c>
      <c r="B1" s="8" t="s">
        <v>131</v>
      </c>
      <c r="C1" s="8" t="s">
        <v>148</v>
      </c>
      <c r="D1" s="8" t="s">
        <v>150</v>
      </c>
      <c r="E1" s="8" t="s">
        <v>133</v>
      </c>
      <c r="F1" s="8" t="s">
        <v>102</v>
      </c>
      <c r="G1" s="8" t="s">
        <v>123</v>
      </c>
      <c r="H1" s="8" t="s">
        <v>134</v>
      </c>
      <c r="I1" s="8" t="s">
        <v>135</v>
      </c>
      <c r="J1" s="8" t="s">
        <v>136</v>
      </c>
      <c r="K1" t="s">
        <v>137</v>
      </c>
      <c r="L1" s="8" t="s">
        <v>155</v>
      </c>
    </row>
    <row r="2" spans="1:12" x14ac:dyDescent="0.4">
      <c r="A2">
        <v>1</v>
      </c>
      <c r="B2" t="s">
        <v>142</v>
      </c>
      <c r="C2" t="s">
        <v>149</v>
      </c>
    </row>
    <row r="3" spans="1:12" x14ac:dyDescent="0.4">
      <c r="A3">
        <v>2</v>
      </c>
      <c r="B3" t="s">
        <v>144</v>
      </c>
    </row>
    <row r="4" spans="1:12" x14ac:dyDescent="0.4">
      <c r="A4">
        <v>3</v>
      </c>
      <c r="B4" t="s">
        <v>143</v>
      </c>
      <c r="E4" t="s">
        <v>153</v>
      </c>
      <c r="H4">
        <v>1</v>
      </c>
      <c r="K4" t="s">
        <v>159</v>
      </c>
      <c r="L4" s="14" t="s">
        <v>154</v>
      </c>
    </row>
    <row r="5" spans="1:12" x14ac:dyDescent="0.4">
      <c r="A5">
        <v>4</v>
      </c>
      <c r="B5" t="s">
        <v>145</v>
      </c>
      <c r="D5" t="s">
        <v>151</v>
      </c>
      <c r="E5" t="s">
        <v>152</v>
      </c>
      <c r="F5" t="s">
        <v>146</v>
      </c>
      <c r="H5">
        <v>6</v>
      </c>
      <c r="L5" s="14" t="s">
        <v>147</v>
      </c>
    </row>
    <row r="6" spans="1:12" x14ac:dyDescent="0.4">
      <c r="A6">
        <v>5</v>
      </c>
      <c r="B6" t="s">
        <v>156</v>
      </c>
      <c r="C6" t="s">
        <v>157</v>
      </c>
    </row>
    <row r="7" spans="1:12" x14ac:dyDescent="0.4">
      <c r="A7">
        <v>6</v>
      </c>
      <c r="B7" t="s">
        <v>158</v>
      </c>
      <c r="C7" t="s">
        <v>157</v>
      </c>
    </row>
  </sheetData>
  <phoneticPr fontId="18"/>
  <hyperlinks>
    <hyperlink ref="L5" r:id="rId1" xr:uid="{CB1C367E-A921-4281-96DA-DFF15C62CFF3}"/>
    <hyperlink ref="L4" r:id="rId2" xr:uid="{26752813-B826-4419-9EA6-1B2E3D3E288E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fly-wheel_unit</vt:lpstr>
      <vt:lpstr>enclosure</vt:lpstr>
      <vt:lpstr>system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2025-08-22T12:55:02Z</dcterms:modified>
</cp:coreProperties>
</file>