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neywellprod-my.sharepoint.com/personal/ugur_celikkiran_honeywell_com/Documents/2.Technical_Documents/ESSER/8.WINMAG_V6 ORDER FORM/"/>
    </mc:Choice>
  </mc:AlternateContent>
  <xr:revisionPtr revIDLastSave="2" documentId="13_ncr:1_{D371E2C0-FEFA-46F1-B282-9F34D576AE20}" xr6:coauthVersionLast="46" xr6:coauthVersionMax="46" xr10:uidLastSave="{00AFBEC8-2C4B-4E9E-B242-E57A1724FBC9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5" i="1" l="1"/>
  <c r="E207" i="1" l="1"/>
  <c r="E208" i="1"/>
  <c r="E206" i="1"/>
  <c r="E201" i="1"/>
  <c r="E209" i="1"/>
  <c r="E204" i="1"/>
  <c r="E203" i="1"/>
  <c r="E202" i="1"/>
  <c r="F210" i="1" s="1"/>
  <c r="E91" i="1" l="1"/>
  <c r="E89" i="1"/>
  <c r="E88" i="1"/>
  <c r="E93" i="1"/>
  <c r="E92" i="1"/>
  <c r="E90" i="1"/>
  <c r="F94" i="1" s="1"/>
  <c r="E258" i="1" l="1"/>
  <c r="E107" i="1"/>
  <c r="E67" i="1"/>
  <c r="E9" i="1" l="1"/>
  <c r="E7" i="1" l="1"/>
  <c r="E262" i="1" l="1"/>
  <c r="E260" i="1"/>
  <c r="E247" i="1"/>
  <c r="E254" i="1" l="1"/>
  <c r="E253" i="1"/>
  <c r="E248" i="1"/>
  <c r="E246" i="1"/>
  <c r="E193" i="1"/>
  <c r="E78" i="1"/>
  <c r="E76" i="1"/>
  <c r="E224" i="1" l="1"/>
  <c r="E218" i="1"/>
  <c r="E217" i="1"/>
  <c r="E215" i="1"/>
  <c r="E216" i="1"/>
  <c r="E189" i="1"/>
  <c r="E180" i="1"/>
  <c r="E181" i="1"/>
  <c r="E164" i="1"/>
  <c r="E163" i="1"/>
  <c r="E162" i="1"/>
  <c r="E135" i="1"/>
  <c r="E134" i="1"/>
  <c r="E133" i="1"/>
  <c r="E120" i="1"/>
  <c r="E119" i="1"/>
  <c r="E118" i="1"/>
  <c r="E99" i="1"/>
  <c r="E59" i="1" l="1"/>
  <c r="E58" i="1"/>
  <c r="E55" i="1"/>
  <c r="E56" i="1"/>
  <c r="E44" i="1"/>
  <c r="E11" i="1"/>
  <c r="E6" i="1"/>
  <c r="E57" i="1" l="1"/>
  <c r="E60" i="1"/>
  <c r="E61" i="1"/>
  <c r="E68" i="1"/>
  <c r="E69" i="1"/>
  <c r="E70" i="1"/>
  <c r="E77" i="1"/>
  <c r="E79" i="1"/>
  <c r="E80" i="1"/>
  <c r="E81" i="1"/>
  <c r="E82" i="1"/>
  <c r="E100" i="1"/>
  <c r="E101" i="1"/>
  <c r="E108" i="1"/>
  <c r="E109" i="1"/>
  <c r="E110" i="1"/>
  <c r="E111" i="1"/>
  <c r="E112" i="1"/>
  <c r="E121" i="1"/>
  <c r="E122" i="1"/>
  <c r="E123" i="1"/>
  <c r="E124" i="1"/>
  <c r="E125" i="1"/>
  <c r="E126" i="1"/>
  <c r="E127" i="1"/>
  <c r="E136" i="1"/>
  <c r="E137" i="1"/>
  <c r="E143" i="1"/>
  <c r="E144" i="1"/>
  <c r="E145" i="1"/>
  <c r="E146" i="1"/>
  <c r="E152" i="1"/>
  <c r="E153" i="1"/>
  <c r="E154" i="1"/>
  <c r="E155" i="1"/>
  <c r="E156" i="1"/>
  <c r="E165" i="1"/>
  <c r="E166" i="1"/>
  <c r="E172" i="1"/>
  <c r="E173" i="1"/>
  <c r="E174" i="1"/>
  <c r="E182" i="1"/>
  <c r="E183" i="1"/>
  <c r="E190" i="1"/>
  <c r="E191" i="1"/>
  <c r="E192" i="1"/>
  <c r="E194" i="1"/>
  <c r="E195" i="1"/>
  <c r="E225" i="1"/>
  <c r="E226" i="1"/>
  <c r="E227" i="1"/>
  <c r="E228" i="1"/>
  <c r="E234" i="1"/>
  <c r="F235" i="1" s="1"/>
  <c r="E240" i="1"/>
  <c r="F241" i="1" s="1"/>
  <c r="E249" i="1"/>
  <c r="E250" i="1"/>
  <c r="E251" i="1"/>
  <c r="E252" i="1"/>
  <c r="E259" i="1"/>
  <c r="E261" i="1"/>
  <c r="E263" i="1"/>
  <c r="E38" i="1"/>
  <c r="E37" i="1"/>
  <c r="E36" i="1"/>
  <c r="E35" i="1"/>
  <c r="E34" i="1"/>
  <c r="E33" i="1"/>
  <c r="E32" i="1"/>
  <c r="E30" i="1"/>
  <c r="E29" i="1"/>
  <c r="E28" i="1"/>
  <c r="E27" i="1"/>
  <c r="E26" i="1"/>
  <c r="E21" i="1"/>
  <c r="E20" i="1"/>
  <c r="E18" i="1"/>
  <c r="E17" i="1"/>
  <c r="E16" i="1"/>
  <c r="E15" i="1"/>
  <c r="E14" i="1"/>
  <c r="E8" i="1"/>
  <c r="E10" i="1"/>
  <c r="E19" i="1"/>
  <c r="E22" i="1"/>
  <c r="E23" i="1"/>
  <c r="E24" i="1"/>
  <c r="E25" i="1"/>
  <c r="E31" i="1"/>
  <c r="E45" i="1"/>
  <c r="E46" i="1"/>
  <c r="E47" i="1"/>
  <c r="E48" i="1"/>
  <c r="E49" i="1"/>
  <c r="F113" i="1" l="1"/>
  <c r="F138" i="1"/>
  <c r="F71" i="1"/>
  <c r="F175" i="1"/>
  <c r="F229" i="1"/>
  <c r="F83" i="1"/>
  <c r="F255" i="1"/>
  <c r="F39" i="1"/>
  <c r="F50" i="1"/>
  <c r="F62" i="1"/>
  <c r="F102" i="1"/>
  <c r="F128" i="1"/>
  <c r="F147" i="1"/>
  <c r="F157" i="1"/>
  <c r="F167" i="1"/>
  <c r="F184" i="1"/>
  <c r="F196" i="1"/>
  <c r="F219" i="1"/>
  <c r="F264" i="1"/>
  <c r="F267" i="1" l="1"/>
</calcChain>
</file>

<file path=xl/sharedStrings.xml><?xml version="1.0" encoding="utf-8"?>
<sst xmlns="http://schemas.openxmlformats.org/spreadsheetml/2006/main" count="246" uniqueCount="201">
  <si>
    <t>ViewGuard PIR RF</t>
  </si>
  <si>
    <t>IDENT-KEY 3</t>
  </si>
  <si>
    <t>MB-Secure</t>
  </si>
  <si>
    <t>Macros</t>
  </si>
  <si>
    <t>IDENTLOC</t>
  </si>
  <si>
    <t>SCM300</t>
  </si>
  <si>
    <t>ViewGuard DUAL / PIR</t>
  </si>
  <si>
    <t>Zutrittskontrolle IQ MultiAccess</t>
  </si>
  <si>
    <t>Video Honeywell Fusion</t>
  </si>
  <si>
    <t>Video Geutebrück GeViScope / Gcore</t>
  </si>
  <si>
    <t>Viewer</t>
  </si>
  <si>
    <t>Video Geutebrück GeViScope</t>
  </si>
  <si>
    <t>GeViScope / Gcore / Multiscope</t>
  </si>
  <si>
    <t>Alarm</t>
  </si>
  <si>
    <t>Split</t>
  </si>
  <si>
    <t xml:space="preserve">PGuard </t>
  </si>
  <si>
    <t>Recorder</t>
  </si>
  <si>
    <t xml:space="preserve">Video Dallmeier PView </t>
  </si>
  <si>
    <t>Video SeeTec bis V05.00</t>
  </si>
  <si>
    <t>Video SeeTec Cayuga</t>
  </si>
  <si>
    <t>BUS-Controller</t>
  </si>
  <si>
    <t>SVP Input</t>
  </si>
  <si>
    <t>TMS</t>
  </si>
  <si>
    <t>TMS PC Gateway Watchdog</t>
  </si>
  <si>
    <t xml:space="preserve">ESSER 800x/IQ8/FlexES </t>
  </si>
  <si>
    <t>Clino IPC Anbindung</t>
  </si>
  <si>
    <t>OPC Client</t>
  </si>
  <si>
    <t>BACnet Client</t>
  </si>
  <si>
    <t>GALAXY Dimesion 48</t>
  </si>
  <si>
    <t>NOTIFIER ID3000 / NF300 / NF 500 / NF3000 / NF 5000</t>
  </si>
  <si>
    <t>APSensing</t>
  </si>
  <si>
    <t>SMS</t>
  </si>
  <si>
    <t>E-Mail</t>
  </si>
  <si>
    <t>Fax</t>
  </si>
  <si>
    <t>VoiceMail</t>
  </si>
  <si>
    <t xml:space="preserve">Video Geutebrück GeViScope </t>
  </si>
  <si>
    <t>Controller</t>
  </si>
  <si>
    <t>Server</t>
  </si>
  <si>
    <t>DTMF</t>
  </si>
  <si>
    <t>ESPA</t>
  </si>
  <si>
    <t>Amount of panels</t>
  </si>
  <si>
    <t>Type of panel</t>
  </si>
  <si>
    <t>Amount per object</t>
  </si>
  <si>
    <t>General data points</t>
  </si>
  <si>
    <t>Areas</t>
  </si>
  <si>
    <t>Detector groups</t>
  </si>
  <si>
    <t>Doors</t>
  </si>
  <si>
    <t>16 DG
disable/display module</t>
  </si>
  <si>
    <t>Modules</t>
  </si>
  <si>
    <t>DUO Relay  2MG Module</t>
  </si>
  <si>
    <t>5 Output module</t>
  </si>
  <si>
    <t>5 Input module</t>
  </si>
  <si>
    <t>Acoustic/Optical signalling device</t>
  </si>
  <si>
    <t>DUO I/O module</t>
  </si>
  <si>
    <t>TouchCenter plus</t>
  </si>
  <si>
    <t>LCD keypad</t>
  </si>
  <si>
    <t>LED keypad</t>
  </si>
  <si>
    <t>Smoke detector</t>
  </si>
  <si>
    <t>RF BUS-2-coupler,MB-wireless</t>
  </si>
  <si>
    <t>Siren module</t>
  </si>
  <si>
    <t>ViewGuard DUAL / PIR wit antimasking</t>
  </si>
  <si>
    <t>Door module</t>
  </si>
  <si>
    <t>Smoke detector base</t>
  </si>
  <si>
    <t>RF 4 I/O module</t>
  </si>
  <si>
    <t>Panic button</t>
  </si>
  <si>
    <t>Power Supplyl 12 V DC</t>
  </si>
  <si>
    <t>Door guard plus</t>
  </si>
  <si>
    <t>Mini module</t>
  </si>
  <si>
    <t>16 I/O module</t>
  </si>
  <si>
    <t>Total amount of MB-Secure</t>
  </si>
  <si>
    <t xml:space="preserve">Panel specific data points </t>
  </si>
  <si>
    <t>Expansion modules / keypads</t>
  </si>
  <si>
    <t>Zones</t>
  </si>
  <si>
    <t>Access control reader</t>
  </si>
  <si>
    <t>Zone Intrusion /robbery</t>
  </si>
  <si>
    <t>Outputs</t>
  </si>
  <si>
    <t>Total amount of GALAXY Dimesion 48</t>
  </si>
  <si>
    <t xml:space="preserve">Amount of connected  IQ MultiAccess </t>
  </si>
  <si>
    <t>Amount of locations</t>
  </si>
  <si>
    <t>Amount of doors</t>
  </si>
  <si>
    <t>Amount of inputs</t>
  </si>
  <si>
    <t>Amount of outputs</t>
  </si>
  <si>
    <t>Amount of area</t>
  </si>
  <si>
    <t>Amount of terminal-visualisation</t>
  </si>
  <si>
    <t>Amount of  key-depot KEMAS</t>
  </si>
  <si>
    <t>Access Control IQ MultiAccess</t>
  </si>
  <si>
    <t>Access Control Pro-Watch</t>
  </si>
  <si>
    <t xml:space="preserve">Amount of connected Pro-Watch </t>
  </si>
  <si>
    <t>Unknown device</t>
  </si>
  <si>
    <t>Reader</t>
  </si>
  <si>
    <t>Input</t>
  </si>
  <si>
    <t>Output</t>
  </si>
  <si>
    <t>Amount of I/O modules</t>
  </si>
  <si>
    <t>Communication</t>
  </si>
  <si>
    <t xml:space="preserve">Amount of connected WIN-PAK </t>
  </si>
  <si>
    <t>Access Control WIN-PAK</t>
  </si>
  <si>
    <t>Total amount of Access Control WINPAK</t>
  </si>
  <si>
    <t xml:space="preserve">Amount of connected  Fusion </t>
  </si>
  <si>
    <t>Camera</t>
  </si>
  <si>
    <t>Control demands relay</t>
  </si>
  <si>
    <t>Video outputs</t>
  </si>
  <si>
    <t>Total amount of Video Honeywell Fusion</t>
  </si>
  <si>
    <t xml:space="preserve">Amount of connected Gcore </t>
  </si>
  <si>
    <t>Events</t>
  </si>
  <si>
    <t>Digital inputs</t>
  </si>
  <si>
    <t>Digital outputs</t>
  </si>
  <si>
    <t>Device/Custom Action</t>
  </si>
  <si>
    <t>Total amount of  Video Geutebrück GeViScope / Gcore</t>
  </si>
  <si>
    <t xml:space="preserve">Amount of connected GeViScope </t>
  </si>
  <si>
    <t>Amount of device</t>
  </si>
  <si>
    <t>Custom cction</t>
  </si>
  <si>
    <t xml:space="preserve">Database </t>
  </si>
  <si>
    <t>Total amount of Video Geutebrück GeViScope</t>
  </si>
  <si>
    <t xml:space="preserve">Amount of connected  Dallmeier PView </t>
  </si>
  <si>
    <t xml:space="preserve">Total amount of Video Dallmeier PView </t>
  </si>
  <si>
    <t>Amount of connected  SeeTec V05</t>
  </si>
  <si>
    <t>Monitors</t>
  </si>
  <si>
    <t>Total amount of Video SeeTec until V05.00</t>
  </si>
  <si>
    <t>Video SeeTec  until V05.00</t>
  </si>
  <si>
    <t xml:space="preserve">Amount of connected SeeTec Cayuga  </t>
  </si>
  <si>
    <t>Total amount of Video SeeTec Cayuga</t>
  </si>
  <si>
    <t>Escape route technology Assa Abloy</t>
  </si>
  <si>
    <t xml:space="preserve">Amount of connected ASSA Abloy </t>
  </si>
  <si>
    <t>Door opening errors</t>
  </si>
  <si>
    <t>Test error</t>
  </si>
  <si>
    <t>Escape door control</t>
  </si>
  <si>
    <t>Total amount of escape route technology Assa Abloy</t>
  </si>
  <si>
    <t>TÖ parallel tableau</t>
  </si>
  <si>
    <t>Amount of connected Dorma</t>
  </si>
  <si>
    <t>Escape route technology Dorma</t>
  </si>
  <si>
    <t>Total amount Escape route technology Dorma</t>
  </si>
  <si>
    <t>Amount of  Esser panels</t>
  </si>
  <si>
    <t>Status, errors…</t>
  </si>
  <si>
    <t>Detector groups/detector</t>
  </si>
  <si>
    <t>Operating groups</t>
  </si>
  <si>
    <t xml:space="preserve">Primary lines </t>
  </si>
  <si>
    <t xml:space="preserve">Total amount of ESSER 800x/IQ8/FlexES </t>
  </si>
  <si>
    <t>Amount of Notifier panels</t>
  </si>
  <si>
    <t>Status, errors….</t>
  </si>
  <si>
    <t>Acoustic / main detector / signalling device</t>
  </si>
  <si>
    <t>Transmission device</t>
  </si>
  <si>
    <t>Loop card</t>
  </si>
  <si>
    <t>ID2net network card</t>
  </si>
  <si>
    <t>Group</t>
  </si>
  <si>
    <t>Module/detector</t>
  </si>
  <si>
    <t>Total amount of NOTIFIER ID3000 / NF300 / NF 500 / NF3000 / NF 5000</t>
  </si>
  <si>
    <t>Inputs</t>
  </si>
  <si>
    <t>Number of APSensing connections</t>
  </si>
  <si>
    <t>Total amount of APSensing</t>
  </si>
  <si>
    <t>Amount of Clino systems</t>
  </si>
  <si>
    <t xml:space="preserve">Coupling/ General commands </t>
  </si>
  <si>
    <t>Groups of panels</t>
  </si>
  <si>
    <t>Collective announcement</t>
  </si>
  <si>
    <r>
      <t xml:space="preserve">room terminal / Compact </t>
    </r>
    <r>
      <rPr>
        <sz val="11"/>
        <rFont val="Calibri"/>
        <family val="2"/>
        <scheme val="minor"/>
      </rPr>
      <t>station polling</t>
    </r>
  </si>
  <si>
    <t>bed module</t>
  </si>
  <si>
    <t xml:space="preserve">Total amount of connected Clino IPC </t>
  </si>
  <si>
    <t>Clino IPC connection</t>
  </si>
  <si>
    <t>Amount of OPC Client</t>
  </si>
  <si>
    <t>Amount of tags</t>
  </si>
  <si>
    <t>Total amount OPC Client</t>
  </si>
  <si>
    <t>Amount of BACnet Client</t>
  </si>
  <si>
    <t>Amount of BACnet objects</t>
  </si>
  <si>
    <t>Total amount BACnet Client</t>
  </si>
  <si>
    <t>transmission device DS 6750 / DS 7700</t>
  </si>
  <si>
    <t>Transmission device DS 6750 / DS 7700</t>
  </si>
  <si>
    <t>Amount of transmission devices</t>
  </si>
  <si>
    <t xml:space="preserve">Internal datapoints </t>
  </si>
  <si>
    <t>Onboard inputs</t>
  </si>
  <si>
    <t>Onboard outputs</t>
  </si>
  <si>
    <t>Established  TCP/IP Alarm connections</t>
  </si>
  <si>
    <t>Established TCP/IP Video connections</t>
  </si>
  <si>
    <t>Established X.31 connections</t>
  </si>
  <si>
    <t>BUS-2 module</t>
  </si>
  <si>
    <t>BUS-2 modul inputs</t>
  </si>
  <si>
    <t>BUS-2 modul outputs</t>
  </si>
  <si>
    <t>Total amount transmission device DS 6750 / DS 7700</t>
  </si>
  <si>
    <t xml:space="preserve">Notification </t>
  </si>
  <si>
    <t>Notification</t>
  </si>
  <si>
    <t>Total amount Notification</t>
  </si>
  <si>
    <t>Total amount</t>
  </si>
  <si>
    <t>Total amount of  Access Control  IQ MultiAccess</t>
  </si>
  <si>
    <t>Total amount of Access Control Pro-Watch</t>
  </si>
  <si>
    <t>Video Honeywell MaxPRO VMS</t>
  </si>
  <si>
    <t xml:space="preserve">Amount of connected  Recoders </t>
  </si>
  <si>
    <t>VMS Cameras</t>
  </si>
  <si>
    <t>VMS PTZ Cameras</t>
  </si>
  <si>
    <t>Alarm Input</t>
  </si>
  <si>
    <t>Relay output</t>
  </si>
  <si>
    <t>MaxPRO VMS Monitor</t>
  </si>
  <si>
    <t>VARIODYN D1</t>
  </si>
  <si>
    <t>Amount of PA Servers</t>
  </si>
  <si>
    <t>PA DOM and Server</t>
  </si>
  <si>
    <t>Amplifier</t>
  </si>
  <si>
    <t>DCS/UIM</t>
  </si>
  <si>
    <t>Analog output</t>
  </si>
  <si>
    <t>Digital Input</t>
  </si>
  <si>
    <t>Digital Ouput</t>
  </si>
  <si>
    <t>Zone</t>
  </si>
  <si>
    <t>Annoucement key</t>
  </si>
  <si>
    <t>Total amount of VARIODYN D1</t>
  </si>
  <si>
    <t>Total amount of MaxPRO VMS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</si>
</sst>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4" borderId="1" xfId="0" applyFont="1" applyFill="1" applyBorder="1" applyAlignment="1" applyProtection="1">
      <alignment wrapText="1"/>
      <protection locked="0"/>
    </xf>
    <xf numFmtId="0" fontId="4" fillId="4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2" borderId="0" xfId="0" applyFill="1" applyProtection="1">
      <protection locked="0"/>
    </xf>
    <xf numFmtId="0" fontId="4" fillId="4" borderId="1" xfId="0" applyFont="1" applyFill="1" applyBorder="1" applyAlignment="1" applyProtection="1">
      <alignment horizontal="left"/>
    </xf>
    <xf numFmtId="0" fontId="4" fillId="4" borderId="1" xfId="0" applyFont="1" applyFill="1" applyBorder="1" applyAlignment="1" applyProtection="1">
      <alignment wrapText="1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0" fillId="0" borderId="0" xfId="0" applyFill="1" applyProtection="1"/>
    <xf numFmtId="0" fontId="4" fillId="4" borderId="1" xfId="0" applyFon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2" fillId="0" borderId="0" xfId="0" applyFont="1" applyAlignment="1" applyProtection="1">
      <alignment horizontal="right"/>
    </xf>
    <xf numFmtId="0" fontId="3" fillId="3" borderId="0" xfId="0" applyFont="1" applyFill="1" applyAlignment="1" applyProtection="1">
      <alignment horizontal="right"/>
    </xf>
    <xf numFmtId="0" fontId="0" fillId="0" borderId="0" xfId="0" applyProtection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8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809"/>
  <sheetViews>
    <sheetView tabSelected="1" zoomScale="90" zoomScaleNormal="90" workbookViewId="0">
      <selection activeCell="D101" sqref="D101"/>
    </sheetView>
  </sheetViews>
  <sheetFormatPr defaultColWidth="11.44140625" defaultRowHeight="14.4" outlineLevelRow="1" x14ac:dyDescent="0.3"/>
  <cols>
    <col min="1" max="1" width="37.5546875" style="10" customWidth="1"/>
    <col min="2" max="2" width="31.6640625" style="9" bestFit="1" customWidth="1"/>
    <col min="3" max="3" width="31.6640625" style="4" customWidth="1"/>
    <col min="4" max="4" width="31.6640625" style="3" customWidth="1"/>
    <col min="5" max="5" width="29.109375" style="17" customWidth="1"/>
    <col min="6" max="7" width="25.88671875" style="17" customWidth="1"/>
    <col min="8" max="16384" width="11.44140625" style="3"/>
  </cols>
  <sheetData>
    <row r="2" spans="1:7" ht="24" thickBot="1" x14ac:dyDescent="0.5">
      <c r="A2" s="6" t="s">
        <v>41</v>
      </c>
      <c r="B2" s="7"/>
      <c r="C2" s="1"/>
      <c r="D2" s="2"/>
      <c r="E2" s="13"/>
      <c r="F2" s="13" t="s">
        <v>42</v>
      </c>
      <c r="G2" s="13"/>
    </row>
    <row r="3" spans="1:7" ht="15" outlineLevel="1" thickTop="1" x14ac:dyDescent="0.3">
      <c r="A3" s="8" t="s">
        <v>2</v>
      </c>
      <c r="D3" s="17"/>
      <c r="E3" s="14"/>
      <c r="F3" s="14"/>
      <c r="G3" s="14"/>
    </row>
    <row r="4" spans="1:7" outlineLevel="1" x14ac:dyDescent="0.3">
      <c r="A4" s="8"/>
      <c r="B4" s="18" t="s">
        <v>40</v>
      </c>
      <c r="C4" s="5"/>
      <c r="D4" s="12"/>
      <c r="E4" s="14"/>
      <c r="F4" s="14"/>
      <c r="G4" s="14"/>
    </row>
    <row r="5" spans="1:7" outlineLevel="1" x14ac:dyDescent="0.3">
      <c r="A5" s="8"/>
      <c r="C5" s="9"/>
      <c r="D5" s="12"/>
      <c r="E5" s="14"/>
      <c r="F5" s="14"/>
      <c r="G5" s="14"/>
    </row>
    <row r="6" spans="1:7" outlineLevel="1" x14ac:dyDescent="0.3">
      <c r="A6" s="8"/>
      <c r="B6" s="18" t="s">
        <v>43</v>
      </c>
      <c r="C6" s="9"/>
      <c r="D6" s="12"/>
      <c r="E6" s="14">
        <f>C4*37</f>
        <v>0</v>
      </c>
      <c r="F6" s="14"/>
      <c r="G6" s="14"/>
    </row>
    <row r="7" spans="1:7" outlineLevel="1" x14ac:dyDescent="0.3">
      <c r="B7" s="18" t="s">
        <v>44</v>
      </c>
      <c r="C7" s="9"/>
      <c r="D7" s="5"/>
      <c r="E7" s="14">
        <f>D7</f>
        <v>0</v>
      </c>
      <c r="F7" s="14"/>
      <c r="G7" s="14"/>
    </row>
    <row r="8" spans="1:7" outlineLevel="1" x14ac:dyDescent="0.3">
      <c r="B8" s="18" t="s">
        <v>45</v>
      </c>
      <c r="C8" s="9"/>
      <c r="D8" s="5"/>
      <c r="E8" s="14">
        <f t="shared" ref="E8:E19" si="0">D8</f>
        <v>0</v>
      </c>
      <c r="F8" s="14"/>
      <c r="G8" s="14"/>
    </row>
    <row r="9" spans="1:7" outlineLevel="1" x14ac:dyDescent="0.3">
      <c r="B9" s="18" t="s">
        <v>46</v>
      </c>
      <c r="C9" s="9"/>
      <c r="D9" s="5"/>
      <c r="E9" s="14">
        <f t="shared" si="0"/>
        <v>0</v>
      </c>
      <c r="F9" s="14"/>
      <c r="G9" s="14"/>
    </row>
    <row r="10" spans="1:7" outlineLevel="1" x14ac:dyDescent="0.3">
      <c r="B10" s="18" t="s">
        <v>3</v>
      </c>
      <c r="C10" s="9"/>
      <c r="D10" s="5"/>
      <c r="E10" s="14">
        <f t="shared" si="0"/>
        <v>0</v>
      </c>
      <c r="F10" s="14"/>
      <c r="G10" s="14"/>
    </row>
    <row r="11" spans="1:7" ht="28.8" outlineLevel="1" x14ac:dyDescent="0.3">
      <c r="B11" s="18" t="s">
        <v>47</v>
      </c>
      <c r="C11" s="9"/>
      <c r="D11" s="5"/>
      <c r="E11" s="14">
        <f t="shared" ref="E11" si="1">D11</f>
        <v>0</v>
      </c>
      <c r="F11" s="14"/>
      <c r="G11" s="14"/>
    </row>
    <row r="12" spans="1:7" outlineLevel="1" x14ac:dyDescent="0.3">
      <c r="C12" s="9"/>
      <c r="D12" s="12"/>
      <c r="E12" s="14"/>
      <c r="F12" s="14"/>
      <c r="G12" s="14"/>
    </row>
    <row r="13" spans="1:7" outlineLevel="1" x14ac:dyDescent="0.3">
      <c r="B13" s="9" t="s">
        <v>48</v>
      </c>
      <c r="C13" s="9"/>
      <c r="D13" s="12"/>
      <c r="E13" s="14"/>
      <c r="F13" s="14"/>
      <c r="G13" s="14"/>
    </row>
    <row r="14" spans="1:7" outlineLevel="1" x14ac:dyDescent="0.3">
      <c r="C14" s="18" t="s">
        <v>49</v>
      </c>
      <c r="D14" s="5"/>
      <c r="E14" s="14">
        <f>D14*8</f>
        <v>0</v>
      </c>
      <c r="F14" s="14"/>
      <c r="G14" s="14"/>
    </row>
    <row r="15" spans="1:7" outlineLevel="1" x14ac:dyDescent="0.3">
      <c r="C15" s="18" t="s">
        <v>50</v>
      </c>
      <c r="D15" s="5"/>
      <c r="E15" s="14">
        <f>D15*11</f>
        <v>0</v>
      </c>
      <c r="F15" s="14"/>
      <c r="G15" s="14"/>
    </row>
    <row r="16" spans="1:7" outlineLevel="1" x14ac:dyDescent="0.3">
      <c r="C16" s="18" t="s">
        <v>51</v>
      </c>
      <c r="D16" s="5"/>
      <c r="E16" s="14">
        <f>D16*11</f>
        <v>0</v>
      </c>
      <c r="F16" s="14"/>
      <c r="G16" s="14"/>
    </row>
    <row r="17" spans="3:7" outlineLevel="1" x14ac:dyDescent="0.3">
      <c r="C17" s="18" t="s">
        <v>52</v>
      </c>
      <c r="D17" s="5"/>
      <c r="E17" s="14">
        <f>D17*8</f>
        <v>0</v>
      </c>
      <c r="F17" s="14"/>
      <c r="G17" s="14"/>
    </row>
    <row r="18" spans="3:7" outlineLevel="1" x14ac:dyDescent="0.3">
      <c r="C18" s="18" t="s">
        <v>53</v>
      </c>
      <c r="D18" s="5"/>
      <c r="E18" s="14">
        <f>D18*15</f>
        <v>0</v>
      </c>
      <c r="F18" s="14"/>
      <c r="G18" s="14"/>
    </row>
    <row r="19" spans="3:7" outlineLevel="1" x14ac:dyDescent="0.3">
      <c r="C19" s="18" t="s">
        <v>54</v>
      </c>
      <c r="D19" s="5"/>
      <c r="E19" s="14">
        <f t="shared" si="0"/>
        <v>0</v>
      </c>
      <c r="F19" s="14"/>
      <c r="G19" s="14"/>
    </row>
    <row r="20" spans="3:7" outlineLevel="1" x14ac:dyDescent="0.3">
      <c r="C20" s="18" t="s">
        <v>1</v>
      </c>
      <c r="D20" s="5"/>
      <c r="E20" s="14">
        <f>D20*6</f>
        <v>0</v>
      </c>
      <c r="F20" s="14"/>
      <c r="G20" s="14"/>
    </row>
    <row r="21" spans="3:7" outlineLevel="1" x14ac:dyDescent="0.3">
      <c r="C21" s="18" t="s">
        <v>4</v>
      </c>
      <c r="D21" s="5"/>
      <c r="E21" s="14">
        <f>D21*6</f>
        <v>0</v>
      </c>
      <c r="F21" s="14"/>
      <c r="G21" s="14"/>
    </row>
    <row r="22" spans="3:7" outlineLevel="1" x14ac:dyDescent="0.3">
      <c r="C22" s="18" t="s">
        <v>55</v>
      </c>
      <c r="D22" s="5"/>
      <c r="E22" s="14">
        <f t="shared" ref="E22:E101" si="2">D22</f>
        <v>0</v>
      </c>
      <c r="F22" s="14"/>
      <c r="G22" s="14"/>
    </row>
    <row r="23" spans="3:7" outlineLevel="1" x14ac:dyDescent="0.3">
      <c r="C23" s="18" t="s">
        <v>56</v>
      </c>
      <c r="D23" s="5"/>
      <c r="E23" s="14">
        <f t="shared" si="2"/>
        <v>0</v>
      </c>
      <c r="F23" s="14"/>
      <c r="G23" s="14"/>
    </row>
    <row r="24" spans="3:7" outlineLevel="1" x14ac:dyDescent="0.3">
      <c r="C24" s="18" t="s">
        <v>57</v>
      </c>
      <c r="D24" s="5"/>
      <c r="E24" s="14">
        <f t="shared" si="2"/>
        <v>0</v>
      </c>
      <c r="F24" s="14"/>
      <c r="G24" s="14"/>
    </row>
    <row r="25" spans="3:7" outlineLevel="1" x14ac:dyDescent="0.3">
      <c r="C25" s="19" t="s">
        <v>58</v>
      </c>
      <c r="D25" s="5"/>
      <c r="E25" s="14">
        <f t="shared" si="2"/>
        <v>0</v>
      </c>
      <c r="F25" s="14"/>
      <c r="G25" s="14"/>
    </row>
    <row r="26" spans="3:7" outlineLevel="1" x14ac:dyDescent="0.3">
      <c r="C26" s="18" t="s">
        <v>5</v>
      </c>
      <c r="D26" s="5"/>
      <c r="E26" s="14">
        <f>D26*2</f>
        <v>0</v>
      </c>
      <c r="F26" s="14"/>
      <c r="G26" s="14"/>
    </row>
    <row r="27" spans="3:7" outlineLevel="1" x14ac:dyDescent="0.3">
      <c r="C27" s="18" t="s">
        <v>59</v>
      </c>
      <c r="D27" s="5"/>
      <c r="E27" s="14">
        <f>D27*12</f>
        <v>0</v>
      </c>
      <c r="F27" s="14"/>
      <c r="G27" s="14"/>
    </row>
    <row r="28" spans="3:7" outlineLevel="1" x14ac:dyDescent="0.3">
      <c r="C28" s="18" t="s">
        <v>6</v>
      </c>
      <c r="D28" s="5"/>
      <c r="E28" s="14">
        <f>D28*3</f>
        <v>0</v>
      </c>
      <c r="F28" s="14"/>
      <c r="G28" s="14"/>
    </row>
    <row r="29" spans="3:7" ht="28.8" outlineLevel="1" x14ac:dyDescent="0.3">
      <c r="C29" s="18" t="s">
        <v>60</v>
      </c>
      <c r="D29" s="5"/>
      <c r="E29" s="14">
        <f>D29*4</f>
        <v>0</v>
      </c>
      <c r="F29" s="14"/>
      <c r="G29" s="14"/>
    </row>
    <row r="30" spans="3:7" outlineLevel="1" x14ac:dyDescent="0.3">
      <c r="C30" s="18" t="s">
        <v>61</v>
      </c>
      <c r="D30" s="5"/>
      <c r="E30" s="14">
        <f>D30*4</f>
        <v>0</v>
      </c>
      <c r="F30" s="14"/>
      <c r="G30" s="14"/>
    </row>
    <row r="31" spans="3:7" outlineLevel="1" x14ac:dyDescent="0.3">
      <c r="C31" s="18" t="s">
        <v>62</v>
      </c>
      <c r="D31" s="5"/>
      <c r="E31" s="14">
        <f t="shared" si="2"/>
        <v>0</v>
      </c>
      <c r="F31" s="14"/>
      <c r="G31" s="14"/>
    </row>
    <row r="32" spans="3:7" outlineLevel="1" x14ac:dyDescent="0.3">
      <c r="C32" s="18" t="s">
        <v>0</v>
      </c>
      <c r="D32" s="5"/>
      <c r="E32" s="14">
        <f>D32*2</f>
        <v>0</v>
      </c>
      <c r="F32" s="14"/>
      <c r="G32" s="14"/>
    </row>
    <row r="33" spans="1:7" outlineLevel="1" x14ac:dyDescent="0.3">
      <c r="C33" s="18" t="s">
        <v>63</v>
      </c>
      <c r="D33" s="5"/>
      <c r="E33" s="14">
        <f>D33*10</f>
        <v>0</v>
      </c>
      <c r="F33" s="14"/>
      <c r="G33" s="14"/>
    </row>
    <row r="34" spans="1:7" outlineLevel="1" x14ac:dyDescent="0.3">
      <c r="C34" s="18" t="s">
        <v>64</v>
      </c>
      <c r="D34" s="5"/>
      <c r="E34" s="14">
        <f>D34*3</f>
        <v>0</v>
      </c>
      <c r="F34" s="14"/>
      <c r="G34" s="14"/>
    </row>
    <row r="35" spans="1:7" outlineLevel="1" x14ac:dyDescent="0.3">
      <c r="C35" s="18" t="s">
        <v>65</v>
      </c>
      <c r="D35" s="5"/>
      <c r="E35" s="14">
        <f>D35*3</f>
        <v>0</v>
      </c>
      <c r="F35" s="14"/>
      <c r="G35" s="14"/>
    </row>
    <row r="36" spans="1:7" outlineLevel="1" x14ac:dyDescent="0.3">
      <c r="C36" s="18" t="s">
        <v>66</v>
      </c>
      <c r="D36" s="5"/>
      <c r="E36" s="14">
        <f>D36*8</f>
        <v>0</v>
      </c>
      <c r="F36" s="14"/>
      <c r="G36" s="14"/>
    </row>
    <row r="37" spans="1:7" outlineLevel="1" x14ac:dyDescent="0.3">
      <c r="C37" s="18" t="s">
        <v>67</v>
      </c>
      <c r="D37" s="5"/>
      <c r="E37" s="14">
        <f>D37*9</f>
        <v>0</v>
      </c>
      <c r="F37" s="14"/>
      <c r="G37" s="14"/>
    </row>
    <row r="38" spans="1:7" outlineLevel="1" x14ac:dyDescent="0.3">
      <c r="C38" s="18" t="s">
        <v>68</v>
      </c>
      <c r="D38" s="5"/>
      <c r="E38" s="14">
        <f>D38*17</f>
        <v>0</v>
      </c>
      <c r="F38" s="14"/>
      <c r="G38" s="14"/>
    </row>
    <row r="39" spans="1:7" ht="18" x14ac:dyDescent="0.35">
      <c r="A39" s="11" t="s">
        <v>2</v>
      </c>
      <c r="B39" s="11" t="s">
        <v>2</v>
      </c>
      <c r="C39" s="9"/>
      <c r="D39" s="17"/>
      <c r="E39" s="15" t="s">
        <v>69</v>
      </c>
      <c r="F39" s="15">
        <f>SUM(E4:E38)</f>
        <v>0</v>
      </c>
      <c r="G39" s="14"/>
    </row>
    <row r="40" spans="1:7" x14ac:dyDescent="0.3">
      <c r="C40" s="9"/>
      <c r="D40" s="17"/>
      <c r="E40" s="14"/>
      <c r="F40" s="14"/>
      <c r="G40" s="14"/>
    </row>
    <row r="41" spans="1:7" outlineLevel="1" x14ac:dyDescent="0.3">
      <c r="A41" s="8" t="s">
        <v>28</v>
      </c>
      <c r="C41" s="9"/>
      <c r="D41" s="17"/>
      <c r="E41" s="14"/>
      <c r="F41" s="14"/>
      <c r="G41" s="14"/>
    </row>
    <row r="42" spans="1:7" outlineLevel="1" x14ac:dyDescent="0.3">
      <c r="A42" s="8"/>
      <c r="B42" s="18" t="s">
        <v>40</v>
      </c>
      <c r="C42" s="5"/>
      <c r="D42" s="12"/>
      <c r="E42" s="14"/>
      <c r="F42" s="14"/>
      <c r="G42" s="14"/>
    </row>
    <row r="43" spans="1:7" outlineLevel="1" x14ac:dyDescent="0.3">
      <c r="A43" s="8"/>
      <c r="C43" s="12"/>
      <c r="D43" s="12"/>
      <c r="E43" s="14"/>
      <c r="F43" s="14"/>
      <c r="G43" s="14"/>
    </row>
    <row r="44" spans="1:7" outlineLevel="1" x14ac:dyDescent="0.3">
      <c r="A44" s="8"/>
      <c r="B44" s="18" t="s">
        <v>70</v>
      </c>
      <c r="C44" s="9"/>
      <c r="D44" s="12"/>
      <c r="E44" s="14">
        <f>C42*4</f>
        <v>0</v>
      </c>
      <c r="F44" s="14"/>
      <c r="G44" s="14"/>
    </row>
    <row r="45" spans="1:7" outlineLevel="1" x14ac:dyDescent="0.3">
      <c r="B45" s="18" t="s">
        <v>71</v>
      </c>
      <c r="C45" s="9"/>
      <c r="D45" s="5"/>
      <c r="E45" s="14">
        <f t="shared" si="2"/>
        <v>0</v>
      </c>
      <c r="F45" s="14"/>
      <c r="G45" s="14"/>
    </row>
    <row r="46" spans="1:7" outlineLevel="1" x14ac:dyDescent="0.3">
      <c r="B46" s="9" t="s">
        <v>72</v>
      </c>
      <c r="C46" s="9"/>
      <c r="D46" s="5"/>
      <c r="E46" s="14">
        <f t="shared" si="2"/>
        <v>0</v>
      </c>
      <c r="F46" s="14"/>
      <c r="G46" s="14"/>
    </row>
    <row r="47" spans="1:7" outlineLevel="1" x14ac:dyDescent="0.3">
      <c r="B47" s="18" t="s">
        <v>73</v>
      </c>
      <c r="C47" s="9"/>
      <c r="D47" s="5"/>
      <c r="E47" s="14">
        <f t="shared" si="2"/>
        <v>0</v>
      </c>
      <c r="F47" s="14"/>
      <c r="G47" s="14"/>
    </row>
    <row r="48" spans="1:7" outlineLevel="1" x14ac:dyDescent="0.3">
      <c r="B48" s="18" t="s">
        <v>74</v>
      </c>
      <c r="C48" s="9"/>
      <c r="D48" s="5"/>
      <c r="E48" s="14">
        <f t="shared" si="2"/>
        <v>0</v>
      </c>
      <c r="F48" s="14"/>
      <c r="G48" s="14"/>
    </row>
    <row r="49" spans="1:7" outlineLevel="1" x14ac:dyDescent="0.3">
      <c r="B49" s="18" t="s">
        <v>75</v>
      </c>
      <c r="C49" s="9"/>
      <c r="D49" s="5"/>
      <c r="E49" s="14">
        <f t="shared" si="2"/>
        <v>0</v>
      </c>
      <c r="F49" s="14"/>
      <c r="G49" s="14"/>
    </row>
    <row r="50" spans="1:7" ht="18" x14ac:dyDescent="0.35">
      <c r="A50" s="11" t="s">
        <v>28</v>
      </c>
      <c r="B50" s="11" t="s">
        <v>28</v>
      </c>
      <c r="C50" s="9"/>
      <c r="D50" s="17"/>
      <c r="E50" s="15" t="s">
        <v>76</v>
      </c>
      <c r="F50" s="15">
        <f>SUM(E44:E49)</f>
        <v>0</v>
      </c>
      <c r="G50" s="14"/>
    </row>
    <row r="51" spans="1:7" x14ac:dyDescent="0.3">
      <c r="C51" s="9"/>
      <c r="D51" s="17"/>
      <c r="E51" s="14"/>
      <c r="F51" s="14"/>
      <c r="G51" s="14"/>
    </row>
    <row r="52" spans="1:7" outlineLevel="1" x14ac:dyDescent="0.3">
      <c r="A52" s="8" t="s">
        <v>7</v>
      </c>
      <c r="C52" s="9"/>
      <c r="D52" s="17"/>
      <c r="E52" s="14"/>
      <c r="F52" s="14"/>
      <c r="G52" s="14"/>
    </row>
    <row r="53" spans="1:7" ht="28.8" outlineLevel="1" x14ac:dyDescent="0.3">
      <c r="A53" s="8"/>
      <c r="B53" s="18" t="s">
        <v>77</v>
      </c>
      <c r="C53" s="5"/>
      <c r="D53" s="12"/>
      <c r="E53" s="14"/>
      <c r="F53" s="14"/>
      <c r="G53" s="14"/>
    </row>
    <row r="54" spans="1:7" outlineLevel="1" x14ac:dyDescent="0.3">
      <c r="A54" s="8"/>
      <c r="B54" s="18"/>
      <c r="C54" s="12"/>
      <c r="D54" s="12"/>
      <c r="E54" s="14"/>
      <c r="F54" s="14"/>
      <c r="G54" s="14"/>
    </row>
    <row r="55" spans="1:7" outlineLevel="1" x14ac:dyDescent="0.3">
      <c r="A55" s="8"/>
      <c r="B55" s="18" t="s">
        <v>78</v>
      </c>
      <c r="C55" s="9"/>
      <c r="D55" s="5"/>
      <c r="E55" s="14">
        <f>D55</f>
        <v>0</v>
      </c>
      <c r="F55" s="14"/>
      <c r="G55" s="14"/>
    </row>
    <row r="56" spans="1:7" outlineLevel="1" x14ac:dyDescent="0.3">
      <c r="A56" s="8"/>
      <c r="B56" s="18" t="s">
        <v>79</v>
      </c>
      <c r="C56" s="9"/>
      <c r="D56" s="5"/>
      <c r="E56" s="14">
        <f t="shared" si="2"/>
        <v>0</v>
      </c>
      <c r="F56" s="14"/>
      <c r="G56" s="14"/>
    </row>
    <row r="57" spans="1:7" outlineLevel="1" x14ac:dyDescent="0.3">
      <c r="B57" s="18" t="s">
        <v>80</v>
      </c>
      <c r="C57" s="9"/>
      <c r="D57" s="5"/>
      <c r="E57" s="14">
        <f t="shared" si="2"/>
        <v>0</v>
      </c>
      <c r="F57" s="14"/>
      <c r="G57" s="14"/>
    </row>
    <row r="58" spans="1:7" outlineLevel="1" x14ac:dyDescent="0.3">
      <c r="B58" s="18" t="s">
        <v>81</v>
      </c>
      <c r="C58" s="9"/>
      <c r="D58" s="5"/>
      <c r="E58" s="14">
        <f>D58</f>
        <v>0</v>
      </c>
      <c r="F58" s="14"/>
      <c r="G58" s="14"/>
    </row>
    <row r="59" spans="1:7" outlineLevel="1" x14ac:dyDescent="0.3">
      <c r="B59" s="18" t="s">
        <v>82</v>
      </c>
      <c r="C59" s="9"/>
      <c r="D59" s="5"/>
      <c r="E59" s="14">
        <f>D59 + C53</f>
        <v>0</v>
      </c>
      <c r="F59" s="14"/>
      <c r="G59" s="14"/>
    </row>
    <row r="60" spans="1:7" outlineLevel="1" x14ac:dyDescent="0.3">
      <c r="B60" s="18" t="s">
        <v>83</v>
      </c>
      <c r="C60" s="9"/>
      <c r="D60" s="5"/>
      <c r="E60" s="14">
        <f t="shared" si="2"/>
        <v>0</v>
      </c>
      <c r="F60" s="14"/>
      <c r="G60" s="14"/>
    </row>
    <row r="61" spans="1:7" outlineLevel="1" x14ac:dyDescent="0.3">
      <c r="B61" s="18" t="s">
        <v>84</v>
      </c>
      <c r="C61" s="9"/>
      <c r="D61" s="5"/>
      <c r="E61" s="14">
        <f t="shared" si="2"/>
        <v>0</v>
      </c>
      <c r="F61" s="14"/>
      <c r="G61" s="14"/>
    </row>
    <row r="62" spans="1:7" ht="18" x14ac:dyDescent="0.35">
      <c r="A62" s="11" t="s">
        <v>85</v>
      </c>
      <c r="B62" s="11" t="s">
        <v>85</v>
      </c>
      <c r="C62" s="9"/>
      <c r="D62" s="17"/>
      <c r="E62" s="15" t="s">
        <v>180</v>
      </c>
      <c r="F62" s="15">
        <f>SUM(E55:E61)</f>
        <v>0</v>
      </c>
      <c r="G62" s="14"/>
    </row>
    <row r="63" spans="1:7" x14ac:dyDescent="0.3">
      <c r="C63" s="9"/>
      <c r="D63" s="17"/>
      <c r="E63" s="14"/>
      <c r="F63" s="14"/>
      <c r="G63" s="14"/>
    </row>
    <row r="64" spans="1:7" outlineLevel="1" x14ac:dyDescent="0.3">
      <c r="A64" s="8" t="s">
        <v>86</v>
      </c>
      <c r="C64" s="9"/>
      <c r="D64" s="17"/>
      <c r="E64" s="14"/>
      <c r="F64" s="14"/>
      <c r="G64" s="14"/>
    </row>
    <row r="65" spans="1:7" outlineLevel="1" x14ac:dyDescent="0.3">
      <c r="A65" s="8"/>
      <c r="B65" s="18" t="s">
        <v>87</v>
      </c>
      <c r="C65" s="5"/>
      <c r="D65" s="12"/>
      <c r="E65" s="14"/>
      <c r="F65" s="14"/>
      <c r="G65" s="14"/>
    </row>
    <row r="66" spans="1:7" outlineLevel="1" x14ac:dyDescent="0.3">
      <c r="A66" s="8"/>
      <c r="C66" s="12"/>
      <c r="D66" s="12"/>
      <c r="E66" s="14"/>
      <c r="F66" s="14"/>
      <c r="G66" s="14"/>
    </row>
    <row r="67" spans="1:7" outlineLevel="1" x14ac:dyDescent="0.3">
      <c r="A67" s="8"/>
      <c r="B67" s="18" t="s">
        <v>88</v>
      </c>
      <c r="C67" s="9"/>
      <c r="D67" s="12"/>
      <c r="E67" s="14">
        <f>C65</f>
        <v>0</v>
      </c>
      <c r="F67" s="14"/>
      <c r="G67" s="14"/>
    </row>
    <row r="68" spans="1:7" outlineLevel="1" x14ac:dyDescent="0.3">
      <c r="A68" s="8"/>
      <c r="B68" s="18" t="s">
        <v>89</v>
      </c>
      <c r="C68" s="9"/>
      <c r="D68" s="5"/>
      <c r="E68" s="14">
        <f t="shared" si="2"/>
        <v>0</v>
      </c>
      <c r="F68" s="14"/>
      <c r="G68" s="14"/>
    </row>
    <row r="69" spans="1:7" outlineLevel="1" x14ac:dyDescent="0.3">
      <c r="B69" s="18" t="s">
        <v>90</v>
      </c>
      <c r="C69" s="9"/>
      <c r="D69" s="5"/>
      <c r="E69" s="14">
        <f t="shared" si="2"/>
        <v>0</v>
      </c>
      <c r="F69" s="14"/>
      <c r="G69" s="14"/>
    </row>
    <row r="70" spans="1:7" outlineLevel="1" x14ac:dyDescent="0.3">
      <c r="B70" s="18" t="s">
        <v>91</v>
      </c>
      <c r="C70" s="9"/>
      <c r="D70" s="5"/>
      <c r="E70" s="14">
        <f t="shared" si="2"/>
        <v>0</v>
      </c>
      <c r="F70" s="14"/>
      <c r="G70" s="14"/>
    </row>
    <row r="71" spans="1:7" ht="18" x14ac:dyDescent="0.35">
      <c r="A71" s="11" t="s">
        <v>86</v>
      </c>
      <c r="C71" s="9"/>
      <c r="D71" s="17"/>
      <c r="E71" s="15" t="s">
        <v>181</v>
      </c>
      <c r="F71" s="15">
        <f>SUM(E67:E70)</f>
        <v>0</v>
      </c>
      <c r="G71" s="14"/>
    </row>
    <row r="72" spans="1:7" x14ac:dyDescent="0.3">
      <c r="C72" s="9"/>
      <c r="D72" s="17"/>
      <c r="E72" s="14"/>
      <c r="F72" s="14"/>
      <c r="G72" s="14"/>
    </row>
    <row r="73" spans="1:7" outlineLevel="1" x14ac:dyDescent="0.3">
      <c r="A73" s="8" t="s">
        <v>95</v>
      </c>
      <c r="C73" s="9"/>
      <c r="D73" s="17"/>
      <c r="E73" s="14"/>
      <c r="F73" s="14"/>
      <c r="G73" s="14"/>
    </row>
    <row r="74" spans="1:7" outlineLevel="1" x14ac:dyDescent="0.3">
      <c r="A74" s="8"/>
      <c r="B74" s="18" t="s">
        <v>94</v>
      </c>
      <c r="C74" s="5"/>
      <c r="D74" s="12"/>
      <c r="E74" s="14"/>
      <c r="F74" s="14"/>
      <c r="G74" s="14"/>
    </row>
    <row r="75" spans="1:7" outlineLevel="1" x14ac:dyDescent="0.3">
      <c r="A75" s="8"/>
      <c r="C75" s="12"/>
      <c r="D75" s="12"/>
      <c r="E75" s="14"/>
      <c r="F75" s="14"/>
      <c r="G75" s="14"/>
    </row>
    <row r="76" spans="1:7" outlineLevel="1" x14ac:dyDescent="0.3">
      <c r="A76" s="8"/>
      <c r="B76" s="18" t="s">
        <v>36</v>
      </c>
      <c r="C76" s="9"/>
      <c r="D76" s="12"/>
      <c r="E76" s="14">
        <f>C74</f>
        <v>0</v>
      </c>
      <c r="F76" s="14"/>
      <c r="G76" s="14"/>
    </row>
    <row r="77" spans="1:7" outlineLevel="1" x14ac:dyDescent="0.3">
      <c r="A77" s="8"/>
      <c r="B77" s="18" t="s">
        <v>79</v>
      </c>
      <c r="C77" s="9"/>
      <c r="D77" s="5"/>
      <c r="E77" s="14">
        <f t="shared" si="2"/>
        <v>0</v>
      </c>
      <c r="F77" s="14"/>
      <c r="G77" s="14"/>
    </row>
    <row r="78" spans="1:7" outlineLevel="1" x14ac:dyDescent="0.3">
      <c r="B78" s="18" t="s">
        <v>92</v>
      </c>
      <c r="C78" s="9"/>
      <c r="D78" s="5"/>
      <c r="E78" s="14">
        <f t="shared" ref="E78" si="3">D78</f>
        <v>0</v>
      </c>
      <c r="F78" s="14"/>
      <c r="G78" s="14"/>
    </row>
    <row r="79" spans="1:7" outlineLevel="1" x14ac:dyDescent="0.3">
      <c r="B79" s="18" t="s">
        <v>80</v>
      </c>
      <c r="C79" s="9"/>
      <c r="D79" s="5"/>
      <c r="E79" s="14">
        <f t="shared" si="2"/>
        <v>0</v>
      </c>
      <c r="F79" s="14"/>
      <c r="G79" s="14"/>
    </row>
    <row r="80" spans="1:7" outlineLevel="1" x14ac:dyDescent="0.3">
      <c r="B80" s="18" t="s">
        <v>81</v>
      </c>
      <c r="C80" s="9"/>
      <c r="D80" s="5"/>
      <c r="E80" s="14">
        <f t="shared" si="2"/>
        <v>0</v>
      </c>
      <c r="F80" s="14"/>
      <c r="G80" s="14"/>
    </row>
    <row r="81" spans="1:7" outlineLevel="1" x14ac:dyDescent="0.3">
      <c r="B81" s="18" t="s">
        <v>37</v>
      </c>
      <c r="C81" s="9"/>
      <c r="D81" s="5"/>
      <c r="E81" s="14">
        <f t="shared" si="2"/>
        <v>0</v>
      </c>
      <c r="F81" s="14"/>
      <c r="G81" s="14"/>
    </row>
    <row r="82" spans="1:7" outlineLevel="1" x14ac:dyDescent="0.3">
      <c r="B82" s="18" t="s">
        <v>93</v>
      </c>
      <c r="C82" s="9"/>
      <c r="D82" s="5"/>
      <c r="E82" s="14">
        <f t="shared" si="2"/>
        <v>0</v>
      </c>
      <c r="F82" s="14"/>
      <c r="G82" s="14"/>
    </row>
    <row r="83" spans="1:7" ht="18" x14ac:dyDescent="0.35">
      <c r="A83" s="11" t="s">
        <v>95</v>
      </c>
      <c r="C83" s="9"/>
      <c r="D83" s="17"/>
      <c r="E83" s="15" t="s">
        <v>96</v>
      </c>
      <c r="F83" s="15">
        <f>SUM(E76:E82)</f>
        <v>0</v>
      </c>
      <c r="G83" s="14"/>
    </row>
    <row r="84" spans="1:7" x14ac:dyDescent="0.3">
      <c r="C84" s="9"/>
      <c r="D84" s="17"/>
      <c r="E84" s="14"/>
      <c r="F84" s="14"/>
      <c r="G84" s="14"/>
    </row>
    <row r="85" spans="1:7" outlineLevel="1" x14ac:dyDescent="0.3">
      <c r="A85" s="8" t="s">
        <v>182</v>
      </c>
      <c r="C85" s="9"/>
      <c r="D85" s="17"/>
      <c r="E85" s="14"/>
      <c r="F85" s="14"/>
      <c r="G85" s="14"/>
    </row>
    <row r="86" spans="1:7" outlineLevel="1" x14ac:dyDescent="0.3">
      <c r="A86" s="8"/>
      <c r="B86" s="18" t="s">
        <v>183</v>
      </c>
      <c r="C86" s="5"/>
      <c r="D86" s="12"/>
      <c r="E86" s="14"/>
      <c r="F86" s="14"/>
      <c r="G86" s="14"/>
    </row>
    <row r="87" spans="1:7" outlineLevel="1" x14ac:dyDescent="0.3">
      <c r="A87" s="8"/>
      <c r="B87" s="18"/>
      <c r="C87" s="12"/>
      <c r="D87" s="12"/>
      <c r="E87" s="14"/>
      <c r="F87" s="14"/>
      <c r="G87" s="14"/>
    </row>
    <row r="88" spans="1:7" outlineLevel="1" x14ac:dyDescent="0.3">
      <c r="A88" s="8"/>
      <c r="B88" s="18" t="s">
        <v>43</v>
      </c>
      <c r="C88" s="9"/>
      <c r="D88" s="12"/>
      <c r="E88" s="14">
        <f>C86</f>
        <v>0</v>
      </c>
      <c r="F88" s="14"/>
      <c r="G88" s="14"/>
    </row>
    <row r="89" spans="1:7" outlineLevel="1" x14ac:dyDescent="0.3">
      <c r="A89" s="8"/>
      <c r="B89" s="18" t="s">
        <v>184</v>
      </c>
      <c r="C89" s="9"/>
      <c r="D89" s="5"/>
      <c r="E89" s="14">
        <f t="shared" ref="E89" si="4">D89</f>
        <v>0</v>
      </c>
      <c r="F89" s="14"/>
      <c r="G89" s="14"/>
    </row>
    <row r="90" spans="1:7" outlineLevel="1" x14ac:dyDescent="0.3">
      <c r="A90" s="8"/>
      <c r="B90" s="18" t="s">
        <v>185</v>
      </c>
      <c r="C90" s="9"/>
      <c r="D90" s="5"/>
      <c r="E90" s="14">
        <f t="shared" ref="E90:E93" si="5">D90</f>
        <v>0</v>
      </c>
      <c r="F90" s="14"/>
      <c r="G90" s="14"/>
    </row>
    <row r="91" spans="1:7" outlineLevel="1" x14ac:dyDescent="0.3">
      <c r="A91" s="8"/>
      <c r="B91" s="18" t="s">
        <v>186</v>
      </c>
      <c r="C91" s="9"/>
      <c r="D91" s="5"/>
      <c r="E91" s="14">
        <f t="shared" ref="E91" si="6">D91</f>
        <v>0</v>
      </c>
      <c r="F91" s="14"/>
      <c r="G91" s="14"/>
    </row>
    <row r="92" spans="1:7" outlineLevel="1" x14ac:dyDescent="0.3">
      <c r="A92" s="8"/>
      <c r="B92" s="18" t="s">
        <v>187</v>
      </c>
      <c r="C92" s="9"/>
      <c r="D92" s="5"/>
      <c r="E92" s="14">
        <f t="shared" si="5"/>
        <v>0</v>
      </c>
      <c r="F92" s="14"/>
      <c r="G92" s="14"/>
    </row>
    <row r="93" spans="1:7" outlineLevel="1" x14ac:dyDescent="0.3">
      <c r="B93" s="18" t="s">
        <v>188</v>
      </c>
      <c r="C93" s="9"/>
      <c r="D93" s="5"/>
      <c r="E93" s="14">
        <f t="shared" si="5"/>
        <v>0</v>
      </c>
      <c r="F93" s="14"/>
      <c r="G93" s="14"/>
    </row>
    <row r="94" spans="1:7" ht="18" x14ac:dyDescent="0.35">
      <c r="A94" s="11" t="s">
        <v>182</v>
      </c>
      <c r="C94" s="9"/>
      <c r="D94" s="17"/>
      <c r="E94" s="15" t="s">
        <v>200</v>
      </c>
      <c r="F94" s="15">
        <f>SUM(E90:E93)</f>
        <v>0</v>
      </c>
      <c r="G94" s="14"/>
    </row>
    <row r="95" spans="1:7" x14ac:dyDescent="0.3">
      <c r="C95" s="9"/>
      <c r="D95" s="17"/>
      <c r="E95" s="14"/>
      <c r="F95" s="14"/>
      <c r="G95" s="14"/>
    </row>
    <row r="96" spans="1:7" outlineLevel="1" x14ac:dyDescent="0.3">
      <c r="A96" s="8" t="s">
        <v>8</v>
      </c>
      <c r="C96" s="9"/>
      <c r="D96" s="17"/>
      <c r="E96" s="14"/>
      <c r="F96" s="14"/>
      <c r="G96" s="14"/>
    </row>
    <row r="97" spans="1:7" outlineLevel="1" x14ac:dyDescent="0.3">
      <c r="A97" s="8"/>
      <c r="B97" s="18" t="s">
        <v>97</v>
      </c>
      <c r="C97" s="5"/>
      <c r="D97" s="12"/>
      <c r="E97" s="14"/>
      <c r="F97" s="14"/>
      <c r="G97" s="14"/>
    </row>
    <row r="98" spans="1:7" outlineLevel="1" x14ac:dyDescent="0.3">
      <c r="A98" s="8"/>
      <c r="B98" s="18"/>
      <c r="C98" s="12"/>
      <c r="D98" s="12"/>
      <c r="E98" s="14"/>
      <c r="F98" s="14"/>
      <c r="G98" s="14"/>
    </row>
    <row r="99" spans="1:7" outlineLevel="1" x14ac:dyDescent="0.3">
      <c r="A99" s="8"/>
      <c r="B99" s="18" t="s">
        <v>98</v>
      </c>
      <c r="C99" s="9"/>
      <c r="D99" s="5"/>
      <c r="E99" s="14">
        <f t="shared" si="2"/>
        <v>0</v>
      </c>
      <c r="F99" s="14"/>
      <c r="G99" s="14"/>
    </row>
    <row r="100" spans="1:7" outlineLevel="1" x14ac:dyDescent="0.3">
      <c r="A100" s="8"/>
      <c r="B100" s="18" t="s">
        <v>99</v>
      </c>
      <c r="C100" s="9"/>
      <c r="D100" s="5"/>
      <c r="E100" s="14">
        <f t="shared" si="2"/>
        <v>0</v>
      </c>
      <c r="F100" s="14"/>
      <c r="G100" s="14"/>
    </row>
    <row r="101" spans="1:7" outlineLevel="1" x14ac:dyDescent="0.3">
      <c r="B101" s="18" t="s">
        <v>100</v>
      </c>
      <c r="C101" s="9"/>
      <c r="D101" s="5"/>
      <c r="E101" s="14">
        <f t="shared" si="2"/>
        <v>0</v>
      </c>
      <c r="F101" s="14"/>
      <c r="G101" s="14"/>
    </row>
    <row r="102" spans="1:7" ht="18" x14ac:dyDescent="0.35">
      <c r="A102" s="11" t="s">
        <v>8</v>
      </c>
      <c r="C102" s="9"/>
      <c r="D102" s="17"/>
      <c r="E102" s="15" t="s">
        <v>101</v>
      </c>
      <c r="F102" s="15">
        <f>SUM(E99:E101)</f>
        <v>0</v>
      </c>
      <c r="G102" s="14"/>
    </row>
    <row r="103" spans="1:7" x14ac:dyDescent="0.3">
      <c r="C103" s="9"/>
      <c r="D103" s="17"/>
      <c r="E103" s="14"/>
      <c r="F103" s="14"/>
      <c r="G103" s="14"/>
    </row>
    <row r="104" spans="1:7" outlineLevel="1" x14ac:dyDescent="0.3">
      <c r="A104" s="8" t="s">
        <v>9</v>
      </c>
      <c r="C104" s="9"/>
      <c r="D104" s="17"/>
      <c r="E104" s="14"/>
      <c r="F104" s="14"/>
      <c r="G104" s="14"/>
    </row>
    <row r="105" spans="1:7" outlineLevel="1" x14ac:dyDescent="0.3">
      <c r="A105" s="8"/>
      <c r="B105" s="18" t="s">
        <v>102</v>
      </c>
      <c r="C105" s="5"/>
      <c r="D105" s="12"/>
      <c r="E105" s="14"/>
      <c r="F105" s="14"/>
      <c r="G105" s="14"/>
    </row>
    <row r="106" spans="1:7" outlineLevel="1" x14ac:dyDescent="0.3">
      <c r="A106" s="8"/>
      <c r="C106" s="12"/>
      <c r="D106" s="12"/>
      <c r="E106" s="14"/>
      <c r="F106" s="14"/>
      <c r="G106" s="14"/>
    </row>
    <row r="107" spans="1:7" outlineLevel="1" x14ac:dyDescent="0.3">
      <c r="A107" s="8"/>
      <c r="B107" s="12" t="s">
        <v>106</v>
      </c>
      <c r="C107" s="9"/>
      <c r="D107" s="12"/>
      <c r="E107" s="14">
        <f>C105*2</f>
        <v>0</v>
      </c>
      <c r="F107" s="14"/>
      <c r="G107" s="14"/>
    </row>
    <row r="108" spans="1:7" outlineLevel="1" x14ac:dyDescent="0.3">
      <c r="A108" s="8"/>
      <c r="B108" s="18" t="s">
        <v>98</v>
      </c>
      <c r="C108" s="9"/>
      <c r="D108" s="5"/>
      <c r="E108" s="14">
        <f t="shared" ref="E108:E174" si="7">D108</f>
        <v>0</v>
      </c>
      <c r="F108" s="14"/>
      <c r="G108" s="14"/>
    </row>
    <row r="109" spans="1:7" outlineLevel="1" x14ac:dyDescent="0.3">
      <c r="A109" s="8"/>
      <c r="B109" s="18" t="s">
        <v>10</v>
      </c>
      <c r="C109" s="9"/>
      <c r="D109" s="5"/>
      <c r="E109" s="14">
        <f t="shared" si="7"/>
        <v>0</v>
      </c>
      <c r="F109" s="14"/>
      <c r="G109" s="14"/>
    </row>
    <row r="110" spans="1:7" outlineLevel="1" x14ac:dyDescent="0.3">
      <c r="B110" s="18" t="s">
        <v>103</v>
      </c>
      <c r="C110" s="9"/>
      <c r="D110" s="5"/>
      <c r="E110" s="14">
        <f t="shared" si="7"/>
        <v>0</v>
      </c>
      <c r="F110" s="14"/>
      <c r="G110" s="14"/>
    </row>
    <row r="111" spans="1:7" outlineLevel="1" x14ac:dyDescent="0.3">
      <c r="B111" s="18" t="s">
        <v>104</v>
      </c>
      <c r="C111" s="9"/>
      <c r="D111" s="5"/>
      <c r="E111" s="14">
        <f t="shared" si="7"/>
        <v>0</v>
      </c>
      <c r="F111" s="14"/>
      <c r="G111" s="14"/>
    </row>
    <row r="112" spans="1:7" outlineLevel="1" x14ac:dyDescent="0.3">
      <c r="B112" s="18" t="s">
        <v>105</v>
      </c>
      <c r="C112" s="9"/>
      <c r="D112" s="5"/>
      <c r="E112" s="14">
        <f t="shared" si="7"/>
        <v>0</v>
      </c>
      <c r="F112" s="14"/>
      <c r="G112" s="14"/>
    </row>
    <row r="113" spans="1:7" ht="18" x14ac:dyDescent="0.35">
      <c r="A113" s="11" t="s">
        <v>9</v>
      </c>
      <c r="C113" s="9"/>
      <c r="D113" s="17"/>
      <c r="E113" s="15" t="s">
        <v>107</v>
      </c>
      <c r="F113" s="15">
        <f>SUM(E105:E112)</f>
        <v>0</v>
      </c>
      <c r="G113" s="14"/>
    </row>
    <row r="114" spans="1:7" x14ac:dyDescent="0.3">
      <c r="C114" s="9"/>
      <c r="D114" s="17"/>
      <c r="E114" s="14"/>
      <c r="F114" s="14"/>
      <c r="G114" s="14"/>
    </row>
    <row r="115" spans="1:7" outlineLevel="1" x14ac:dyDescent="0.3">
      <c r="A115" s="8" t="s">
        <v>11</v>
      </c>
      <c r="C115" s="9"/>
      <c r="D115" s="17"/>
      <c r="E115" s="14"/>
      <c r="F115" s="14"/>
      <c r="G115" s="14"/>
    </row>
    <row r="116" spans="1:7" outlineLevel="1" x14ac:dyDescent="0.3">
      <c r="A116" s="8"/>
      <c r="B116" s="18" t="s">
        <v>108</v>
      </c>
      <c r="C116" s="5"/>
      <c r="D116" s="12"/>
      <c r="E116" s="14"/>
      <c r="F116" s="14"/>
      <c r="G116" s="14"/>
    </row>
    <row r="117" spans="1:7" outlineLevel="1" x14ac:dyDescent="0.3">
      <c r="A117" s="8"/>
      <c r="C117" s="12"/>
      <c r="D117" s="12"/>
      <c r="E117" s="14"/>
      <c r="F117" s="14"/>
      <c r="G117" s="14"/>
    </row>
    <row r="118" spans="1:7" outlineLevel="1" x14ac:dyDescent="0.3">
      <c r="A118" s="8"/>
      <c r="B118" s="18" t="s">
        <v>109</v>
      </c>
      <c r="C118" s="9"/>
      <c r="D118" s="12"/>
      <c r="E118" s="14">
        <f>C116</f>
        <v>0</v>
      </c>
      <c r="F118" s="14"/>
      <c r="G118" s="14"/>
    </row>
    <row r="119" spans="1:7" outlineLevel="1" x14ac:dyDescent="0.3">
      <c r="A119" s="8"/>
      <c r="B119" s="18" t="s">
        <v>110</v>
      </c>
      <c r="C119" s="9"/>
      <c r="D119" s="12"/>
      <c r="E119" s="14">
        <f>C116</f>
        <v>0</v>
      </c>
      <c r="F119" s="14"/>
      <c r="G119" s="14"/>
    </row>
    <row r="120" spans="1:7" outlineLevel="1" x14ac:dyDescent="0.3">
      <c r="A120" s="8"/>
      <c r="B120" s="18" t="s">
        <v>111</v>
      </c>
      <c r="C120" s="9"/>
      <c r="D120" s="12"/>
      <c r="E120" s="14">
        <f>C116</f>
        <v>0</v>
      </c>
      <c r="F120" s="14"/>
      <c r="G120" s="14"/>
    </row>
    <row r="121" spans="1:7" outlineLevel="1" x14ac:dyDescent="0.3">
      <c r="A121" s="8"/>
      <c r="B121" s="18" t="s">
        <v>12</v>
      </c>
      <c r="C121" s="9"/>
      <c r="D121" s="5"/>
      <c r="E121" s="14">
        <f t="shared" si="7"/>
        <v>0</v>
      </c>
      <c r="F121" s="14"/>
      <c r="G121" s="14"/>
    </row>
    <row r="122" spans="1:7" outlineLevel="1" x14ac:dyDescent="0.3">
      <c r="A122" s="8"/>
      <c r="B122" s="18" t="s">
        <v>98</v>
      </c>
      <c r="C122" s="9"/>
      <c r="D122" s="5"/>
      <c r="E122" s="14">
        <f t="shared" si="7"/>
        <v>0</v>
      </c>
      <c r="F122" s="14"/>
      <c r="G122" s="14"/>
    </row>
    <row r="123" spans="1:7" outlineLevel="1" x14ac:dyDescent="0.3">
      <c r="A123" s="8"/>
      <c r="B123" s="18" t="s">
        <v>10</v>
      </c>
      <c r="C123" s="9"/>
      <c r="D123" s="5"/>
      <c r="E123" s="14">
        <f t="shared" si="7"/>
        <v>0</v>
      </c>
      <c r="F123" s="14"/>
      <c r="G123" s="14"/>
    </row>
    <row r="124" spans="1:7" outlineLevel="1" x14ac:dyDescent="0.3">
      <c r="B124" s="18" t="s">
        <v>103</v>
      </c>
      <c r="C124" s="9"/>
      <c r="D124" s="5"/>
      <c r="E124" s="14">
        <f t="shared" si="7"/>
        <v>0</v>
      </c>
      <c r="F124" s="14"/>
      <c r="G124" s="14"/>
    </row>
    <row r="125" spans="1:7" outlineLevel="1" x14ac:dyDescent="0.3">
      <c r="B125" s="18" t="s">
        <v>13</v>
      </c>
      <c r="C125" s="9"/>
      <c r="D125" s="5"/>
      <c r="E125" s="14">
        <f t="shared" si="7"/>
        <v>0</v>
      </c>
      <c r="F125" s="14"/>
      <c r="G125" s="14"/>
    </row>
    <row r="126" spans="1:7" outlineLevel="1" x14ac:dyDescent="0.3">
      <c r="B126" s="18" t="s">
        <v>104</v>
      </c>
      <c r="C126" s="9"/>
      <c r="D126" s="5"/>
      <c r="E126" s="14">
        <f t="shared" si="7"/>
        <v>0</v>
      </c>
      <c r="F126" s="14"/>
      <c r="G126" s="14"/>
    </row>
    <row r="127" spans="1:7" outlineLevel="1" x14ac:dyDescent="0.3">
      <c r="B127" s="18" t="s">
        <v>105</v>
      </c>
      <c r="C127" s="9"/>
      <c r="D127" s="5"/>
      <c r="E127" s="14">
        <f t="shared" si="7"/>
        <v>0</v>
      </c>
      <c r="F127" s="14"/>
      <c r="G127" s="14"/>
    </row>
    <row r="128" spans="1:7" ht="18" x14ac:dyDescent="0.35">
      <c r="A128" s="11" t="s">
        <v>35</v>
      </c>
      <c r="C128" s="9"/>
      <c r="D128" s="17"/>
      <c r="E128" s="15" t="s">
        <v>112</v>
      </c>
      <c r="F128" s="15">
        <f>SUM(E118:E127)</f>
        <v>0</v>
      </c>
      <c r="G128" s="14"/>
    </row>
    <row r="129" spans="1:7" x14ac:dyDescent="0.3">
      <c r="C129" s="9"/>
      <c r="D129" s="17"/>
      <c r="E129" s="14"/>
      <c r="F129" s="14"/>
      <c r="G129" s="14"/>
    </row>
    <row r="130" spans="1:7" outlineLevel="1" x14ac:dyDescent="0.3">
      <c r="A130" s="8" t="s">
        <v>17</v>
      </c>
      <c r="C130" s="9"/>
      <c r="D130" s="17"/>
      <c r="E130" s="14"/>
      <c r="F130" s="14"/>
      <c r="G130" s="14"/>
    </row>
    <row r="131" spans="1:7" ht="28.8" outlineLevel="1" x14ac:dyDescent="0.3">
      <c r="A131" s="8"/>
      <c r="B131" s="18" t="s">
        <v>113</v>
      </c>
      <c r="C131" s="5"/>
      <c r="D131" s="12"/>
      <c r="E131" s="14"/>
      <c r="F131" s="14"/>
      <c r="G131" s="14"/>
    </row>
    <row r="132" spans="1:7" outlineLevel="1" x14ac:dyDescent="0.3">
      <c r="A132" s="8"/>
      <c r="B132" s="18"/>
      <c r="C132" s="12"/>
      <c r="D132" s="12"/>
      <c r="E132" s="14"/>
      <c r="F132" s="14"/>
      <c r="G132" s="14"/>
    </row>
    <row r="133" spans="1:7" outlineLevel="1" x14ac:dyDescent="0.3">
      <c r="A133" s="8"/>
      <c r="B133" s="18" t="s">
        <v>10</v>
      </c>
      <c r="C133" s="9"/>
      <c r="D133" s="12"/>
      <c r="E133" s="14">
        <f>C131</f>
        <v>0</v>
      </c>
      <c r="F133" s="14"/>
      <c r="G133" s="14"/>
    </row>
    <row r="134" spans="1:7" outlineLevel="1" x14ac:dyDescent="0.3">
      <c r="A134" s="8"/>
      <c r="B134" s="18" t="s">
        <v>15</v>
      </c>
      <c r="C134" s="9"/>
      <c r="D134" s="12"/>
      <c r="E134" s="14">
        <f>C131</f>
        <v>0</v>
      </c>
      <c r="F134" s="14"/>
      <c r="G134" s="14"/>
    </row>
    <row r="135" spans="1:7" outlineLevel="1" x14ac:dyDescent="0.3">
      <c r="A135" s="8"/>
      <c r="B135" s="18" t="s">
        <v>14</v>
      </c>
      <c r="C135" s="9"/>
      <c r="D135" s="12"/>
      <c r="E135" s="14">
        <f>C131*42</f>
        <v>0</v>
      </c>
      <c r="F135" s="14"/>
      <c r="G135" s="14"/>
    </row>
    <row r="136" spans="1:7" outlineLevel="1" x14ac:dyDescent="0.3">
      <c r="A136" s="8"/>
      <c r="B136" s="18" t="s">
        <v>16</v>
      </c>
      <c r="C136" s="9"/>
      <c r="D136" s="5"/>
      <c r="E136" s="14">
        <f t="shared" si="7"/>
        <v>0</v>
      </c>
      <c r="F136" s="14"/>
      <c r="G136" s="14"/>
    </row>
    <row r="137" spans="1:7" outlineLevel="1" x14ac:dyDescent="0.3">
      <c r="A137" s="8"/>
      <c r="B137" s="18" t="s">
        <v>98</v>
      </c>
      <c r="C137" s="9"/>
      <c r="D137" s="5"/>
      <c r="E137" s="14">
        <f t="shared" si="7"/>
        <v>0</v>
      </c>
      <c r="F137" s="14"/>
      <c r="G137" s="14"/>
    </row>
    <row r="138" spans="1:7" ht="18" x14ac:dyDescent="0.35">
      <c r="A138" s="11" t="s">
        <v>17</v>
      </c>
      <c r="C138" s="9"/>
      <c r="D138" s="17"/>
      <c r="E138" s="15" t="s">
        <v>114</v>
      </c>
      <c r="F138" s="15">
        <f>SUM(E133:E137)</f>
        <v>0</v>
      </c>
      <c r="G138" s="14"/>
    </row>
    <row r="139" spans="1:7" x14ac:dyDescent="0.3">
      <c r="C139" s="9"/>
      <c r="D139" s="17"/>
      <c r="E139" s="14"/>
      <c r="F139" s="14"/>
      <c r="G139" s="14"/>
    </row>
    <row r="140" spans="1:7" outlineLevel="1" x14ac:dyDescent="0.3">
      <c r="A140" s="8" t="s">
        <v>18</v>
      </c>
      <c r="C140" s="9"/>
      <c r="D140" s="17"/>
      <c r="E140" s="14"/>
      <c r="F140" s="14"/>
      <c r="G140" s="14"/>
    </row>
    <row r="141" spans="1:7" outlineLevel="1" x14ac:dyDescent="0.3">
      <c r="A141" s="8"/>
      <c r="B141" s="9" t="s">
        <v>115</v>
      </c>
      <c r="C141" s="5"/>
      <c r="D141" s="12"/>
      <c r="E141" s="14"/>
      <c r="F141" s="14"/>
      <c r="G141" s="14"/>
    </row>
    <row r="142" spans="1:7" outlineLevel="1" x14ac:dyDescent="0.3">
      <c r="A142" s="8"/>
      <c r="C142" s="12"/>
      <c r="D142" s="12"/>
      <c r="E142" s="14"/>
      <c r="F142" s="14"/>
      <c r="G142" s="14"/>
    </row>
    <row r="143" spans="1:7" outlineLevel="1" x14ac:dyDescent="0.3">
      <c r="A143" s="8"/>
      <c r="B143" s="18" t="s">
        <v>98</v>
      </c>
      <c r="C143" s="9"/>
      <c r="D143" s="5"/>
      <c r="E143" s="14">
        <f t="shared" si="7"/>
        <v>0</v>
      </c>
      <c r="F143" s="14"/>
      <c r="G143" s="14"/>
    </row>
    <row r="144" spans="1:7" outlineLevel="1" x14ac:dyDescent="0.3">
      <c r="A144" s="8"/>
      <c r="B144" s="18" t="s">
        <v>13</v>
      </c>
      <c r="C144" s="9"/>
      <c r="D144" s="5"/>
      <c r="E144" s="14">
        <f t="shared" si="7"/>
        <v>0</v>
      </c>
      <c r="F144" s="14"/>
      <c r="G144" s="14"/>
    </row>
    <row r="145" spans="1:7" outlineLevel="1" x14ac:dyDescent="0.3">
      <c r="A145" s="8"/>
      <c r="B145" s="18" t="s">
        <v>90</v>
      </c>
      <c r="C145" s="9"/>
      <c r="D145" s="5"/>
      <c r="E145" s="14">
        <f t="shared" si="7"/>
        <v>0</v>
      </c>
      <c r="F145" s="14"/>
      <c r="G145" s="14"/>
    </row>
    <row r="146" spans="1:7" outlineLevel="1" x14ac:dyDescent="0.3">
      <c r="A146" s="8"/>
      <c r="B146" s="18" t="s">
        <v>91</v>
      </c>
      <c r="C146" s="9"/>
      <c r="D146" s="5"/>
      <c r="E146" s="14">
        <f t="shared" si="7"/>
        <v>0</v>
      </c>
      <c r="F146" s="14"/>
      <c r="G146" s="14"/>
    </row>
    <row r="147" spans="1:7" ht="18" x14ac:dyDescent="0.35">
      <c r="A147" s="11" t="s">
        <v>118</v>
      </c>
      <c r="B147" s="18"/>
      <c r="C147" s="9"/>
      <c r="D147" s="17"/>
      <c r="E147" s="15" t="s">
        <v>117</v>
      </c>
      <c r="F147" s="15">
        <f>SUM(E143:E146)</f>
        <v>0</v>
      </c>
      <c r="G147" s="14"/>
    </row>
    <row r="148" spans="1:7" x14ac:dyDescent="0.3">
      <c r="C148" s="9"/>
      <c r="D148" s="17"/>
      <c r="E148" s="14"/>
      <c r="F148" s="14"/>
      <c r="G148" s="14"/>
    </row>
    <row r="149" spans="1:7" outlineLevel="1" x14ac:dyDescent="0.3">
      <c r="A149" s="8" t="s">
        <v>19</v>
      </c>
      <c r="C149" s="9"/>
      <c r="D149" s="17"/>
      <c r="E149" s="14"/>
      <c r="F149" s="14"/>
      <c r="G149" s="14"/>
    </row>
    <row r="150" spans="1:7" ht="28.8" outlineLevel="1" x14ac:dyDescent="0.3">
      <c r="A150" s="8"/>
      <c r="B150" s="18" t="s">
        <v>119</v>
      </c>
      <c r="C150" s="5"/>
      <c r="D150" s="12"/>
      <c r="E150" s="14"/>
      <c r="F150" s="14"/>
      <c r="G150" s="14"/>
    </row>
    <row r="151" spans="1:7" outlineLevel="1" x14ac:dyDescent="0.3">
      <c r="A151" s="8"/>
      <c r="B151" s="18"/>
      <c r="C151" s="12"/>
      <c r="D151" s="12"/>
      <c r="E151" s="14"/>
      <c r="F151" s="14"/>
      <c r="G151" s="14"/>
    </row>
    <row r="152" spans="1:7" outlineLevel="1" x14ac:dyDescent="0.3">
      <c r="A152" s="8"/>
      <c r="B152" s="18" t="s">
        <v>98</v>
      </c>
      <c r="C152" s="9"/>
      <c r="D152" s="5"/>
      <c r="E152" s="14">
        <f t="shared" si="7"/>
        <v>0</v>
      </c>
      <c r="F152" s="14"/>
      <c r="G152" s="14"/>
    </row>
    <row r="153" spans="1:7" outlineLevel="1" x14ac:dyDescent="0.3">
      <c r="A153" s="8"/>
      <c r="B153" s="18" t="s">
        <v>13</v>
      </c>
      <c r="C153" s="9"/>
      <c r="D153" s="5"/>
      <c r="E153" s="14">
        <f t="shared" si="7"/>
        <v>0</v>
      </c>
      <c r="F153" s="14"/>
      <c r="G153" s="14"/>
    </row>
    <row r="154" spans="1:7" outlineLevel="1" x14ac:dyDescent="0.3">
      <c r="A154" s="8"/>
      <c r="B154" s="18" t="s">
        <v>90</v>
      </c>
      <c r="C154" s="9"/>
      <c r="D154" s="5"/>
      <c r="E154" s="14">
        <f t="shared" si="7"/>
        <v>0</v>
      </c>
      <c r="F154" s="14"/>
      <c r="G154" s="14"/>
    </row>
    <row r="155" spans="1:7" outlineLevel="1" x14ac:dyDescent="0.3">
      <c r="A155" s="8"/>
      <c r="B155" s="18" t="s">
        <v>91</v>
      </c>
      <c r="C155" s="9"/>
      <c r="D155" s="5"/>
      <c r="E155" s="14">
        <f t="shared" si="7"/>
        <v>0</v>
      </c>
      <c r="F155" s="14"/>
      <c r="G155" s="14"/>
    </row>
    <row r="156" spans="1:7" outlineLevel="1" x14ac:dyDescent="0.3">
      <c r="B156" s="18" t="s">
        <v>116</v>
      </c>
      <c r="C156" s="9"/>
      <c r="D156" s="5"/>
      <c r="E156" s="14">
        <f t="shared" si="7"/>
        <v>0</v>
      </c>
      <c r="F156" s="14"/>
      <c r="G156" s="14"/>
    </row>
    <row r="157" spans="1:7" ht="18" x14ac:dyDescent="0.35">
      <c r="A157" s="11" t="s">
        <v>19</v>
      </c>
      <c r="C157" s="9"/>
      <c r="D157" s="17"/>
      <c r="E157" s="15" t="s">
        <v>120</v>
      </c>
      <c r="F157" s="15">
        <f>SUM(E152:E156)</f>
        <v>0</v>
      </c>
      <c r="G157" s="14"/>
    </row>
    <row r="158" spans="1:7" x14ac:dyDescent="0.3">
      <c r="C158" s="9"/>
      <c r="D158" s="17"/>
      <c r="E158" s="14"/>
      <c r="F158" s="14"/>
      <c r="G158" s="14"/>
    </row>
    <row r="159" spans="1:7" outlineLevel="1" x14ac:dyDescent="0.3">
      <c r="A159" s="8" t="s">
        <v>121</v>
      </c>
      <c r="C159" s="9"/>
      <c r="D159" s="17"/>
      <c r="E159" s="14"/>
      <c r="F159" s="14"/>
      <c r="G159" s="14"/>
    </row>
    <row r="160" spans="1:7" outlineLevel="1" x14ac:dyDescent="0.3">
      <c r="A160" s="8"/>
      <c r="B160" s="18" t="s">
        <v>122</v>
      </c>
      <c r="C160" s="5"/>
      <c r="D160" s="12"/>
      <c r="E160" s="14"/>
      <c r="F160" s="14"/>
      <c r="G160" s="14"/>
    </row>
    <row r="161" spans="1:7" outlineLevel="1" x14ac:dyDescent="0.3">
      <c r="A161" s="8"/>
      <c r="C161" s="12"/>
      <c r="D161" s="12"/>
      <c r="E161" s="14"/>
      <c r="F161" s="14"/>
      <c r="G161" s="14"/>
    </row>
    <row r="162" spans="1:7" outlineLevel="1" x14ac:dyDescent="0.3">
      <c r="A162" s="8"/>
      <c r="B162" s="18" t="s">
        <v>20</v>
      </c>
      <c r="C162" s="9"/>
      <c r="D162" s="12"/>
      <c r="E162" s="14">
        <f>C160</f>
        <v>0</v>
      </c>
      <c r="F162" s="14"/>
      <c r="G162" s="14"/>
    </row>
    <row r="163" spans="1:7" outlineLevel="1" x14ac:dyDescent="0.3">
      <c r="A163" s="8"/>
      <c r="B163" s="18" t="s">
        <v>123</v>
      </c>
      <c r="C163" s="9"/>
      <c r="D163" s="12"/>
      <c r="E163" s="14">
        <f>C160</f>
        <v>0</v>
      </c>
      <c r="F163" s="14"/>
      <c r="G163" s="14"/>
    </row>
    <row r="164" spans="1:7" outlineLevel="1" x14ac:dyDescent="0.3">
      <c r="B164" s="9" t="s">
        <v>124</v>
      </c>
      <c r="C164" s="9"/>
      <c r="D164" s="12"/>
      <c r="E164" s="14">
        <f>C160</f>
        <v>0</v>
      </c>
      <c r="F164" s="14"/>
      <c r="G164" s="14"/>
    </row>
    <row r="165" spans="1:7" outlineLevel="1" x14ac:dyDescent="0.3">
      <c r="B165" s="9" t="s">
        <v>125</v>
      </c>
      <c r="C165" s="9"/>
      <c r="D165" s="5"/>
      <c r="E165" s="14">
        <f t="shared" si="7"/>
        <v>0</v>
      </c>
      <c r="F165" s="14"/>
      <c r="G165" s="14"/>
    </row>
    <row r="166" spans="1:7" outlineLevel="1" x14ac:dyDescent="0.3">
      <c r="B166" s="9" t="s">
        <v>127</v>
      </c>
      <c r="C166" s="9"/>
      <c r="D166" s="5"/>
      <c r="E166" s="14">
        <f t="shared" si="7"/>
        <v>0</v>
      </c>
      <c r="F166" s="14"/>
      <c r="G166" s="14"/>
    </row>
    <row r="167" spans="1:7" ht="18" x14ac:dyDescent="0.35">
      <c r="A167" s="11" t="s">
        <v>121</v>
      </c>
      <c r="C167" s="9"/>
      <c r="D167" s="17"/>
      <c r="E167" s="15" t="s">
        <v>126</v>
      </c>
      <c r="F167" s="15">
        <f>SUM(E162:E166)</f>
        <v>0</v>
      </c>
      <c r="G167" s="14"/>
    </row>
    <row r="168" spans="1:7" x14ac:dyDescent="0.3">
      <c r="C168" s="9"/>
      <c r="D168" s="17"/>
      <c r="E168" s="14"/>
      <c r="F168" s="14"/>
      <c r="G168" s="14"/>
    </row>
    <row r="169" spans="1:7" outlineLevel="1" x14ac:dyDescent="0.3">
      <c r="A169" s="20" t="s">
        <v>129</v>
      </c>
      <c r="C169" s="9"/>
      <c r="D169" s="17"/>
      <c r="E169" s="14"/>
      <c r="F169" s="14"/>
      <c r="G169" s="14"/>
    </row>
    <row r="170" spans="1:7" outlineLevel="1" x14ac:dyDescent="0.3">
      <c r="A170" s="8"/>
      <c r="B170" s="18" t="s">
        <v>128</v>
      </c>
      <c r="C170" s="5"/>
      <c r="D170" s="12"/>
      <c r="E170" s="14"/>
      <c r="F170" s="14"/>
      <c r="G170" s="14"/>
    </row>
    <row r="171" spans="1:7" outlineLevel="1" x14ac:dyDescent="0.3">
      <c r="A171" s="8"/>
      <c r="B171" s="18"/>
      <c r="C171" s="12"/>
      <c r="D171" s="12"/>
      <c r="E171" s="14"/>
      <c r="F171" s="14"/>
      <c r="G171" s="14"/>
    </row>
    <row r="172" spans="1:7" outlineLevel="1" x14ac:dyDescent="0.3">
      <c r="A172" s="8"/>
      <c r="B172" s="18" t="s">
        <v>21</v>
      </c>
      <c r="C172" s="9"/>
      <c r="D172" s="5"/>
      <c r="E172" s="14">
        <f t="shared" si="7"/>
        <v>0</v>
      </c>
      <c r="F172" s="14"/>
      <c r="G172" s="14"/>
    </row>
    <row r="173" spans="1:7" outlineLevel="1" x14ac:dyDescent="0.3">
      <c r="A173" s="8"/>
      <c r="B173" s="18" t="s">
        <v>22</v>
      </c>
      <c r="C173" s="9"/>
      <c r="D173" s="5"/>
      <c r="E173" s="14">
        <f t="shared" si="7"/>
        <v>0</v>
      </c>
      <c r="F173" s="14"/>
      <c r="G173" s="14"/>
    </row>
    <row r="174" spans="1:7" outlineLevel="1" x14ac:dyDescent="0.3">
      <c r="B174" s="18" t="s">
        <v>23</v>
      </c>
      <c r="C174" s="9"/>
      <c r="D174" s="5"/>
      <c r="E174" s="14">
        <f t="shared" si="7"/>
        <v>0</v>
      </c>
      <c r="F174" s="14"/>
      <c r="G174" s="14"/>
    </row>
    <row r="175" spans="1:7" ht="18" x14ac:dyDescent="0.35">
      <c r="A175" s="11" t="s">
        <v>129</v>
      </c>
      <c r="C175" s="9"/>
      <c r="D175" s="17"/>
      <c r="E175" s="15" t="s">
        <v>130</v>
      </c>
      <c r="F175" s="15">
        <f>SUM(E172:E174)</f>
        <v>0</v>
      </c>
      <c r="G175" s="14"/>
    </row>
    <row r="176" spans="1:7" x14ac:dyDescent="0.3">
      <c r="C176" s="9"/>
      <c r="D176" s="17"/>
      <c r="E176" s="14"/>
      <c r="F176" s="14"/>
      <c r="G176" s="14"/>
    </row>
    <row r="177" spans="1:7" outlineLevel="1" x14ac:dyDescent="0.3">
      <c r="A177" s="8" t="s">
        <v>24</v>
      </c>
      <c r="C177" s="9"/>
      <c r="D177" s="17"/>
      <c r="E177" s="14"/>
      <c r="F177" s="14"/>
      <c r="G177" s="14"/>
    </row>
    <row r="178" spans="1:7" outlineLevel="1" x14ac:dyDescent="0.3">
      <c r="A178" s="8"/>
      <c r="B178" s="18" t="s">
        <v>131</v>
      </c>
      <c r="C178" s="5"/>
      <c r="D178" s="12"/>
      <c r="E178" s="14"/>
      <c r="F178" s="14"/>
      <c r="G178" s="14"/>
    </row>
    <row r="179" spans="1:7" outlineLevel="1" x14ac:dyDescent="0.3">
      <c r="A179" s="8"/>
      <c r="B179" s="18"/>
      <c r="C179" s="12"/>
      <c r="D179" s="12"/>
      <c r="E179" s="14"/>
      <c r="F179" s="14"/>
      <c r="G179" s="14"/>
    </row>
    <row r="180" spans="1:7" outlineLevel="1" x14ac:dyDescent="0.3">
      <c r="A180" s="8"/>
      <c r="B180" s="18" t="s">
        <v>132</v>
      </c>
      <c r="C180" s="9"/>
      <c r="D180" s="12"/>
      <c r="E180" s="14">
        <f>C178*18</f>
        <v>0</v>
      </c>
      <c r="F180" s="14"/>
      <c r="G180" s="14"/>
    </row>
    <row r="181" spans="1:7" outlineLevel="1" x14ac:dyDescent="0.3">
      <c r="B181" s="18" t="s">
        <v>135</v>
      </c>
      <c r="C181" s="9"/>
      <c r="D181" s="5"/>
      <c r="E181" s="14">
        <f t="shared" ref="E181:E263" si="8">D181</f>
        <v>0</v>
      </c>
      <c r="F181" s="14"/>
      <c r="G181" s="14"/>
    </row>
    <row r="182" spans="1:7" outlineLevel="1" x14ac:dyDescent="0.3">
      <c r="B182" s="18" t="s">
        <v>133</v>
      </c>
      <c r="C182" s="9"/>
      <c r="D182" s="5"/>
      <c r="E182" s="14">
        <f t="shared" si="8"/>
        <v>0</v>
      </c>
      <c r="F182" s="14"/>
      <c r="G182" s="14"/>
    </row>
    <row r="183" spans="1:7" outlineLevel="1" x14ac:dyDescent="0.3">
      <c r="B183" s="18" t="s">
        <v>134</v>
      </c>
      <c r="C183" s="9"/>
      <c r="D183" s="5"/>
      <c r="E183" s="14">
        <f t="shared" si="8"/>
        <v>0</v>
      </c>
      <c r="F183" s="14"/>
      <c r="G183" s="14"/>
    </row>
    <row r="184" spans="1:7" ht="18" x14ac:dyDescent="0.35">
      <c r="A184" s="11" t="s">
        <v>24</v>
      </c>
      <c r="C184" s="9"/>
      <c r="D184" s="17"/>
      <c r="E184" s="15" t="s">
        <v>136</v>
      </c>
      <c r="F184" s="15">
        <f>SUM(E180:E183)</f>
        <v>0</v>
      </c>
      <c r="G184" s="14"/>
    </row>
    <row r="185" spans="1:7" x14ac:dyDescent="0.3">
      <c r="C185" s="9"/>
      <c r="D185" s="17"/>
      <c r="E185" s="14"/>
      <c r="F185" s="14"/>
      <c r="G185" s="14"/>
    </row>
    <row r="186" spans="1:7" outlineLevel="1" x14ac:dyDescent="0.3">
      <c r="A186" s="8" t="s">
        <v>29</v>
      </c>
      <c r="C186" s="9"/>
      <c r="D186" s="17"/>
      <c r="E186" s="14"/>
      <c r="F186" s="14"/>
      <c r="G186" s="14"/>
    </row>
    <row r="187" spans="1:7" outlineLevel="1" x14ac:dyDescent="0.3">
      <c r="A187" s="8"/>
      <c r="B187" s="18" t="s">
        <v>137</v>
      </c>
      <c r="C187" s="5"/>
      <c r="D187" s="12"/>
      <c r="E187" s="14"/>
      <c r="F187" s="14"/>
      <c r="G187" s="14"/>
    </row>
    <row r="188" spans="1:7" outlineLevel="1" x14ac:dyDescent="0.3">
      <c r="A188" s="8"/>
      <c r="B188" s="18"/>
      <c r="C188" s="12"/>
      <c r="D188" s="12"/>
      <c r="E188" s="14"/>
      <c r="F188" s="14"/>
      <c r="G188" s="14"/>
    </row>
    <row r="189" spans="1:7" outlineLevel="1" x14ac:dyDescent="0.3">
      <c r="A189" s="8"/>
      <c r="B189" s="18" t="s">
        <v>138</v>
      </c>
      <c r="C189" s="9"/>
      <c r="D189" s="12"/>
      <c r="E189" s="14">
        <f>C187*6</f>
        <v>0</v>
      </c>
      <c r="F189" s="14"/>
      <c r="G189" s="14"/>
    </row>
    <row r="190" spans="1:7" ht="28.8" outlineLevel="1" x14ac:dyDescent="0.3">
      <c r="B190" s="18" t="s">
        <v>139</v>
      </c>
      <c r="C190" s="9"/>
      <c r="D190" s="5"/>
      <c r="E190" s="14">
        <f t="shared" si="8"/>
        <v>0</v>
      </c>
      <c r="F190" s="14"/>
      <c r="G190" s="14"/>
    </row>
    <row r="191" spans="1:7" outlineLevel="1" x14ac:dyDescent="0.3">
      <c r="B191" s="18" t="s">
        <v>140</v>
      </c>
      <c r="C191" s="9"/>
      <c r="D191" s="5"/>
      <c r="E191" s="14">
        <f t="shared" si="8"/>
        <v>0</v>
      </c>
      <c r="F191" s="14"/>
      <c r="G191" s="14"/>
    </row>
    <row r="192" spans="1:7" outlineLevel="1" x14ac:dyDescent="0.3">
      <c r="B192" s="18" t="s">
        <v>141</v>
      </c>
      <c r="C192" s="9"/>
      <c r="D192" s="5"/>
      <c r="E192" s="14">
        <f t="shared" si="8"/>
        <v>0</v>
      </c>
      <c r="F192" s="14"/>
      <c r="G192" s="14"/>
    </row>
    <row r="193" spans="1:7" outlineLevel="1" x14ac:dyDescent="0.3">
      <c r="B193" s="18" t="s">
        <v>142</v>
      </c>
      <c r="C193" s="9"/>
      <c r="D193" s="5"/>
      <c r="E193" s="14">
        <f>D193*2</f>
        <v>0</v>
      </c>
      <c r="F193" s="14"/>
      <c r="G193" s="14"/>
    </row>
    <row r="194" spans="1:7" outlineLevel="1" x14ac:dyDescent="0.3">
      <c r="B194" s="18" t="s">
        <v>143</v>
      </c>
      <c r="C194" s="9"/>
      <c r="D194" s="5"/>
      <c r="E194" s="14">
        <f t="shared" si="8"/>
        <v>0</v>
      </c>
      <c r="F194" s="14"/>
      <c r="G194" s="14"/>
    </row>
    <row r="195" spans="1:7" outlineLevel="1" x14ac:dyDescent="0.3">
      <c r="B195" s="18" t="s">
        <v>144</v>
      </c>
      <c r="C195" s="9"/>
      <c r="D195" s="5"/>
      <c r="E195" s="14">
        <f t="shared" si="8"/>
        <v>0</v>
      </c>
      <c r="F195" s="14"/>
      <c r="G195" s="14"/>
    </row>
    <row r="196" spans="1:7" ht="18" x14ac:dyDescent="0.35">
      <c r="A196" s="11" t="s">
        <v>29</v>
      </c>
      <c r="C196" s="9"/>
      <c r="D196" s="17"/>
      <c r="E196" s="15" t="s">
        <v>145</v>
      </c>
      <c r="F196" s="15">
        <f>SUM(E189:E195)</f>
        <v>0</v>
      </c>
      <c r="G196" s="14"/>
    </row>
    <row r="197" spans="1:7" x14ac:dyDescent="0.3">
      <c r="C197" s="9"/>
      <c r="D197" s="17"/>
      <c r="E197" s="14"/>
      <c r="F197" s="14"/>
      <c r="G197" s="14"/>
    </row>
    <row r="198" spans="1:7" outlineLevel="1" x14ac:dyDescent="0.3">
      <c r="A198" s="8" t="s">
        <v>189</v>
      </c>
      <c r="C198" s="9"/>
      <c r="D198" s="17"/>
      <c r="E198" s="14"/>
      <c r="F198" s="14"/>
      <c r="G198" s="14"/>
    </row>
    <row r="199" spans="1:7" outlineLevel="1" x14ac:dyDescent="0.3">
      <c r="A199" s="8"/>
      <c r="B199" s="18" t="s">
        <v>190</v>
      </c>
      <c r="C199" s="5"/>
      <c r="D199" s="12"/>
      <c r="E199" s="14"/>
      <c r="F199" s="14"/>
      <c r="G199" s="14"/>
    </row>
    <row r="200" spans="1:7" outlineLevel="1" x14ac:dyDescent="0.3">
      <c r="A200" s="8"/>
      <c r="B200" s="18"/>
      <c r="C200" s="12"/>
      <c r="D200" s="12"/>
      <c r="E200" s="14"/>
      <c r="F200" s="14"/>
      <c r="G200" s="14"/>
    </row>
    <row r="201" spans="1:7" outlineLevel="1" x14ac:dyDescent="0.3">
      <c r="A201" s="8"/>
      <c r="B201" s="18" t="s">
        <v>191</v>
      </c>
      <c r="C201" s="9"/>
      <c r="D201" s="12"/>
      <c r="E201" s="14">
        <f>C199*2</f>
        <v>0</v>
      </c>
      <c r="F201" s="14"/>
      <c r="G201" s="14"/>
    </row>
    <row r="202" spans="1:7" outlineLevel="1" x14ac:dyDescent="0.3">
      <c r="B202" s="18" t="s">
        <v>192</v>
      </c>
      <c r="C202" s="9"/>
      <c r="D202" s="5"/>
      <c r="E202" s="14">
        <f t="shared" ref="E202:E204" si="9">D202</f>
        <v>0</v>
      </c>
      <c r="F202" s="14"/>
      <c r="G202" s="14"/>
    </row>
    <row r="203" spans="1:7" outlineLevel="1" x14ac:dyDescent="0.3">
      <c r="B203" s="18" t="s">
        <v>193</v>
      </c>
      <c r="C203" s="9"/>
      <c r="D203" s="5"/>
      <c r="E203" s="14">
        <f t="shared" si="9"/>
        <v>0</v>
      </c>
      <c r="F203" s="14"/>
      <c r="G203" s="14"/>
    </row>
    <row r="204" spans="1:7" outlineLevel="1" x14ac:dyDescent="0.3">
      <c r="B204" s="18" t="s">
        <v>90</v>
      </c>
      <c r="C204" s="9"/>
      <c r="D204" s="5"/>
      <c r="E204" s="14">
        <f t="shared" si="9"/>
        <v>0</v>
      </c>
      <c r="F204" s="14"/>
      <c r="G204" s="14"/>
    </row>
    <row r="205" spans="1:7" outlineLevel="1" x14ac:dyDescent="0.3">
      <c r="B205" s="18" t="s">
        <v>194</v>
      </c>
      <c r="C205" s="9"/>
      <c r="D205" s="5"/>
      <c r="E205" s="14">
        <f>D205</f>
        <v>0</v>
      </c>
      <c r="F205" s="14"/>
      <c r="G205" s="14"/>
    </row>
    <row r="206" spans="1:7" outlineLevel="1" x14ac:dyDescent="0.3">
      <c r="B206" s="18" t="s">
        <v>195</v>
      </c>
      <c r="C206" s="9"/>
      <c r="D206" s="5"/>
      <c r="E206" s="14">
        <f t="shared" ref="E206:E207" si="10">D206</f>
        <v>0</v>
      </c>
      <c r="F206" s="14"/>
      <c r="G206" s="14"/>
    </row>
    <row r="207" spans="1:7" outlineLevel="1" x14ac:dyDescent="0.3">
      <c r="B207" s="18" t="s">
        <v>196</v>
      </c>
      <c r="C207" s="9"/>
      <c r="D207" s="5"/>
      <c r="E207" s="14">
        <f t="shared" si="10"/>
        <v>0</v>
      </c>
      <c r="F207" s="14"/>
      <c r="G207" s="14"/>
    </row>
    <row r="208" spans="1:7" outlineLevel="1" x14ac:dyDescent="0.3">
      <c r="B208" s="18" t="s">
        <v>197</v>
      </c>
      <c r="C208" s="9"/>
      <c r="D208" s="5"/>
      <c r="E208" s="14">
        <f t="shared" ref="E208:E209" si="11">D208</f>
        <v>0</v>
      </c>
      <c r="F208" s="14"/>
      <c r="G208" s="14"/>
    </row>
    <row r="209" spans="1:7" outlineLevel="1" x14ac:dyDescent="0.3">
      <c r="B209" s="18" t="s">
        <v>198</v>
      </c>
      <c r="C209" s="9"/>
      <c r="D209" s="5"/>
      <c r="E209" s="14">
        <f t="shared" si="11"/>
        <v>0</v>
      </c>
      <c r="F209" s="14"/>
      <c r="G209" s="14"/>
    </row>
    <row r="210" spans="1:7" ht="18" x14ac:dyDescent="0.35">
      <c r="A210" s="11" t="s">
        <v>189</v>
      </c>
      <c r="C210" s="9"/>
      <c r="D210" s="17"/>
      <c r="E210" s="15" t="s">
        <v>199</v>
      </c>
      <c r="F210" s="15">
        <f>SUM(E201:E209)</f>
        <v>0</v>
      </c>
      <c r="G210" s="14"/>
    </row>
    <row r="211" spans="1:7" x14ac:dyDescent="0.3">
      <c r="C211" s="9"/>
      <c r="D211" s="17"/>
      <c r="E211" s="14"/>
      <c r="F211" s="14"/>
      <c r="G211" s="14"/>
    </row>
    <row r="212" spans="1:7" outlineLevel="1" x14ac:dyDescent="0.3">
      <c r="A212" s="8" t="s">
        <v>30</v>
      </c>
      <c r="C212" s="9"/>
      <c r="D212" s="17"/>
      <c r="E212" s="14"/>
      <c r="F212" s="14"/>
      <c r="G212" s="14"/>
    </row>
    <row r="213" spans="1:7" outlineLevel="1" x14ac:dyDescent="0.3">
      <c r="A213" s="8"/>
      <c r="B213" s="18" t="s">
        <v>147</v>
      </c>
      <c r="C213" s="5"/>
      <c r="D213" s="12"/>
      <c r="E213" s="14"/>
      <c r="F213" s="14"/>
      <c r="G213" s="14"/>
    </row>
    <row r="214" spans="1:7" outlineLevel="1" x14ac:dyDescent="0.3">
      <c r="A214" s="8"/>
      <c r="B214" s="18"/>
      <c r="C214" s="12"/>
      <c r="D214" s="12"/>
      <c r="E214" s="14"/>
      <c r="F214" s="14"/>
      <c r="G214" s="14"/>
    </row>
    <row r="215" spans="1:7" outlineLevel="1" x14ac:dyDescent="0.3">
      <c r="A215" s="8"/>
      <c r="B215" s="18" t="s">
        <v>138</v>
      </c>
      <c r="C215" s="9"/>
      <c r="D215" s="12"/>
      <c r="E215" s="14">
        <f>C213</f>
        <v>0</v>
      </c>
      <c r="F215" s="14"/>
      <c r="G215" s="14"/>
    </row>
    <row r="216" spans="1:7" outlineLevel="1" x14ac:dyDescent="0.3">
      <c r="B216" s="18" t="s">
        <v>72</v>
      </c>
      <c r="C216" s="9"/>
      <c r="D216" s="5"/>
      <c r="E216" s="14">
        <f t="shared" si="8"/>
        <v>0</v>
      </c>
      <c r="F216" s="14"/>
      <c r="G216" s="14"/>
    </row>
    <row r="217" spans="1:7" outlineLevel="1" x14ac:dyDescent="0.3">
      <c r="B217" s="18" t="s">
        <v>146</v>
      </c>
      <c r="C217" s="9"/>
      <c r="D217" s="12"/>
      <c r="E217" s="14">
        <f>C213*4</f>
        <v>0</v>
      </c>
      <c r="F217" s="14"/>
      <c r="G217" s="14"/>
    </row>
    <row r="218" spans="1:7" outlineLevel="1" x14ac:dyDescent="0.3">
      <c r="B218" s="18" t="s">
        <v>75</v>
      </c>
      <c r="C218" s="9"/>
      <c r="D218" s="12"/>
      <c r="E218" s="14">
        <f>C213*20</f>
        <v>0</v>
      </c>
      <c r="F218" s="14"/>
      <c r="G218" s="14"/>
    </row>
    <row r="219" spans="1:7" ht="18" x14ac:dyDescent="0.35">
      <c r="A219" s="11" t="s">
        <v>30</v>
      </c>
      <c r="C219" s="9"/>
      <c r="D219" s="17"/>
      <c r="E219" s="15" t="s">
        <v>148</v>
      </c>
      <c r="F219" s="15">
        <f>SUM(E215:E218)</f>
        <v>0</v>
      </c>
      <c r="G219" s="14"/>
    </row>
    <row r="220" spans="1:7" x14ac:dyDescent="0.3">
      <c r="C220" s="9"/>
      <c r="D220" s="17"/>
      <c r="E220" s="14"/>
      <c r="F220" s="14"/>
      <c r="G220" s="14"/>
    </row>
    <row r="221" spans="1:7" outlineLevel="1" x14ac:dyDescent="0.3">
      <c r="A221" s="8" t="s">
        <v>25</v>
      </c>
      <c r="C221" s="9"/>
      <c r="D221" s="17"/>
      <c r="E221" s="14"/>
      <c r="F221" s="14"/>
      <c r="G221" s="14"/>
    </row>
    <row r="222" spans="1:7" outlineLevel="1" x14ac:dyDescent="0.3">
      <c r="A222" s="8"/>
      <c r="B222" s="18" t="s">
        <v>149</v>
      </c>
      <c r="C222" s="5"/>
      <c r="D222" s="12"/>
      <c r="E222" s="14"/>
      <c r="F222" s="14"/>
      <c r="G222" s="14"/>
    </row>
    <row r="223" spans="1:7" outlineLevel="1" x14ac:dyDescent="0.3">
      <c r="A223" s="8"/>
      <c r="B223" s="18"/>
      <c r="C223" s="12"/>
      <c r="D223" s="12"/>
      <c r="E223" s="14"/>
      <c r="F223" s="14"/>
      <c r="G223" s="14"/>
    </row>
    <row r="224" spans="1:7" outlineLevel="1" x14ac:dyDescent="0.3">
      <c r="A224" s="8"/>
      <c r="B224" s="18" t="s">
        <v>150</v>
      </c>
      <c r="C224" s="9"/>
      <c r="D224" s="12"/>
      <c r="E224" s="14">
        <f>C222*2</f>
        <v>0</v>
      </c>
      <c r="F224" s="14"/>
      <c r="G224" s="14"/>
    </row>
    <row r="225" spans="1:7" outlineLevel="1" x14ac:dyDescent="0.3">
      <c r="B225" s="18" t="s">
        <v>151</v>
      </c>
      <c r="C225" s="9"/>
      <c r="D225" s="5"/>
      <c r="E225" s="14">
        <f t="shared" si="8"/>
        <v>0</v>
      </c>
      <c r="F225" s="14"/>
      <c r="G225" s="14"/>
    </row>
    <row r="226" spans="1:7" outlineLevel="1" x14ac:dyDescent="0.3">
      <c r="B226" s="18" t="s">
        <v>152</v>
      </c>
      <c r="C226" s="9"/>
      <c r="D226" s="5"/>
      <c r="E226" s="14">
        <f t="shared" si="8"/>
        <v>0</v>
      </c>
      <c r="F226" s="14"/>
      <c r="G226" s="14"/>
    </row>
    <row r="227" spans="1:7" ht="28.8" outlineLevel="1" x14ac:dyDescent="0.3">
      <c r="B227" s="18" t="s">
        <v>153</v>
      </c>
      <c r="C227" s="9"/>
      <c r="D227" s="5"/>
      <c r="E227" s="14">
        <f t="shared" si="8"/>
        <v>0</v>
      </c>
      <c r="F227" s="14"/>
      <c r="G227" s="14"/>
    </row>
    <row r="228" spans="1:7" outlineLevel="1" x14ac:dyDescent="0.3">
      <c r="B228" s="21" t="s">
        <v>154</v>
      </c>
      <c r="C228" s="9"/>
      <c r="D228" s="5"/>
      <c r="E228" s="14">
        <f t="shared" si="8"/>
        <v>0</v>
      </c>
      <c r="F228" s="14"/>
      <c r="G228" s="14"/>
    </row>
    <row r="229" spans="1:7" ht="18" x14ac:dyDescent="0.35">
      <c r="A229" s="22" t="s">
        <v>156</v>
      </c>
      <c r="C229" s="9"/>
      <c r="D229" s="17"/>
      <c r="E229" s="15" t="s">
        <v>155</v>
      </c>
      <c r="F229" s="15">
        <f>SUM(E224:E228)</f>
        <v>0</v>
      </c>
      <c r="G229" s="14"/>
    </row>
    <row r="230" spans="1:7" x14ac:dyDescent="0.3">
      <c r="C230" s="9"/>
      <c r="D230" s="17"/>
      <c r="E230" s="14"/>
      <c r="F230" s="14"/>
      <c r="G230" s="14"/>
    </row>
    <row r="231" spans="1:7" outlineLevel="1" x14ac:dyDescent="0.3">
      <c r="A231" s="8" t="s">
        <v>26</v>
      </c>
      <c r="C231" s="9"/>
      <c r="D231" s="17"/>
      <c r="E231" s="14"/>
      <c r="F231" s="14"/>
      <c r="G231" s="14"/>
    </row>
    <row r="232" spans="1:7" outlineLevel="1" x14ac:dyDescent="0.3">
      <c r="A232" s="8"/>
      <c r="B232" s="18" t="s">
        <v>157</v>
      </c>
      <c r="C232" s="5"/>
      <c r="D232" s="12"/>
      <c r="E232" s="14"/>
      <c r="F232" s="14"/>
      <c r="G232" s="14"/>
    </row>
    <row r="233" spans="1:7" outlineLevel="1" x14ac:dyDescent="0.3">
      <c r="A233" s="8"/>
      <c r="B233" s="18"/>
      <c r="C233" s="12"/>
      <c r="D233" s="12"/>
      <c r="E233" s="14"/>
      <c r="F233" s="14"/>
      <c r="G233" s="14"/>
    </row>
    <row r="234" spans="1:7" outlineLevel="1" x14ac:dyDescent="0.3">
      <c r="A234" s="8"/>
      <c r="B234" s="18" t="s">
        <v>158</v>
      </c>
      <c r="C234" s="9"/>
      <c r="D234" s="5"/>
      <c r="E234" s="14">
        <f t="shared" si="8"/>
        <v>0</v>
      </c>
      <c r="F234" s="14"/>
      <c r="G234" s="14"/>
    </row>
    <row r="235" spans="1:7" ht="18" x14ac:dyDescent="0.35">
      <c r="A235" s="11" t="s">
        <v>26</v>
      </c>
      <c r="C235" s="9"/>
      <c r="D235" s="17"/>
      <c r="E235" s="15" t="s">
        <v>159</v>
      </c>
      <c r="F235" s="15">
        <f>SUM(E234)</f>
        <v>0</v>
      </c>
      <c r="G235" s="14"/>
    </row>
    <row r="236" spans="1:7" x14ac:dyDescent="0.3">
      <c r="C236" s="9"/>
      <c r="D236" s="17"/>
      <c r="E236" s="14"/>
      <c r="F236" s="14"/>
      <c r="G236" s="14"/>
    </row>
    <row r="237" spans="1:7" outlineLevel="1" x14ac:dyDescent="0.3">
      <c r="A237" s="8" t="s">
        <v>27</v>
      </c>
      <c r="C237" s="9"/>
      <c r="D237" s="17"/>
      <c r="E237" s="14"/>
      <c r="F237" s="14"/>
      <c r="G237" s="14"/>
    </row>
    <row r="238" spans="1:7" outlineLevel="1" x14ac:dyDescent="0.3">
      <c r="A238" s="8"/>
      <c r="B238" s="18" t="s">
        <v>160</v>
      </c>
      <c r="C238" s="5"/>
      <c r="D238" s="12"/>
      <c r="E238" s="14"/>
      <c r="F238" s="14"/>
      <c r="G238" s="14"/>
    </row>
    <row r="239" spans="1:7" outlineLevel="1" x14ac:dyDescent="0.3">
      <c r="A239" s="8"/>
      <c r="B239" s="18"/>
      <c r="C239" s="12"/>
      <c r="D239" s="12"/>
      <c r="E239" s="14"/>
      <c r="F239" s="14"/>
      <c r="G239" s="14"/>
    </row>
    <row r="240" spans="1:7" outlineLevel="1" x14ac:dyDescent="0.3">
      <c r="A240" s="8"/>
      <c r="B240" s="18" t="s">
        <v>161</v>
      </c>
      <c r="C240" s="9"/>
      <c r="D240" s="5"/>
      <c r="E240" s="14">
        <f t="shared" si="8"/>
        <v>0</v>
      </c>
      <c r="F240" s="14"/>
      <c r="G240" s="14"/>
    </row>
    <row r="241" spans="1:7" ht="18" x14ac:dyDescent="0.35">
      <c r="A241" s="11" t="s">
        <v>27</v>
      </c>
      <c r="C241" s="9"/>
      <c r="D241" s="17"/>
      <c r="E241" s="23" t="s">
        <v>162</v>
      </c>
      <c r="F241" s="15">
        <f>SUM(E240)</f>
        <v>0</v>
      </c>
      <c r="G241" s="14"/>
    </row>
    <row r="242" spans="1:7" x14ac:dyDescent="0.3">
      <c r="C242" s="9"/>
      <c r="D242" s="17"/>
      <c r="E242" s="14"/>
      <c r="F242" s="14"/>
      <c r="G242" s="14"/>
    </row>
    <row r="243" spans="1:7" outlineLevel="1" x14ac:dyDescent="0.3">
      <c r="A243" s="20" t="s">
        <v>164</v>
      </c>
      <c r="C243" s="9"/>
      <c r="D243" s="17"/>
      <c r="E243" s="14"/>
      <c r="F243" s="14"/>
      <c r="G243" s="14"/>
    </row>
    <row r="244" spans="1:7" outlineLevel="1" x14ac:dyDescent="0.3">
      <c r="A244" s="8"/>
      <c r="B244" s="18" t="s">
        <v>165</v>
      </c>
      <c r="C244" s="5"/>
      <c r="D244" s="12"/>
      <c r="E244" s="14"/>
      <c r="F244" s="14"/>
      <c r="G244" s="14"/>
    </row>
    <row r="245" spans="1:7" outlineLevel="1" x14ac:dyDescent="0.3">
      <c r="A245" s="8"/>
      <c r="B245" s="18"/>
      <c r="C245" s="12"/>
      <c r="D245" s="12"/>
      <c r="E245" s="14"/>
      <c r="F245" s="14"/>
      <c r="G245" s="14"/>
    </row>
    <row r="246" spans="1:7" outlineLevel="1" x14ac:dyDescent="0.3">
      <c r="A246" s="8"/>
      <c r="B246" s="18" t="s">
        <v>166</v>
      </c>
      <c r="C246" s="9"/>
      <c r="D246" s="12"/>
      <c r="E246" s="14">
        <f>C244*15</f>
        <v>0</v>
      </c>
      <c r="F246" s="14"/>
      <c r="G246" s="14"/>
    </row>
    <row r="247" spans="1:7" outlineLevel="1" x14ac:dyDescent="0.3">
      <c r="B247" s="18" t="s">
        <v>167</v>
      </c>
      <c r="C247" s="9"/>
      <c r="D247" s="12"/>
      <c r="E247" s="14">
        <f>C244*8</f>
        <v>0</v>
      </c>
      <c r="F247" s="14"/>
      <c r="G247" s="14"/>
    </row>
    <row r="248" spans="1:7" outlineLevel="1" x14ac:dyDescent="0.3">
      <c r="B248" s="18" t="s">
        <v>168</v>
      </c>
      <c r="C248" s="9"/>
      <c r="D248" s="12"/>
      <c r="E248" s="14">
        <f>C244*2</f>
        <v>0</v>
      </c>
      <c r="F248" s="14"/>
      <c r="G248" s="14"/>
    </row>
    <row r="249" spans="1:7" ht="28.8" outlineLevel="1" x14ac:dyDescent="0.3">
      <c r="B249" s="18" t="s">
        <v>169</v>
      </c>
      <c r="C249" s="9"/>
      <c r="D249" s="5"/>
      <c r="E249" s="14">
        <f t="shared" si="8"/>
        <v>0</v>
      </c>
      <c r="F249" s="14"/>
      <c r="G249" s="14"/>
    </row>
    <row r="250" spans="1:7" ht="28.8" outlineLevel="1" x14ac:dyDescent="0.3">
      <c r="B250" s="18" t="s">
        <v>170</v>
      </c>
      <c r="C250" s="9"/>
      <c r="D250" s="5"/>
      <c r="E250" s="14">
        <f t="shared" si="8"/>
        <v>0</v>
      </c>
      <c r="F250" s="14"/>
      <c r="G250" s="14"/>
    </row>
    <row r="251" spans="1:7" outlineLevel="1" x14ac:dyDescent="0.3">
      <c r="B251" s="18" t="s">
        <v>171</v>
      </c>
      <c r="C251" s="9"/>
      <c r="D251" s="5"/>
      <c r="E251" s="14">
        <f t="shared" si="8"/>
        <v>0</v>
      </c>
      <c r="F251" s="14"/>
      <c r="G251" s="14"/>
    </row>
    <row r="252" spans="1:7" outlineLevel="1" x14ac:dyDescent="0.3">
      <c r="B252" s="18" t="s">
        <v>172</v>
      </c>
      <c r="C252" s="9"/>
      <c r="D252" s="5"/>
      <c r="E252" s="14">
        <f t="shared" si="8"/>
        <v>0</v>
      </c>
      <c r="F252" s="14"/>
      <c r="G252" s="14"/>
    </row>
    <row r="253" spans="1:7" outlineLevel="1" x14ac:dyDescent="0.3">
      <c r="B253" s="18" t="s">
        <v>173</v>
      </c>
      <c r="C253" s="9"/>
      <c r="D253" s="5"/>
      <c r="E253" s="14">
        <f>D253*6</f>
        <v>0</v>
      </c>
      <c r="F253" s="14"/>
      <c r="G253" s="14"/>
    </row>
    <row r="254" spans="1:7" outlineLevel="1" x14ac:dyDescent="0.3">
      <c r="B254" s="18" t="s">
        <v>174</v>
      </c>
      <c r="C254" s="9"/>
      <c r="D254" s="5"/>
      <c r="E254" s="14">
        <f>D254*6</f>
        <v>0</v>
      </c>
      <c r="F254" s="14"/>
      <c r="G254" s="14"/>
    </row>
    <row r="255" spans="1:7" s="17" customFormat="1" ht="18" x14ac:dyDescent="0.35">
      <c r="A255" s="22" t="s">
        <v>163</v>
      </c>
      <c r="B255" s="9"/>
      <c r="C255" s="9"/>
      <c r="E255" s="15" t="s">
        <v>175</v>
      </c>
      <c r="F255" s="15">
        <f>SUM(E246:E254)</f>
        <v>0</v>
      </c>
      <c r="G255" s="14"/>
    </row>
    <row r="256" spans="1:7" s="17" customFormat="1" x14ac:dyDescent="0.3">
      <c r="A256" s="10"/>
      <c r="B256" s="9"/>
      <c r="C256" s="9"/>
      <c r="E256" s="14"/>
      <c r="F256" s="14"/>
      <c r="G256" s="14"/>
    </row>
    <row r="257" spans="1:7" s="17" customFormat="1" outlineLevel="1" x14ac:dyDescent="0.3">
      <c r="A257" s="20" t="s">
        <v>177</v>
      </c>
      <c r="B257" s="9"/>
      <c r="C257" s="9"/>
      <c r="E257" s="14"/>
      <c r="F257" s="14"/>
      <c r="G257" s="14"/>
    </row>
    <row r="258" spans="1:7" ht="16.5" customHeight="1" outlineLevel="1" x14ac:dyDescent="0.3">
      <c r="B258" s="18" t="s">
        <v>31</v>
      </c>
      <c r="C258" s="9"/>
      <c r="D258" s="5"/>
      <c r="E258" s="14">
        <f>IF(D258&gt;0,(D258+1),0)</f>
        <v>0</v>
      </c>
      <c r="F258" s="14"/>
      <c r="G258" s="14"/>
    </row>
    <row r="259" spans="1:7" outlineLevel="1" x14ac:dyDescent="0.3">
      <c r="B259" s="18" t="s">
        <v>32</v>
      </c>
      <c r="C259" s="9"/>
      <c r="D259" s="5"/>
      <c r="E259" s="14">
        <f t="shared" si="8"/>
        <v>0</v>
      </c>
      <c r="F259" s="14"/>
      <c r="G259" s="14"/>
    </row>
    <row r="260" spans="1:7" outlineLevel="1" x14ac:dyDescent="0.3">
      <c r="B260" s="18" t="s">
        <v>33</v>
      </c>
      <c r="C260" s="9"/>
      <c r="D260" s="5"/>
      <c r="E260" s="14">
        <f t="shared" ref="E260" si="12">D260</f>
        <v>0</v>
      </c>
      <c r="F260" s="14"/>
      <c r="G260" s="14"/>
    </row>
    <row r="261" spans="1:7" outlineLevel="1" x14ac:dyDescent="0.3">
      <c r="B261" s="18" t="s">
        <v>34</v>
      </c>
      <c r="C261" s="9"/>
      <c r="D261" s="5"/>
      <c r="E261" s="14">
        <f t="shared" si="8"/>
        <v>0</v>
      </c>
      <c r="F261" s="14"/>
      <c r="G261" s="14"/>
    </row>
    <row r="262" spans="1:7" outlineLevel="1" x14ac:dyDescent="0.3">
      <c r="B262" s="18" t="s">
        <v>38</v>
      </c>
      <c r="C262" s="9"/>
      <c r="D262" s="5"/>
      <c r="E262" s="14">
        <f t="shared" ref="E262" si="13">D262</f>
        <v>0</v>
      </c>
      <c r="F262" s="14"/>
      <c r="G262" s="14"/>
    </row>
    <row r="263" spans="1:7" outlineLevel="1" x14ac:dyDescent="0.3">
      <c r="B263" s="18" t="s">
        <v>39</v>
      </c>
      <c r="C263" s="9"/>
      <c r="D263" s="5"/>
      <c r="E263" s="14">
        <f t="shared" si="8"/>
        <v>0</v>
      </c>
      <c r="F263" s="14"/>
      <c r="G263" s="14"/>
    </row>
    <row r="264" spans="1:7" s="17" customFormat="1" ht="18" x14ac:dyDescent="0.35">
      <c r="A264" s="22" t="s">
        <v>176</v>
      </c>
      <c r="B264" s="9"/>
      <c r="C264" s="9"/>
      <c r="E264" s="23" t="s">
        <v>178</v>
      </c>
      <c r="F264" s="15">
        <f>SUM(E258:E263)</f>
        <v>0</v>
      </c>
      <c r="G264" s="14"/>
    </row>
    <row r="265" spans="1:7" s="17" customFormat="1" x14ac:dyDescent="0.3">
      <c r="A265" s="10"/>
      <c r="B265" s="9"/>
      <c r="C265" s="9"/>
      <c r="E265" s="14"/>
      <c r="F265" s="14"/>
      <c r="G265" s="14"/>
    </row>
    <row r="266" spans="1:7" s="17" customFormat="1" x14ac:dyDescent="0.3">
      <c r="A266" s="10"/>
      <c r="B266" s="9"/>
      <c r="C266" s="9"/>
      <c r="E266" s="14"/>
      <c r="F266" s="14"/>
      <c r="G266" s="14"/>
    </row>
    <row r="267" spans="1:7" s="17" customFormat="1" ht="25.8" x14ac:dyDescent="0.5">
      <c r="A267" s="10"/>
      <c r="B267" s="9"/>
      <c r="C267" s="9"/>
      <c r="E267" s="16" t="s">
        <v>179</v>
      </c>
      <c r="F267" s="16">
        <f>SUM(F3:F264)</f>
        <v>0</v>
      </c>
      <c r="G267" s="14"/>
    </row>
    <row r="268" spans="1:7" s="17" customFormat="1" x14ac:dyDescent="0.3">
      <c r="A268" s="10"/>
      <c r="B268" s="9"/>
      <c r="C268" s="9"/>
      <c r="E268" s="14"/>
      <c r="F268" s="14"/>
      <c r="G268" s="14"/>
    </row>
    <row r="269" spans="1:7" x14ac:dyDescent="0.3">
      <c r="C269" s="9"/>
      <c r="E269" s="14"/>
      <c r="F269" s="14"/>
      <c r="G269" s="14"/>
    </row>
    <row r="270" spans="1:7" x14ac:dyDescent="0.3">
      <c r="C270" s="9"/>
      <c r="E270" s="14"/>
      <c r="F270" s="14"/>
      <c r="G270" s="14"/>
    </row>
    <row r="271" spans="1:7" x14ac:dyDescent="0.3">
      <c r="E271" s="14"/>
      <c r="F271" s="14"/>
      <c r="G271" s="14"/>
    </row>
    <row r="272" spans="1:7" x14ac:dyDescent="0.3">
      <c r="E272" s="14"/>
      <c r="F272" s="14"/>
      <c r="G272" s="14"/>
    </row>
    <row r="273" spans="5:7" x14ac:dyDescent="0.3">
      <c r="E273" s="14"/>
      <c r="F273" s="14"/>
      <c r="G273" s="14"/>
    </row>
    <row r="274" spans="5:7" x14ac:dyDescent="0.3">
      <c r="E274" s="14"/>
      <c r="F274" s="14"/>
      <c r="G274" s="14"/>
    </row>
    <row r="275" spans="5:7" x14ac:dyDescent="0.3">
      <c r="E275" s="14"/>
      <c r="F275" s="14"/>
      <c r="G275" s="14"/>
    </row>
    <row r="276" spans="5:7" x14ac:dyDescent="0.3">
      <c r="E276" s="14"/>
      <c r="F276" s="14"/>
      <c r="G276" s="14"/>
    </row>
    <row r="277" spans="5:7" x14ac:dyDescent="0.3">
      <c r="E277" s="14"/>
      <c r="F277" s="14"/>
      <c r="G277" s="14"/>
    </row>
    <row r="278" spans="5:7" x14ac:dyDescent="0.3">
      <c r="E278" s="14"/>
      <c r="F278" s="14"/>
      <c r="G278" s="14"/>
    </row>
    <row r="279" spans="5:7" x14ac:dyDescent="0.3">
      <c r="E279" s="14"/>
      <c r="F279" s="14"/>
      <c r="G279" s="14"/>
    </row>
    <row r="280" spans="5:7" x14ac:dyDescent="0.3">
      <c r="E280" s="14"/>
      <c r="F280" s="14"/>
      <c r="G280" s="14"/>
    </row>
    <row r="281" spans="5:7" x14ac:dyDescent="0.3">
      <c r="E281" s="14"/>
      <c r="F281" s="14"/>
      <c r="G281" s="14"/>
    </row>
    <row r="282" spans="5:7" x14ac:dyDescent="0.3">
      <c r="E282" s="14"/>
      <c r="F282" s="14"/>
      <c r="G282" s="14"/>
    </row>
    <row r="283" spans="5:7" x14ac:dyDescent="0.3">
      <c r="E283" s="14"/>
      <c r="F283" s="14"/>
      <c r="G283" s="14"/>
    </row>
    <row r="284" spans="5:7" x14ac:dyDescent="0.3">
      <c r="E284" s="14"/>
      <c r="F284" s="14"/>
      <c r="G284" s="14"/>
    </row>
    <row r="285" spans="5:7" x14ac:dyDescent="0.3">
      <c r="E285" s="14"/>
      <c r="F285" s="14"/>
      <c r="G285" s="14"/>
    </row>
    <row r="286" spans="5:7" x14ac:dyDescent="0.3">
      <c r="E286" s="14"/>
      <c r="F286" s="14"/>
      <c r="G286" s="14"/>
    </row>
    <row r="287" spans="5:7" x14ac:dyDescent="0.3">
      <c r="E287" s="14"/>
      <c r="F287" s="14"/>
      <c r="G287" s="14"/>
    </row>
    <row r="288" spans="5:7" x14ac:dyDescent="0.3">
      <c r="E288" s="14"/>
      <c r="F288" s="14"/>
      <c r="G288" s="14"/>
    </row>
    <row r="289" spans="5:7" x14ac:dyDescent="0.3">
      <c r="E289" s="14"/>
      <c r="F289" s="14"/>
      <c r="G289" s="14"/>
    </row>
    <row r="290" spans="5:7" x14ac:dyDescent="0.3">
      <c r="E290" s="14"/>
      <c r="F290" s="14"/>
      <c r="G290" s="14"/>
    </row>
    <row r="291" spans="5:7" x14ac:dyDescent="0.3">
      <c r="E291" s="14"/>
      <c r="F291" s="14"/>
      <c r="G291" s="14"/>
    </row>
    <row r="292" spans="5:7" x14ac:dyDescent="0.3">
      <c r="E292" s="14"/>
      <c r="F292" s="14"/>
      <c r="G292" s="14"/>
    </row>
    <row r="293" spans="5:7" x14ac:dyDescent="0.3">
      <c r="E293" s="14"/>
      <c r="F293" s="14"/>
      <c r="G293" s="14"/>
    </row>
    <row r="294" spans="5:7" x14ac:dyDescent="0.3">
      <c r="E294" s="14"/>
      <c r="F294" s="14"/>
      <c r="G294" s="14"/>
    </row>
    <row r="295" spans="5:7" x14ac:dyDescent="0.3">
      <c r="E295" s="14"/>
      <c r="F295" s="14"/>
      <c r="G295" s="14"/>
    </row>
    <row r="296" spans="5:7" x14ac:dyDescent="0.3">
      <c r="E296" s="14"/>
      <c r="F296" s="14"/>
      <c r="G296" s="14"/>
    </row>
    <row r="297" spans="5:7" x14ac:dyDescent="0.3">
      <c r="E297" s="14"/>
      <c r="F297" s="14"/>
      <c r="G297" s="14"/>
    </row>
    <row r="298" spans="5:7" x14ac:dyDescent="0.3">
      <c r="E298" s="14"/>
      <c r="F298" s="14"/>
      <c r="G298" s="14"/>
    </row>
    <row r="299" spans="5:7" x14ac:dyDescent="0.3">
      <c r="E299" s="14"/>
      <c r="F299" s="14"/>
      <c r="G299" s="14"/>
    </row>
    <row r="300" spans="5:7" x14ac:dyDescent="0.3">
      <c r="E300" s="14"/>
      <c r="F300" s="14"/>
      <c r="G300" s="14"/>
    </row>
    <row r="301" spans="5:7" x14ac:dyDescent="0.3">
      <c r="E301" s="14"/>
      <c r="F301" s="14"/>
      <c r="G301" s="14"/>
    </row>
    <row r="302" spans="5:7" x14ac:dyDescent="0.3">
      <c r="E302" s="14"/>
      <c r="F302" s="14"/>
      <c r="G302" s="14"/>
    </row>
    <row r="303" spans="5:7" x14ac:dyDescent="0.3">
      <c r="E303" s="14"/>
      <c r="F303" s="14"/>
      <c r="G303" s="14"/>
    </row>
    <row r="304" spans="5:7" x14ac:dyDescent="0.3">
      <c r="E304" s="14"/>
      <c r="F304" s="14"/>
      <c r="G304" s="14"/>
    </row>
    <row r="305" spans="5:7" x14ac:dyDescent="0.3">
      <c r="E305" s="14"/>
      <c r="F305" s="14"/>
      <c r="G305" s="14"/>
    </row>
    <row r="306" spans="5:7" x14ac:dyDescent="0.3">
      <c r="E306" s="14"/>
      <c r="F306" s="14"/>
      <c r="G306" s="14"/>
    </row>
    <row r="307" spans="5:7" x14ac:dyDescent="0.3">
      <c r="E307" s="14"/>
      <c r="F307" s="14"/>
      <c r="G307" s="14"/>
    </row>
    <row r="308" spans="5:7" x14ac:dyDescent="0.3">
      <c r="E308" s="14"/>
      <c r="F308" s="14"/>
      <c r="G308" s="14"/>
    </row>
    <row r="309" spans="5:7" x14ac:dyDescent="0.3">
      <c r="E309" s="14"/>
      <c r="F309" s="14"/>
      <c r="G309" s="14"/>
    </row>
    <row r="310" spans="5:7" x14ac:dyDescent="0.3">
      <c r="E310" s="14"/>
      <c r="F310" s="14"/>
      <c r="G310" s="14"/>
    </row>
    <row r="311" spans="5:7" x14ac:dyDescent="0.3">
      <c r="E311" s="14"/>
      <c r="F311" s="14"/>
      <c r="G311" s="14"/>
    </row>
    <row r="312" spans="5:7" x14ac:dyDescent="0.3">
      <c r="E312" s="14"/>
      <c r="F312" s="14"/>
      <c r="G312" s="14"/>
    </row>
    <row r="313" spans="5:7" x14ac:dyDescent="0.3">
      <c r="E313" s="14"/>
      <c r="F313" s="14"/>
      <c r="G313" s="14"/>
    </row>
    <row r="314" spans="5:7" x14ac:dyDescent="0.3">
      <c r="E314" s="14"/>
      <c r="F314" s="14"/>
      <c r="G314" s="14"/>
    </row>
    <row r="315" spans="5:7" x14ac:dyDescent="0.3">
      <c r="E315" s="14"/>
      <c r="F315" s="14"/>
      <c r="G315" s="14"/>
    </row>
    <row r="316" spans="5:7" x14ac:dyDescent="0.3">
      <c r="E316" s="14"/>
      <c r="F316" s="14"/>
      <c r="G316" s="14"/>
    </row>
    <row r="317" spans="5:7" x14ac:dyDescent="0.3">
      <c r="E317" s="14"/>
      <c r="F317" s="14"/>
      <c r="G317" s="14"/>
    </row>
    <row r="318" spans="5:7" x14ac:dyDescent="0.3">
      <c r="E318" s="14"/>
      <c r="F318" s="14"/>
      <c r="G318" s="14"/>
    </row>
    <row r="319" spans="5:7" x14ac:dyDescent="0.3">
      <c r="E319" s="14"/>
      <c r="F319" s="14"/>
      <c r="G319" s="14"/>
    </row>
    <row r="320" spans="5:7" x14ac:dyDescent="0.3">
      <c r="E320" s="14"/>
      <c r="F320" s="14"/>
      <c r="G320" s="14"/>
    </row>
    <row r="321" spans="5:7" x14ac:dyDescent="0.3">
      <c r="E321" s="14"/>
      <c r="F321" s="14"/>
      <c r="G321" s="14"/>
    </row>
    <row r="322" spans="5:7" x14ac:dyDescent="0.3">
      <c r="E322" s="14"/>
      <c r="F322" s="14"/>
      <c r="G322" s="14"/>
    </row>
    <row r="323" spans="5:7" x14ac:dyDescent="0.3">
      <c r="E323" s="14"/>
      <c r="F323" s="14"/>
      <c r="G323" s="14"/>
    </row>
    <row r="324" spans="5:7" x14ac:dyDescent="0.3">
      <c r="E324" s="14"/>
      <c r="F324" s="14"/>
      <c r="G324" s="14"/>
    </row>
    <row r="325" spans="5:7" x14ac:dyDescent="0.3">
      <c r="E325" s="14"/>
      <c r="F325" s="14"/>
      <c r="G325" s="14"/>
    </row>
    <row r="326" spans="5:7" x14ac:dyDescent="0.3">
      <c r="E326" s="14"/>
      <c r="F326" s="14"/>
      <c r="G326" s="14"/>
    </row>
    <row r="327" spans="5:7" x14ac:dyDescent="0.3">
      <c r="E327" s="14"/>
      <c r="F327" s="14"/>
      <c r="G327" s="14"/>
    </row>
    <row r="328" spans="5:7" x14ac:dyDescent="0.3">
      <c r="E328" s="14"/>
      <c r="F328" s="14"/>
      <c r="G328" s="14"/>
    </row>
    <row r="329" spans="5:7" x14ac:dyDescent="0.3">
      <c r="E329" s="14"/>
      <c r="F329" s="14"/>
      <c r="G329" s="14"/>
    </row>
    <row r="330" spans="5:7" x14ac:dyDescent="0.3">
      <c r="E330" s="14"/>
      <c r="F330" s="14"/>
      <c r="G330" s="14"/>
    </row>
    <row r="331" spans="5:7" x14ac:dyDescent="0.3">
      <c r="E331" s="14"/>
      <c r="F331" s="14"/>
      <c r="G331" s="14"/>
    </row>
    <row r="332" spans="5:7" x14ac:dyDescent="0.3">
      <c r="E332" s="14"/>
      <c r="F332" s="14"/>
      <c r="G332" s="14"/>
    </row>
    <row r="333" spans="5:7" x14ac:dyDescent="0.3">
      <c r="E333" s="14"/>
      <c r="F333" s="14"/>
      <c r="G333" s="14"/>
    </row>
    <row r="334" spans="5:7" x14ac:dyDescent="0.3">
      <c r="E334" s="14"/>
      <c r="F334" s="14"/>
      <c r="G334" s="14"/>
    </row>
    <row r="335" spans="5:7" x14ac:dyDescent="0.3">
      <c r="E335" s="14"/>
      <c r="F335" s="14"/>
      <c r="G335" s="14"/>
    </row>
    <row r="336" spans="5:7" x14ac:dyDescent="0.3">
      <c r="E336" s="14"/>
      <c r="F336" s="14"/>
      <c r="G336" s="14"/>
    </row>
    <row r="337" spans="5:7" x14ac:dyDescent="0.3">
      <c r="E337" s="14"/>
      <c r="F337" s="14"/>
      <c r="G337" s="14"/>
    </row>
    <row r="338" spans="5:7" x14ac:dyDescent="0.3">
      <c r="E338" s="14"/>
      <c r="F338" s="14"/>
      <c r="G338" s="14"/>
    </row>
    <row r="339" spans="5:7" x14ac:dyDescent="0.3">
      <c r="E339" s="14"/>
      <c r="F339" s="14"/>
      <c r="G339" s="14"/>
    </row>
    <row r="340" spans="5:7" x14ac:dyDescent="0.3">
      <c r="E340" s="14"/>
      <c r="F340" s="14"/>
      <c r="G340" s="14"/>
    </row>
    <row r="341" spans="5:7" x14ac:dyDescent="0.3">
      <c r="E341" s="14"/>
      <c r="F341" s="14"/>
      <c r="G341" s="14"/>
    </row>
    <row r="342" spans="5:7" x14ac:dyDescent="0.3">
      <c r="E342" s="14"/>
      <c r="F342" s="14"/>
      <c r="G342" s="14"/>
    </row>
    <row r="343" spans="5:7" x14ac:dyDescent="0.3">
      <c r="E343" s="14"/>
      <c r="F343" s="14"/>
      <c r="G343" s="14"/>
    </row>
    <row r="344" spans="5:7" x14ac:dyDescent="0.3">
      <c r="E344" s="14"/>
      <c r="F344" s="14"/>
      <c r="G344" s="14"/>
    </row>
    <row r="345" spans="5:7" x14ac:dyDescent="0.3">
      <c r="E345" s="14"/>
      <c r="F345" s="14"/>
      <c r="G345" s="14"/>
    </row>
    <row r="346" spans="5:7" x14ac:dyDescent="0.3">
      <c r="E346" s="14"/>
      <c r="F346" s="14"/>
      <c r="G346" s="14"/>
    </row>
    <row r="347" spans="5:7" x14ac:dyDescent="0.3">
      <c r="E347" s="14"/>
      <c r="F347" s="14"/>
      <c r="G347" s="14"/>
    </row>
    <row r="348" spans="5:7" x14ac:dyDescent="0.3">
      <c r="E348" s="14"/>
      <c r="F348" s="14"/>
      <c r="G348" s="14"/>
    </row>
    <row r="349" spans="5:7" x14ac:dyDescent="0.3">
      <c r="E349" s="14"/>
      <c r="F349" s="14"/>
      <c r="G349" s="14"/>
    </row>
    <row r="350" spans="5:7" x14ac:dyDescent="0.3">
      <c r="E350" s="14"/>
      <c r="F350" s="14"/>
      <c r="G350" s="14"/>
    </row>
    <row r="351" spans="5:7" x14ac:dyDescent="0.3">
      <c r="E351" s="14"/>
      <c r="F351" s="14"/>
      <c r="G351" s="14"/>
    </row>
    <row r="352" spans="5:7" x14ac:dyDescent="0.3">
      <c r="E352" s="14"/>
      <c r="F352" s="14"/>
      <c r="G352" s="14"/>
    </row>
    <row r="353" spans="5:7" x14ac:dyDescent="0.3">
      <c r="E353" s="14"/>
      <c r="F353" s="14"/>
      <c r="G353" s="14"/>
    </row>
    <row r="354" spans="5:7" x14ac:dyDescent="0.3">
      <c r="E354" s="14"/>
      <c r="F354" s="14"/>
      <c r="G354" s="14"/>
    </row>
    <row r="355" spans="5:7" x14ac:dyDescent="0.3">
      <c r="E355" s="14"/>
      <c r="F355" s="14"/>
      <c r="G355" s="14"/>
    </row>
    <row r="356" spans="5:7" x14ac:dyDescent="0.3">
      <c r="E356" s="14"/>
      <c r="F356" s="14"/>
      <c r="G356" s="14"/>
    </row>
    <row r="357" spans="5:7" x14ac:dyDescent="0.3">
      <c r="E357" s="14"/>
      <c r="F357" s="14"/>
      <c r="G357" s="14"/>
    </row>
    <row r="358" spans="5:7" x14ac:dyDescent="0.3">
      <c r="E358" s="14"/>
      <c r="F358" s="14"/>
      <c r="G358" s="14"/>
    </row>
    <row r="359" spans="5:7" x14ac:dyDescent="0.3">
      <c r="E359" s="14"/>
      <c r="F359" s="14"/>
      <c r="G359" s="14"/>
    </row>
    <row r="360" spans="5:7" x14ac:dyDescent="0.3">
      <c r="E360" s="14"/>
      <c r="F360" s="14"/>
      <c r="G360" s="14"/>
    </row>
    <row r="361" spans="5:7" x14ac:dyDescent="0.3">
      <c r="E361" s="14"/>
      <c r="F361" s="14"/>
      <c r="G361" s="14"/>
    </row>
    <row r="362" spans="5:7" x14ac:dyDescent="0.3">
      <c r="E362" s="14"/>
      <c r="F362" s="14"/>
      <c r="G362" s="14"/>
    </row>
    <row r="363" spans="5:7" x14ac:dyDescent="0.3">
      <c r="E363" s="14"/>
      <c r="F363" s="14"/>
      <c r="G363" s="14"/>
    </row>
    <row r="364" spans="5:7" x14ac:dyDescent="0.3">
      <c r="E364" s="14"/>
      <c r="F364" s="14"/>
      <c r="G364" s="14"/>
    </row>
    <row r="365" spans="5:7" x14ac:dyDescent="0.3">
      <c r="E365" s="14"/>
      <c r="F365" s="14"/>
      <c r="G365" s="14"/>
    </row>
    <row r="366" spans="5:7" x14ac:dyDescent="0.3">
      <c r="E366" s="14"/>
      <c r="F366" s="14"/>
      <c r="G366" s="14"/>
    </row>
    <row r="367" spans="5:7" x14ac:dyDescent="0.3">
      <c r="E367" s="14"/>
      <c r="F367" s="14"/>
      <c r="G367" s="14"/>
    </row>
    <row r="368" spans="5:7" x14ac:dyDescent="0.3">
      <c r="E368" s="14"/>
      <c r="F368" s="14"/>
      <c r="G368" s="14"/>
    </row>
    <row r="369" spans="5:7" x14ac:dyDescent="0.3">
      <c r="E369" s="14"/>
      <c r="F369" s="14"/>
      <c r="G369" s="14"/>
    </row>
    <row r="370" spans="5:7" x14ac:dyDescent="0.3">
      <c r="E370" s="14"/>
      <c r="F370" s="14"/>
      <c r="G370" s="14"/>
    </row>
    <row r="371" spans="5:7" x14ac:dyDescent="0.3">
      <c r="E371" s="14"/>
      <c r="F371" s="14"/>
      <c r="G371" s="14"/>
    </row>
    <row r="372" spans="5:7" x14ac:dyDescent="0.3">
      <c r="E372" s="14"/>
      <c r="F372" s="14"/>
      <c r="G372" s="14"/>
    </row>
    <row r="373" spans="5:7" x14ac:dyDescent="0.3">
      <c r="E373" s="14"/>
      <c r="F373" s="14"/>
      <c r="G373" s="14"/>
    </row>
    <row r="374" spans="5:7" x14ac:dyDescent="0.3">
      <c r="E374" s="14"/>
      <c r="F374" s="14"/>
      <c r="G374" s="14"/>
    </row>
    <row r="375" spans="5:7" x14ac:dyDescent="0.3">
      <c r="E375" s="14"/>
      <c r="F375" s="14"/>
      <c r="G375" s="14"/>
    </row>
    <row r="376" spans="5:7" x14ac:dyDescent="0.3">
      <c r="E376" s="14"/>
      <c r="F376" s="14"/>
      <c r="G376" s="14"/>
    </row>
    <row r="377" spans="5:7" x14ac:dyDescent="0.3">
      <c r="E377" s="14"/>
      <c r="F377" s="14"/>
      <c r="G377" s="14"/>
    </row>
    <row r="378" spans="5:7" x14ac:dyDescent="0.3">
      <c r="E378" s="14"/>
      <c r="F378" s="14"/>
      <c r="G378" s="14"/>
    </row>
    <row r="379" spans="5:7" x14ac:dyDescent="0.3">
      <c r="E379" s="14"/>
      <c r="F379" s="14"/>
      <c r="G379" s="14"/>
    </row>
    <row r="380" spans="5:7" x14ac:dyDescent="0.3">
      <c r="E380" s="14"/>
      <c r="F380" s="14"/>
      <c r="G380" s="14"/>
    </row>
    <row r="381" spans="5:7" x14ac:dyDescent="0.3">
      <c r="E381" s="14"/>
      <c r="F381" s="14"/>
      <c r="G381" s="14"/>
    </row>
    <row r="382" spans="5:7" x14ac:dyDescent="0.3">
      <c r="E382" s="14"/>
      <c r="F382" s="14"/>
      <c r="G382" s="14"/>
    </row>
    <row r="383" spans="5:7" x14ac:dyDescent="0.3">
      <c r="E383" s="14"/>
      <c r="F383" s="14"/>
      <c r="G383" s="14"/>
    </row>
    <row r="384" spans="5:7" x14ac:dyDescent="0.3">
      <c r="E384" s="14"/>
      <c r="F384" s="14"/>
      <c r="G384" s="14"/>
    </row>
    <row r="385" spans="5:7" x14ac:dyDescent="0.3">
      <c r="E385" s="14"/>
      <c r="F385" s="14"/>
      <c r="G385" s="14"/>
    </row>
    <row r="386" spans="5:7" x14ac:dyDescent="0.3">
      <c r="E386" s="14"/>
      <c r="F386" s="14"/>
      <c r="G386" s="14"/>
    </row>
    <row r="387" spans="5:7" x14ac:dyDescent="0.3">
      <c r="E387" s="14"/>
      <c r="F387" s="14"/>
      <c r="G387" s="14"/>
    </row>
    <row r="388" spans="5:7" x14ac:dyDescent="0.3">
      <c r="E388" s="14"/>
      <c r="F388" s="14"/>
      <c r="G388" s="14"/>
    </row>
    <row r="389" spans="5:7" x14ac:dyDescent="0.3">
      <c r="E389" s="14"/>
      <c r="F389" s="14"/>
      <c r="G389" s="14"/>
    </row>
    <row r="390" spans="5:7" x14ac:dyDescent="0.3">
      <c r="E390" s="14"/>
      <c r="F390" s="14"/>
      <c r="G390" s="14"/>
    </row>
    <row r="391" spans="5:7" x14ac:dyDescent="0.3">
      <c r="E391" s="14"/>
      <c r="F391" s="14"/>
      <c r="G391" s="14"/>
    </row>
    <row r="392" spans="5:7" x14ac:dyDescent="0.3">
      <c r="E392" s="14"/>
      <c r="F392" s="14"/>
      <c r="G392" s="14"/>
    </row>
    <row r="393" spans="5:7" x14ac:dyDescent="0.3">
      <c r="E393" s="14"/>
      <c r="F393" s="14"/>
      <c r="G393" s="14"/>
    </row>
    <row r="394" spans="5:7" x14ac:dyDescent="0.3">
      <c r="E394" s="14"/>
      <c r="F394" s="14"/>
      <c r="G394" s="14"/>
    </row>
    <row r="395" spans="5:7" x14ac:dyDescent="0.3">
      <c r="E395" s="14"/>
      <c r="F395" s="14"/>
      <c r="G395" s="14"/>
    </row>
    <row r="396" spans="5:7" x14ac:dyDescent="0.3">
      <c r="E396" s="14"/>
      <c r="F396" s="14"/>
      <c r="G396" s="14"/>
    </row>
    <row r="397" spans="5:7" x14ac:dyDescent="0.3">
      <c r="E397" s="14"/>
      <c r="F397" s="14"/>
      <c r="G397" s="14"/>
    </row>
    <row r="398" spans="5:7" x14ac:dyDescent="0.3">
      <c r="E398" s="14"/>
      <c r="F398" s="14"/>
      <c r="G398" s="14"/>
    </row>
    <row r="399" spans="5:7" x14ac:dyDescent="0.3">
      <c r="E399" s="14"/>
      <c r="F399" s="14"/>
      <c r="G399" s="14"/>
    </row>
    <row r="400" spans="5:7" x14ac:dyDescent="0.3">
      <c r="E400" s="14"/>
      <c r="F400" s="14"/>
      <c r="G400" s="14"/>
    </row>
    <row r="401" spans="5:7" x14ac:dyDescent="0.3">
      <c r="E401" s="14"/>
      <c r="F401" s="14"/>
      <c r="G401" s="14"/>
    </row>
    <row r="402" spans="5:7" x14ac:dyDescent="0.3">
      <c r="E402" s="14"/>
      <c r="F402" s="14"/>
      <c r="G402" s="14"/>
    </row>
    <row r="403" spans="5:7" x14ac:dyDescent="0.3">
      <c r="E403" s="14"/>
      <c r="F403" s="14"/>
      <c r="G403" s="14"/>
    </row>
    <row r="404" spans="5:7" x14ac:dyDescent="0.3">
      <c r="E404" s="14"/>
      <c r="F404" s="14"/>
      <c r="G404" s="14"/>
    </row>
    <row r="405" spans="5:7" x14ac:dyDescent="0.3">
      <c r="E405" s="14"/>
      <c r="F405" s="14"/>
      <c r="G405" s="14"/>
    </row>
    <row r="406" spans="5:7" x14ac:dyDescent="0.3">
      <c r="E406" s="14"/>
      <c r="F406" s="14"/>
      <c r="G406" s="14"/>
    </row>
    <row r="407" spans="5:7" x14ac:dyDescent="0.3">
      <c r="E407" s="14"/>
      <c r="F407" s="14"/>
      <c r="G407" s="14"/>
    </row>
    <row r="408" spans="5:7" x14ac:dyDescent="0.3">
      <c r="E408" s="14"/>
      <c r="F408" s="14"/>
      <c r="G408" s="14"/>
    </row>
    <row r="409" spans="5:7" x14ac:dyDescent="0.3">
      <c r="E409" s="14"/>
      <c r="F409" s="14"/>
      <c r="G409" s="14"/>
    </row>
    <row r="410" spans="5:7" x14ac:dyDescent="0.3">
      <c r="E410" s="14"/>
      <c r="F410" s="14"/>
      <c r="G410" s="14"/>
    </row>
    <row r="411" spans="5:7" x14ac:dyDescent="0.3">
      <c r="E411" s="14"/>
      <c r="F411" s="14"/>
      <c r="G411" s="14"/>
    </row>
    <row r="412" spans="5:7" x14ac:dyDescent="0.3">
      <c r="E412" s="14"/>
      <c r="F412" s="14"/>
      <c r="G412" s="14"/>
    </row>
    <row r="413" spans="5:7" x14ac:dyDescent="0.3">
      <c r="E413" s="14"/>
      <c r="F413" s="14"/>
      <c r="G413" s="14"/>
    </row>
    <row r="414" spans="5:7" x14ac:dyDescent="0.3">
      <c r="E414" s="14"/>
      <c r="F414" s="14"/>
      <c r="G414" s="14"/>
    </row>
    <row r="415" spans="5:7" x14ac:dyDescent="0.3">
      <c r="E415" s="14"/>
      <c r="F415" s="14"/>
      <c r="G415" s="14"/>
    </row>
    <row r="416" spans="5:7" x14ac:dyDescent="0.3">
      <c r="E416" s="14"/>
      <c r="F416" s="14"/>
      <c r="G416" s="14"/>
    </row>
    <row r="417" spans="5:7" x14ac:dyDescent="0.3">
      <c r="E417" s="14"/>
      <c r="F417" s="14"/>
      <c r="G417" s="14"/>
    </row>
    <row r="418" spans="5:7" x14ac:dyDescent="0.3">
      <c r="E418" s="14"/>
      <c r="F418" s="14"/>
      <c r="G418" s="14"/>
    </row>
    <row r="419" spans="5:7" x14ac:dyDescent="0.3">
      <c r="E419" s="14"/>
      <c r="F419" s="14"/>
      <c r="G419" s="14"/>
    </row>
    <row r="420" spans="5:7" x14ac:dyDescent="0.3">
      <c r="E420" s="14"/>
      <c r="F420" s="14"/>
      <c r="G420" s="14"/>
    </row>
    <row r="421" spans="5:7" x14ac:dyDescent="0.3">
      <c r="E421" s="14"/>
      <c r="F421" s="14"/>
      <c r="G421" s="14"/>
    </row>
    <row r="422" spans="5:7" x14ac:dyDescent="0.3">
      <c r="E422" s="14"/>
      <c r="F422" s="14"/>
      <c r="G422" s="14"/>
    </row>
    <row r="423" spans="5:7" x14ac:dyDescent="0.3">
      <c r="E423" s="14"/>
      <c r="F423" s="14"/>
      <c r="G423" s="14"/>
    </row>
    <row r="424" spans="5:7" x14ac:dyDescent="0.3">
      <c r="E424" s="14"/>
      <c r="F424" s="14"/>
      <c r="G424" s="14"/>
    </row>
    <row r="425" spans="5:7" x14ac:dyDescent="0.3">
      <c r="E425" s="14"/>
      <c r="F425" s="14"/>
      <c r="G425" s="14"/>
    </row>
    <row r="426" spans="5:7" x14ac:dyDescent="0.3">
      <c r="E426" s="14"/>
      <c r="F426" s="14"/>
      <c r="G426" s="14"/>
    </row>
    <row r="427" spans="5:7" x14ac:dyDescent="0.3">
      <c r="E427" s="14"/>
      <c r="F427" s="14"/>
      <c r="G427" s="14"/>
    </row>
    <row r="428" spans="5:7" x14ac:dyDescent="0.3">
      <c r="E428" s="14"/>
      <c r="F428" s="14"/>
      <c r="G428" s="14"/>
    </row>
    <row r="429" spans="5:7" x14ac:dyDescent="0.3">
      <c r="E429" s="14"/>
      <c r="F429" s="14"/>
      <c r="G429" s="14"/>
    </row>
    <row r="430" spans="5:7" x14ac:dyDescent="0.3">
      <c r="E430" s="14"/>
      <c r="F430" s="14"/>
      <c r="G430" s="14"/>
    </row>
    <row r="431" spans="5:7" x14ac:dyDescent="0.3">
      <c r="E431" s="14"/>
      <c r="F431" s="14"/>
      <c r="G431" s="14"/>
    </row>
    <row r="432" spans="5:7" x14ac:dyDescent="0.3">
      <c r="E432" s="14"/>
      <c r="F432" s="14"/>
      <c r="G432" s="14"/>
    </row>
    <row r="433" spans="5:7" x14ac:dyDescent="0.3">
      <c r="E433" s="14"/>
      <c r="F433" s="14"/>
      <c r="G433" s="14"/>
    </row>
    <row r="434" spans="5:7" x14ac:dyDescent="0.3">
      <c r="E434" s="14"/>
      <c r="F434" s="14"/>
      <c r="G434" s="14"/>
    </row>
    <row r="435" spans="5:7" x14ac:dyDescent="0.3">
      <c r="E435" s="14"/>
      <c r="F435" s="14"/>
      <c r="G435" s="14"/>
    </row>
    <row r="436" spans="5:7" x14ac:dyDescent="0.3">
      <c r="E436" s="14"/>
      <c r="F436" s="14"/>
      <c r="G436" s="14"/>
    </row>
    <row r="437" spans="5:7" x14ac:dyDescent="0.3">
      <c r="E437" s="14"/>
      <c r="F437" s="14"/>
      <c r="G437" s="14"/>
    </row>
    <row r="438" spans="5:7" x14ac:dyDescent="0.3">
      <c r="E438" s="14"/>
      <c r="F438" s="14"/>
      <c r="G438" s="14"/>
    </row>
    <row r="439" spans="5:7" x14ac:dyDescent="0.3">
      <c r="E439" s="14"/>
      <c r="F439" s="14"/>
      <c r="G439" s="14"/>
    </row>
    <row r="440" spans="5:7" x14ac:dyDescent="0.3">
      <c r="E440" s="14"/>
      <c r="F440" s="14"/>
      <c r="G440" s="14"/>
    </row>
    <row r="441" spans="5:7" x14ac:dyDescent="0.3">
      <c r="E441" s="14"/>
      <c r="F441" s="14"/>
      <c r="G441" s="14"/>
    </row>
    <row r="442" spans="5:7" x14ac:dyDescent="0.3">
      <c r="E442" s="14"/>
      <c r="F442" s="14"/>
      <c r="G442" s="14"/>
    </row>
    <row r="443" spans="5:7" x14ac:dyDescent="0.3">
      <c r="E443" s="14"/>
      <c r="F443" s="14"/>
      <c r="G443" s="14"/>
    </row>
    <row r="444" spans="5:7" x14ac:dyDescent="0.3">
      <c r="E444" s="14"/>
      <c r="F444" s="14"/>
      <c r="G444" s="14"/>
    </row>
    <row r="445" spans="5:7" x14ac:dyDescent="0.3">
      <c r="E445" s="14"/>
      <c r="F445" s="14"/>
      <c r="G445" s="14"/>
    </row>
    <row r="446" spans="5:7" x14ac:dyDescent="0.3">
      <c r="E446" s="14"/>
      <c r="F446" s="14"/>
      <c r="G446" s="14"/>
    </row>
    <row r="447" spans="5:7" x14ac:dyDescent="0.3">
      <c r="E447" s="14"/>
      <c r="F447" s="14"/>
      <c r="G447" s="14"/>
    </row>
    <row r="448" spans="5:7" x14ac:dyDescent="0.3">
      <c r="E448" s="14"/>
      <c r="F448" s="14"/>
      <c r="G448" s="14"/>
    </row>
    <row r="449" spans="5:7" x14ac:dyDescent="0.3">
      <c r="E449" s="14"/>
      <c r="F449" s="14"/>
      <c r="G449" s="14"/>
    </row>
    <row r="450" spans="5:7" x14ac:dyDescent="0.3">
      <c r="E450" s="14"/>
      <c r="F450" s="14"/>
      <c r="G450" s="14"/>
    </row>
    <row r="451" spans="5:7" x14ac:dyDescent="0.3">
      <c r="E451" s="14"/>
      <c r="F451" s="14"/>
      <c r="G451" s="14"/>
    </row>
    <row r="452" spans="5:7" x14ac:dyDescent="0.3">
      <c r="E452" s="14"/>
      <c r="F452" s="14"/>
      <c r="G452" s="14"/>
    </row>
    <row r="453" spans="5:7" x14ac:dyDescent="0.3">
      <c r="E453" s="14"/>
      <c r="F453" s="14"/>
      <c r="G453" s="14"/>
    </row>
    <row r="454" spans="5:7" x14ac:dyDescent="0.3">
      <c r="E454" s="14"/>
      <c r="F454" s="14"/>
      <c r="G454" s="14"/>
    </row>
    <row r="455" spans="5:7" x14ac:dyDescent="0.3">
      <c r="E455" s="14"/>
      <c r="F455" s="14"/>
      <c r="G455" s="14"/>
    </row>
    <row r="456" spans="5:7" x14ac:dyDescent="0.3">
      <c r="E456" s="14"/>
      <c r="F456" s="14"/>
      <c r="G456" s="14"/>
    </row>
    <row r="457" spans="5:7" x14ac:dyDescent="0.3">
      <c r="E457" s="14"/>
      <c r="F457" s="14"/>
      <c r="G457" s="14"/>
    </row>
    <row r="458" spans="5:7" x14ac:dyDescent="0.3">
      <c r="E458" s="14"/>
      <c r="F458" s="14"/>
      <c r="G458" s="14"/>
    </row>
    <row r="459" spans="5:7" x14ac:dyDescent="0.3">
      <c r="E459" s="14"/>
      <c r="F459" s="14"/>
      <c r="G459" s="14"/>
    </row>
    <row r="460" spans="5:7" x14ac:dyDescent="0.3">
      <c r="E460" s="14"/>
      <c r="F460" s="14"/>
      <c r="G460" s="14"/>
    </row>
    <row r="461" spans="5:7" x14ac:dyDescent="0.3">
      <c r="E461" s="14"/>
      <c r="F461" s="14"/>
      <c r="G461" s="14"/>
    </row>
    <row r="462" spans="5:7" x14ac:dyDescent="0.3">
      <c r="E462" s="14"/>
      <c r="F462" s="14"/>
      <c r="G462" s="14"/>
    </row>
    <row r="463" spans="5:7" x14ac:dyDescent="0.3">
      <c r="E463" s="14"/>
      <c r="F463" s="14"/>
      <c r="G463" s="14"/>
    </row>
    <row r="464" spans="5:7" x14ac:dyDescent="0.3">
      <c r="E464" s="14"/>
      <c r="F464" s="14"/>
      <c r="G464" s="14"/>
    </row>
    <row r="465" spans="5:7" x14ac:dyDescent="0.3">
      <c r="E465" s="14"/>
      <c r="F465" s="14"/>
      <c r="G465" s="14"/>
    </row>
    <row r="466" spans="5:7" x14ac:dyDescent="0.3">
      <c r="E466" s="14"/>
      <c r="F466" s="14"/>
      <c r="G466" s="14"/>
    </row>
    <row r="467" spans="5:7" x14ac:dyDescent="0.3">
      <c r="E467" s="14"/>
      <c r="F467" s="14"/>
      <c r="G467" s="14"/>
    </row>
    <row r="468" spans="5:7" x14ac:dyDescent="0.3">
      <c r="E468" s="14"/>
      <c r="F468" s="14"/>
      <c r="G468" s="14"/>
    </row>
    <row r="469" spans="5:7" x14ac:dyDescent="0.3">
      <c r="E469" s="14"/>
      <c r="F469" s="14"/>
      <c r="G469" s="14"/>
    </row>
    <row r="470" spans="5:7" x14ac:dyDescent="0.3">
      <c r="E470" s="14"/>
      <c r="F470" s="14"/>
      <c r="G470" s="14"/>
    </row>
    <row r="471" spans="5:7" x14ac:dyDescent="0.3">
      <c r="E471" s="14"/>
      <c r="F471" s="14"/>
      <c r="G471" s="14"/>
    </row>
    <row r="472" spans="5:7" x14ac:dyDescent="0.3">
      <c r="E472" s="14"/>
      <c r="F472" s="14"/>
      <c r="G472" s="14"/>
    </row>
    <row r="473" spans="5:7" x14ac:dyDescent="0.3">
      <c r="E473" s="14"/>
      <c r="F473" s="14"/>
      <c r="G473" s="14"/>
    </row>
    <row r="474" spans="5:7" x14ac:dyDescent="0.3">
      <c r="E474" s="14"/>
      <c r="F474" s="14"/>
      <c r="G474" s="14"/>
    </row>
    <row r="475" spans="5:7" x14ac:dyDescent="0.3">
      <c r="E475" s="14"/>
      <c r="F475" s="14"/>
      <c r="G475" s="14"/>
    </row>
    <row r="476" spans="5:7" x14ac:dyDescent="0.3">
      <c r="E476" s="14"/>
      <c r="F476" s="14"/>
      <c r="G476" s="14"/>
    </row>
    <row r="477" spans="5:7" x14ac:dyDescent="0.3">
      <c r="E477" s="14"/>
      <c r="F477" s="14"/>
      <c r="G477" s="14"/>
    </row>
    <row r="478" spans="5:7" x14ac:dyDescent="0.3">
      <c r="E478" s="14"/>
      <c r="F478" s="14"/>
      <c r="G478" s="14"/>
    </row>
    <row r="479" spans="5:7" x14ac:dyDescent="0.3">
      <c r="E479" s="14"/>
      <c r="F479" s="14"/>
      <c r="G479" s="14"/>
    </row>
    <row r="480" spans="5:7" x14ac:dyDescent="0.3">
      <c r="E480" s="14"/>
      <c r="F480" s="14"/>
      <c r="G480" s="14"/>
    </row>
    <row r="481" spans="5:7" x14ac:dyDescent="0.3">
      <c r="E481" s="14"/>
      <c r="F481" s="14"/>
      <c r="G481" s="14"/>
    </row>
    <row r="482" spans="5:7" x14ac:dyDescent="0.3">
      <c r="E482" s="14"/>
      <c r="F482" s="14"/>
      <c r="G482" s="14"/>
    </row>
    <row r="483" spans="5:7" x14ac:dyDescent="0.3">
      <c r="E483" s="14"/>
      <c r="F483" s="14"/>
      <c r="G483" s="14"/>
    </row>
    <row r="484" spans="5:7" x14ac:dyDescent="0.3">
      <c r="E484" s="14"/>
      <c r="F484" s="14"/>
      <c r="G484" s="14"/>
    </row>
    <row r="485" spans="5:7" x14ac:dyDescent="0.3">
      <c r="E485" s="14"/>
      <c r="F485" s="14"/>
      <c r="G485" s="14"/>
    </row>
    <row r="486" spans="5:7" x14ac:dyDescent="0.3">
      <c r="E486" s="14"/>
      <c r="F486" s="14"/>
      <c r="G486" s="14"/>
    </row>
    <row r="487" spans="5:7" x14ac:dyDescent="0.3">
      <c r="E487" s="14"/>
      <c r="F487" s="14"/>
      <c r="G487" s="14"/>
    </row>
    <row r="488" spans="5:7" x14ac:dyDescent="0.3">
      <c r="E488" s="14"/>
      <c r="F488" s="14"/>
      <c r="G488" s="14"/>
    </row>
    <row r="489" spans="5:7" x14ac:dyDescent="0.3">
      <c r="E489" s="14"/>
      <c r="F489" s="14"/>
      <c r="G489" s="14"/>
    </row>
    <row r="490" spans="5:7" x14ac:dyDescent="0.3">
      <c r="E490" s="14"/>
      <c r="F490" s="14"/>
      <c r="G490" s="14"/>
    </row>
    <row r="491" spans="5:7" x14ac:dyDescent="0.3">
      <c r="E491" s="14"/>
      <c r="F491" s="14"/>
      <c r="G491" s="14"/>
    </row>
    <row r="492" spans="5:7" x14ac:dyDescent="0.3">
      <c r="E492" s="14"/>
      <c r="F492" s="14"/>
      <c r="G492" s="14"/>
    </row>
    <row r="493" spans="5:7" x14ac:dyDescent="0.3">
      <c r="E493" s="14"/>
      <c r="F493" s="14"/>
      <c r="G493" s="14"/>
    </row>
    <row r="494" spans="5:7" x14ac:dyDescent="0.3">
      <c r="E494" s="14"/>
      <c r="F494" s="14"/>
      <c r="G494" s="14"/>
    </row>
    <row r="495" spans="5:7" x14ac:dyDescent="0.3">
      <c r="E495" s="14"/>
      <c r="F495" s="14"/>
      <c r="G495" s="14"/>
    </row>
    <row r="496" spans="5:7" x14ac:dyDescent="0.3">
      <c r="E496" s="14"/>
      <c r="F496" s="14"/>
      <c r="G496" s="14"/>
    </row>
    <row r="497" spans="5:7" x14ac:dyDescent="0.3">
      <c r="E497" s="14"/>
      <c r="F497" s="14"/>
      <c r="G497" s="14"/>
    </row>
    <row r="498" spans="5:7" x14ac:dyDescent="0.3">
      <c r="E498" s="14"/>
      <c r="F498" s="14"/>
      <c r="G498" s="14"/>
    </row>
    <row r="499" spans="5:7" x14ac:dyDescent="0.3">
      <c r="E499" s="14"/>
      <c r="F499" s="14"/>
      <c r="G499" s="14"/>
    </row>
    <row r="500" spans="5:7" x14ac:dyDescent="0.3">
      <c r="E500" s="14"/>
      <c r="F500" s="14"/>
      <c r="G500" s="14"/>
    </row>
    <row r="501" spans="5:7" x14ac:dyDescent="0.3">
      <c r="E501" s="14"/>
      <c r="F501" s="14"/>
      <c r="G501" s="14"/>
    </row>
    <row r="502" spans="5:7" x14ac:dyDescent="0.3">
      <c r="E502" s="14"/>
      <c r="F502" s="14"/>
      <c r="G502" s="14"/>
    </row>
    <row r="503" spans="5:7" x14ac:dyDescent="0.3">
      <c r="E503" s="14"/>
      <c r="F503" s="14"/>
      <c r="G503" s="14"/>
    </row>
    <row r="504" spans="5:7" x14ac:dyDescent="0.3">
      <c r="E504" s="14"/>
      <c r="F504" s="14"/>
      <c r="G504" s="14"/>
    </row>
    <row r="505" spans="5:7" x14ac:dyDescent="0.3">
      <c r="E505" s="14"/>
      <c r="F505" s="14"/>
      <c r="G505" s="14"/>
    </row>
    <row r="506" spans="5:7" x14ac:dyDescent="0.3">
      <c r="E506" s="14"/>
      <c r="F506" s="14"/>
      <c r="G506" s="14"/>
    </row>
    <row r="507" spans="5:7" x14ac:dyDescent="0.3">
      <c r="E507" s="14"/>
      <c r="F507" s="14"/>
      <c r="G507" s="14"/>
    </row>
    <row r="508" spans="5:7" x14ac:dyDescent="0.3">
      <c r="E508" s="14"/>
      <c r="F508" s="14"/>
      <c r="G508" s="14"/>
    </row>
    <row r="509" spans="5:7" x14ac:dyDescent="0.3">
      <c r="E509" s="14"/>
      <c r="F509" s="14"/>
      <c r="G509" s="14"/>
    </row>
    <row r="510" spans="5:7" x14ac:dyDescent="0.3">
      <c r="E510" s="14"/>
      <c r="F510" s="14"/>
      <c r="G510" s="14"/>
    </row>
    <row r="511" spans="5:7" x14ac:dyDescent="0.3">
      <c r="E511" s="14"/>
      <c r="F511" s="14"/>
      <c r="G511" s="14"/>
    </row>
    <row r="512" spans="5:7" x14ac:dyDescent="0.3">
      <c r="E512" s="14"/>
      <c r="F512" s="14"/>
      <c r="G512" s="14"/>
    </row>
    <row r="513" spans="5:7" x14ac:dyDescent="0.3">
      <c r="E513" s="14"/>
      <c r="F513" s="14"/>
      <c r="G513" s="14"/>
    </row>
    <row r="514" spans="5:7" x14ac:dyDescent="0.3">
      <c r="E514" s="14"/>
      <c r="F514" s="14"/>
      <c r="G514" s="14"/>
    </row>
    <row r="515" spans="5:7" x14ac:dyDescent="0.3">
      <c r="E515" s="14"/>
      <c r="F515" s="14"/>
      <c r="G515" s="14"/>
    </row>
    <row r="516" spans="5:7" x14ac:dyDescent="0.3">
      <c r="E516" s="14"/>
      <c r="F516" s="14"/>
      <c r="G516" s="14"/>
    </row>
    <row r="517" spans="5:7" x14ac:dyDescent="0.3">
      <c r="E517" s="14"/>
      <c r="F517" s="14"/>
      <c r="G517" s="14"/>
    </row>
    <row r="518" spans="5:7" x14ac:dyDescent="0.3">
      <c r="E518" s="14"/>
      <c r="F518" s="14"/>
      <c r="G518" s="14"/>
    </row>
    <row r="519" spans="5:7" x14ac:dyDescent="0.3">
      <c r="E519" s="14"/>
      <c r="F519" s="14"/>
      <c r="G519" s="14"/>
    </row>
    <row r="520" spans="5:7" x14ac:dyDescent="0.3">
      <c r="E520" s="14"/>
      <c r="F520" s="14"/>
      <c r="G520" s="14"/>
    </row>
    <row r="521" spans="5:7" x14ac:dyDescent="0.3">
      <c r="E521" s="14"/>
      <c r="F521" s="14"/>
      <c r="G521" s="14"/>
    </row>
    <row r="522" spans="5:7" x14ac:dyDescent="0.3">
      <c r="E522" s="14"/>
      <c r="F522" s="14"/>
      <c r="G522" s="14"/>
    </row>
    <row r="523" spans="5:7" x14ac:dyDescent="0.3">
      <c r="E523" s="14"/>
      <c r="F523" s="14"/>
      <c r="G523" s="14"/>
    </row>
    <row r="524" spans="5:7" x14ac:dyDescent="0.3">
      <c r="E524" s="14"/>
      <c r="F524" s="14"/>
      <c r="G524" s="14"/>
    </row>
    <row r="525" spans="5:7" x14ac:dyDescent="0.3">
      <c r="E525" s="14"/>
      <c r="F525" s="14"/>
      <c r="G525" s="14"/>
    </row>
    <row r="526" spans="5:7" x14ac:dyDescent="0.3">
      <c r="E526" s="14"/>
      <c r="F526" s="14"/>
      <c r="G526" s="14"/>
    </row>
    <row r="527" spans="5:7" x14ac:dyDescent="0.3">
      <c r="E527" s="14"/>
      <c r="F527" s="14"/>
      <c r="G527" s="14"/>
    </row>
    <row r="528" spans="5:7" x14ac:dyDescent="0.3">
      <c r="E528" s="14"/>
      <c r="F528" s="14"/>
      <c r="G528" s="14"/>
    </row>
    <row r="529" spans="5:7" x14ac:dyDescent="0.3">
      <c r="E529" s="14"/>
      <c r="F529" s="14"/>
      <c r="G529" s="14"/>
    </row>
    <row r="530" spans="5:7" x14ac:dyDescent="0.3">
      <c r="E530" s="14"/>
      <c r="F530" s="14"/>
      <c r="G530" s="14"/>
    </row>
    <row r="531" spans="5:7" x14ac:dyDescent="0.3">
      <c r="E531" s="14"/>
      <c r="F531" s="14"/>
      <c r="G531" s="14"/>
    </row>
    <row r="532" spans="5:7" x14ac:dyDescent="0.3">
      <c r="E532" s="14"/>
      <c r="F532" s="14"/>
      <c r="G532" s="14"/>
    </row>
    <row r="533" spans="5:7" x14ac:dyDescent="0.3">
      <c r="E533" s="14"/>
      <c r="F533" s="14"/>
      <c r="G533" s="14"/>
    </row>
    <row r="534" spans="5:7" x14ac:dyDescent="0.3">
      <c r="E534" s="14"/>
      <c r="F534" s="14"/>
      <c r="G534" s="14"/>
    </row>
    <row r="535" spans="5:7" x14ac:dyDescent="0.3">
      <c r="E535" s="14"/>
      <c r="F535" s="14"/>
      <c r="G535" s="14"/>
    </row>
    <row r="536" spans="5:7" x14ac:dyDescent="0.3">
      <c r="E536" s="14"/>
      <c r="F536" s="14"/>
      <c r="G536" s="14"/>
    </row>
    <row r="537" spans="5:7" x14ac:dyDescent="0.3">
      <c r="E537" s="14"/>
      <c r="F537" s="14"/>
      <c r="G537" s="14"/>
    </row>
    <row r="538" spans="5:7" x14ac:dyDescent="0.3">
      <c r="E538" s="14"/>
      <c r="F538" s="14"/>
      <c r="G538" s="14"/>
    </row>
    <row r="539" spans="5:7" x14ac:dyDescent="0.3">
      <c r="E539" s="14"/>
      <c r="F539" s="14"/>
      <c r="G539" s="14"/>
    </row>
    <row r="540" spans="5:7" x14ac:dyDescent="0.3">
      <c r="E540" s="14"/>
      <c r="F540" s="14"/>
      <c r="G540" s="14"/>
    </row>
    <row r="541" spans="5:7" x14ac:dyDescent="0.3">
      <c r="E541" s="14"/>
      <c r="F541" s="14"/>
      <c r="G541" s="14"/>
    </row>
    <row r="542" spans="5:7" x14ac:dyDescent="0.3">
      <c r="E542" s="14"/>
      <c r="F542" s="14"/>
      <c r="G542" s="14"/>
    </row>
    <row r="543" spans="5:7" x14ac:dyDescent="0.3">
      <c r="E543" s="14"/>
      <c r="F543" s="14"/>
      <c r="G543" s="14"/>
    </row>
    <row r="544" spans="5:7" x14ac:dyDescent="0.3">
      <c r="E544" s="14"/>
      <c r="F544" s="14"/>
      <c r="G544" s="14"/>
    </row>
    <row r="545" spans="5:7" x14ac:dyDescent="0.3">
      <c r="E545" s="14"/>
      <c r="F545" s="14"/>
      <c r="G545" s="14"/>
    </row>
    <row r="546" spans="5:7" x14ac:dyDescent="0.3">
      <c r="E546" s="14"/>
      <c r="F546" s="14"/>
      <c r="G546" s="14"/>
    </row>
    <row r="547" spans="5:7" x14ac:dyDescent="0.3">
      <c r="E547" s="14"/>
      <c r="F547" s="14"/>
      <c r="G547" s="14"/>
    </row>
    <row r="548" spans="5:7" x14ac:dyDescent="0.3">
      <c r="E548" s="14"/>
      <c r="F548" s="14"/>
      <c r="G548" s="14"/>
    </row>
    <row r="549" spans="5:7" x14ac:dyDescent="0.3">
      <c r="E549" s="14"/>
      <c r="F549" s="14"/>
      <c r="G549" s="14"/>
    </row>
    <row r="550" spans="5:7" x14ac:dyDescent="0.3">
      <c r="E550" s="14"/>
      <c r="F550" s="14"/>
      <c r="G550" s="14"/>
    </row>
    <row r="551" spans="5:7" x14ac:dyDescent="0.3">
      <c r="E551" s="14"/>
      <c r="F551" s="14"/>
      <c r="G551" s="14"/>
    </row>
    <row r="552" spans="5:7" x14ac:dyDescent="0.3">
      <c r="E552" s="14"/>
      <c r="F552" s="14"/>
      <c r="G552" s="14"/>
    </row>
    <row r="553" spans="5:7" x14ac:dyDescent="0.3">
      <c r="E553" s="14"/>
      <c r="F553" s="14"/>
      <c r="G553" s="14"/>
    </row>
    <row r="554" spans="5:7" x14ac:dyDescent="0.3">
      <c r="E554" s="14"/>
      <c r="F554" s="14"/>
      <c r="G554" s="14"/>
    </row>
    <row r="555" spans="5:7" x14ac:dyDescent="0.3">
      <c r="E555" s="14"/>
      <c r="F555" s="14"/>
      <c r="G555" s="14"/>
    </row>
    <row r="556" spans="5:7" x14ac:dyDescent="0.3">
      <c r="E556" s="14"/>
      <c r="F556" s="14"/>
      <c r="G556" s="14"/>
    </row>
    <row r="557" spans="5:7" x14ac:dyDescent="0.3">
      <c r="E557" s="14"/>
      <c r="F557" s="14"/>
      <c r="G557" s="14"/>
    </row>
    <row r="558" spans="5:7" x14ac:dyDescent="0.3">
      <c r="E558" s="14"/>
      <c r="F558" s="14"/>
      <c r="G558" s="14"/>
    </row>
    <row r="559" spans="5:7" x14ac:dyDescent="0.3">
      <c r="E559" s="14"/>
      <c r="F559" s="14"/>
      <c r="G559" s="14"/>
    </row>
    <row r="560" spans="5:7" x14ac:dyDescent="0.3">
      <c r="E560" s="14"/>
      <c r="F560" s="14"/>
      <c r="G560" s="14"/>
    </row>
    <row r="561" spans="5:7" x14ac:dyDescent="0.3">
      <c r="E561" s="14"/>
      <c r="F561" s="14"/>
      <c r="G561" s="14"/>
    </row>
    <row r="562" spans="5:7" x14ac:dyDescent="0.3">
      <c r="E562" s="14"/>
      <c r="F562" s="14"/>
      <c r="G562" s="14"/>
    </row>
    <row r="563" spans="5:7" x14ac:dyDescent="0.3">
      <c r="E563" s="14"/>
      <c r="F563" s="14"/>
      <c r="G563" s="14"/>
    </row>
    <row r="564" spans="5:7" x14ac:dyDescent="0.3">
      <c r="E564" s="14"/>
      <c r="F564" s="14"/>
      <c r="G564" s="14"/>
    </row>
    <row r="565" spans="5:7" x14ac:dyDescent="0.3">
      <c r="E565" s="14"/>
      <c r="F565" s="14"/>
      <c r="G565" s="14"/>
    </row>
    <row r="566" spans="5:7" x14ac:dyDescent="0.3">
      <c r="E566" s="14"/>
      <c r="F566" s="14"/>
      <c r="G566" s="14"/>
    </row>
    <row r="567" spans="5:7" x14ac:dyDescent="0.3">
      <c r="E567" s="14"/>
      <c r="F567" s="14"/>
      <c r="G567" s="14"/>
    </row>
    <row r="568" spans="5:7" x14ac:dyDescent="0.3">
      <c r="E568" s="14"/>
      <c r="F568" s="14"/>
      <c r="G568" s="14"/>
    </row>
    <row r="569" spans="5:7" x14ac:dyDescent="0.3">
      <c r="E569" s="14"/>
      <c r="F569" s="14"/>
      <c r="G569" s="14"/>
    </row>
    <row r="570" spans="5:7" x14ac:dyDescent="0.3">
      <c r="E570" s="14"/>
      <c r="F570" s="14"/>
      <c r="G570" s="14"/>
    </row>
    <row r="571" spans="5:7" x14ac:dyDescent="0.3">
      <c r="E571" s="14"/>
      <c r="F571" s="14"/>
      <c r="G571" s="14"/>
    </row>
    <row r="572" spans="5:7" x14ac:dyDescent="0.3">
      <c r="E572" s="14"/>
      <c r="F572" s="14"/>
      <c r="G572" s="14"/>
    </row>
    <row r="573" spans="5:7" x14ac:dyDescent="0.3">
      <c r="E573" s="14"/>
      <c r="F573" s="14"/>
      <c r="G573" s="14"/>
    </row>
    <row r="574" spans="5:7" x14ac:dyDescent="0.3">
      <c r="E574" s="14"/>
      <c r="F574" s="14"/>
      <c r="G574" s="14"/>
    </row>
    <row r="575" spans="5:7" x14ac:dyDescent="0.3">
      <c r="E575" s="14"/>
      <c r="F575" s="14"/>
      <c r="G575" s="14"/>
    </row>
    <row r="576" spans="5:7" x14ac:dyDescent="0.3">
      <c r="E576" s="14"/>
      <c r="F576" s="14"/>
      <c r="G576" s="14"/>
    </row>
    <row r="577" spans="5:7" x14ac:dyDescent="0.3">
      <c r="E577" s="14"/>
      <c r="F577" s="14"/>
      <c r="G577" s="14"/>
    </row>
    <row r="578" spans="5:7" x14ac:dyDescent="0.3">
      <c r="E578" s="14"/>
      <c r="F578" s="14"/>
      <c r="G578" s="14"/>
    </row>
    <row r="579" spans="5:7" x14ac:dyDescent="0.3">
      <c r="E579" s="14"/>
      <c r="F579" s="14"/>
      <c r="G579" s="14"/>
    </row>
    <row r="580" spans="5:7" x14ac:dyDescent="0.3">
      <c r="E580" s="14"/>
      <c r="F580" s="14"/>
      <c r="G580" s="14"/>
    </row>
    <row r="581" spans="5:7" x14ac:dyDescent="0.3">
      <c r="E581" s="14"/>
      <c r="F581" s="14"/>
      <c r="G581" s="14"/>
    </row>
    <row r="582" spans="5:7" x14ac:dyDescent="0.3">
      <c r="E582" s="14"/>
      <c r="F582" s="14"/>
      <c r="G582" s="14"/>
    </row>
    <row r="583" spans="5:7" x14ac:dyDescent="0.3">
      <c r="E583" s="14"/>
      <c r="F583" s="14"/>
      <c r="G583" s="14"/>
    </row>
    <row r="584" spans="5:7" x14ac:dyDescent="0.3">
      <c r="E584" s="14"/>
      <c r="F584" s="14"/>
      <c r="G584" s="14"/>
    </row>
    <row r="585" spans="5:7" x14ac:dyDescent="0.3">
      <c r="E585" s="14"/>
      <c r="F585" s="14"/>
      <c r="G585" s="14"/>
    </row>
    <row r="586" spans="5:7" x14ac:dyDescent="0.3">
      <c r="E586" s="14"/>
      <c r="F586" s="14"/>
      <c r="G586" s="14"/>
    </row>
    <row r="587" spans="5:7" x14ac:dyDescent="0.3">
      <c r="E587" s="14"/>
      <c r="F587" s="14"/>
      <c r="G587" s="14"/>
    </row>
    <row r="588" spans="5:7" x14ac:dyDescent="0.3">
      <c r="E588" s="14"/>
      <c r="F588" s="14"/>
      <c r="G588" s="14"/>
    </row>
    <row r="589" spans="5:7" x14ac:dyDescent="0.3">
      <c r="E589" s="14"/>
      <c r="F589" s="14"/>
      <c r="G589" s="14"/>
    </row>
    <row r="590" spans="5:7" x14ac:dyDescent="0.3">
      <c r="E590" s="14"/>
      <c r="F590" s="14"/>
      <c r="G590" s="14"/>
    </row>
    <row r="591" spans="5:7" x14ac:dyDescent="0.3">
      <c r="E591" s="14"/>
      <c r="F591" s="14"/>
      <c r="G591" s="14"/>
    </row>
    <row r="592" spans="5:7" x14ac:dyDescent="0.3">
      <c r="E592" s="14"/>
      <c r="F592" s="14"/>
      <c r="G592" s="14"/>
    </row>
    <row r="593" spans="5:7" x14ac:dyDescent="0.3">
      <c r="E593" s="14"/>
      <c r="F593" s="14"/>
      <c r="G593" s="14"/>
    </row>
    <row r="594" spans="5:7" x14ac:dyDescent="0.3">
      <c r="E594" s="14"/>
      <c r="F594" s="14"/>
      <c r="G594" s="14"/>
    </row>
    <row r="595" spans="5:7" x14ac:dyDescent="0.3">
      <c r="E595" s="14"/>
      <c r="F595" s="14"/>
      <c r="G595" s="14"/>
    </row>
    <row r="596" spans="5:7" x14ac:dyDescent="0.3">
      <c r="E596" s="14"/>
      <c r="F596" s="14"/>
      <c r="G596" s="14"/>
    </row>
    <row r="597" spans="5:7" x14ac:dyDescent="0.3">
      <c r="E597" s="14"/>
      <c r="F597" s="14"/>
      <c r="G597" s="14"/>
    </row>
    <row r="598" spans="5:7" x14ac:dyDescent="0.3">
      <c r="E598" s="14"/>
      <c r="F598" s="14"/>
      <c r="G598" s="14"/>
    </row>
    <row r="599" spans="5:7" x14ac:dyDescent="0.3">
      <c r="E599" s="14"/>
      <c r="F599" s="14"/>
      <c r="G599" s="14"/>
    </row>
    <row r="600" spans="5:7" x14ac:dyDescent="0.3">
      <c r="E600" s="14"/>
      <c r="F600" s="14"/>
      <c r="G600" s="14"/>
    </row>
    <row r="601" spans="5:7" x14ac:dyDescent="0.3">
      <c r="E601" s="14"/>
      <c r="F601" s="14"/>
      <c r="G601" s="14"/>
    </row>
    <row r="602" spans="5:7" x14ac:dyDescent="0.3">
      <c r="E602" s="14"/>
      <c r="F602" s="14"/>
      <c r="G602" s="14"/>
    </row>
    <row r="603" spans="5:7" x14ac:dyDescent="0.3">
      <c r="E603" s="14"/>
      <c r="F603" s="14"/>
      <c r="G603" s="14"/>
    </row>
    <row r="604" spans="5:7" x14ac:dyDescent="0.3">
      <c r="E604" s="14"/>
      <c r="F604" s="14"/>
      <c r="G604" s="14"/>
    </row>
    <row r="605" spans="5:7" x14ac:dyDescent="0.3">
      <c r="E605" s="14"/>
      <c r="F605" s="14"/>
      <c r="G605" s="14"/>
    </row>
    <row r="606" spans="5:7" x14ac:dyDescent="0.3">
      <c r="E606" s="14"/>
      <c r="F606" s="14"/>
      <c r="G606" s="14"/>
    </row>
    <row r="607" spans="5:7" x14ac:dyDescent="0.3">
      <c r="E607" s="14"/>
      <c r="F607" s="14"/>
      <c r="G607" s="14"/>
    </row>
    <row r="608" spans="5:7" x14ac:dyDescent="0.3">
      <c r="E608" s="14"/>
      <c r="F608" s="14"/>
      <c r="G608" s="14"/>
    </row>
    <row r="609" spans="5:7" x14ac:dyDescent="0.3">
      <c r="E609" s="14"/>
      <c r="F609" s="14"/>
      <c r="G609" s="14"/>
    </row>
    <row r="610" spans="5:7" x14ac:dyDescent="0.3">
      <c r="E610" s="14"/>
      <c r="F610" s="14"/>
      <c r="G610" s="14"/>
    </row>
    <row r="611" spans="5:7" x14ac:dyDescent="0.3">
      <c r="E611" s="14"/>
      <c r="F611" s="14"/>
      <c r="G611" s="14"/>
    </row>
    <row r="612" spans="5:7" x14ac:dyDescent="0.3">
      <c r="E612" s="14"/>
      <c r="F612" s="14"/>
      <c r="G612" s="14"/>
    </row>
    <row r="613" spans="5:7" x14ac:dyDescent="0.3">
      <c r="E613" s="14"/>
      <c r="F613" s="14"/>
      <c r="G613" s="14"/>
    </row>
    <row r="614" spans="5:7" x14ac:dyDescent="0.3">
      <c r="E614" s="14"/>
      <c r="F614" s="14"/>
      <c r="G614" s="14"/>
    </row>
    <row r="615" spans="5:7" x14ac:dyDescent="0.3">
      <c r="E615" s="14"/>
      <c r="F615" s="14"/>
      <c r="G615" s="14"/>
    </row>
    <row r="616" spans="5:7" x14ac:dyDescent="0.3">
      <c r="E616" s="14"/>
      <c r="F616" s="14"/>
      <c r="G616" s="14"/>
    </row>
    <row r="617" spans="5:7" x14ac:dyDescent="0.3">
      <c r="E617" s="14"/>
      <c r="F617" s="14"/>
      <c r="G617" s="14"/>
    </row>
    <row r="618" spans="5:7" x14ac:dyDescent="0.3">
      <c r="E618" s="14"/>
      <c r="F618" s="14"/>
      <c r="G618" s="14"/>
    </row>
    <row r="619" spans="5:7" x14ac:dyDescent="0.3">
      <c r="E619" s="14"/>
      <c r="F619" s="14"/>
      <c r="G619" s="14"/>
    </row>
    <row r="620" spans="5:7" x14ac:dyDescent="0.3">
      <c r="E620" s="14"/>
      <c r="F620" s="14"/>
      <c r="G620" s="14"/>
    </row>
    <row r="621" spans="5:7" x14ac:dyDescent="0.3">
      <c r="E621" s="14"/>
      <c r="F621" s="14"/>
      <c r="G621" s="14"/>
    </row>
    <row r="622" spans="5:7" x14ac:dyDescent="0.3">
      <c r="E622" s="14"/>
      <c r="F622" s="14"/>
      <c r="G622" s="14"/>
    </row>
    <row r="623" spans="5:7" x14ac:dyDescent="0.3">
      <c r="E623" s="14"/>
      <c r="F623" s="14"/>
      <c r="G623" s="14"/>
    </row>
    <row r="624" spans="5:7" x14ac:dyDescent="0.3">
      <c r="E624" s="14"/>
      <c r="F624" s="14"/>
      <c r="G624" s="14"/>
    </row>
    <row r="625" spans="5:7" x14ac:dyDescent="0.3">
      <c r="E625" s="14"/>
      <c r="F625" s="14"/>
      <c r="G625" s="14"/>
    </row>
    <row r="626" spans="5:7" x14ac:dyDescent="0.3">
      <c r="E626" s="14"/>
      <c r="F626" s="14"/>
      <c r="G626" s="14"/>
    </row>
    <row r="627" spans="5:7" x14ac:dyDescent="0.3">
      <c r="E627" s="14"/>
      <c r="F627" s="14"/>
      <c r="G627" s="14"/>
    </row>
    <row r="628" spans="5:7" x14ac:dyDescent="0.3">
      <c r="E628" s="14"/>
      <c r="F628" s="14"/>
      <c r="G628" s="14"/>
    </row>
    <row r="629" spans="5:7" x14ac:dyDescent="0.3">
      <c r="E629" s="14"/>
      <c r="F629" s="14"/>
      <c r="G629" s="14"/>
    </row>
    <row r="630" spans="5:7" x14ac:dyDescent="0.3">
      <c r="E630" s="14"/>
      <c r="F630" s="14"/>
      <c r="G630" s="14"/>
    </row>
    <row r="631" spans="5:7" x14ac:dyDescent="0.3">
      <c r="E631" s="14"/>
      <c r="F631" s="14"/>
      <c r="G631" s="14"/>
    </row>
    <row r="632" spans="5:7" x14ac:dyDescent="0.3">
      <c r="E632" s="14"/>
      <c r="F632" s="14"/>
      <c r="G632" s="14"/>
    </row>
    <row r="633" spans="5:7" x14ac:dyDescent="0.3">
      <c r="E633" s="14"/>
      <c r="F633" s="14"/>
      <c r="G633" s="14"/>
    </row>
    <row r="634" spans="5:7" x14ac:dyDescent="0.3">
      <c r="E634" s="14"/>
      <c r="F634" s="14"/>
      <c r="G634" s="14"/>
    </row>
    <row r="635" spans="5:7" x14ac:dyDescent="0.3">
      <c r="E635" s="14"/>
      <c r="F635" s="14"/>
      <c r="G635" s="14"/>
    </row>
    <row r="636" spans="5:7" x14ac:dyDescent="0.3">
      <c r="E636" s="14"/>
      <c r="F636" s="14"/>
      <c r="G636" s="14"/>
    </row>
    <row r="637" spans="5:7" x14ac:dyDescent="0.3">
      <c r="E637" s="14"/>
      <c r="F637" s="14"/>
      <c r="G637" s="14"/>
    </row>
    <row r="638" spans="5:7" x14ac:dyDescent="0.3">
      <c r="E638" s="14"/>
      <c r="F638" s="14"/>
      <c r="G638" s="14"/>
    </row>
    <row r="639" spans="5:7" x14ac:dyDescent="0.3">
      <c r="E639" s="14"/>
      <c r="F639" s="14"/>
      <c r="G639" s="14"/>
    </row>
    <row r="640" spans="5:7" x14ac:dyDescent="0.3">
      <c r="E640" s="14"/>
      <c r="F640" s="14"/>
      <c r="G640" s="14"/>
    </row>
    <row r="641" spans="5:7" x14ac:dyDescent="0.3">
      <c r="E641" s="14"/>
      <c r="F641" s="14"/>
      <c r="G641" s="14"/>
    </row>
    <row r="642" spans="5:7" x14ac:dyDescent="0.3">
      <c r="E642" s="14"/>
      <c r="F642" s="14"/>
      <c r="G642" s="14"/>
    </row>
    <row r="643" spans="5:7" x14ac:dyDescent="0.3">
      <c r="E643" s="14"/>
      <c r="F643" s="14"/>
      <c r="G643" s="14"/>
    </row>
    <row r="644" spans="5:7" x14ac:dyDescent="0.3">
      <c r="E644" s="14"/>
      <c r="F644" s="14"/>
      <c r="G644" s="14"/>
    </row>
    <row r="645" spans="5:7" x14ac:dyDescent="0.3">
      <c r="E645" s="14"/>
      <c r="F645" s="14"/>
      <c r="G645" s="14"/>
    </row>
    <row r="646" spans="5:7" x14ac:dyDescent="0.3">
      <c r="E646" s="14"/>
      <c r="F646" s="14"/>
      <c r="G646" s="14"/>
    </row>
    <row r="647" spans="5:7" x14ac:dyDescent="0.3">
      <c r="E647" s="14"/>
      <c r="F647" s="14"/>
      <c r="G647" s="14"/>
    </row>
    <row r="648" spans="5:7" x14ac:dyDescent="0.3">
      <c r="E648" s="14"/>
      <c r="F648" s="14"/>
      <c r="G648" s="14"/>
    </row>
    <row r="649" spans="5:7" x14ac:dyDescent="0.3">
      <c r="E649" s="14"/>
      <c r="F649" s="14"/>
      <c r="G649" s="14"/>
    </row>
    <row r="650" spans="5:7" x14ac:dyDescent="0.3">
      <c r="E650" s="14"/>
      <c r="F650" s="14"/>
      <c r="G650" s="14"/>
    </row>
    <row r="651" spans="5:7" x14ac:dyDescent="0.3">
      <c r="E651" s="14"/>
      <c r="F651" s="14"/>
      <c r="G651" s="14"/>
    </row>
    <row r="652" spans="5:7" x14ac:dyDescent="0.3">
      <c r="E652" s="14"/>
      <c r="F652" s="14"/>
      <c r="G652" s="14"/>
    </row>
    <row r="653" spans="5:7" x14ac:dyDescent="0.3">
      <c r="E653" s="14"/>
      <c r="F653" s="14"/>
      <c r="G653" s="14"/>
    </row>
    <row r="654" spans="5:7" x14ac:dyDescent="0.3">
      <c r="E654" s="14"/>
      <c r="F654" s="14"/>
      <c r="G654" s="14"/>
    </row>
    <row r="655" spans="5:7" x14ac:dyDescent="0.3">
      <c r="E655" s="14"/>
      <c r="F655" s="14"/>
      <c r="G655" s="14"/>
    </row>
    <row r="656" spans="5:7" x14ac:dyDescent="0.3">
      <c r="E656" s="14"/>
      <c r="F656" s="14"/>
      <c r="G656" s="14"/>
    </row>
    <row r="657" spans="5:7" x14ac:dyDescent="0.3">
      <c r="E657" s="14"/>
      <c r="F657" s="14"/>
      <c r="G657" s="14"/>
    </row>
    <row r="658" spans="5:7" x14ac:dyDescent="0.3">
      <c r="E658" s="14"/>
      <c r="F658" s="14"/>
      <c r="G658" s="14"/>
    </row>
    <row r="659" spans="5:7" x14ac:dyDescent="0.3">
      <c r="E659" s="14"/>
      <c r="F659" s="14"/>
      <c r="G659" s="14"/>
    </row>
    <row r="660" spans="5:7" x14ac:dyDescent="0.3">
      <c r="E660" s="14"/>
      <c r="F660" s="14"/>
      <c r="G660" s="14"/>
    </row>
    <row r="661" spans="5:7" x14ac:dyDescent="0.3">
      <c r="E661" s="14"/>
      <c r="F661" s="14"/>
      <c r="G661" s="14"/>
    </row>
    <row r="662" spans="5:7" x14ac:dyDescent="0.3">
      <c r="E662" s="14"/>
      <c r="F662" s="14"/>
      <c r="G662" s="14"/>
    </row>
    <row r="663" spans="5:7" x14ac:dyDescent="0.3">
      <c r="E663" s="14"/>
      <c r="F663" s="14"/>
      <c r="G663" s="14"/>
    </row>
    <row r="664" spans="5:7" x14ac:dyDescent="0.3">
      <c r="E664" s="14"/>
      <c r="F664" s="14"/>
      <c r="G664" s="14"/>
    </row>
    <row r="665" spans="5:7" x14ac:dyDescent="0.3">
      <c r="E665" s="14"/>
      <c r="F665" s="14"/>
      <c r="G665" s="14"/>
    </row>
    <row r="666" spans="5:7" x14ac:dyDescent="0.3">
      <c r="E666" s="14"/>
      <c r="F666" s="14"/>
      <c r="G666" s="14"/>
    </row>
    <row r="667" spans="5:7" x14ac:dyDescent="0.3">
      <c r="E667" s="14"/>
      <c r="F667" s="14"/>
      <c r="G667" s="14"/>
    </row>
    <row r="668" spans="5:7" x14ac:dyDescent="0.3">
      <c r="E668" s="14"/>
      <c r="F668" s="14"/>
      <c r="G668" s="14"/>
    </row>
    <row r="669" spans="5:7" x14ac:dyDescent="0.3">
      <c r="E669" s="14"/>
      <c r="F669" s="14"/>
      <c r="G669" s="14"/>
    </row>
    <row r="670" spans="5:7" x14ac:dyDescent="0.3">
      <c r="E670" s="14"/>
      <c r="F670" s="14"/>
      <c r="G670" s="14"/>
    </row>
    <row r="671" spans="5:7" x14ac:dyDescent="0.3">
      <c r="E671" s="14"/>
      <c r="F671" s="14"/>
      <c r="G671" s="14"/>
    </row>
    <row r="672" spans="5:7" x14ac:dyDescent="0.3">
      <c r="E672" s="14"/>
      <c r="F672" s="14"/>
      <c r="G672" s="14"/>
    </row>
    <row r="673" spans="5:7" x14ac:dyDescent="0.3">
      <c r="E673" s="14"/>
      <c r="F673" s="14"/>
      <c r="G673" s="14"/>
    </row>
    <row r="674" spans="5:7" x14ac:dyDescent="0.3">
      <c r="E674" s="14"/>
      <c r="F674" s="14"/>
      <c r="G674" s="14"/>
    </row>
    <row r="675" spans="5:7" x14ac:dyDescent="0.3">
      <c r="E675" s="14"/>
      <c r="F675" s="14"/>
      <c r="G675" s="14"/>
    </row>
    <row r="676" spans="5:7" x14ac:dyDescent="0.3">
      <c r="E676" s="14"/>
      <c r="F676" s="14"/>
      <c r="G676" s="14"/>
    </row>
    <row r="677" spans="5:7" x14ac:dyDescent="0.3">
      <c r="E677" s="14"/>
      <c r="F677" s="14"/>
      <c r="G677" s="14"/>
    </row>
    <row r="678" spans="5:7" x14ac:dyDescent="0.3">
      <c r="E678" s="14"/>
      <c r="F678" s="14"/>
      <c r="G678" s="14"/>
    </row>
    <row r="679" spans="5:7" x14ac:dyDescent="0.3">
      <c r="E679" s="14"/>
      <c r="F679" s="14"/>
      <c r="G679" s="14"/>
    </row>
    <row r="680" spans="5:7" x14ac:dyDescent="0.3">
      <c r="E680" s="14"/>
      <c r="F680" s="14"/>
      <c r="G680" s="14"/>
    </row>
    <row r="681" spans="5:7" x14ac:dyDescent="0.3">
      <c r="E681" s="14"/>
      <c r="F681" s="14"/>
      <c r="G681" s="14"/>
    </row>
    <row r="682" spans="5:7" x14ac:dyDescent="0.3">
      <c r="E682" s="14"/>
      <c r="F682" s="14"/>
      <c r="G682" s="14"/>
    </row>
    <row r="683" spans="5:7" x14ac:dyDescent="0.3">
      <c r="E683" s="14"/>
      <c r="F683" s="14"/>
      <c r="G683" s="14"/>
    </row>
    <row r="684" spans="5:7" x14ac:dyDescent="0.3">
      <c r="E684" s="14"/>
      <c r="F684" s="14"/>
      <c r="G684" s="14"/>
    </row>
    <row r="685" spans="5:7" x14ac:dyDescent="0.3">
      <c r="E685" s="14"/>
      <c r="F685" s="14"/>
      <c r="G685" s="14"/>
    </row>
    <row r="686" spans="5:7" x14ac:dyDescent="0.3">
      <c r="E686" s="14"/>
      <c r="F686" s="14"/>
      <c r="G686" s="14"/>
    </row>
    <row r="687" spans="5:7" x14ac:dyDescent="0.3">
      <c r="E687" s="14"/>
      <c r="F687" s="14"/>
      <c r="G687" s="14"/>
    </row>
    <row r="688" spans="5:7" x14ac:dyDescent="0.3">
      <c r="E688" s="14"/>
      <c r="F688" s="14"/>
      <c r="G688" s="14"/>
    </row>
    <row r="689" spans="5:7" x14ac:dyDescent="0.3">
      <c r="E689" s="14"/>
      <c r="F689" s="14"/>
      <c r="G689" s="14"/>
    </row>
    <row r="690" spans="5:7" x14ac:dyDescent="0.3">
      <c r="E690" s="14"/>
      <c r="F690" s="14"/>
      <c r="G690" s="14"/>
    </row>
    <row r="691" spans="5:7" x14ac:dyDescent="0.3">
      <c r="E691" s="14"/>
      <c r="F691" s="14"/>
      <c r="G691" s="14"/>
    </row>
    <row r="692" spans="5:7" x14ac:dyDescent="0.3">
      <c r="E692" s="14"/>
      <c r="F692" s="14"/>
      <c r="G692" s="14"/>
    </row>
    <row r="693" spans="5:7" x14ac:dyDescent="0.3">
      <c r="E693" s="14"/>
      <c r="F693" s="14"/>
      <c r="G693" s="14"/>
    </row>
    <row r="694" spans="5:7" x14ac:dyDescent="0.3">
      <c r="E694" s="14"/>
      <c r="F694" s="14"/>
      <c r="G694" s="14"/>
    </row>
    <row r="695" spans="5:7" x14ac:dyDescent="0.3">
      <c r="E695" s="14"/>
      <c r="F695" s="14"/>
      <c r="G695" s="14"/>
    </row>
    <row r="696" spans="5:7" x14ac:dyDescent="0.3">
      <c r="E696" s="14"/>
      <c r="F696" s="14"/>
      <c r="G696" s="14"/>
    </row>
    <row r="697" spans="5:7" x14ac:dyDescent="0.3">
      <c r="E697" s="14"/>
      <c r="F697" s="14"/>
      <c r="G697" s="14"/>
    </row>
    <row r="698" spans="5:7" x14ac:dyDescent="0.3">
      <c r="E698" s="14"/>
      <c r="F698" s="14"/>
      <c r="G698" s="14"/>
    </row>
    <row r="699" spans="5:7" x14ac:dyDescent="0.3">
      <c r="E699" s="14"/>
      <c r="F699" s="14"/>
      <c r="G699" s="14"/>
    </row>
    <row r="700" spans="5:7" x14ac:dyDescent="0.3">
      <c r="E700" s="14"/>
      <c r="F700" s="14"/>
      <c r="G700" s="14"/>
    </row>
    <row r="701" spans="5:7" x14ac:dyDescent="0.3">
      <c r="E701" s="14"/>
      <c r="F701" s="14"/>
      <c r="G701" s="14"/>
    </row>
    <row r="702" spans="5:7" x14ac:dyDescent="0.3">
      <c r="E702" s="14"/>
      <c r="F702" s="14"/>
      <c r="G702" s="14"/>
    </row>
    <row r="703" spans="5:7" x14ac:dyDescent="0.3">
      <c r="E703" s="14"/>
      <c r="F703" s="14"/>
      <c r="G703" s="14"/>
    </row>
    <row r="704" spans="5:7" x14ac:dyDescent="0.3">
      <c r="E704" s="14"/>
      <c r="F704" s="14"/>
      <c r="G704" s="14"/>
    </row>
    <row r="705" spans="5:7" x14ac:dyDescent="0.3">
      <c r="E705" s="14"/>
      <c r="F705" s="14"/>
      <c r="G705" s="14"/>
    </row>
    <row r="706" spans="5:7" x14ac:dyDescent="0.3">
      <c r="E706" s="14"/>
      <c r="F706" s="14"/>
      <c r="G706" s="14"/>
    </row>
    <row r="707" spans="5:7" x14ac:dyDescent="0.3">
      <c r="E707" s="14"/>
      <c r="F707" s="14"/>
      <c r="G707" s="14"/>
    </row>
    <row r="708" spans="5:7" x14ac:dyDescent="0.3">
      <c r="E708" s="14"/>
      <c r="F708" s="14"/>
      <c r="G708" s="14"/>
    </row>
    <row r="709" spans="5:7" x14ac:dyDescent="0.3">
      <c r="E709" s="14"/>
      <c r="F709" s="14"/>
      <c r="G709" s="14"/>
    </row>
    <row r="710" spans="5:7" x14ac:dyDescent="0.3">
      <c r="E710" s="14"/>
      <c r="F710" s="14"/>
      <c r="G710" s="14"/>
    </row>
    <row r="711" spans="5:7" x14ac:dyDescent="0.3">
      <c r="E711" s="14"/>
      <c r="F711" s="14"/>
      <c r="G711" s="14"/>
    </row>
    <row r="712" spans="5:7" x14ac:dyDescent="0.3">
      <c r="E712" s="14"/>
      <c r="F712" s="14"/>
      <c r="G712" s="14"/>
    </row>
    <row r="713" spans="5:7" x14ac:dyDescent="0.3">
      <c r="E713" s="14"/>
      <c r="F713" s="14"/>
      <c r="G713" s="14"/>
    </row>
    <row r="714" spans="5:7" x14ac:dyDescent="0.3">
      <c r="E714" s="14"/>
      <c r="F714" s="14"/>
      <c r="G714" s="14"/>
    </row>
    <row r="715" spans="5:7" x14ac:dyDescent="0.3">
      <c r="E715" s="14"/>
      <c r="F715" s="14"/>
      <c r="G715" s="14"/>
    </row>
    <row r="716" spans="5:7" x14ac:dyDescent="0.3">
      <c r="E716" s="14"/>
      <c r="F716" s="14"/>
      <c r="G716" s="14"/>
    </row>
    <row r="717" spans="5:7" x14ac:dyDescent="0.3">
      <c r="E717" s="14"/>
      <c r="F717" s="14"/>
      <c r="G717" s="14"/>
    </row>
    <row r="718" spans="5:7" x14ac:dyDescent="0.3">
      <c r="E718" s="14"/>
      <c r="F718" s="14"/>
      <c r="G718" s="14"/>
    </row>
    <row r="719" spans="5:7" x14ac:dyDescent="0.3">
      <c r="E719" s="14"/>
      <c r="F719" s="14"/>
      <c r="G719" s="14"/>
    </row>
    <row r="720" spans="5:7" x14ac:dyDescent="0.3">
      <c r="E720" s="14"/>
      <c r="F720" s="14"/>
      <c r="G720" s="14"/>
    </row>
    <row r="721" spans="5:7" x14ac:dyDescent="0.3">
      <c r="E721" s="14"/>
      <c r="F721" s="14"/>
      <c r="G721" s="14"/>
    </row>
    <row r="722" spans="5:7" x14ac:dyDescent="0.3">
      <c r="E722" s="14"/>
      <c r="F722" s="14"/>
      <c r="G722" s="14"/>
    </row>
    <row r="723" spans="5:7" x14ac:dyDescent="0.3">
      <c r="E723" s="14"/>
      <c r="F723" s="14"/>
      <c r="G723" s="14"/>
    </row>
    <row r="724" spans="5:7" x14ac:dyDescent="0.3">
      <c r="E724" s="14"/>
      <c r="F724" s="14"/>
      <c r="G724" s="14"/>
    </row>
    <row r="725" spans="5:7" x14ac:dyDescent="0.3">
      <c r="E725" s="14"/>
      <c r="F725" s="14"/>
      <c r="G725" s="14"/>
    </row>
    <row r="726" spans="5:7" x14ac:dyDescent="0.3">
      <c r="E726" s="14"/>
      <c r="F726" s="14"/>
      <c r="G726" s="14"/>
    </row>
    <row r="727" spans="5:7" x14ac:dyDescent="0.3">
      <c r="E727" s="14"/>
      <c r="F727" s="14"/>
      <c r="G727" s="14"/>
    </row>
    <row r="728" spans="5:7" x14ac:dyDescent="0.3">
      <c r="E728" s="14"/>
      <c r="F728" s="14"/>
      <c r="G728" s="14"/>
    </row>
    <row r="729" spans="5:7" x14ac:dyDescent="0.3">
      <c r="E729" s="14"/>
      <c r="F729" s="14"/>
      <c r="G729" s="14"/>
    </row>
    <row r="730" spans="5:7" x14ac:dyDescent="0.3">
      <c r="E730" s="14"/>
      <c r="F730" s="14"/>
      <c r="G730" s="14"/>
    </row>
    <row r="731" spans="5:7" x14ac:dyDescent="0.3">
      <c r="E731" s="14"/>
      <c r="F731" s="14"/>
      <c r="G731" s="14"/>
    </row>
    <row r="732" spans="5:7" x14ac:dyDescent="0.3">
      <c r="E732" s="14"/>
      <c r="F732" s="14"/>
      <c r="G732" s="14"/>
    </row>
    <row r="733" spans="5:7" x14ac:dyDescent="0.3">
      <c r="E733" s="14"/>
      <c r="F733" s="14"/>
      <c r="G733" s="14"/>
    </row>
    <row r="734" spans="5:7" x14ac:dyDescent="0.3">
      <c r="E734" s="14"/>
      <c r="F734" s="14"/>
      <c r="G734" s="14"/>
    </row>
    <row r="735" spans="5:7" x14ac:dyDescent="0.3">
      <c r="E735" s="14"/>
      <c r="F735" s="14"/>
      <c r="G735" s="14"/>
    </row>
    <row r="736" spans="5:7" x14ac:dyDescent="0.3">
      <c r="E736" s="14"/>
      <c r="F736" s="14"/>
      <c r="G736" s="14"/>
    </row>
    <row r="737" spans="5:7" x14ac:dyDescent="0.3">
      <c r="E737" s="14"/>
      <c r="F737" s="14"/>
      <c r="G737" s="14"/>
    </row>
    <row r="738" spans="5:7" x14ac:dyDescent="0.3">
      <c r="E738" s="14"/>
      <c r="F738" s="14"/>
      <c r="G738" s="14"/>
    </row>
    <row r="739" spans="5:7" x14ac:dyDescent="0.3">
      <c r="E739" s="14"/>
      <c r="F739" s="14"/>
      <c r="G739" s="14"/>
    </row>
    <row r="740" spans="5:7" x14ac:dyDescent="0.3">
      <c r="E740" s="14"/>
      <c r="F740" s="14"/>
      <c r="G740" s="14"/>
    </row>
    <row r="741" spans="5:7" x14ac:dyDescent="0.3">
      <c r="E741" s="14"/>
      <c r="F741" s="14"/>
      <c r="G741" s="14"/>
    </row>
    <row r="742" spans="5:7" x14ac:dyDescent="0.3">
      <c r="E742" s="14"/>
      <c r="F742" s="14"/>
      <c r="G742" s="14"/>
    </row>
    <row r="743" spans="5:7" x14ac:dyDescent="0.3">
      <c r="E743" s="14"/>
      <c r="F743" s="14"/>
      <c r="G743" s="14"/>
    </row>
    <row r="744" spans="5:7" x14ac:dyDescent="0.3">
      <c r="E744" s="14"/>
      <c r="F744" s="14"/>
      <c r="G744" s="14"/>
    </row>
    <row r="745" spans="5:7" x14ac:dyDescent="0.3">
      <c r="E745" s="14"/>
      <c r="F745" s="14"/>
      <c r="G745" s="14"/>
    </row>
    <row r="746" spans="5:7" x14ac:dyDescent="0.3">
      <c r="E746" s="14"/>
      <c r="F746" s="14"/>
      <c r="G746" s="14"/>
    </row>
    <row r="747" spans="5:7" x14ac:dyDescent="0.3">
      <c r="E747" s="14"/>
      <c r="F747" s="14"/>
      <c r="G747" s="14"/>
    </row>
    <row r="748" spans="5:7" x14ac:dyDescent="0.3">
      <c r="E748" s="14"/>
      <c r="F748" s="14"/>
      <c r="G748" s="14"/>
    </row>
    <row r="749" spans="5:7" x14ac:dyDescent="0.3">
      <c r="E749" s="14"/>
      <c r="F749" s="14"/>
      <c r="G749" s="14"/>
    </row>
    <row r="750" spans="5:7" x14ac:dyDescent="0.3">
      <c r="E750" s="14"/>
      <c r="F750" s="14"/>
      <c r="G750" s="14"/>
    </row>
    <row r="751" spans="5:7" x14ac:dyDescent="0.3">
      <c r="E751" s="14"/>
      <c r="F751" s="14"/>
      <c r="G751" s="14"/>
    </row>
    <row r="752" spans="5:7" x14ac:dyDescent="0.3">
      <c r="E752" s="14"/>
      <c r="F752" s="14"/>
      <c r="G752" s="14"/>
    </row>
    <row r="753" spans="5:7" x14ac:dyDescent="0.3">
      <c r="E753" s="14"/>
      <c r="F753" s="14"/>
      <c r="G753" s="14"/>
    </row>
    <row r="754" spans="5:7" x14ac:dyDescent="0.3">
      <c r="E754" s="14"/>
      <c r="F754" s="14"/>
      <c r="G754" s="14"/>
    </row>
    <row r="755" spans="5:7" x14ac:dyDescent="0.3">
      <c r="E755" s="14"/>
      <c r="F755" s="14"/>
      <c r="G755" s="14"/>
    </row>
    <row r="756" spans="5:7" x14ac:dyDescent="0.3">
      <c r="E756" s="14"/>
      <c r="F756" s="14"/>
      <c r="G756" s="14"/>
    </row>
    <row r="757" spans="5:7" x14ac:dyDescent="0.3">
      <c r="E757" s="14"/>
      <c r="F757" s="14"/>
      <c r="G757" s="14"/>
    </row>
    <row r="758" spans="5:7" x14ac:dyDescent="0.3">
      <c r="E758" s="14"/>
      <c r="F758" s="14"/>
      <c r="G758" s="14"/>
    </row>
    <row r="759" spans="5:7" x14ac:dyDescent="0.3">
      <c r="E759" s="14"/>
      <c r="F759" s="14"/>
      <c r="G759" s="14"/>
    </row>
    <row r="760" spans="5:7" x14ac:dyDescent="0.3">
      <c r="E760" s="14"/>
      <c r="F760" s="14"/>
      <c r="G760" s="14"/>
    </row>
    <row r="761" spans="5:7" x14ac:dyDescent="0.3">
      <c r="E761" s="14"/>
      <c r="F761" s="14"/>
      <c r="G761" s="14"/>
    </row>
    <row r="762" spans="5:7" x14ac:dyDescent="0.3">
      <c r="E762" s="14"/>
      <c r="F762" s="14"/>
      <c r="G762" s="14"/>
    </row>
    <row r="763" spans="5:7" x14ac:dyDescent="0.3">
      <c r="E763" s="14"/>
      <c r="F763" s="14"/>
      <c r="G763" s="14"/>
    </row>
    <row r="764" spans="5:7" x14ac:dyDescent="0.3">
      <c r="E764" s="14"/>
      <c r="F764" s="14"/>
      <c r="G764" s="14"/>
    </row>
    <row r="765" spans="5:7" x14ac:dyDescent="0.3">
      <c r="E765" s="14"/>
      <c r="F765" s="14"/>
      <c r="G765" s="14"/>
    </row>
    <row r="766" spans="5:7" x14ac:dyDescent="0.3">
      <c r="E766" s="14"/>
      <c r="F766" s="14"/>
      <c r="G766" s="14"/>
    </row>
    <row r="767" spans="5:7" x14ac:dyDescent="0.3">
      <c r="E767" s="14"/>
      <c r="F767" s="14"/>
      <c r="G767" s="14"/>
    </row>
    <row r="768" spans="5:7" x14ac:dyDescent="0.3">
      <c r="E768" s="14"/>
      <c r="F768" s="14"/>
      <c r="G768" s="14"/>
    </row>
    <row r="769" spans="5:7" x14ac:dyDescent="0.3">
      <c r="E769" s="14"/>
      <c r="F769" s="14"/>
      <c r="G769" s="14"/>
    </row>
    <row r="770" spans="5:7" x14ac:dyDescent="0.3">
      <c r="E770" s="14"/>
      <c r="F770" s="14"/>
      <c r="G770" s="14"/>
    </row>
    <row r="771" spans="5:7" x14ac:dyDescent="0.3">
      <c r="E771" s="14"/>
      <c r="F771" s="14"/>
      <c r="G771" s="14"/>
    </row>
    <row r="772" spans="5:7" x14ac:dyDescent="0.3">
      <c r="E772" s="14"/>
      <c r="F772" s="14"/>
      <c r="G772" s="14"/>
    </row>
    <row r="773" spans="5:7" x14ac:dyDescent="0.3">
      <c r="E773" s="14"/>
      <c r="F773" s="14"/>
      <c r="G773" s="14"/>
    </row>
    <row r="774" spans="5:7" x14ac:dyDescent="0.3">
      <c r="E774" s="14"/>
      <c r="F774" s="14"/>
      <c r="G774" s="14"/>
    </row>
    <row r="775" spans="5:7" x14ac:dyDescent="0.3">
      <c r="E775" s="14"/>
      <c r="F775" s="14"/>
      <c r="G775" s="14"/>
    </row>
    <row r="776" spans="5:7" x14ac:dyDescent="0.3">
      <c r="E776" s="14"/>
      <c r="F776" s="14"/>
      <c r="G776" s="14"/>
    </row>
    <row r="777" spans="5:7" x14ac:dyDescent="0.3">
      <c r="E777" s="14"/>
      <c r="F777" s="14"/>
      <c r="G777" s="14"/>
    </row>
    <row r="778" spans="5:7" x14ac:dyDescent="0.3">
      <c r="E778" s="14"/>
      <c r="F778" s="14"/>
      <c r="G778" s="14"/>
    </row>
    <row r="779" spans="5:7" x14ac:dyDescent="0.3">
      <c r="E779" s="14"/>
      <c r="F779" s="14"/>
      <c r="G779" s="14"/>
    </row>
    <row r="780" spans="5:7" x14ac:dyDescent="0.3">
      <c r="E780" s="14"/>
      <c r="F780" s="14"/>
      <c r="G780" s="14"/>
    </row>
    <row r="781" spans="5:7" x14ac:dyDescent="0.3">
      <c r="E781" s="14"/>
      <c r="F781" s="14"/>
      <c r="G781" s="14"/>
    </row>
    <row r="782" spans="5:7" x14ac:dyDescent="0.3">
      <c r="E782" s="14"/>
      <c r="F782" s="14"/>
      <c r="G782" s="14"/>
    </row>
    <row r="783" spans="5:7" x14ac:dyDescent="0.3">
      <c r="E783" s="14"/>
      <c r="F783" s="14"/>
      <c r="G783" s="14"/>
    </row>
    <row r="784" spans="5:7" x14ac:dyDescent="0.3">
      <c r="E784" s="14"/>
      <c r="F784" s="14"/>
      <c r="G784" s="14"/>
    </row>
    <row r="785" spans="5:7" x14ac:dyDescent="0.3">
      <c r="E785" s="14"/>
      <c r="F785" s="14"/>
      <c r="G785" s="14"/>
    </row>
    <row r="786" spans="5:7" x14ac:dyDescent="0.3">
      <c r="E786" s="14"/>
      <c r="F786" s="14"/>
      <c r="G786" s="14"/>
    </row>
    <row r="787" spans="5:7" x14ac:dyDescent="0.3">
      <c r="E787" s="14"/>
      <c r="F787" s="14"/>
      <c r="G787" s="14"/>
    </row>
    <row r="788" spans="5:7" x14ac:dyDescent="0.3">
      <c r="E788" s="14"/>
      <c r="F788" s="14"/>
      <c r="G788" s="14"/>
    </row>
    <row r="789" spans="5:7" x14ac:dyDescent="0.3">
      <c r="E789" s="14"/>
      <c r="F789" s="14"/>
      <c r="G789" s="14"/>
    </row>
    <row r="790" spans="5:7" x14ac:dyDescent="0.3">
      <c r="E790" s="14"/>
      <c r="F790" s="14"/>
      <c r="G790" s="14"/>
    </row>
    <row r="791" spans="5:7" x14ac:dyDescent="0.3">
      <c r="E791" s="14"/>
      <c r="F791" s="14"/>
      <c r="G791" s="14"/>
    </row>
    <row r="792" spans="5:7" x14ac:dyDescent="0.3">
      <c r="E792" s="14"/>
      <c r="F792" s="14"/>
      <c r="G792" s="14"/>
    </row>
    <row r="793" spans="5:7" x14ac:dyDescent="0.3">
      <c r="E793" s="14"/>
      <c r="F793" s="14"/>
      <c r="G793" s="14"/>
    </row>
    <row r="794" spans="5:7" x14ac:dyDescent="0.3">
      <c r="E794" s="14"/>
      <c r="F794" s="14"/>
      <c r="G794" s="14"/>
    </row>
    <row r="795" spans="5:7" x14ac:dyDescent="0.3">
      <c r="E795" s="14"/>
      <c r="F795" s="14"/>
      <c r="G795" s="14"/>
    </row>
    <row r="796" spans="5:7" x14ac:dyDescent="0.3">
      <c r="E796" s="14"/>
      <c r="F796" s="14"/>
      <c r="G796" s="14"/>
    </row>
    <row r="797" spans="5:7" x14ac:dyDescent="0.3">
      <c r="E797" s="14"/>
      <c r="F797" s="14"/>
      <c r="G797" s="14"/>
    </row>
    <row r="798" spans="5:7" x14ac:dyDescent="0.3">
      <c r="E798" s="14"/>
      <c r="F798" s="14"/>
      <c r="G798" s="14"/>
    </row>
    <row r="799" spans="5:7" x14ac:dyDescent="0.3">
      <c r="E799" s="14"/>
      <c r="F799" s="14"/>
      <c r="G799" s="14"/>
    </row>
    <row r="800" spans="5:7" x14ac:dyDescent="0.3">
      <c r="E800" s="14"/>
      <c r="F800" s="14"/>
      <c r="G800" s="14"/>
    </row>
    <row r="801" spans="5:7" x14ac:dyDescent="0.3">
      <c r="E801" s="14"/>
      <c r="F801" s="14"/>
      <c r="G801" s="14"/>
    </row>
    <row r="802" spans="5:7" x14ac:dyDescent="0.3">
      <c r="E802" s="14"/>
      <c r="F802" s="14"/>
      <c r="G802" s="14"/>
    </row>
    <row r="803" spans="5:7" x14ac:dyDescent="0.3">
      <c r="E803" s="14"/>
      <c r="F803" s="14"/>
      <c r="G803" s="14"/>
    </row>
    <row r="804" spans="5:7" x14ac:dyDescent="0.3">
      <c r="E804" s="14"/>
      <c r="F804" s="14"/>
      <c r="G804" s="14"/>
    </row>
    <row r="805" spans="5:7" x14ac:dyDescent="0.3">
      <c r="E805" s="14"/>
      <c r="F805" s="14"/>
      <c r="G805" s="14"/>
    </row>
    <row r="806" spans="5:7" x14ac:dyDescent="0.3">
      <c r="E806" s="14"/>
      <c r="F806" s="14"/>
      <c r="G806" s="14"/>
    </row>
    <row r="807" spans="5:7" x14ac:dyDescent="0.3">
      <c r="E807" s="14"/>
      <c r="F807" s="14"/>
      <c r="G807" s="14"/>
    </row>
    <row r="808" spans="5:7" x14ac:dyDescent="0.3">
      <c r="E808" s="14"/>
      <c r="F808" s="14"/>
      <c r="G808" s="14"/>
    </row>
    <row r="809" spans="5:7" x14ac:dyDescent="0.3">
      <c r="E809" s="14"/>
      <c r="F809" s="14"/>
      <c r="G809" s="14"/>
    </row>
  </sheetData>
  <sheetProtection algorithmName="SHA-512" hashValue="9HG54v/2njN8pwFkRywIkN18dPA1p2OSaFjLD8TEgCrCyyL/Q/nQQ+EQzpWFSNvfRVFUtvvkKaEeuIhMDgYuDg==" saltValue="yg38y+MR3kW1hlVE2c1ytA==" spinCount="100000" sheet="1" objects="1" scenarios="1" selectLockedCells="1"/>
  <conditionalFormatting sqref="D11">
    <cfRule type="cellIs" dxfId="84" priority="92" operator="greaterThan">
      <formula>$C$4*2</formula>
    </cfRule>
  </conditionalFormatting>
  <conditionalFormatting sqref="D10">
    <cfRule type="cellIs" dxfId="83" priority="91" operator="greaterThan">
      <formula>$C$4*1000</formula>
    </cfRule>
  </conditionalFormatting>
  <conditionalFormatting sqref="D7">
    <cfRule type="cellIs" dxfId="82" priority="90" operator="greaterThan">
      <formula>$C$4*512</formula>
    </cfRule>
  </conditionalFormatting>
  <conditionalFormatting sqref="D9">
    <cfRule type="cellIs" dxfId="81" priority="89" operator="greaterThan">
      <formula>$C$4*1024</formula>
    </cfRule>
  </conditionalFormatting>
  <conditionalFormatting sqref="D8">
    <cfRule type="cellIs" dxfId="80" priority="88" operator="greaterThan">
      <formula>$C$4*4096</formula>
    </cfRule>
  </conditionalFormatting>
  <conditionalFormatting sqref="D14:D38">
    <cfRule type="cellIs" dxfId="79" priority="87" operator="greaterThan">
      <formula>$C$4*4096</formula>
    </cfRule>
  </conditionalFormatting>
  <conditionalFormatting sqref="D45">
    <cfRule type="cellIs" dxfId="78" priority="86" operator="greaterThan">
      <formula>$C$42*96</formula>
    </cfRule>
  </conditionalFormatting>
  <conditionalFormatting sqref="D46">
    <cfRule type="cellIs" dxfId="77" priority="85" operator="greaterThan">
      <formula>$C$42*50</formula>
    </cfRule>
  </conditionalFormatting>
  <conditionalFormatting sqref="D47">
    <cfRule type="cellIs" dxfId="76" priority="84" operator="greaterThan">
      <formula>$C$42*500</formula>
    </cfRule>
  </conditionalFormatting>
  <conditionalFormatting sqref="D48">
    <cfRule type="cellIs" dxfId="75" priority="83" operator="greaterThan">
      <formula>$C$42*4160</formula>
    </cfRule>
  </conditionalFormatting>
  <conditionalFormatting sqref="D49">
    <cfRule type="cellIs" dxfId="74" priority="82" operator="greaterThan">
      <formula>$C$42*300</formula>
    </cfRule>
  </conditionalFormatting>
  <conditionalFormatting sqref="D55">
    <cfRule type="cellIs" dxfId="73" priority="81" operator="greaterThan">
      <formula>$C$53*999</formula>
    </cfRule>
  </conditionalFormatting>
  <conditionalFormatting sqref="D56:D61">
    <cfRule type="cellIs" dxfId="72" priority="80" operator="greaterThan">
      <formula>$C$53*999</formula>
    </cfRule>
  </conditionalFormatting>
  <conditionalFormatting sqref="D68:D70">
    <cfRule type="expression" dxfId="71" priority="75">
      <formula>(($D$68+$D$69+$D$70)&gt;($C$65*31999))</formula>
    </cfRule>
  </conditionalFormatting>
  <conditionalFormatting sqref="D77">
    <cfRule type="cellIs" dxfId="70" priority="74" operator="greaterThan">
      <formula>$C$74*64</formula>
    </cfRule>
  </conditionalFormatting>
  <conditionalFormatting sqref="D78">
    <cfRule type="cellIs" dxfId="69" priority="73" operator="greaterThan">
      <formula>$C$74*64</formula>
    </cfRule>
  </conditionalFormatting>
  <conditionalFormatting sqref="D79">
    <cfRule type="cellIs" dxfId="68" priority="72" operator="greaterThan">
      <formula>$C$74*1024</formula>
    </cfRule>
  </conditionalFormatting>
  <conditionalFormatting sqref="D80">
    <cfRule type="cellIs" dxfId="67" priority="71" operator="greaterThan">
      <formula>$C$74*1024</formula>
    </cfRule>
  </conditionalFormatting>
  <conditionalFormatting sqref="D81">
    <cfRule type="cellIs" dxfId="66" priority="70" operator="greaterThan">
      <formula>$C$74*999</formula>
    </cfRule>
  </conditionalFormatting>
  <conditionalFormatting sqref="D82">
    <cfRule type="cellIs" dxfId="65" priority="69" operator="greaterThan">
      <formula>$C$74*499</formula>
    </cfRule>
  </conditionalFormatting>
  <conditionalFormatting sqref="D99">
    <cfRule type="cellIs" dxfId="64" priority="68" operator="greaterThan">
      <formula>$C$97*31</formula>
    </cfRule>
  </conditionalFormatting>
  <conditionalFormatting sqref="D100">
    <cfRule type="cellIs" dxfId="63" priority="67" operator="greaterThan">
      <formula>$C$97*16</formula>
    </cfRule>
  </conditionalFormatting>
  <conditionalFormatting sqref="D101">
    <cfRule type="cellIs" dxfId="62" priority="66" operator="greaterThan">
      <formula>$C$97*32</formula>
    </cfRule>
  </conditionalFormatting>
  <conditionalFormatting sqref="D108">
    <cfRule type="cellIs" dxfId="61" priority="65" operator="greaterThan">
      <formula>$C$105*1000</formula>
    </cfRule>
  </conditionalFormatting>
  <conditionalFormatting sqref="D109">
    <cfRule type="cellIs" dxfId="60" priority="64" operator="greaterThan">
      <formula>$C$105*100</formula>
    </cfRule>
  </conditionalFormatting>
  <conditionalFormatting sqref="D110">
    <cfRule type="cellIs" dxfId="59" priority="63" operator="greaterThan">
      <formula>$C$105*3000</formula>
    </cfRule>
  </conditionalFormatting>
  <conditionalFormatting sqref="D111">
    <cfRule type="cellIs" dxfId="58" priority="62" operator="greaterThan">
      <formula>$C$105*10000</formula>
    </cfRule>
  </conditionalFormatting>
  <conditionalFormatting sqref="D112">
    <cfRule type="cellIs" dxfId="57" priority="61" operator="greaterThan">
      <formula>$C$105*10000</formula>
    </cfRule>
  </conditionalFormatting>
  <conditionalFormatting sqref="D121">
    <cfRule type="cellIs" dxfId="56" priority="60" operator="greaterThan">
      <formula>$C$116*499</formula>
    </cfRule>
  </conditionalFormatting>
  <conditionalFormatting sqref="D122">
    <cfRule type="cellIs" dxfId="55" priority="59" operator="greaterThan">
      <formula>$C$116*1000</formula>
    </cfRule>
  </conditionalFormatting>
  <conditionalFormatting sqref="D123">
    <cfRule type="cellIs" dxfId="54" priority="58" operator="greaterThan">
      <formula>$C$116*100</formula>
    </cfRule>
  </conditionalFormatting>
  <conditionalFormatting sqref="D124">
    <cfRule type="cellIs" dxfId="53" priority="57" operator="greaterThan">
      <formula>$C$116*3000</formula>
    </cfRule>
  </conditionalFormatting>
  <conditionalFormatting sqref="D125">
    <cfRule type="cellIs" dxfId="52" priority="56" operator="greaterThan">
      <formula>$C$116*4000</formula>
    </cfRule>
  </conditionalFormatting>
  <conditionalFormatting sqref="D126">
    <cfRule type="cellIs" dxfId="51" priority="55" operator="greaterThan">
      <formula>$C$116*10000</formula>
    </cfRule>
  </conditionalFormatting>
  <conditionalFormatting sqref="D127">
    <cfRule type="cellIs" dxfId="50" priority="54" operator="greaterThan">
      <formula>$C$116*10000</formula>
    </cfRule>
  </conditionalFormatting>
  <conditionalFormatting sqref="D136">
    <cfRule type="cellIs" dxfId="49" priority="53" operator="greaterThan">
      <formula>$C$131*900</formula>
    </cfRule>
  </conditionalFormatting>
  <conditionalFormatting sqref="D137">
    <cfRule type="cellIs" dxfId="48" priority="52" operator="greaterThan">
      <formula>$C$131*31000</formula>
    </cfRule>
  </conditionalFormatting>
  <conditionalFormatting sqref="D143">
    <cfRule type="cellIs" dxfId="47" priority="51" operator="greaterThan">
      <formula>$C$141*10000</formula>
    </cfRule>
  </conditionalFormatting>
  <conditionalFormatting sqref="D144">
    <cfRule type="cellIs" dxfId="46" priority="50" operator="greaterThan">
      <formula>$C$141*5000</formula>
    </cfRule>
  </conditionalFormatting>
  <conditionalFormatting sqref="D145">
    <cfRule type="cellIs" dxfId="45" priority="49" operator="greaterThan">
      <formula>$C$141*5000</formula>
    </cfRule>
  </conditionalFormatting>
  <conditionalFormatting sqref="D146">
    <cfRule type="cellIs" dxfId="44" priority="48" operator="greaterThan">
      <formula>$C$141*5000</formula>
    </cfRule>
  </conditionalFormatting>
  <conditionalFormatting sqref="D152">
    <cfRule type="cellIs" dxfId="43" priority="47" operator="greaterThan">
      <formula>$C$150*10000</formula>
    </cfRule>
  </conditionalFormatting>
  <conditionalFormatting sqref="D153">
    <cfRule type="cellIs" dxfId="42" priority="46" operator="greaterThan">
      <formula>$C$150*5000</formula>
    </cfRule>
  </conditionalFormatting>
  <conditionalFormatting sqref="D154">
    <cfRule type="cellIs" dxfId="41" priority="45" operator="greaterThan">
      <formula>$C$150*5000</formula>
    </cfRule>
  </conditionalFormatting>
  <conditionalFormatting sqref="D155">
    <cfRule type="cellIs" dxfId="40" priority="44" operator="greaterThan">
      <formula>$C$150*5000</formula>
    </cfRule>
  </conditionalFormatting>
  <conditionalFormatting sqref="D156">
    <cfRule type="cellIs" dxfId="39" priority="43" operator="greaterThan">
      <formula>$C$150*1000</formula>
    </cfRule>
  </conditionalFormatting>
  <conditionalFormatting sqref="D165">
    <cfRule type="cellIs" dxfId="38" priority="42" operator="greaterThan">
      <formula>$C$160*120</formula>
    </cfRule>
  </conditionalFormatting>
  <conditionalFormatting sqref="D166">
    <cfRule type="cellIs" dxfId="37" priority="41" operator="greaterThan">
      <formula>$C$160*120</formula>
    </cfRule>
  </conditionalFormatting>
  <conditionalFormatting sqref="D172:D174">
    <cfRule type="expression" dxfId="36" priority="37">
      <formula>(($D$172+$D$173+$D$174)&gt;($C$170*32000))</formula>
    </cfRule>
  </conditionalFormatting>
  <conditionalFormatting sqref="D181">
    <cfRule type="cellIs" dxfId="35" priority="36" operator="greaterThan">
      <formula>$C$178*100</formula>
    </cfRule>
  </conditionalFormatting>
  <conditionalFormatting sqref="D182">
    <cfRule type="cellIs" dxfId="34" priority="35" operator="greaterThan">
      <formula>$C$178*6000</formula>
    </cfRule>
  </conditionalFormatting>
  <conditionalFormatting sqref="D183">
    <cfRule type="cellIs" dxfId="33" priority="34" operator="greaterThan">
      <formula>$C$178*1000</formula>
    </cfRule>
  </conditionalFormatting>
  <conditionalFormatting sqref="D190">
    <cfRule type="cellIs" dxfId="32" priority="33" operator="greaterThan">
      <formula>$C$187*4</formula>
    </cfRule>
  </conditionalFormatting>
  <conditionalFormatting sqref="D191">
    <cfRule type="cellIs" dxfId="31" priority="32" operator="greaterThan">
      <formula>$C$187*1000</formula>
    </cfRule>
  </conditionalFormatting>
  <conditionalFormatting sqref="D192">
    <cfRule type="cellIs" dxfId="30" priority="31" operator="greaterThan">
      <formula>$C$187*8</formula>
    </cfRule>
  </conditionalFormatting>
  <conditionalFormatting sqref="D193">
    <cfRule type="cellIs" dxfId="29" priority="30" operator="greaterThan">
      <formula>$C$187*124</formula>
    </cfRule>
  </conditionalFormatting>
  <conditionalFormatting sqref="D194">
    <cfRule type="cellIs" dxfId="28" priority="29" operator="greaterThan">
      <formula>$C$187*254</formula>
    </cfRule>
  </conditionalFormatting>
  <conditionalFormatting sqref="D195">
    <cfRule type="cellIs" dxfId="27" priority="28" operator="greaterThan">
      <formula>$C$187*10000</formula>
    </cfRule>
  </conditionalFormatting>
  <conditionalFormatting sqref="D216">
    <cfRule type="cellIs" dxfId="26" priority="27" operator="greaterThan">
      <formula>$C$213*256</formula>
    </cfRule>
  </conditionalFormatting>
  <conditionalFormatting sqref="D225">
    <cfRule type="cellIs" dxfId="25" priority="26" operator="greaterThan">
      <formula>$C$222*64</formula>
    </cfRule>
  </conditionalFormatting>
  <conditionalFormatting sqref="D226">
    <cfRule type="cellIs" dxfId="24" priority="25" operator="greaterThan">
      <formula>$C$222*200</formula>
    </cfRule>
  </conditionalFormatting>
  <conditionalFormatting sqref="D227">
    <cfRule type="cellIs" dxfId="23" priority="24" operator="greaterThan">
      <formula>$C$222*2000</formula>
    </cfRule>
  </conditionalFormatting>
  <conditionalFormatting sqref="D228">
    <cfRule type="cellIs" dxfId="22" priority="23" operator="greaterThan">
      <formula>$C$222*16000</formula>
    </cfRule>
  </conditionalFormatting>
  <conditionalFormatting sqref="D234">
    <cfRule type="cellIs" dxfId="21" priority="22" operator="greaterThan">
      <formula>$C$232*2000</formula>
    </cfRule>
  </conditionalFormatting>
  <conditionalFormatting sqref="D240">
    <cfRule type="cellIs" dxfId="20" priority="21" operator="greaterThan">
      <formula>$C$238*32000</formula>
    </cfRule>
  </conditionalFormatting>
  <conditionalFormatting sqref="D249">
    <cfRule type="cellIs" dxfId="19" priority="20" operator="greaterThan">
      <formula>$C$244*4</formula>
    </cfRule>
  </conditionalFormatting>
  <conditionalFormatting sqref="D250">
    <cfRule type="cellIs" dxfId="18" priority="19" operator="greaterThan">
      <formula>$C$244*2</formula>
    </cfRule>
  </conditionalFormatting>
  <conditionalFormatting sqref="D251">
    <cfRule type="cellIs" dxfId="17" priority="18" operator="greaterThan">
      <formula>$C$244*4</formula>
    </cfRule>
  </conditionalFormatting>
  <conditionalFormatting sqref="D252">
    <cfRule type="cellIs" dxfId="16" priority="17" operator="greaterThan">
      <formula>$C$244*16</formula>
    </cfRule>
  </conditionalFormatting>
  <conditionalFormatting sqref="D253">
    <cfRule type="expression" dxfId="15" priority="16">
      <formula>(D253+D254)&gt;(C244*16)</formula>
    </cfRule>
  </conditionalFormatting>
  <conditionalFormatting sqref="D254">
    <cfRule type="expression" dxfId="14" priority="15">
      <formula>(D253+D254)&gt;(C244*16)</formula>
    </cfRule>
  </conditionalFormatting>
  <conditionalFormatting sqref="D258">
    <cfRule type="expression" dxfId="13" priority="14">
      <formula>(D258+D259+D260+D261+D262+D263)&gt;899</formula>
    </cfRule>
  </conditionalFormatting>
  <conditionalFormatting sqref="D90">
    <cfRule type="cellIs" dxfId="12" priority="13" operator="greaterThan">
      <formula>$C$97*31</formula>
    </cfRule>
  </conditionalFormatting>
  <conditionalFormatting sqref="D92">
    <cfRule type="cellIs" dxfId="11" priority="12" operator="greaterThan">
      <formula>$C$97*16</formula>
    </cfRule>
  </conditionalFormatting>
  <conditionalFormatting sqref="D93">
    <cfRule type="cellIs" dxfId="10" priority="11" operator="greaterThan">
      <formula>$C$97*32</formula>
    </cfRule>
  </conditionalFormatting>
  <conditionalFormatting sqref="D89">
    <cfRule type="cellIs" dxfId="9" priority="10" operator="greaterThan">
      <formula>$C$97*31</formula>
    </cfRule>
  </conditionalFormatting>
  <conditionalFormatting sqref="D91">
    <cfRule type="cellIs" dxfId="8" priority="9" operator="greaterThan">
      <formula>$C$97*16</formula>
    </cfRule>
  </conditionalFormatting>
  <conditionalFormatting sqref="D202">
    <cfRule type="cellIs" dxfId="7" priority="8" operator="greaterThan">
      <formula>$C$187*4</formula>
    </cfRule>
  </conditionalFormatting>
  <conditionalFormatting sqref="D203">
    <cfRule type="cellIs" dxfId="6" priority="7" operator="greaterThan">
      <formula>$C$187*1000</formula>
    </cfRule>
  </conditionalFormatting>
  <conditionalFormatting sqref="D204">
    <cfRule type="cellIs" dxfId="5" priority="6" operator="greaterThan">
      <formula>$C$187*8</formula>
    </cfRule>
  </conditionalFormatting>
  <conditionalFormatting sqref="D205">
    <cfRule type="cellIs" dxfId="4" priority="5" operator="greaterThan">
      <formula>$C$187*124</formula>
    </cfRule>
  </conditionalFormatting>
  <conditionalFormatting sqref="D208">
    <cfRule type="cellIs" dxfId="3" priority="4" operator="greaterThan">
      <formula>$C$187*254</formula>
    </cfRule>
  </conditionalFormatting>
  <conditionalFormatting sqref="D209">
    <cfRule type="cellIs" dxfId="2" priority="3" operator="greaterThan">
      <formula>$C$187*10000</formula>
    </cfRule>
  </conditionalFormatting>
  <conditionalFormatting sqref="D206">
    <cfRule type="cellIs" dxfId="1" priority="2" operator="greaterThan">
      <formula>$C$187*254</formula>
    </cfRule>
  </conditionalFormatting>
  <conditionalFormatting sqref="D207">
    <cfRule type="cellIs" dxfId="0" priority="1" operator="greaterThan">
      <formula>$C$187*254</formula>
    </cfRule>
  </conditionalFormatting>
  <dataValidations count="97">
    <dataValidation type="whole" operator="lessThanOrEqual" allowBlank="1" showInputMessage="1" showErrorMessage="1" errorTitle="Wertebereich überschritten" error="Es sind maximal 4096 Meldergruppen je Zentrale möglich" sqref="D8" xr:uid="{C317EB37-BBDD-4AA6-8458-7CB5C900F5C3}">
      <formula1>C4*4096</formula1>
    </dataValidation>
    <dataValidation type="whole" operator="lessThanOrEqual" allowBlank="1" showInputMessage="1" showErrorMessage="1" errorTitle="Wertebereich überschritten" error="Es sind maximal 1024 Türen je Zentrale möglich" sqref="D9" xr:uid="{001DF1CB-9DB6-471E-81C5-DF1A6A055BBB}">
      <formula1>C4*1024</formula1>
    </dataValidation>
    <dataValidation type="whole" operator="lessThanOrEqual" allowBlank="1" showInputMessage="1" showErrorMessage="1" errorTitle="Wertebereich überschritten" error="Es sind maximal 4096 Meldergruppen je Zentrale möglich" sqref="D11" xr:uid="{2160C7E4-A1F0-4C45-ACEB-F6036A7285FC}">
      <formula1>C4*4096</formula1>
    </dataValidation>
    <dataValidation type="whole" operator="lessThanOrEqual" allowBlank="1" showInputMessage="1" showErrorMessage="1" errorTitle="Wertebereich überschritten" error="Es sind maximal 1000 Makros je Zentrale möglich" sqref="D13" xr:uid="{B4B26DE3-53EC-400A-A52E-68F1B887D9DA}">
      <formula1>C5*1000</formula1>
    </dataValidation>
    <dataValidation type="whole" operator="lessThanOrEqual" allowBlank="1" showInputMessage="1" showErrorMessage="1" errorTitle="Wertebereich überschritten" error="Es sind maximal 1000 Makros je Zentrale möglich" sqref="D10" xr:uid="{29372C21-B04F-4638-953A-900DDF14D940}">
      <formula1>C4*1000</formula1>
    </dataValidation>
    <dataValidation type="whole" operator="lessThanOrEqual" allowBlank="1" showInputMessage="1" showErrorMessage="1" errorTitle="Wertebereich überschritten" error="Es sind maximal 1000 Makros je Zentrale möglich" sqref="D12" xr:uid="{CFCEA61A-7ED2-48E0-BC42-FFA06A21EDC2}">
      <formula1>C5*1000</formula1>
    </dataValidation>
    <dataValidation type="whole" operator="lessThanOrEqual" allowBlank="1" showInputMessage="1" showErrorMessage="1" errorTitle="Wertebereich überschritten" error="Es sind maximal 96 Erweiterungsmodule je Zentrale möglich" sqref="D45" xr:uid="{C94CE293-357E-4E88-B8B6-4A2580EC4089}">
      <formula1>C42*96</formula1>
    </dataValidation>
    <dataValidation type="whole" operator="lessThanOrEqual" allowBlank="1" showInputMessage="1" showErrorMessage="1" errorTitle="Wertebereich überschritten" error="Es sind maximal 50 Gruppen je Zentrale möglich" sqref="D46" xr:uid="{581A39F7-90AC-4A79-B472-8789CB705E56}">
      <formula1>C42*50</formula1>
    </dataValidation>
    <dataValidation type="whole" operator="lessThanOrEqual" allowBlank="1" showInputMessage="1" showErrorMessage="1" errorTitle="Wertebereich überschritten" error="Es sind maximal 500 Zutrittkontrollleser je Zentrale möglich" sqref="D47" xr:uid="{4E9870EB-D1E2-40FF-A538-1248DEFA2419}">
      <formula1>C42*500</formula1>
    </dataValidation>
    <dataValidation type="whole" operator="lessThanOrEqual" allowBlank="1" showInputMessage="1" showErrorMessage="1" errorTitle="Wertebereich überschritten" error="Es sind maximal 4160 Zonen je Zentrale möglich" sqref="D48" xr:uid="{3ADD7F66-835F-4554-B8E1-AE43FAA93892}">
      <formula1>C42*4160</formula1>
    </dataValidation>
    <dataValidation type="whole" operator="lessThanOrEqual" allowBlank="1" showInputMessage="1" showErrorMessage="1" errorTitle="Wertebereich überschritten" error="Es sind maximal 300 Ausgänge je Zentrale möglich" sqref="D49" xr:uid="{D5D9EC81-2FCA-41E5-8B17-5CD7F0D47BB3}">
      <formula1>C42*300</formula1>
    </dataValidation>
    <dataValidation type="whole" operator="lessThanOrEqual" allowBlank="1" showInputMessage="1" showErrorMessage="1" errorTitle="Wertebereich überschritten" error="Es sind maximal 999 Lokation je IQ MultiAccess Ankopplung möglich" sqref="D67 D55" xr:uid="{94AB3772-8056-4F9B-858B-D4C15FBB7526}">
      <formula1>C53*999</formula1>
    </dataValidation>
    <dataValidation type="whole" operator="lessThanOrEqual" allowBlank="1" showInputMessage="1" showErrorMessage="1" errorTitle="Wertebereich überschritten" error="Es sind maximal 999 Türen je IQ MultiAccess Ankopplung möglich" sqref="D56:D61" xr:uid="{FAA1ABC2-EC5A-4008-BB41-1A36B3AC72C4}">
      <formula1>C53*999</formula1>
    </dataValidation>
    <dataValidation type="custom" operator="lessThanOrEqual" allowBlank="1" showInputMessage="1" showErrorMessage="1" errorTitle="Wertebereich überschritten" error="Es ist nur eine maximale Anzahl von 31999 Leserm, Eingängen und Ausgängen je Pro-Watch Ankopplung möglich" sqref="D68" xr:uid="{46E1BE38-1F2C-42FE-A9E6-E8F76C9CCD2B}">
      <formula1>((D68+D69+D70)&lt;=(C65*31999))</formula1>
    </dataValidation>
    <dataValidation type="custom" operator="lessThanOrEqual" allowBlank="1" showInputMessage="1" showErrorMessage="1" errorTitle="Wertebereich überschritten" error="Es ist nur eine maximale Anzahl von 31999 Leserm, Eingängen und Ausgängen je Pro-Watch Ankopplung möglich" sqref="D69" xr:uid="{FDDA1F83-ED8D-4505-B7EA-393691C33C7C}">
      <formula1>((D68+D69+D70)&lt;=(C65*31999))</formula1>
    </dataValidation>
    <dataValidation type="custom" operator="lessThanOrEqual" allowBlank="1" showInputMessage="1" showErrorMessage="1" errorTitle="Wertebereich überschritten" error="Es ist nur eine maximale Anzahl von 31999 Leserm, Eingängen und Ausgängen je Pro-Watch Ankopplung möglich" sqref="D70" xr:uid="{18ADCE87-4F24-4948-B3B2-D164F4A451E1}">
      <formula1>((D68+D69+D70)&lt;=(C65*31999))</formula1>
    </dataValidation>
    <dataValidation type="whole" operator="lessThanOrEqual" allowBlank="1" showInputMessage="1" showErrorMessage="1" errorTitle="Wertebereich überschritten" error="Es sind maximal 32 Kameras je Rekorder möglich" sqref="D99" xr:uid="{865858D2-D21D-4631-8891-0AAEE5195E42}">
      <formula1>C97*32</formula1>
    </dataValidation>
    <dataValidation type="whole" operator="lessThanOrEqual" allowBlank="1" showInputMessage="1" showErrorMessage="1" errorTitle="Wertebereich überschritten" error="Es maximal 16 Relaiss pro Rekorder möglich" sqref="D100" xr:uid="{0E28019A-BB6B-4915-B15E-6ACB21F6D873}">
      <formula1>C97*16</formula1>
    </dataValidation>
    <dataValidation type="whole" operator="lessThanOrEqual" allowBlank="1" showInputMessage="1" showErrorMessage="1" errorTitle="Wertebereich überschritten" error="Es maximal 32 Videoausgänge pro Rekorder möglich" sqref="D101" xr:uid="{46E0C8BD-36CB-4B49-A21A-55E93F8C2A31}">
      <formula1>C97*32</formula1>
    </dataValidation>
    <dataValidation type="whole" operator="lessThanOrEqual" allowBlank="1" showInputMessage="1" showErrorMessage="1" errorTitle="Wertebereich überschritten" error="Es sind maximal 1000 Kameras je Anbindung möglich" sqref="D118" xr:uid="{EBE1555D-7A67-4019-9553-811540D92BAF}">
      <formula1>C116*1000</formula1>
    </dataValidation>
    <dataValidation type="whole" operator="lessThanOrEqual" allowBlank="1" showInputMessage="1" showErrorMessage="1" errorTitle="Wertebereich überschritten" error="Es maximal 100 Viewer je Anbindung möglich" sqref="D119" xr:uid="{4A5A34DB-C39E-4226-BF4F-07CBB0B30451}">
      <formula1>C116*100</formula1>
    </dataValidation>
    <dataValidation type="whole" operator="lessThanOrEqual" allowBlank="1" showInputMessage="1" showErrorMessage="1" errorTitle="Wertebereich überschritten" error="Es maximal 10000 Digital-Eingänge je Anbindung möglich" sqref="D111" xr:uid="{55B033DF-75B7-4A35-9FD1-7A17743BE307}">
      <formula1>C105*10000</formula1>
    </dataValidation>
    <dataValidation type="whole" operator="lessThanOrEqual" allowBlank="1" showInputMessage="1" showErrorMessage="1" errorTitle="Wertebereich überschritten" error="Es maximal 3000 Ereignisse je Anbindung möglich" sqref="D120" xr:uid="{251018E4-9AC5-47AF-995B-8938109DE53A}">
      <formula1>C116*3000</formula1>
    </dataValidation>
    <dataValidation type="whole" operator="lessThanOrEqual" allowBlank="1" showInputMessage="1" showErrorMessage="1" errorTitle="Wertebereich überschritten" error="Es maximal 10000 Digital-Ausgänge je Anbindung möglich" sqref="D112" xr:uid="{1AEA1AE4-BB1D-449D-B31B-D30984B3755D}">
      <formula1>C105*10000</formula1>
    </dataValidation>
    <dataValidation type="whole" operator="lessThanOrEqual" allowBlank="1" showInputMessage="1" showErrorMessage="1" errorTitle="Wertebereich überschritten" error="Es maximal 499 Geräte je Anbindung möglich" sqref="D121" xr:uid="{0F9DFE08-1CBA-4F15-AF96-74770BFCDC35}">
      <formula1>C116*499</formula1>
    </dataValidation>
    <dataValidation type="whole" operator="lessThanOrEqual" allowBlank="1" showInputMessage="1" showErrorMessage="1" errorTitle="Wertebereich überschritten" error="Es sind maximal 1000 Kameras je Anbindung möglich" sqref="D122" xr:uid="{1DEA19E1-742C-47A0-AE1A-9900F8F2906F}">
      <formula1>C116*1000</formula1>
    </dataValidation>
    <dataValidation type="whole" operator="lessThanOrEqual" allowBlank="1" showInputMessage="1" showErrorMessage="1" errorTitle="Wertebereich überschritten" error="Es maximal 100 Viewer je Anbindung möglich" sqref="D123" xr:uid="{7B9FA20D-FF66-41AC-88A4-2CB1D12B1286}">
      <formula1>C116*100</formula1>
    </dataValidation>
    <dataValidation type="whole" operator="lessThanOrEqual" allowBlank="1" showInputMessage="1" showErrorMessage="1" errorTitle="Wertebereich überschritten" error="Es maximal 3000 Ereignisse je Anbindung möglich" sqref="D124" xr:uid="{3C50A525-6A17-49B9-97DA-DEB0809F2751}">
      <formula1>C116*3000</formula1>
    </dataValidation>
    <dataValidation type="whole" operator="lessThanOrEqual" allowBlank="1" showInputMessage="1" showErrorMessage="1" errorTitle="Wertebereich überschritten" error="Es maximal 4000 Alarme je Anbindung möglich" sqref="D125" xr:uid="{3A0FB9C0-1EEC-4000-8FB8-60057C1D2C5F}">
      <formula1>C116*4000</formula1>
    </dataValidation>
    <dataValidation type="whole" operator="lessThanOrEqual" allowBlank="1" showInputMessage="1" showErrorMessage="1" errorTitle="Wertebereich überschritten" error="Es maximal 10000 Digital-Eingänge je Anbindung möglich" sqref="D126" xr:uid="{D75E3CBD-25FA-443C-B570-D4E02557B062}">
      <formula1>C116*10000</formula1>
    </dataValidation>
    <dataValidation type="whole" operator="lessThanOrEqual" allowBlank="1" showInputMessage="1" showErrorMessage="1" errorTitle="Wertebereich überschritten" error="Es maximal 10000 Digital-Ausgänge je Anbindung möglich" sqref="D127" xr:uid="{F5708586-D1F9-4676-8033-0B0C7B93AEAF}">
      <formula1>C116*10000</formula1>
    </dataValidation>
    <dataValidation type="whole" operator="lessThanOrEqual" allowBlank="1" showInputMessage="1" showErrorMessage="1" errorTitle="Wertebereich überschritten" error="Es sind maximal 900 Recorder je Anbindung möglich" sqref="D136" xr:uid="{2ACADEFB-DBE4-42A9-B4FB-6272072D2F22}">
      <formula1>C131*900</formula1>
    </dataValidation>
    <dataValidation type="whole" operator="lessThanOrEqual" allowBlank="1" showInputMessage="1" showErrorMessage="1" errorTitle="Wertebereich überschritten" error="Es sind maximal 31000 Kameras je Anbindung möglich" sqref="D137" xr:uid="{B17AE7CD-AD2D-4776-9DE9-EBCC5E3CB38C}">
      <formula1>C131*31000</formula1>
    </dataValidation>
    <dataValidation type="whole" operator="lessThanOrEqual" allowBlank="1" showInputMessage="1" showErrorMessage="1" errorTitle="Wertebereich überschritten" error="Es maximal 10000 Kameras je Anbindung möglich" sqref="D152 D162 D143" xr:uid="{D31B8C3C-64FE-4C8A-B78E-71E2EB9D8C63}">
      <formula1>C141*10000</formula1>
    </dataValidation>
    <dataValidation type="whole" operator="lessThanOrEqual" allowBlank="1" showInputMessage="1" showErrorMessage="1" errorTitle="Wertebereich überschritten" error="Es maximal 5000 Alarme je Anbindung möglich" sqref="D153 D163 D144" xr:uid="{0D863789-46EF-4DCC-B1AD-3C05C262F242}">
      <formula1>C141*5000</formula1>
    </dataValidation>
    <dataValidation type="whole" operator="lessThanOrEqual" allowBlank="1" showInputMessage="1" showErrorMessage="1" errorTitle="Wertebereich überschritten" error="Es maximal 5000 Eingänge je Anbindung möglich" sqref="D154 D164 D145" xr:uid="{B4DA5420-1EF9-4123-BB96-DA36DAB7356C}">
      <formula1>C141*5000</formula1>
    </dataValidation>
    <dataValidation type="whole" operator="lessThanOrEqual" allowBlank="1" showInputMessage="1" showErrorMessage="1" errorTitle="Wertebereich überschritten" error="Es maximal 5000 Ausgänge je Anbindung möglich" sqref="D155 D146" xr:uid="{16AE0CDC-45FE-4F83-B439-FC81FCF7838C}">
      <formula1>C141*5000</formula1>
    </dataValidation>
    <dataValidation type="whole" operator="lessThanOrEqual" allowBlank="1" showInputMessage="1" showErrorMessage="1" errorTitle="Wertebereich überschritten" error="Es maximal 1000 Monitore je Anbindung möglich" sqref="D156" xr:uid="{7D499B97-4880-47B1-ADCE-C9B21433EBBC}">
      <formula1>C150*1000</formula1>
    </dataValidation>
    <dataValidation type="whole" operator="lessThanOrEqual" allowBlank="1" showInputMessage="1" showErrorMessage="1" errorTitle="Wertebereich überschritten" error="Es maximal 120 Fluchtürsteuerungen je Anbindung möglich" sqref="D165" xr:uid="{BEC5DDA0-CB94-4E4E-92E0-FDFAB1EAA3A3}">
      <formula1>C160*120</formula1>
    </dataValidation>
    <dataValidation type="whole" operator="lessThanOrEqual" allowBlank="1" showInputMessage="1" showErrorMessage="1" errorTitle="Wertebereich überschritten" error="Es maximal 120 TÖ Paralleltableaus je Anbindung möglich" sqref="D166" xr:uid="{F86486D2-228B-4B57-9C22-EC9C848FAFCC}">
      <formula1>C160*120</formula1>
    </dataValidation>
    <dataValidation type="custom" operator="lessThanOrEqual" allowBlank="1" showInputMessage="1" showErrorMessage="1" errorTitle="Wertebereich überschritten" error="Es sind nicht mehr als 32000 Meldepunkte je Anbindung möglich" sqref="D172" xr:uid="{A8C350EE-B56F-4104-B082-577CCDAE6768}">
      <formula1>(D172+D173+D174)&lt;=(C170*32000)</formula1>
    </dataValidation>
    <dataValidation type="custom" operator="lessThanOrEqual" allowBlank="1" showInputMessage="1" showErrorMessage="1" errorTitle="Wertebereich überschritten" error="Es sind nicht mehr als 32000 Meldepunkte je Anbindung möglich" sqref="D173" xr:uid="{DBC66CE4-D2EE-42A6-8A2E-07B7A92719FD}">
      <formula1>(D172+D173+D174)&lt;=(C170*32000)</formula1>
    </dataValidation>
    <dataValidation type="custom" operator="lessThanOrEqual" allowBlank="1" showInputMessage="1" showErrorMessage="1" errorTitle="Wertebereich überschritten" error="Es sind nicht mehr als 32000 Meldepunkte je Anbindung möglich" sqref="D174" xr:uid="{207407CC-A6B2-405F-97F9-5B48C61C68CF}">
      <formula1>(D172+D173+D174)&lt;=(C170*32000)</formula1>
    </dataValidation>
    <dataValidation type="whole" operator="lessThanOrEqual" allowBlank="1" showInputMessage="1" showErrorMessage="1" errorTitle="Wertebereich überschritten" error="Es maximal 100 Primärleitungen je Zentrale möglich" sqref="D181" xr:uid="{5B015987-366D-4047-B369-728D5FE6B98B}">
      <formula1>C178*100</formula1>
    </dataValidation>
    <dataValidation type="whole" operator="lessThanOrEqual" allowBlank="1" showInputMessage="1" showErrorMessage="1" errorTitle="Wertebereich überschritten" error="Es maximal 5000 Meldergruppen/Melder je Zentrale möglich" sqref="D182" xr:uid="{56813BD5-27F5-4B10-9A45-11CBAC5B8CAE}">
      <formula1>C178*6000</formula1>
    </dataValidation>
    <dataValidation type="whole" operator="lessThanOrEqual" allowBlank="1" showInputMessage="1" showErrorMessage="1" errorTitle="Wertebereich überschritten" error="Es maximal 1000 Steuergruppen je Zentrale möglich" sqref="D183" xr:uid="{A6DA31E8-F630-4F91-A5C3-EB20F81A861A}">
      <formula1>C178*1000</formula1>
    </dataValidation>
    <dataValidation type="whole" operator="lessThanOrEqual" allowBlank="1" showInputMessage="1" showErrorMessage="1" errorTitle="Wertebereich überschritten" error="Es sind maximal 4 Akustik/Hauptmelder/Signalgeber je Zentrale möglich" sqref="D190" xr:uid="{CF4B215B-87E0-437F-A147-62186A33CAFC}">
      <formula1>C187*4</formula1>
    </dataValidation>
    <dataValidation type="whole" operator="lessThanOrEqual" allowBlank="1" showInputMessage="1" showErrorMessage="1" errorTitle="Wertebereich überschritten" error="Es sind maximal 1000 Übertragungseinrichtungen je Zentrale möglich" sqref="D217 D191" xr:uid="{66935EBC-3283-4F1B-BE67-3CE0A22D569F}">
      <formula1>C187*1000</formula1>
    </dataValidation>
    <dataValidation type="whole" operator="lessThanOrEqual" allowBlank="1" showInputMessage="1" showErrorMessage="1" errorTitle="Wertebereich überschritten" error="Es sind maximal 8 Loopkarten je Zentrale möglich" sqref="D218 D192" xr:uid="{91D72470-91C8-4F5A-A575-8D07EB40DF15}">
      <formula1>C187*8</formula1>
    </dataValidation>
    <dataValidation type="whole" operator="lessThanOrEqual" allowBlank="1" showInputMessage="1" showErrorMessage="1" errorTitle="Wertebereich überschritten" error="Es sind maximal 124 ID2net Netzwerkkarten je Zentrale möglich" sqref="D193" xr:uid="{BB18585D-5D56-4D82-B841-684A585A2D40}">
      <formula1>C187*124</formula1>
    </dataValidation>
    <dataValidation type="whole" operator="lessThanOrEqual" allowBlank="1" showInputMessage="1" showErrorMessage="1" errorTitle="Wertebereich überschritten" error="Es sind maximal 254 Gruppen je Zentrale möglich" sqref="D194" xr:uid="{0645D3CC-5693-4E9F-8394-7C2D68492ABD}">
      <formula1>C187*254</formula1>
    </dataValidation>
    <dataValidation type="whole" operator="lessThanOrEqual" allowBlank="1" showInputMessage="1" showErrorMessage="1" errorTitle="Wertebereich überschritten" error="Es sind maximal 10000 Module/Melder je Zentrale möglich" sqref="D195" xr:uid="{60F258FC-A7FD-4180-BDB6-BA6E7D48552F}">
      <formula1>C187*10000</formula1>
    </dataValidation>
    <dataValidation type="whole" operator="lessThanOrEqual" allowBlank="1" showInputMessage="1" showErrorMessage="1" errorTitle="Wertebereich überschritten" error="Es sind maximal 256 Zonen je Anbindung möglich" sqref="D216" xr:uid="{76801BB3-FE3A-44D1-BF38-280445378714}">
      <formula1>C213*256</formula1>
    </dataValidation>
    <dataValidation type="whole" operator="lessThanOrEqual" allowBlank="1" showInputMessage="1" showErrorMessage="1" errorTitle="Wertebereich überschritten" error="Es sind maximal 64 Gruppenzentralen je Clino System möglich" sqref="D225" xr:uid="{1EEA3579-43E6-45AE-8A6F-8F3D8F72A5B8}">
      <formula1>C222*64</formula1>
    </dataValidation>
    <dataValidation type="whole" operator="lessThanOrEqual" allowBlank="1" showInputMessage="1" showErrorMessage="1" errorTitle="Wertebereich überschritten" error="Es sind maximal 200 Sammeldurchsagen je Clino System möglich" sqref="D226" xr:uid="{C0F58368-83A4-4C68-B9F5-FE6C20A63F3E}">
      <formula1>C222*200</formula1>
    </dataValidation>
    <dataValidation type="whole" operator="lessThanOrEqual" allowBlank="1" showInputMessage="1" showErrorMessage="1" errorTitle="Wertebereich überschritten" error="Es sind maximal 2000 Zimmerterminal / Kompakte Stationsabfrage (KSA) je Clino System möglich" sqref="D227" xr:uid="{4759959A-4235-4464-B778-301ECBA04E24}">
      <formula1>C222*2000</formula1>
    </dataValidation>
    <dataValidation type="whole" operator="lessThanOrEqual" allowBlank="1" showInputMessage="1" showErrorMessage="1" errorTitle="Wertebereich überschritten" error="Es sind maximal 16000 Bettenmodule je Clino System möglich" sqref="D228" xr:uid="{6D9C4D99-4CBC-4EA5-8D15-E355832DC59C}">
      <formula1>C222*16000</formula1>
    </dataValidation>
    <dataValidation type="whole" operator="lessThanOrEqual" allowBlank="1" showInputMessage="1" showErrorMessage="1" errorTitle="Wertebereich überschritten" error="Es sind maximal 2000 Tags je OPC Client möglich" sqref="D234" xr:uid="{0F6535EF-AA91-4E03-9930-F65E78D7E97D}">
      <formula1>C232*2000</formula1>
    </dataValidation>
    <dataValidation type="whole" operator="lessThanOrEqual" allowBlank="1" showInputMessage="1" showErrorMessage="1" errorTitle="Wertebereich überschritten" error="Es sind maximal 32000 BACnet Objekte je  Client möglich" sqref="D240" xr:uid="{8A9E538B-2657-4112-8660-C17A519F1CFA}">
      <formula1>C238*32000</formula1>
    </dataValidation>
    <dataValidation type="whole" operator="lessThanOrEqual" allowBlank="1" showInputMessage="1" showErrorMessage="1" errorTitle="Wertebereich überschritten" error="Es sind maximal 64 Türen je WIN-PAK Ankopplung möglich" sqref="D77" xr:uid="{CAC22CED-97C1-408E-9517-907632AADFE0}">
      <formula1>C74*64</formula1>
    </dataValidation>
    <dataValidation type="whole" operator="lessThanOrEqual" allowBlank="1" showInputMessage="1" showErrorMessage="1" errorTitle="Wertebereich überschritten" error="Es sind maximal 64 I/O Module je WIN-PAK Ankopplung möglich" sqref="D78" xr:uid="{14671402-BE7D-4DC1-8A56-1EF1FF653F26}">
      <formula1>C74*64</formula1>
    </dataValidation>
    <dataValidation type="whole" operator="lessThanOrEqual" allowBlank="1" showInputMessage="1" showErrorMessage="1" errorTitle="Wertebereich überschritten" error="Es sind maximal 1024 Eingänge je WIN-PAK Ankopplung möglich" sqref="D79" xr:uid="{54D41968-B5CC-44C7-B8BC-14F58EE60FCD}">
      <formula1>C74*1024</formula1>
    </dataValidation>
    <dataValidation type="whole" operator="lessThanOrEqual" allowBlank="1" showInputMessage="1" showErrorMessage="1" errorTitle="Wertebereich überschritten" error="Es sind maximal 1024 Ausgänge je WIN-PAK Ankopplung möglich" sqref="D80" xr:uid="{9778EF7B-E2E0-4772-80E1-8449732CF5BA}">
      <formula1>C74*1024</formula1>
    </dataValidation>
    <dataValidation type="whole" operator="lessThanOrEqual" allowBlank="1" showInputMessage="1" showErrorMessage="1" errorTitle="Wertebereich überschritten" error="Es sind maximal 999 Server je WIN-PAK Ankopplung möglich" sqref="D81" xr:uid="{27D80B03-33BF-466C-865E-9125060E6A9A}">
      <formula1>C74*999</formula1>
    </dataValidation>
    <dataValidation type="whole" operator="lessThanOrEqual" allowBlank="1" showInputMessage="1" showErrorMessage="1" errorTitle="Wertebereich überschritten" error="Es sind maximal 499 Communicationen je WIN-PAK Ankopplung möglich" sqref="D82" xr:uid="{08495605-FDF5-4065-984B-1A5A3F765617}">
      <formula1>C74*499</formula1>
    </dataValidation>
    <dataValidation type="whole" operator="lessThanOrEqual" allowBlank="1" showInputMessage="1" showErrorMessage="1" errorTitle="Wertebereich überschritten" error="Es maximal 4 stehende Verbindungen je Übertragungsgerät möglich" sqref="D249" xr:uid="{F42DAF0C-3EC8-4560-A080-055D8305247E}">
      <formula1>C244*4</formula1>
    </dataValidation>
    <dataValidation type="whole" operator="lessThanOrEqual" allowBlank="1" showInputMessage="1" showErrorMessage="1" errorTitle="Wertebereich überschritten" error="Es maximal 2 stehende Videoverbindungen je Übertragungsgerät möglich" sqref="D250" xr:uid="{2A229558-01F0-4C5D-B446-B028AF5975CE}">
      <formula1>C244*2</formula1>
    </dataValidation>
    <dataValidation type="whole" operator="lessThanOrEqual" allowBlank="1" showInputMessage="1" showErrorMessage="1" errorTitle="Wertebereich überschritten" error="Es maximal 4 stehende X.31 Verbindungen je Überragungsgerät möglich" sqref="D251" xr:uid="{7ED18549-CDA5-4F0D-94B2-B32BEBF8AB83}">
      <formula1>C244*4</formula1>
    </dataValidation>
    <dataValidation type="whole" operator="lessThanOrEqual" allowBlank="1" showInputMessage="1" showErrorMessage="1" errorTitle="Wertebereich überschritten" error="Es maximal 16 BUS-2 Module je Übertragungsgerät möglich" sqref="D252" xr:uid="{C595349F-3FC0-4F93-9C53-910658DD75E1}">
      <formula1>C244*16</formula1>
    </dataValidation>
    <dataValidation type="whole" operator="lessThanOrEqual" allowBlank="1" showInputMessage="1" showErrorMessage="1" errorTitle="Wertebereich überschritten" error="Es maximal 100 Primärleitungen je Zentrale möglich" sqref="D248" xr:uid="{C85DBE96-BC1B-4EB6-A9AE-920BFBD24B6D}">
      <formula1>C251*100</formula1>
    </dataValidation>
    <dataValidation type="whole" operator="lessThanOrEqual" allowBlank="1" showInputMessage="1" showErrorMessage="1" errorTitle="Wertebereich überschritten" error="Es maximal 5000 Meldergruppen/Melder je Zentrale möglich" sqref="D247" xr:uid="{3B723C32-495C-4834-B088-E3716D985431}">
      <formula1>C249*6000</formula1>
    </dataValidation>
    <dataValidation type="custom" operator="lessThanOrEqual" allowBlank="1" showInputMessage="1" showErrorMessage="1" errorTitle="Wertebereich überschritten" error="Es maximal 16 Eingangs- und Ausgangsmodule je Übertragungsgerät  möglich" sqref="D253" xr:uid="{C43B4920-4527-4B8B-B68F-8F96B38DCAC3}">
      <formula1>(D253+D254)&lt;=(C244*16)</formula1>
    </dataValidation>
    <dataValidation type="custom" operator="lessThanOrEqual" allowBlank="1" showInputMessage="1" showErrorMessage="1" errorTitle="Wertebereich überschritten" error="Es maximal 16 Eingangs- und Ausgangsmodule je Übertragungsgerät  möglich" sqref="D254" xr:uid="{F7866DBD-A1B6-4451-AE97-9DCBA1296536}">
      <formula1>(D253+D254)&lt;=(C244*16)</formula1>
    </dataValidation>
    <dataValidation type="custom" operator="lessThanOrEqual" allowBlank="1" showInputMessage="1" showErrorMessage="1" errorTitle="Wertebereich überschritten" error="Es maximal 899 Meldepunkte für Notifikation möglich" sqref="D258" xr:uid="{1CA75AA7-9848-4EFD-8B8A-71CD20444081}">
      <formula1>(D258+D259+D260+D261+D262+D263)&lt;=899</formula1>
    </dataValidation>
    <dataValidation type="custom" operator="lessThanOrEqual" allowBlank="1" showInputMessage="1" showErrorMessage="1" errorTitle="Wertebereich überschritten" error="Es maximal 899 Meldepunkte für Notifikation möglich" sqref="D259" xr:uid="{ED76E8C4-DACE-48F3-93E0-2400A53E7D57}">
      <formula1>(D258+D259+D260+D261+D262+D263)&lt;=899</formula1>
    </dataValidation>
    <dataValidation type="custom" operator="lessThanOrEqual" allowBlank="1" showInputMessage="1" showErrorMessage="1" errorTitle="Wertebereich überschritten" error="Es maximal 899 Meldepunkte für Notifikation möglich" sqref="D260" xr:uid="{9BD86AF0-5468-41F3-8C35-EC1201438A0E}">
      <formula1>(D258+D259+D260+D261+D262+D263)&lt;=899</formula1>
    </dataValidation>
    <dataValidation type="custom" operator="lessThanOrEqual" allowBlank="1" showInputMessage="1" showErrorMessage="1" errorTitle="Wertebereich überschritten" error="Es maximal 899 Meldepunkte für Notifikation möglich" sqref="D261" xr:uid="{EE67CA1A-2BA6-41BD-B1E3-44D2AAFC25AC}">
      <formula1>(D258+D259+D260+D261+D262+D263)&lt;=899</formula1>
    </dataValidation>
    <dataValidation type="custom" operator="lessThanOrEqual" allowBlank="1" showInputMessage="1" showErrorMessage="1" errorTitle="Wertebereich überschritten" error="Es maximal 899 Meldepunkte für Notifikation möglich" sqref="D262" xr:uid="{4B60A6BD-A6A5-49DF-8F23-DDE971630632}">
      <formula1>(D258+D259+D260+D261+D262+D263)&lt;=899</formula1>
    </dataValidation>
    <dataValidation type="custom" operator="lessThanOrEqual" allowBlank="1" showInputMessage="1" showErrorMessage="1" errorTitle="Wertebereich überschritten" error="Es maximal 899 Meldepunkte für Notifikation möglich" sqref="D263" xr:uid="{04F580BD-7AC5-40C7-B186-CE484A914AD1}">
      <formula1>(D258+D259+D260+D261+D262+D263)&lt;=899</formula1>
    </dataValidation>
    <dataValidation type="whole" operator="lessThanOrEqual" allowBlank="1" showInputMessage="1" showErrorMessage="1" errorTitle="Wertebereich überschritten" error="Es sind maximal 512 Bereiche je Zentrale möglich" sqref="D7" xr:uid="{079B4FD7-3129-40C0-A266-B0366D843A0E}">
      <formula1>C4*512</formula1>
    </dataValidation>
    <dataValidation type="whole" operator="lessThanOrEqual" allowBlank="1" showInputMessage="1" showErrorMessage="1" errorTitle="Wertebereich überschritten" error="Es sind maximal 4096 Meldergruppen je Zentrale möglich" sqref="D14:D38" xr:uid="{928C9EB3-4355-4D23-BD70-450670834A6C}">
      <formula1>$C$8*4096</formula1>
    </dataValidation>
    <dataValidation type="whole" operator="lessThanOrEqual" allowBlank="1" showInputMessage="1" showErrorMessage="1" errorTitle="Wertebereich überschritten" error="Es sind maximal 1000 Kameras je Anbindung möglich" sqref="D108" xr:uid="{EAC977D8-7E88-4136-A776-EDA92BF07C68}">
      <formula1>C105*1000</formula1>
    </dataValidation>
    <dataValidation type="whole" operator="lessThanOrEqual" allowBlank="1" showInputMessage="1" showErrorMessage="1" errorTitle="Wertebereich überschritten" error="Es maximal 100 Viewer je Anbindung möglich" sqref="D109" xr:uid="{5564FDB8-E06F-4C5C-B74E-9BCEF7ECF46F}">
      <formula1>C105*100</formula1>
    </dataValidation>
    <dataValidation type="whole" operator="lessThanOrEqual" allowBlank="1" showInputMessage="1" showErrorMessage="1" errorTitle="Wertebereich überschritten" error="Es maximal 3000 Ereignisse je Anbindung möglich" sqref="D110" xr:uid="{5A1910FA-511F-4B34-AB75-97779890EA2A}">
      <formula1>C105*3000</formula1>
    </dataValidation>
    <dataValidation type="whole" operator="lessThanOrEqual" allowBlank="1" showInputMessage="1" showErrorMessage="1" errorTitle="Max amount exceeded" error="Only 9999 VMS PTZ cameras per recorder allowed." sqref="D90" xr:uid="{CA9124AF-6242-4B10-A573-3F1CF13A02E9}">
      <formula1>C86*9999</formula1>
    </dataValidation>
    <dataValidation type="whole" operator="lessThanOrEqual" allowBlank="1" showInputMessage="1" showErrorMessage="1" errorTitle="Max amount exceeded" error="Only 5000 relay inputs per recorder possible" sqref="D92" xr:uid="{51D3B3D5-2F04-470E-BA9B-7297D103D237}">
      <formula1>C86*5000</formula1>
    </dataValidation>
    <dataValidation type="whole" operator="lessThanOrEqual" allowBlank="1" showInputMessage="1" showErrorMessage="1" errorTitle="Max amount exceeded" error="Only 32000 monitors per MaxPRO VMS server possible" sqref="D93" xr:uid="{06155224-D391-440D-A04C-586AF71EB626}">
      <formula1>1*32000</formula1>
    </dataValidation>
    <dataValidation type="whole" operator="lessThanOrEqual" allowBlank="1" showInputMessage="1" showErrorMessage="1" errorTitle="Max amount exceeded" error="Only 9999 VMS cameras per recorder allowed" sqref="D89" xr:uid="{785E2D30-2906-447B-BE5A-56FF3EEC2EE0}">
      <formula1>C86*9999</formula1>
    </dataValidation>
    <dataValidation type="whole" operator="lessThanOrEqual" allowBlank="1" showInputMessage="1" showErrorMessage="1" errorTitle="Max amount exceeded" error="Only 5000 alarm inputs per recorder allowed" sqref="D91" xr:uid="{4B7F173F-3380-47AD-8A31-42C40DC99B1E}">
      <formula1>C86*5000</formula1>
    </dataValidation>
    <dataValidation type="whole" operator="lessThanOrEqual" allowBlank="1" showInputMessage="1" showErrorMessage="1" errorTitle="Max amount exceeded" error="Only 400 annoucement keys per PA server allowed" sqref="D209" xr:uid="{FD6B3B22-BC22-4E6D-9F8F-4DFAB564C65E}">
      <formula1>C199*400</formula1>
    </dataValidation>
    <dataValidation type="whole" operator="lessThanOrEqual" allowBlank="1" showInputMessage="1" showErrorMessage="1" errorTitle="Max amount exceeded" error="Only 2000 digital inputs per PA server allowed" sqref="D206" xr:uid="{C185F944-2FA8-4FD6-9830-D3F6905FE3B0}">
      <formula1>C198*2000</formula1>
    </dataValidation>
    <dataValidation type="whole" operator="lessThanOrEqual" allowBlank="1" showInputMessage="1" showErrorMessage="1" errorTitle="Max amount exceeded" error="Only 1024 zones per PA server allowed" sqref="D208" xr:uid="{67DCA31F-E96C-4DC7-9417-6397D11EFEFB}">
      <formula1>C199*1024</formula1>
    </dataValidation>
    <dataValidation type="whole" operator="lessThanOrEqual" allowBlank="1" showInputMessage="1" showErrorMessage="1" errorTitle="Max amount exceeded" error="Max 50 DCS/UIM per PA server allowed" sqref="D203" xr:uid="{46B1B3A6-7BD1-4C9D-A724-EF1446A0D3D5}">
      <formula1>C199*50</formula1>
    </dataValidation>
    <dataValidation type="whole" operator="lessThanOrEqual" allowBlank="1" showInputMessage="1" showErrorMessage="1" errorTitle="Max amount exceeded" error="Max 150 Inputs per PA server allowd" sqref="D204" xr:uid="{7306A0B5-DA1C-4486-B943-E96F070DFB04}">
      <formula1>C199*150</formula1>
    </dataValidation>
    <dataValidation type="whole" operator="lessThanOrEqual" allowBlank="1" showInputMessage="1" showErrorMessage="1" errorTitle="Max amount exceeded" error="Only 250 analog outputs per PA server possible" sqref="D205" xr:uid="{F8C60B1F-69D9-4236-8985-0422811FFBF9}">
      <formula1>C199*250</formula1>
    </dataValidation>
    <dataValidation type="whole" operator="lessThanOrEqual" allowBlank="1" showInputMessage="1" showErrorMessage="1" errorTitle="Max amount exceeded" error="Only 1000 digital outputs per PA Server allowed" sqref="D207" xr:uid="{7A349459-AE42-49AB-B9BA-587656C654C6}">
      <formula1>C198*1000</formula1>
    </dataValidation>
    <dataValidation type="whole" operator="lessThanOrEqual" allowBlank="1" showInputMessage="1" showErrorMessage="1" errorTitle="Max amount exceeded" error="Only 4 Amplifier per PA server allowed" sqref="D202" xr:uid="{D0F994F7-7E83-4A9C-8ABA-40F4C5E7A754}">
      <formula1>C199*4</formula1>
    </dataValidation>
  </dataValidations>
  <pageMargins left="0.7" right="0.7" top="0.78740157499999996" bottom="0.78740157499999996" header="0.3" footer="0.3"/>
  <pageSetup orientation="portrait" r:id="rId1"/>
  <customProperties>
    <customPr name="_pios_id" r:id="rId2"/>
  </customProperties>
  <ignoredErrors>
    <ignoredError sqref="E19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Richter, Horst (GE87)</dc:creator>
  <cp:lastModifiedBy>Celikkiran, Ugur</cp:lastModifiedBy>
  <dcterms:created xsi:type="dcterms:W3CDTF">2017-10-30T05:40:22Z</dcterms:created>
  <dcterms:modified xsi:type="dcterms:W3CDTF">2022-02-10T11:55:10Z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46e5e1-5d42-4630-bacd-c69bfdcbd5e8_Enabled">
    <vt:lpwstr>true</vt:lpwstr>
  </property>
  <property fmtid="{D5CDD505-2E9C-101B-9397-08002B2CF9AE}" pid="3" name="MSIP_Label_d546e5e1-5d42-4630-bacd-c69bfdcbd5e8_SetDate">
    <vt:lpwstr>2022-02-10T11:55:10Z</vt:lpwstr>
  </property>
  <property fmtid="{D5CDD505-2E9C-101B-9397-08002B2CF9AE}" pid="4" name="MSIP_Label_d546e5e1-5d42-4630-bacd-c69bfdcbd5e8_Method">
    <vt:lpwstr>Standard</vt:lpwstr>
  </property>
  <property fmtid="{D5CDD505-2E9C-101B-9397-08002B2CF9AE}" pid="5" name="MSIP_Label_d546e5e1-5d42-4630-bacd-c69bfdcbd5e8_Name">
    <vt:lpwstr>d546e5e1-5d42-4630-bacd-c69bfdcbd5e8</vt:lpwstr>
  </property>
  <property fmtid="{D5CDD505-2E9C-101B-9397-08002B2CF9AE}" pid="6" name="MSIP_Label_d546e5e1-5d42-4630-bacd-c69bfdcbd5e8_SiteId">
    <vt:lpwstr>96ece526-9c7d-48b0-8daf-8b93c90a5d18</vt:lpwstr>
  </property>
  <property fmtid="{D5CDD505-2E9C-101B-9397-08002B2CF9AE}" pid="7" name="MSIP_Label_d546e5e1-5d42-4630-bacd-c69bfdcbd5e8_ActionId">
    <vt:lpwstr>d81d31a5-1ef5-483e-b61b-462fb86426c4</vt:lpwstr>
  </property>
  <property fmtid="{D5CDD505-2E9C-101B-9397-08002B2CF9AE}" pid="8" name="MSIP_Label_d546e5e1-5d42-4630-bacd-c69bfdcbd5e8_ContentBits">
    <vt:lpwstr>0</vt:lpwstr>
  </property>
  <property fmtid="{D5CDD505-2E9C-101B-9397-08002B2CF9AE}" pid="9" name="SmartTag">
    <vt:lpwstr>4</vt:lpwstr>
  </property>
</Properties>
</file>