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hospital_data"/>
  </sheets>
  <calcPr fullCalcOnLoad="1"/>
</workbook>
</file>

<file path=xl/sharedStrings.xml><?xml version="1.0" encoding="utf-8"?>
<sst xmlns="http://schemas.openxmlformats.org/spreadsheetml/2006/main" count="55" uniqueCount="36">
  <si>
    <t>disease_group</t>
  </si>
  <si>
    <t>MDC</t>
  </si>
  <si>
    <t>WTP_mean</t>
  </si>
  <si>
    <t>WTP_lower</t>
  </si>
  <si>
    <t>WTP_upper</t>
  </si>
  <si>
    <t>elasticity</t>
  </si>
  <si>
    <t>yearly_cost_BE_mean</t>
  </si>
  <si>
    <t>yearly_QALYs_mean</t>
  </si>
  <si>
    <t>yearly_QALYs_lower</t>
  </si>
  <si>
    <t>yearly_QALYs_upper</t>
  </si>
  <si>
    <t>yearly_cost_BE_2020</t>
  </si>
  <si>
    <t>QALY_loss_2020_mean</t>
  </si>
  <si>
    <t>QALY_loss_2020_lower</t>
  </si>
  <si>
    <t>QALY_loss_2020_upper</t>
  </si>
  <si>
    <t>Diseases of the blood</t>
  </si>
  <si>
    <t>inf</t>
  </si>
  <si>
    <t>Diseases of the circulatory system</t>
  </si>
  <si>
    <t>Diseases of the digestive system</t>
  </si>
  <si>
    <t>Diseases of the genitourinary system</t>
  </si>
  <si>
    <t>Diseases of the musculoskeletal system</t>
  </si>
  <si>
    <t>Diseases of the nervous system</t>
  </si>
  <si>
    <t>Diseases of the respiratory system</t>
  </si>
  <si>
    <t>Diseases of the eyes and ears</t>
  </si>
  <si>
    <t>Diseases of the skin</t>
  </si>
  <si>
    <t>Endocrine diseases</t>
  </si>
  <si>
    <t>Infectious diseases</t>
  </si>
  <si>
    <t>Mental disorders</t>
  </si>
  <si>
    <t>AA</t>
  </si>
  <si>
    <t>NA</t>
  </si>
  <si>
    <t>Neoplasms</t>
  </si>
  <si>
    <t>Pregnancy, childbirth and perinatal period</t>
  </si>
  <si>
    <t>Symptoms not elsewhere classified</t>
  </si>
  <si>
    <t>PP</t>
  </si>
  <si>
    <t>External causes</t>
  </si>
  <si>
    <t>Congenital abnormalities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</si>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</sst>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c9211e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4" applyNumberFormat="1" borderId="1" applyBorder="1" fontId="3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32"/>
  <sheetViews>
    <sheetView workbookViewId="0" tabSelected="1"/>
  </sheetViews>
  <sheetFormatPr defaultRowHeight="15" x14ac:dyDescent="0.25"/>
  <cols>
    <col min="1" max="1" style="13" width="37.14785714285715" customWidth="1" bestFit="1"/>
    <col min="2" max="2" style="14" width="13.576428571428572" customWidth="1" bestFit="1"/>
    <col min="3" max="3" style="14" width="13.576428571428572" customWidth="1" bestFit="1"/>
    <col min="4" max="4" style="14" width="13.576428571428572" customWidth="1" bestFit="1"/>
    <col min="5" max="5" style="14" width="13.576428571428572" customWidth="1" bestFit="1"/>
    <col min="6" max="6" style="15" width="13.576428571428572" customWidth="1" bestFit="1"/>
    <col min="7" max="7" style="15" width="22.005" customWidth="1" bestFit="1"/>
    <col min="8" max="8" style="16" width="21.433571428571426" customWidth="1" bestFit="1"/>
    <col min="9" max="9" style="16" width="22.005" customWidth="1" bestFit="1"/>
    <col min="10" max="10" style="16" width="21.433571428571426" customWidth="1" bestFit="1"/>
    <col min="11" max="11" style="15" width="19.862142857142857" customWidth="1" bestFit="1"/>
    <col min="12" max="12" style="16" width="20.719285714285714" customWidth="1" bestFit="1"/>
    <col min="13" max="13" style="16" width="21.862142857142857" customWidth="1" bestFit="1"/>
    <col min="14" max="14" style="16" width="22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x14ac:dyDescent="0.25" r="2" customHeight="1" ht="19.5">
      <c r="A2" s="1" t="s">
        <v>14</v>
      </c>
      <c r="B2" s="4">
        <v>16</v>
      </c>
      <c r="C2" s="4">
        <v>201800</v>
      </c>
      <c r="D2" s="4">
        <v>-362000</v>
      </c>
      <c r="E2" s="4">
        <v>766000</v>
      </c>
      <c r="F2" s="5">
        <v>-0.086</v>
      </c>
      <c r="G2" s="5">
        <v>97036961.0466667</v>
      </c>
      <c r="H2" s="5">
        <f>$G2/(C2*-$F2)</f>
      </c>
      <c r="I2" s="6">
        <f>$G2/(E2*-$F2)</f>
      </c>
      <c r="J2" s="7" t="s">
        <v>15</v>
      </c>
      <c r="K2" s="5">
        <v>95502382.78</v>
      </c>
      <c r="L2" s="5">
        <f>(G2-K2)/G2*H2</f>
      </c>
      <c r="M2" s="5">
        <v>88.4238519986802</v>
      </c>
      <c r="N2" s="5">
        <v>88.4238519986802</v>
      </c>
    </row>
    <row x14ac:dyDescent="0.25" r="3" customHeight="1" ht="18.75">
      <c r="A3" s="1" t="s">
        <v>16</v>
      </c>
      <c r="B3" s="4">
        <v>5</v>
      </c>
      <c r="C3" s="4">
        <v>95700</v>
      </c>
      <c r="D3" s="4">
        <v>30000</v>
      </c>
      <c r="E3" s="4">
        <v>161000</v>
      </c>
      <c r="F3" s="5">
        <v>-0.141</v>
      </c>
      <c r="G3" s="5">
        <v>1295625262.45</v>
      </c>
      <c r="H3" s="5">
        <f>$G3/(C3*-$F3)</f>
      </c>
      <c r="I3" s="5">
        <f>$G3/(E3*-$F3)</f>
      </c>
      <c r="J3" s="5">
        <f>$G3/(D3*-$F3)</f>
      </c>
      <c r="K3" s="5">
        <v>1151932513.47</v>
      </c>
      <c r="L3" s="5">
        <f>(G3-K3)/G3*H3</f>
      </c>
      <c r="M3" s="5">
        <f>(G3-K3)/G3*I3</f>
      </c>
      <c r="N3" s="5">
        <f>(G3-K3)/G3*J3</f>
      </c>
    </row>
    <row x14ac:dyDescent="0.25" r="4" customHeight="1" ht="18.75">
      <c r="A4" s="1" t="s">
        <v>17</v>
      </c>
      <c r="B4" s="4">
        <v>6</v>
      </c>
      <c r="C4" s="4">
        <v>116800</v>
      </c>
      <c r="D4" s="4">
        <v>82000</v>
      </c>
      <c r="E4" s="4">
        <v>151000</v>
      </c>
      <c r="F4" s="5">
        <v>-0.151</v>
      </c>
      <c r="G4" s="5">
        <v>801454673.223333</v>
      </c>
      <c r="H4" s="5">
        <f>$G4/(C4*-$F4)</f>
      </c>
      <c r="I4" s="5">
        <f>$G4/(E4*-$F4)</f>
      </c>
      <c r="J4" s="5">
        <f>$G4/(D4*-$F4)</f>
      </c>
      <c r="K4" s="5">
        <v>688956710.51</v>
      </c>
      <c r="L4" s="5">
        <f>(G4-K4)/G4*H4</f>
      </c>
      <c r="M4" s="5">
        <f>(G4-K4)/G4*I4</f>
      </c>
      <c r="N4" s="5">
        <f>(G4-K4)/G4*J4</f>
      </c>
    </row>
    <row x14ac:dyDescent="0.25" r="5" customHeight="1" ht="18.75">
      <c r="A5" s="1" t="s">
        <v>18</v>
      </c>
      <c r="B5" s="4">
        <v>11</v>
      </c>
      <c r="C5" s="4">
        <v>138400</v>
      </c>
      <c r="D5" s="4">
        <v>100000</v>
      </c>
      <c r="E5" s="4">
        <v>177000</v>
      </c>
      <c r="F5" s="5">
        <v>-0.121</v>
      </c>
      <c r="G5" s="5">
        <v>375537481.406667</v>
      </c>
      <c r="H5" s="5">
        <f>$G5/(C5*-$F5)</f>
      </c>
      <c r="I5" s="5">
        <f>$G5/(E5*-$F5)</f>
      </c>
      <c r="J5" s="5">
        <f>$G5/(D5*-$F5)</f>
      </c>
      <c r="K5" s="5">
        <v>351394264.19</v>
      </c>
      <c r="L5" s="5">
        <f>(G5-K5)/G5*H5</f>
      </c>
      <c r="M5" s="5">
        <f>(G5-K5)/G5*I5</f>
      </c>
      <c r="N5" s="5">
        <f>(G5-K5)/G5*J5</f>
      </c>
    </row>
    <row x14ac:dyDescent="0.25" r="6" customHeight="1" ht="18.75">
      <c r="A6" s="8"/>
      <c r="B6" s="4">
        <v>12</v>
      </c>
      <c r="C6" s="4">
        <v>138400</v>
      </c>
      <c r="D6" s="4">
        <v>100000</v>
      </c>
      <c r="E6" s="4">
        <v>177000</v>
      </c>
      <c r="F6" s="5">
        <v>-0.121</v>
      </c>
      <c r="G6" s="5">
        <v>99134371.5033333</v>
      </c>
      <c r="H6" s="5">
        <f>$G6/(C6*-$F6)</f>
      </c>
      <c r="I6" s="5">
        <f>$G6/(E6*-$F6)</f>
      </c>
      <c r="J6" s="5">
        <f>$G6/(D6*-$F6)</f>
      </c>
      <c r="K6" s="5">
        <v>86476454.78</v>
      </c>
      <c r="L6" s="5">
        <f>(G6-K6)/G6*H6</f>
      </c>
      <c r="M6" s="5">
        <f>(G6-K6)/G6*I6</f>
      </c>
      <c r="N6" s="5">
        <f>(G6-K6)/G6*J6</f>
      </c>
    </row>
    <row x14ac:dyDescent="0.25" r="7" customHeight="1" ht="18.75">
      <c r="A7" s="8"/>
      <c r="B7" s="4">
        <v>13</v>
      </c>
      <c r="C7" s="4">
        <v>138400</v>
      </c>
      <c r="D7" s="4">
        <v>100000</v>
      </c>
      <c r="E7" s="4">
        <v>177000</v>
      </c>
      <c r="F7" s="5">
        <v>-0.121</v>
      </c>
      <c r="G7" s="5">
        <v>100630553.863333</v>
      </c>
      <c r="H7" s="5">
        <f>$G7/(C7*-$F7)</f>
      </c>
      <c r="I7" s="5">
        <f>$G7/(E7*-$F7)</f>
      </c>
      <c r="J7" s="5">
        <f>$G7/(D7*-$F7)</f>
      </c>
      <c r="K7" s="5">
        <v>82678639.37</v>
      </c>
      <c r="L7" s="5">
        <f>(G7-K7)/G7*H7</f>
      </c>
      <c r="M7" s="5">
        <f>(G7-K7)/G7*I7</f>
      </c>
      <c r="N7" s="5">
        <f>(G7-K7)/G7*J7</f>
      </c>
    </row>
    <row x14ac:dyDescent="0.25" r="8" customHeight="1" ht="18.75">
      <c r="A8" s="1" t="s">
        <v>19</v>
      </c>
      <c r="B8" s="4">
        <v>8</v>
      </c>
      <c r="C8" s="4">
        <v>117200</v>
      </c>
      <c r="D8" s="4">
        <v>86000</v>
      </c>
      <c r="E8" s="4">
        <v>148000</v>
      </c>
      <c r="F8" s="5">
        <v>-0.143</v>
      </c>
      <c r="G8" s="5">
        <v>1562095256.83333</v>
      </c>
      <c r="H8" s="5">
        <f>$G8/(C8*-$F8)</f>
      </c>
      <c r="I8" s="5">
        <f>$G8/(E8*-$F8)</f>
      </c>
      <c r="J8" s="5">
        <f>$G8/(D8*-$F8)</f>
      </c>
      <c r="K8" s="5">
        <v>1324557633.39</v>
      </c>
      <c r="L8" s="5">
        <f>(G8-K8)/G8*H8</f>
      </c>
      <c r="M8" s="5">
        <f>(G8-K8)/G8*I8</f>
      </c>
      <c r="N8" s="5">
        <f>(G8-K8)/G8*J8</f>
      </c>
    </row>
    <row x14ac:dyDescent="0.25" r="9" customHeight="1" ht="18.75">
      <c r="A9" s="1" t="s">
        <v>20</v>
      </c>
      <c r="B9" s="4">
        <v>1</v>
      </c>
      <c r="C9" s="4">
        <v>33500</v>
      </c>
      <c r="D9" s="4">
        <v>14000</v>
      </c>
      <c r="E9" s="4">
        <v>53000</v>
      </c>
      <c r="F9" s="5">
        <v>-0.34</v>
      </c>
      <c r="G9" s="5">
        <v>761286628.44</v>
      </c>
      <c r="H9" s="5">
        <f>$G9/(C9*-$F9)</f>
      </c>
      <c r="I9" s="5">
        <f>$G9/(E9*-$F9)</f>
      </c>
      <c r="J9" s="5">
        <f>$G9/(D9*-$F9)</f>
      </c>
      <c r="K9" s="5">
        <v>703110750.86</v>
      </c>
      <c r="L9" s="5">
        <f>(G9-K9)/G9*H9</f>
      </c>
      <c r="M9" s="5">
        <f>(G9-K9)/G9*I9</f>
      </c>
      <c r="N9" s="5">
        <f>(G9-K9)/G9*J9</f>
      </c>
    </row>
    <row x14ac:dyDescent="0.25" r="10" customHeight="1" ht="18.75">
      <c r="A10" s="1" t="s">
        <v>21</v>
      </c>
      <c r="B10" s="4">
        <v>4</v>
      </c>
      <c r="C10" s="4">
        <v>59600</v>
      </c>
      <c r="D10" s="4">
        <v>28000</v>
      </c>
      <c r="E10" s="4">
        <v>92000</v>
      </c>
      <c r="F10" s="5">
        <v>-0.174</v>
      </c>
      <c r="G10" s="5">
        <v>859306852.983333</v>
      </c>
      <c r="H10" s="5">
        <f>$G10/(C10*-$F10)</f>
      </c>
      <c r="I10" s="5">
        <f>$G10/(E10*-$F10)</f>
      </c>
      <c r="J10" s="5">
        <f>$G10/(D10*-$F10)</f>
      </c>
      <c r="K10" s="5">
        <v>956380722.97</v>
      </c>
      <c r="L10" s="5">
        <f>(G10-K10)/G10*H10</f>
      </c>
      <c r="M10" s="5">
        <f>(G10-K10)/G10*I10</f>
      </c>
      <c r="N10" s="5">
        <f>(G10-K10)/G10*J10</f>
      </c>
    </row>
    <row x14ac:dyDescent="0.25" r="11" customHeight="1" ht="18.75">
      <c r="A11" s="1" t="s">
        <v>22</v>
      </c>
      <c r="B11" s="4">
        <v>2</v>
      </c>
      <c r="C11" s="4">
        <v>42700</v>
      </c>
      <c r="D11" s="4">
        <v>28000</v>
      </c>
      <c r="E11" s="4">
        <v>57000</v>
      </c>
      <c r="F11" s="5">
        <v>-0.125</v>
      </c>
      <c r="G11" s="5">
        <v>43867140.2833333</v>
      </c>
      <c r="H11" s="5">
        <f>$G11/(C11*-$F11)</f>
      </c>
      <c r="I11" s="5">
        <f>$G11/(E11*-$F11)</f>
      </c>
      <c r="J11" s="5">
        <f>$G11/(D11*-$F11)</f>
      </c>
      <c r="K11" s="5">
        <v>35775182.14</v>
      </c>
      <c r="L11" s="5">
        <f>(G11-K11)/G11*H11</f>
      </c>
      <c r="M11" s="5">
        <f>(G11-K11)/G11*I11</f>
      </c>
      <c r="N11" s="5">
        <f>(G11-K11)/G11*J11</f>
      </c>
    </row>
    <row x14ac:dyDescent="0.25" r="12" customHeight="1" ht="18.75">
      <c r="A12" s="8"/>
      <c r="B12" s="4">
        <v>3</v>
      </c>
      <c r="C12" s="4">
        <v>42700</v>
      </c>
      <c r="D12" s="4">
        <v>28000</v>
      </c>
      <c r="E12" s="4">
        <v>57000</v>
      </c>
      <c r="F12" s="5">
        <v>-0.125</v>
      </c>
      <c r="G12" s="5">
        <v>265933964.173333</v>
      </c>
      <c r="H12" s="5">
        <f>$G12/(C12*-$F12)</f>
      </c>
      <c r="I12" s="5">
        <f>$G12/(E12*-$F12)</f>
      </c>
      <c r="J12" s="5">
        <f>$G12/(D12*-$F12)</f>
      </c>
      <c r="K12" s="5">
        <v>209576336.66</v>
      </c>
      <c r="L12" s="5">
        <f>(G12-K12)/G12*H12</f>
      </c>
      <c r="M12" s="5">
        <f>(G12-K12)/G12*I12</f>
      </c>
      <c r="N12" s="5">
        <f>(G12-K12)/G12*J12</f>
      </c>
    </row>
    <row x14ac:dyDescent="0.25" r="13" customHeight="1" ht="18.75">
      <c r="A13" s="1" t="s">
        <v>23</v>
      </c>
      <c r="B13" s="4">
        <v>9</v>
      </c>
      <c r="C13" s="4">
        <v>38500</v>
      </c>
      <c r="D13" s="4">
        <v>20000</v>
      </c>
      <c r="E13" s="4">
        <v>57000</v>
      </c>
      <c r="F13" s="5">
        <v>-0.154</v>
      </c>
      <c r="G13" s="5">
        <v>263469370.91</v>
      </c>
      <c r="H13" s="5">
        <f>$G13/(C13*-$F13)</f>
      </c>
      <c r="I13" s="5">
        <f>$G13/(E13*-$F13)</f>
      </c>
      <c r="J13" s="5">
        <f>$G13/(D13*-$F13)</f>
      </c>
      <c r="K13" s="5">
        <v>219784350.3</v>
      </c>
      <c r="L13" s="5">
        <f>(G13-K13)/G13*H13</f>
      </c>
      <c r="M13" s="5">
        <f>(G13-K13)/G13*I13</f>
      </c>
      <c r="N13" s="5">
        <f>(G13-K13)/G13*J13</f>
      </c>
    </row>
    <row x14ac:dyDescent="0.25" r="14" customHeight="1" ht="18.75">
      <c r="A14" s="1" t="s">
        <v>24</v>
      </c>
      <c r="B14" s="4">
        <v>10</v>
      </c>
      <c r="C14" s="4">
        <v>75700</v>
      </c>
      <c r="D14" s="4">
        <v>36000</v>
      </c>
      <c r="E14" s="4">
        <v>116000</v>
      </c>
      <c r="F14" s="5">
        <v>-0.133</v>
      </c>
      <c r="G14" s="5">
        <v>233711863.726667</v>
      </c>
      <c r="H14" s="5">
        <f>$G14/(C14*-$F14)</f>
      </c>
      <c r="I14" s="5">
        <f>$G14/(E14*-$F14)</f>
      </c>
      <c r="J14" s="5">
        <f>$G14/(D14*-$F14)</f>
      </c>
      <c r="K14" s="5">
        <v>194652849.98</v>
      </c>
      <c r="L14" s="5">
        <f>(G14-K14)/G14*H14</f>
      </c>
      <c r="M14" s="5">
        <f>(G14-K14)/G14*I14</f>
      </c>
      <c r="N14" s="5">
        <f>(G14-K14)/G14*J14</f>
      </c>
    </row>
    <row x14ac:dyDescent="0.25" r="15" customHeight="1" ht="18.75">
      <c r="A15" s="1" t="s">
        <v>25</v>
      </c>
      <c r="B15" s="4">
        <v>18</v>
      </c>
      <c r="C15" s="4">
        <v>53500</v>
      </c>
      <c r="D15" s="4">
        <v>32000</v>
      </c>
      <c r="E15" s="4">
        <v>75000</v>
      </c>
      <c r="F15" s="5">
        <v>-0.162</v>
      </c>
      <c r="G15" s="5">
        <v>264673934.166667</v>
      </c>
      <c r="H15" s="5">
        <f>$G15/(C15*-$F15)</f>
      </c>
      <c r="I15" s="5">
        <f>$G15/(E15*-$F15)</f>
      </c>
      <c r="J15" s="5">
        <f>$G15/(D15*-$F15)</f>
      </c>
      <c r="K15" s="5">
        <v>252109456.31</v>
      </c>
      <c r="L15" s="5">
        <f>(G15-K15)/G15*H15</f>
      </c>
      <c r="M15" s="5">
        <f>(G15-K15)/G15*I15</f>
      </c>
      <c r="N15" s="5">
        <f>(G15-K15)/G15*J15</f>
      </c>
    </row>
    <row x14ac:dyDescent="0.25" r="16" customHeight="1" ht="18.75">
      <c r="A16" s="1" t="s">
        <v>26</v>
      </c>
      <c r="B16" s="4">
        <v>19</v>
      </c>
      <c r="C16" s="4">
        <v>64000</v>
      </c>
      <c r="D16" s="4">
        <v>41000</v>
      </c>
      <c r="E16" s="4">
        <v>87000</v>
      </c>
      <c r="F16" s="5">
        <v>-0.106</v>
      </c>
      <c r="G16" s="5">
        <v>132174208.38</v>
      </c>
      <c r="H16" s="5">
        <f>$G16/(C16*-$F16)</f>
      </c>
      <c r="I16" s="5">
        <f>$G16/(E16*-$F16)</f>
      </c>
      <c r="J16" s="5">
        <f>$G16/(D16*-$F16)</f>
      </c>
      <c r="K16" s="5">
        <v>110638789.2</v>
      </c>
      <c r="L16" s="5">
        <f>(G16-K16)/G16*H16</f>
      </c>
      <c r="M16" s="5">
        <f>(G16-K16)/G16*I16</f>
      </c>
      <c r="N16" s="5">
        <f>(G16-K16)/G16*J16</f>
      </c>
    </row>
    <row x14ac:dyDescent="0.25" r="17" customHeight="1" ht="18.75">
      <c r="A17" s="8"/>
      <c r="B17" s="4">
        <v>20</v>
      </c>
      <c r="C17" s="4">
        <v>64000</v>
      </c>
      <c r="D17" s="4">
        <v>41000</v>
      </c>
      <c r="E17" s="4">
        <v>87000</v>
      </c>
      <c r="F17" s="5">
        <v>-0.106</v>
      </c>
      <c r="G17" s="5">
        <v>47029087.02</v>
      </c>
      <c r="H17" s="5">
        <f>$G17/(C17*-$F17)</f>
      </c>
      <c r="I17" s="5">
        <f>$G17/(E17*-$F17)</f>
      </c>
      <c r="J17" s="5">
        <f>$G17/(D17*-$F17)</f>
      </c>
      <c r="K17" s="5">
        <v>37468711.97</v>
      </c>
      <c r="L17" s="5">
        <f>(G17-K17)/G17*H17</f>
      </c>
      <c r="M17" s="5">
        <f>(G17-K17)/G17*I17</f>
      </c>
      <c r="N17" s="5">
        <f>(G17-K17)/G17*J17</f>
      </c>
    </row>
    <row x14ac:dyDescent="0.25" r="18" customHeight="1" ht="18.75">
      <c r="A18" s="8"/>
      <c r="B18" s="2" t="s">
        <v>27</v>
      </c>
      <c r="C18" s="4">
        <v>64000</v>
      </c>
      <c r="D18" s="4">
        <v>41000</v>
      </c>
      <c r="E18" s="4">
        <v>87000</v>
      </c>
      <c r="F18" s="5">
        <v>-0.106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28</v>
      </c>
      <c r="L18" s="3" t="s">
        <v>28</v>
      </c>
      <c r="M18" s="3" t="s">
        <v>28</v>
      </c>
      <c r="N18" s="3" t="s">
        <v>28</v>
      </c>
    </row>
    <row x14ac:dyDescent="0.25" r="19" customHeight="1" ht="18.75">
      <c r="A19" s="1" t="s">
        <v>29</v>
      </c>
      <c r="B19" s="4">
        <v>17</v>
      </c>
      <c r="C19" s="4">
        <v>68300</v>
      </c>
      <c r="D19" s="4">
        <v>28000</v>
      </c>
      <c r="E19" s="4">
        <v>109000</v>
      </c>
      <c r="F19" s="5">
        <v>-0.148</v>
      </c>
      <c r="G19" s="5">
        <v>213810137.466667</v>
      </c>
      <c r="H19" s="5">
        <f>G19/($C19*-$F19)</f>
      </c>
      <c r="I19" s="5">
        <f>$G19/(E19*-$F19)</f>
      </c>
      <c r="J19" s="5">
        <f>$G19/(D19*-$F19)</f>
      </c>
      <c r="K19" s="5">
        <v>216372224.6</v>
      </c>
      <c r="L19" s="5">
        <f>(G19-K19)/G19*H19</f>
      </c>
      <c r="M19" s="5">
        <f>(G19-K19)/G19*I19</f>
      </c>
      <c r="N19" s="5">
        <f>(G19-K19)/G19*J19</f>
      </c>
    </row>
    <row x14ac:dyDescent="0.25" r="20" customHeight="1" ht="18.75">
      <c r="A20" s="1" t="s">
        <v>30</v>
      </c>
      <c r="B20" s="4">
        <v>14</v>
      </c>
      <c r="C20" s="4">
        <v>215800</v>
      </c>
      <c r="D20" s="4">
        <v>120000</v>
      </c>
      <c r="E20" s="4">
        <v>312000</v>
      </c>
      <c r="F20" s="5">
        <v>-0.099</v>
      </c>
      <c r="G20" s="5">
        <v>406540639.973333</v>
      </c>
      <c r="H20" s="5">
        <f>G20/($C20*-$F20)</f>
      </c>
      <c r="I20" s="5">
        <f>$G20/(E20*-$F20)</f>
      </c>
      <c r="J20" s="5">
        <f>$G20/(D20*-$F20)</f>
      </c>
      <c r="K20" s="5">
        <v>391220311.32</v>
      </c>
      <c r="L20" s="5">
        <f>(G20-K20)/G20*H20</f>
      </c>
      <c r="M20" s="5">
        <f>(G20-K20)/G20*I20</f>
      </c>
      <c r="N20" s="5">
        <f>(G20-K20)/G20*J20</f>
      </c>
    </row>
    <row x14ac:dyDescent="0.25" r="21" customHeight="1" ht="18.75">
      <c r="A21" s="8"/>
      <c r="B21" s="4">
        <v>15</v>
      </c>
      <c r="C21" s="4">
        <v>215800</v>
      </c>
      <c r="D21" s="4">
        <v>120000</v>
      </c>
      <c r="E21" s="4">
        <v>312000</v>
      </c>
      <c r="F21" s="5">
        <v>-0.099</v>
      </c>
      <c r="G21" s="5">
        <v>99264016.4333333</v>
      </c>
      <c r="H21" s="5">
        <f>G21/($C21*-$F21)</f>
      </c>
      <c r="I21" s="5">
        <f>$G21/(E21*-$F21)</f>
      </c>
      <c r="J21" s="5">
        <f>$G21/(D21*-$F21)</f>
      </c>
      <c r="K21" s="5">
        <v>102105720.8</v>
      </c>
      <c r="L21" s="5">
        <f>(G21-K21)/G21*H21</f>
      </c>
      <c r="M21" s="5">
        <f>(G21-K21)/G21*I21</f>
      </c>
      <c r="N21" s="5">
        <f>(G21-K21)/G21*J21</f>
      </c>
    </row>
    <row x14ac:dyDescent="0.25" r="22" customHeight="1" ht="18.75">
      <c r="A22" s="1" t="s">
        <v>31</v>
      </c>
      <c r="B22" s="4">
        <v>0</v>
      </c>
      <c r="C22" s="4">
        <v>71700</v>
      </c>
      <c r="D22" s="4">
        <v>50000</v>
      </c>
      <c r="E22" s="4">
        <v>94000</v>
      </c>
      <c r="F22" s="5">
        <v>-0.112</v>
      </c>
      <c r="G22" s="5">
        <v>268767089.813333</v>
      </c>
      <c r="H22" s="5">
        <f>G22/($C22*-$F22)</f>
      </c>
      <c r="I22" s="5">
        <f>$G22/(E22*-$F22)</f>
      </c>
      <c r="J22" s="5">
        <f>$G22/(D22*-$F22)</f>
      </c>
      <c r="K22" s="5">
        <v>266036419.1</v>
      </c>
      <c r="L22" s="5">
        <f>(G22-K22)/G22*H22</f>
      </c>
      <c r="M22" s="5">
        <f>(G22-K22)/G22*I22</f>
      </c>
      <c r="N22" s="5">
        <f>(G22-K22)/G22*J22</f>
      </c>
    </row>
    <row x14ac:dyDescent="0.25" r="23" customHeight="1" ht="18.75">
      <c r="A23" s="8"/>
      <c r="B23" s="4">
        <v>7</v>
      </c>
      <c r="C23" s="4">
        <v>71700</v>
      </c>
      <c r="D23" s="4">
        <v>50000</v>
      </c>
      <c r="E23" s="4">
        <v>94000</v>
      </c>
      <c r="F23" s="5">
        <v>-0.112</v>
      </c>
      <c r="G23" s="5">
        <v>296752764.97</v>
      </c>
      <c r="H23" s="5">
        <f>G23/($C23*-$F23)</f>
      </c>
      <c r="I23" s="5">
        <f>$G23/(E23*-$F23)</f>
      </c>
      <c r="J23" s="5">
        <f>$G23/(D23*-$F23)</f>
      </c>
      <c r="K23" s="5">
        <v>285485654.49</v>
      </c>
      <c r="L23" s="5">
        <f>(G23-K23)/G23*H23</f>
      </c>
      <c r="M23" s="5">
        <f>(G23-K23)/G23*I23</f>
      </c>
      <c r="N23" s="5">
        <f>(G23-K23)/G23*J23</f>
      </c>
    </row>
    <row x14ac:dyDescent="0.25" r="24" customHeight="1" ht="18.75">
      <c r="A24" s="8"/>
      <c r="B24" s="4">
        <v>21</v>
      </c>
      <c r="C24" s="4">
        <v>71700</v>
      </c>
      <c r="D24" s="4">
        <v>50000</v>
      </c>
      <c r="E24" s="4">
        <v>94000</v>
      </c>
      <c r="F24" s="5">
        <v>-0.112</v>
      </c>
      <c r="G24" s="5">
        <v>98176454.6333333</v>
      </c>
      <c r="H24" s="5">
        <f>G24/($C24*-$F24)</f>
      </c>
      <c r="I24" s="5">
        <f>$G24/(E24*-$F24)</f>
      </c>
      <c r="J24" s="5">
        <f>$G24/(D24*-$F24)</f>
      </c>
      <c r="K24" s="5">
        <v>83902781.71</v>
      </c>
      <c r="L24" s="5">
        <f>(G24-K24)/G24*H24</f>
      </c>
      <c r="M24" s="5">
        <f>(G24-K24)/G24*I24</f>
      </c>
      <c r="N24" s="5">
        <f>(G24-K24)/G24*J24</f>
      </c>
    </row>
    <row x14ac:dyDescent="0.25" r="25" customHeight="1" ht="18.75">
      <c r="A25" s="8"/>
      <c r="B25" s="4">
        <v>22</v>
      </c>
      <c r="C25" s="4">
        <v>71700</v>
      </c>
      <c r="D25" s="4">
        <v>50000</v>
      </c>
      <c r="E25" s="4">
        <v>94000</v>
      </c>
      <c r="F25" s="5">
        <v>-0.112</v>
      </c>
      <c r="G25" s="5">
        <v>14447592.02</v>
      </c>
      <c r="H25" s="5">
        <f>G25/($C25*-$F25)</f>
      </c>
      <c r="I25" s="5">
        <f>$G25/(E25*-$F25)</f>
      </c>
      <c r="J25" s="5">
        <f>$G25/(D25*-$F25)</f>
      </c>
      <c r="K25" s="5">
        <v>11809703.57</v>
      </c>
      <c r="L25" s="5">
        <f>(G25-K25)/G25*H25</f>
      </c>
      <c r="M25" s="5">
        <f>(G25-K25)/G25*I25</f>
      </c>
      <c r="N25" s="5">
        <f>(G25-K25)/G25*J25</f>
      </c>
    </row>
    <row x14ac:dyDescent="0.25" r="26" customHeight="1" ht="18.75">
      <c r="A26" s="8"/>
      <c r="B26" s="4">
        <v>23</v>
      </c>
      <c r="C26" s="4">
        <v>71700</v>
      </c>
      <c r="D26" s="4">
        <v>50000</v>
      </c>
      <c r="E26" s="4">
        <v>94000</v>
      </c>
      <c r="F26" s="5">
        <v>-0.112</v>
      </c>
      <c r="G26" s="5">
        <v>238320929.5</v>
      </c>
      <c r="H26" s="5">
        <f>G26/($C26*-$F26)</f>
      </c>
      <c r="I26" s="5">
        <f>$G26/(E26*-$F26)</f>
      </c>
      <c r="J26" s="5">
        <f>$G26/(D26*-$F26)</f>
      </c>
      <c r="K26" s="5">
        <v>201590822.77</v>
      </c>
      <c r="L26" s="5">
        <f>(G26-K26)/G26*H26</f>
      </c>
      <c r="M26" s="5">
        <f>(G26-K26)/G26*I26</f>
      </c>
      <c r="N26" s="5">
        <f>(G26-K26)/G26*J26</f>
      </c>
    </row>
    <row x14ac:dyDescent="0.25" r="27" customHeight="1" ht="18.75">
      <c r="A27" s="8"/>
      <c r="B27" s="4">
        <v>24</v>
      </c>
      <c r="C27" s="4">
        <v>71700</v>
      </c>
      <c r="D27" s="4">
        <v>50000</v>
      </c>
      <c r="E27" s="4">
        <v>94000</v>
      </c>
      <c r="F27" s="5">
        <v>-0.112</v>
      </c>
      <c r="G27" s="5">
        <v>8140377.93</v>
      </c>
      <c r="H27" s="5">
        <f>G27/($C27*-$F27)</f>
      </c>
      <c r="I27" s="5">
        <f>$G27/(E27*-$F27)</f>
      </c>
      <c r="J27" s="5">
        <f>$G27/(D27*-$F27)</f>
      </c>
      <c r="K27" s="5">
        <v>6883877.49</v>
      </c>
      <c r="L27" s="5">
        <f>(G27-K27)/G27*H27</f>
      </c>
      <c r="M27" s="5">
        <f>(G27-K27)/G27*I27</f>
      </c>
      <c r="N27" s="5">
        <f>(G27-K27)/G27*J27</f>
      </c>
    </row>
    <row x14ac:dyDescent="0.25" r="28" customHeight="1" ht="18.75">
      <c r="A28" s="8"/>
      <c r="B28" s="4">
        <v>25</v>
      </c>
      <c r="C28" s="4">
        <v>71700</v>
      </c>
      <c r="D28" s="4">
        <v>50000</v>
      </c>
      <c r="E28" s="4">
        <v>94000</v>
      </c>
      <c r="F28" s="5">
        <v>-0.112</v>
      </c>
      <c r="G28" s="5">
        <v>45624498.8</v>
      </c>
      <c r="H28" s="5">
        <f>G28/($C28*-$F28)</f>
      </c>
      <c r="I28" s="5">
        <f>$G28/(E28*-$F28)</f>
      </c>
      <c r="J28" s="5">
        <f>$G28/(D28*-$F28)</f>
      </c>
      <c r="K28" s="5">
        <v>45964331.74</v>
      </c>
      <c r="L28" s="5">
        <f>(G28-K28)/G28*H28</f>
      </c>
      <c r="M28" s="5">
        <f>(G28-K28)/G28*I28</f>
      </c>
      <c r="N28" s="5">
        <f>(G28-K28)/G28*J28</f>
      </c>
    </row>
    <row x14ac:dyDescent="0.25" r="29" customHeight="1" ht="18.75">
      <c r="A29" s="8"/>
      <c r="B29" s="2" t="s">
        <v>32</v>
      </c>
      <c r="C29" s="4">
        <v>71700</v>
      </c>
      <c r="D29" s="4">
        <v>50000</v>
      </c>
      <c r="E29" s="4">
        <v>94000</v>
      </c>
      <c r="F29" s="5">
        <v>-0.112</v>
      </c>
      <c r="G29" s="5">
        <v>178948538.22</v>
      </c>
      <c r="H29" s="5">
        <f>G29/($C29*-$F29)</f>
      </c>
      <c r="I29" s="5">
        <f>$G29/(E29*-$F29)</f>
      </c>
      <c r="J29" s="5">
        <f>$G29/(D29*-$F29)</f>
      </c>
      <c r="K29" s="5">
        <v>220478749.51</v>
      </c>
      <c r="L29" s="5">
        <f>(G29-K29)/G29*H29</f>
      </c>
      <c r="M29" s="5">
        <f>(G29-K29)/G29*I29</f>
      </c>
      <c r="N29" s="5">
        <f>(G29-K29)/G29*J29</f>
      </c>
    </row>
    <row x14ac:dyDescent="0.25" r="30" customHeight="1" ht="18.75">
      <c r="A30" s="1" t="s">
        <v>33</v>
      </c>
      <c r="B30" s="9"/>
      <c r="C30" s="4">
        <v>129300</v>
      </c>
      <c r="D30" s="4">
        <v>-1170000</v>
      </c>
      <c r="E30" s="4">
        <v>1429000</v>
      </c>
      <c r="F30" s="5">
        <v>-0.093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28</v>
      </c>
      <c r="L30" s="3" t="s">
        <v>28</v>
      </c>
      <c r="M30" s="10"/>
      <c r="N30" s="10"/>
    </row>
    <row x14ac:dyDescent="0.25" r="31" customHeight="1" ht="18.75">
      <c r="A31" s="1" t="s">
        <v>34</v>
      </c>
      <c r="B31" s="9"/>
      <c r="C31" s="4">
        <v>102800</v>
      </c>
      <c r="D31" s="4">
        <v>68000</v>
      </c>
      <c r="E31" s="4">
        <v>137000</v>
      </c>
      <c r="F31" s="5">
        <v>-0.106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28</v>
      </c>
      <c r="L31" s="3" t="s">
        <v>28</v>
      </c>
      <c r="M31" s="10"/>
      <c r="N31" s="10"/>
    </row>
    <row x14ac:dyDescent="0.25" r="32" customHeight="1" ht="18.75">
      <c r="A32" s="1" t="s">
        <v>35</v>
      </c>
      <c r="B32" s="9"/>
      <c r="C32" s="9"/>
      <c r="D32" s="9"/>
      <c r="E32" s="9"/>
      <c r="F32" s="11"/>
      <c r="G32" s="11"/>
      <c r="H32" s="12">
        <f>SUM(H2:H29)</f>
      </c>
      <c r="I32" s="12">
        <f>SUM(I2:I29)</f>
      </c>
      <c r="J32" s="12">
        <f>SUM(J2:J29)</f>
      </c>
      <c r="K32" s="11"/>
      <c r="L32" s="12">
        <f>SUM(L2:L29)</f>
      </c>
      <c r="M32" s="12">
        <f>SUM(M2:M29)</f>
      </c>
      <c r="N32" s="12">
        <f>SUM(N2:N29)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hospital_data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2023-05-26T16:14:48.909Z</dcterms:created>
  <dcterms:modified xsi:type="dcterms:W3CDTF">2023-05-26T16:14:48.909Z</dcterms:modified>
</cp:coreProperties>
</file>