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<sst xmlns="http://schemas.openxmlformats.org/spreadsheetml/2006/main" count="23" uniqueCount="23">
  <si>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t xml:space="preserve">n0 individuals</t>
  </si>
  <si>
    <t xml:space="preserve">relative symptoms</t>
  </si>
  <si>
    <t xml:space="preserve">multiplier</t>
  </si>
  <si>
    <t xml:space="preserve">symptomatic individuals</t>
  </si>
  <si>
    <t xml:space="preserve">result</t>
  </si>
  <si>
    <t xml:space="preserve">rounded result</t>
  </si>
  <si>
    <t xml:space="preserve">0-10</t>
  </si>
  <si>
    <t xml:space="preserve">10-20</t>
  </si>
  <si>
    <t xml:space="preserve">20-30</t>
  </si>
  <si>
    <t xml:space="preserve">30-40</t>
  </si>
  <si>
    <t xml:space="preserve">40-50</t>
  </si>
  <si>
    <t xml:space="preserve">50-60</t>
  </si>
  <si>
    <t xml:space="preserve">60-70</t>
  </si>
  <si>
    <t xml:space="preserve">70-80</t>
  </si>
  <si>
    <t xml:space="preserve">80-inf</t>
  </si>
  <si>
    <t xml:space="preserve">total</t>
  </si>
  <si>
    <t xml:space="preserve">overall symptomatic</t>
  </si>
  <si>
    <t xml:space="preserve">Some general information on the calculation performed above:</t>
  </si>
  <si>
    <r>
      <rPr>
        <sz val="10"/>
        <rFont val="Arial"/>
        <family val="2"/>
      </rPr>
      <t xml:space="preserve">The column ‘relative symptoms’ were extracted from the following study by Wu (</t>
    </r>
    <r>
      <rPr>
        <sz val="10"/>
        <color rgb="FF0000FF"/>
        <rFont val="Arial"/>
        <family val="2"/>
      </rPr>
      <t xml:space="preserve">https://www.nature.com/articles/s41591-020-0822-7/figures/2</t>
    </r>
    <r>
      <rPr>
        <sz val="10"/>
        <rFont val="Arial"/>
        <family val="2"/>
      </rPr>
      <t xml:space="preserve">) using WebPlotDigitizer.</t>
    </r>
  </si>
  <si>
    <t xml:space="preserve">The ‘relative symptoms’ for 80+ individuals were extrapolated linearily from the difference between 60-70 and 70-80. In the of Wu, the value of ‘relative symptoms’ for 80+ was approx. 2.4, however, this is more likely a relic resulting from the way data is collected. From a disease point of view, I don’t see a reason why this would be lower for 80+ individuals.</t>
  </si>
  <si>
    <t xml:space="preserve">You compute the result using the solver macro by varying the ‘multiplier’ cell so that the sum of all symptomatic individuals (E9) equals the “desired” number of symptomatic individuals (B13).</t>
  </si>
  <si>
    <t xml:space="preserve">The maximum number of symptomatic individuals in the Belgian population is 46%, if you go beyond 46% symptomatic the symptomatic fraction of 80+ will become larger than one, which is impossible.</t>
  </si>
  <si>
    <t xml:space="preserve">So why was 43% symptomatic chosen? So that the symptomatic fraction in 80+ would equal 99%, this is in other words, an assumption I made.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</si>
</sst>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C9211E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ature.com/articles/s41591-020-0822-7/figures/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2.91"/>
    <col collapsed="false" customWidth="true" hidden="false" outlineLevel="0" max="3" min="3" style="0" width="17.22"/>
    <col collapsed="false" customWidth="false" hidden="false" outlineLevel="0" max="4" min="4" style="0" width="11.52"/>
    <col collapsed="false" customWidth="true" hidden="false" outlineLevel="0" max="5" min="5" style="0" width="24.04"/>
    <col collapsed="false" customWidth="false" hidden="false" outlineLevel="0" max="6" min="6" style="0" width="11.52"/>
    <col collapsed="false" customWidth="true" hidden="false" outlineLevel="0" max="7" min="7" style="0" width="13.06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1" t="s">
        <v>4</v>
      </c>
      <c r="G1" s="2" t="s">
        <v>5</v>
      </c>
    </row>
    <row r="2" customFormat="false" ht="12.8" hidden="false" customHeight="false" outlineLevel="0" collapsed="false">
      <c r="A2" s="0" t="s">
        <v>6</v>
      </c>
      <c r="B2" s="0" t="n">
        <v>1305219</v>
      </c>
      <c r="C2" s="0" t="n">
        <v>0.052631578947368</v>
      </c>
      <c r="D2" s="0" t="n">
        <v>0.305887803153849</v>
      </c>
      <c r="E2" s="0" t="n">
        <v>21180.7738415853</v>
      </c>
      <c r="F2" s="3" t="n">
        <f aca="false">$D$2*C2</f>
        <v>0.0160993580607287</v>
      </c>
      <c r="G2" s="4" t="n">
        <f aca="false">ROUND(F2,2)</f>
        <v>0.02</v>
      </c>
    </row>
    <row r="3" customFormat="false" ht="12.8" hidden="false" customHeight="false" outlineLevel="0" collapsed="false">
      <c r="A3" s="0" t="s">
        <v>7</v>
      </c>
      <c r="B3" s="0" t="n">
        <v>1298970</v>
      </c>
      <c r="C3" s="0" t="n">
        <v>0.0723684210526318</v>
      </c>
      <c r="E3" s="0" t="n">
        <f aca="false">$D$2*C3*B3</f>
        <v>28754.8018176995</v>
      </c>
      <c r="F3" s="3" t="n">
        <f aca="false">$D$2*C3</f>
        <v>0.0221366173335023</v>
      </c>
      <c r="G3" s="4" t="n">
        <f aca="false">ROUND(F3,2)</f>
        <v>0.02</v>
      </c>
    </row>
    <row r="4" customFormat="false" ht="12.8" hidden="false" customHeight="false" outlineLevel="0" collapsed="false">
      <c r="A4" s="0" t="s">
        <v>8</v>
      </c>
      <c r="B4" s="0" t="n">
        <v>1395385</v>
      </c>
      <c r="C4" s="0" t="n">
        <v>0.407894736842105</v>
      </c>
      <c r="E4" s="0" t="n">
        <f aca="false">$D$2*C4*B4</f>
        <v>174102.221293669</v>
      </c>
      <c r="F4" s="3" t="n">
        <f aca="false">$D$2*C4</f>
        <v>0.124770024970649</v>
      </c>
      <c r="G4" s="4" t="n">
        <f aca="false">ROUND(F4,2)</f>
        <v>0.12</v>
      </c>
    </row>
    <row r="5" customFormat="false" ht="12.8" hidden="false" customHeight="false" outlineLevel="0" collapsed="false">
      <c r="A5" s="0" t="s">
        <v>9</v>
      </c>
      <c r="B5" s="0" t="n">
        <v>1498535</v>
      </c>
      <c r="C5" s="0" t="n">
        <v>1</v>
      </c>
      <c r="E5" s="0" t="n">
        <f aca="false">$D$2*C5*B5</f>
        <v>458383.579099153</v>
      </c>
      <c r="F5" s="3" t="n">
        <f aca="false">$D$2*C5</f>
        <v>0.305887803153849</v>
      </c>
      <c r="G5" s="4" t="n">
        <f aca="false">ROUND(F5,2)</f>
        <v>0.31</v>
      </c>
    </row>
    <row r="6" customFormat="false" ht="12.8" hidden="false" customHeight="false" outlineLevel="0" collapsed="false">
      <c r="A6" s="0" t="s">
        <v>10</v>
      </c>
      <c r="B6" s="0" t="n">
        <v>1524152</v>
      </c>
      <c r="C6" s="0" t="n">
        <v>1.34868421052632</v>
      </c>
      <c r="E6" s="0" t="n">
        <f aca="false">$D$2*C6*B6</f>
        <v>628782.887666261</v>
      </c>
      <c r="F6" s="3" t="n">
        <f aca="false">$D$2*C6</f>
        <v>0.412546050306178</v>
      </c>
      <c r="G6" s="4" t="n">
        <f aca="false">ROUND(F6,2)</f>
        <v>0.41</v>
      </c>
    </row>
    <row r="7" customFormat="false" ht="12.8" hidden="false" customHeight="false" outlineLevel="0" collapsed="false">
      <c r="A7" s="0" t="s">
        <v>11</v>
      </c>
      <c r="B7" s="0" t="n">
        <v>1601891</v>
      </c>
      <c r="C7" s="0" t="n">
        <v>1.99342105263158</v>
      </c>
      <c r="E7" s="0" t="n">
        <f aca="false">$D$2*C7*B7</f>
        <v>976774.160665937</v>
      </c>
      <c r="F7" s="3" t="n">
        <f aca="false">$D$2*C7</f>
        <v>0.609763186550107</v>
      </c>
      <c r="G7" s="4" t="n">
        <f aca="false">ROUND(F7,2)</f>
        <v>0.61</v>
      </c>
    </row>
    <row r="8" customFormat="false" ht="12.8" hidden="false" customHeight="false" outlineLevel="0" collapsed="false">
      <c r="A8" s="0" t="s">
        <v>12</v>
      </c>
      <c r="B8" s="0" t="n">
        <v>1347696</v>
      </c>
      <c r="C8" s="0" t="n">
        <v>2.84868421052632</v>
      </c>
      <c r="E8" s="0" t="n">
        <f aca="false">$D$2*C8*B8</f>
        <v>1174352.31495228</v>
      </c>
      <c r="F8" s="3" t="n">
        <f aca="false">$D$2*C8</f>
        <v>0.871377755036951</v>
      </c>
      <c r="G8" s="4" t="n">
        <f aca="false">ROUND(F8,2)</f>
        <v>0.87</v>
      </c>
    </row>
    <row r="9" customFormat="false" ht="12.8" hidden="false" customHeight="false" outlineLevel="0" collapsed="false">
      <c r="A9" s="0" t="s">
        <v>13</v>
      </c>
      <c r="B9" s="0" t="n">
        <v>908725</v>
      </c>
      <c r="C9" s="0" t="n">
        <v>3.04605263157895</v>
      </c>
      <c r="E9" s="0" t="n">
        <f aca="false">$D$2*C9*B9</f>
        <v>846704.834772463</v>
      </c>
      <c r="F9" s="3" t="n">
        <f aca="false">$D$2*C9</f>
        <v>0.931750347764684</v>
      </c>
      <c r="G9" s="4" t="n">
        <f aca="false">ROUND(F9,2)</f>
        <v>0.93</v>
      </c>
    </row>
    <row r="10" customFormat="false" ht="12.8" hidden="false" customHeight="false" outlineLevel="0" collapsed="false">
      <c r="A10" s="0" t="s">
        <v>14</v>
      </c>
      <c r="B10" s="0" t="n">
        <v>658753</v>
      </c>
      <c r="C10" s="5" t="n">
        <v>3.24</v>
      </c>
      <c r="E10" s="0" t="n">
        <f aca="false">$D$2*C10*B10</f>
        <v>652874.605890864</v>
      </c>
      <c r="F10" s="3" t="n">
        <f aca="false">$D$2*C10</f>
        <v>0.99107648221847</v>
      </c>
      <c r="G10" s="4" t="n">
        <f aca="false">ROUND(F10,2)</f>
        <v>0.99</v>
      </c>
    </row>
    <row r="11" customFormat="false" ht="12.8" hidden="false" customHeight="false" outlineLevel="0" collapsed="false">
      <c r="A11" s="0" t="s">
        <v>15</v>
      </c>
      <c r="B11" s="0" t="n">
        <f aca="false">SUM(B2:B10)</f>
        <v>11539326</v>
      </c>
      <c r="C11" s="0" t="n">
        <f aca="false">SUM(C2:C10)</f>
        <v>14.0097368421053</v>
      </c>
      <c r="E11" s="0" t="n">
        <f aca="false">SUM(E2:E10)</f>
        <v>4961910.17999991</v>
      </c>
    </row>
    <row r="13" customFormat="false" ht="12.8" hidden="false" customHeight="false" outlineLevel="0" collapsed="false">
      <c r="A13" s="0" t="s">
        <v>16</v>
      </c>
      <c r="B13" s="0" t="n">
        <v>0.43</v>
      </c>
    </row>
    <row r="14" customFormat="false" ht="12.8" hidden="false" customHeight="false" outlineLevel="0" collapsed="false">
      <c r="B14" s="0" t="n">
        <f aca="false">B13*B11</f>
        <v>4961910.18</v>
      </c>
    </row>
    <row r="16" customFormat="false" ht="12.8" hidden="false" customHeight="false" outlineLevel="0" collapsed="false">
      <c r="A16" s="6" t="s">
        <v>17</v>
      </c>
    </row>
    <row r="17" customFormat="false" ht="12.8" hidden="false" customHeight="false" outlineLevel="0" collapsed="false">
      <c r="A17" s="0" t="s">
        <v>18</v>
      </c>
    </row>
    <row r="18" customFormat="false" ht="12.8" hidden="false" customHeight="false" outlineLevel="0" collapsed="false">
      <c r="A18" s="0" t="s">
        <v>19</v>
      </c>
    </row>
    <row r="19" customFormat="false" ht="12.8" hidden="false" customHeight="false" outlineLevel="0" collapsed="false">
      <c r="A19" s="0" t="s">
        <v>20</v>
      </c>
    </row>
    <row r="20" customFormat="false" ht="12.8" hidden="false" customHeight="false" outlineLevel="0" collapsed="false">
      <c r="A20" s="0" t="s">
        <v>21</v>
      </c>
    </row>
    <row r="21" customFormat="false" ht="12.8" hidden="false" customHeight="false" outlineLevel="0" collapsed="false">
      <c r="A21" s="0" t="s">
        <v>22</v>
      </c>
    </row>
  </sheetData>
  <hyperlinks>
    <hyperlink ref="A17" r:id="rId1" display="https://www.nature.com/articles/s41591-020-0822-7/figures/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2021-04-20T11:40:40Z</dcterms:created>
  <dc:creator/>
  <dc:description/>
  <dc:language>en-US</dc:language>
  <cp:lastModifiedBy/>
  <dcterms:modified xsi:type="dcterms:W3CDTF">2021-04-20T12:26:42Z</dcterms:modified>
  <cp:revision>2</cp:revision>
  <dc:subject/>
  <dc:title/>
</cp:coreProperties>
</file>