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dwood/Box Sync/sites/ed-data/updated_script/"/>
    </mc:Choice>
  </mc:AlternateContent>
  <xr:revisionPtr revIDLastSave="0" documentId="13_ncr:1_{87CD4350-8B3B-DF4E-B491-8CDDB8930DA8}" xr6:coauthVersionLast="43" xr6:coauthVersionMax="43" xr10:uidLastSave="{00000000-0000-0000-0000-000000000000}"/>
  <bookViews>
    <workbookView xWindow="31440" yWindow="-8780" windowWidth="25040" windowHeight="14500" xr2:uid="{F5F04ADC-5344-9D49-BE25-F84C4DDEB73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8" i="1" l="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3" i="1"/>
  <c r="G4" i="1"/>
  <c r="G5" i="1"/>
  <c r="G6" i="1"/>
  <c r="G7" i="1"/>
  <c r="G8" i="1"/>
  <c r="G9" i="1"/>
  <c r="G10" i="1"/>
  <c r="G11" i="1"/>
  <c r="G12" i="1"/>
  <c r="G13" i="1"/>
  <c r="G14" i="1"/>
  <c r="G15" i="1"/>
  <c r="G16" i="1"/>
  <c r="G17" i="1"/>
  <c r="F17" i="1" l="1"/>
  <c r="J17" i="1"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3" i="1"/>
  <c r="F4" i="1"/>
  <c r="J4" i="1" s="1"/>
  <c r="F5" i="1"/>
  <c r="J5" i="1" s="1"/>
  <c r="F6" i="1"/>
  <c r="J6" i="1" s="1"/>
  <c r="F7" i="1"/>
  <c r="J7" i="1" s="1"/>
  <c r="F8" i="1"/>
  <c r="J8" i="1" s="1"/>
  <c r="F9" i="1"/>
  <c r="J9" i="1" s="1"/>
  <c r="F10" i="1"/>
  <c r="J10" i="1" s="1"/>
  <c r="F11" i="1"/>
  <c r="J11" i="1" s="1"/>
  <c r="F12" i="1"/>
  <c r="J12" i="1" s="1"/>
  <c r="F13" i="1"/>
  <c r="J13" i="1" s="1"/>
  <c r="F14" i="1"/>
  <c r="J14" i="1" s="1"/>
  <c r="F15" i="1"/>
  <c r="J15" i="1" s="1"/>
  <c r="F16" i="1"/>
  <c r="J16" i="1" s="1"/>
  <c r="F18" i="1"/>
  <c r="J18" i="1" s="1"/>
  <c r="F19" i="1"/>
  <c r="J19" i="1" s="1"/>
  <c r="F20" i="1"/>
  <c r="J20" i="1" s="1"/>
  <c r="F21" i="1"/>
  <c r="J21" i="1" s="1"/>
  <c r="F22" i="1"/>
  <c r="J22" i="1" s="1"/>
  <c r="F23" i="1"/>
  <c r="J23" i="1" s="1"/>
  <c r="F24" i="1"/>
  <c r="J24" i="1" s="1"/>
  <c r="F25" i="1"/>
  <c r="J25" i="1" s="1"/>
  <c r="F26" i="1"/>
  <c r="J26" i="1" s="1"/>
  <c r="F27" i="1"/>
  <c r="J27" i="1" s="1"/>
  <c r="F28" i="1"/>
  <c r="J28" i="1" s="1"/>
  <c r="F29" i="1"/>
  <c r="J29" i="1" s="1"/>
  <c r="F30" i="1"/>
  <c r="J30" i="1" s="1"/>
  <c r="F31" i="1"/>
  <c r="J31" i="1" s="1"/>
  <c r="F32" i="1"/>
  <c r="J32" i="1" s="1"/>
  <c r="F33" i="1"/>
  <c r="J33" i="1" s="1"/>
  <c r="F34" i="1"/>
  <c r="J34" i="1" s="1"/>
  <c r="F35" i="1"/>
  <c r="J35" i="1" s="1"/>
  <c r="F36" i="1"/>
  <c r="J36" i="1" s="1"/>
  <c r="F37" i="1"/>
  <c r="J37" i="1" s="1"/>
  <c r="F38" i="1"/>
  <c r="J38" i="1" s="1"/>
  <c r="F39" i="1"/>
  <c r="J39" i="1" s="1"/>
  <c r="F40" i="1"/>
  <c r="J40" i="1" s="1"/>
  <c r="F41" i="1"/>
  <c r="J41" i="1" s="1"/>
  <c r="F42" i="1"/>
  <c r="J42" i="1" s="1"/>
  <c r="F43" i="1"/>
  <c r="J43" i="1" s="1"/>
  <c r="F44" i="1"/>
  <c r="J44" i="1" s="1"/>
  <c r="F45" i="1"/>
  <c r="J45" i="1" s="1"/>
  <c r="F46" i="1"/>
  <c r="J46" i="1" s="1"/>
  <c r="F47" i="1"/>
  <c r="J47" i="1" s="1"/>
  <c r="F48" i="1"/>
  <c r="J48" i="1" s="1"/>
  <c r="F49" i="1"/>
  <c r="J49" i="1" s="1"/>
  <c r="F50" i="1"/>
  <c r="J50" i="1" s="1"/>
  <c r="F51" i="1"/>
  <c r="J51" i="1" s="1"/>
  <c r="F52" i="1"/>
  <c r="J52" i="1" s="1"/>
  <c r="F53" i="1"/>
  <c r="J53" i="1" s="1"/>
  <c r="F54" i="1"/>
  <c r="J54" i="1" s="1"/>
  <c r="F55" i="1"/>
  <c r="J55" i="1" s="1"/>
  <c r="F56" i="1"/>
  <c r="J56" i="1" s="1"/>
  <c r="F57" i="1"/>
  <c r="J57" i="1" s="1"/>
  <c r="F58" i="1"/>
  <c r="J58" i="1" s="1"/>
  <c r="F59" i="1"/>
  <c r="J59" i="1" s="1"/>
  <c r="F60" i="1"/>
  <c r="J60" i="1" s="1"/>
  <c r="F61" i="1"/>
  <c r="J61" i="1" s="1"/>
  <c r="F62" i="1"/>
  <c r="J62" i="1" s="1"/>
  <c r="F63" i="1"/>
  <c r="J63" i="1" s="1"/>
  <c r="F64" i="1"/>
  <c r="J64" i="1" s="1"/>
  <c r="F65" i="1"/>
  <c r="J65" i="1" s="1"/>
  <c r="F66" i="1"/>
  <c r="J66" i="1" s="1"/>
  <c r="F67" i="1"/>
  <c r="J67" i="1" s="1"/>
  <c r="F68" i="1"/>
  <c r="J68" i="1" s="1"/>
  <c r="F69" i="1"/>
  <c r="J69" i="1" s="1"/>
  <c r="F70" i="1"/>
  <c r="J70" i="1" s="1"/>
  <c r="F71" i="1"/>
  <c r="J71" i="1" s="1"/>
  <c r="F72" i="1"/>
  <c r="J72" i="1" s="1"/>
  <c r="F73" i="1"/>
  <c r="J73" i="1" s="1"/>
  <c r="F74" i="1"/>
  <c r="J74" i="1" s="1"/>
  <c r="F75" i="1"/>
  <c r="J75" i="1" s="1"/>
  <c r="F76" i="1"/>
  <c r="J76" i="1" s="1"/>
  <c r="F77" i="1"/>
  <c r="J77" i="1" s="1"/>
  <c r="F78" i="1"/>
  <c r="J78" i="1" s="1"/>
  <c r="F79" i="1"/>
  <c r="J79" i="1" s="1"/>
  <c r="F80" i="1"/>
  <c r="J80" i="1" s="1"/>
  <c r="F81" i="1"/>
  <c r="J81" i="1" s="1"/>
  <c r="F82" i="1"/>
  <c r="J82" i="1" s="1"/>
  <c r="F83" i="1"/>
  <c r="J83" i="1" s="1"/>
  <c r="F84" i="1"/>
  <c r="J84" i="1" s="1"/>
  <c r="F85" i="1"/>
  <c r="J85" i="1" s="1"/>
  <c r="F86" i="1"/>
  <c r="J86" i="1" s="1"/>
  <c r="F87" i="1"/>
  <c r="J87" i="1" s="1"/>
  <c r="F88" i="1"/>
  <c r="J88" i="1" s="1"/>
  <c r="F89" i="1"/>
  <c r="J89" i="1" s="1"/>
  <c r="F90" i="1"/>
  <c r="J90" i="1" s="1"/>
  <c r="F91" i="1"/>
  <c r="J91" i="1" s="1"/>
  <c r="F92" i="1"/>
  <c r="J92" i="1" s="1"/>
  <c r="F93" i="1"/>
  <c r="J93" i="1" s="1"/>
  <c r="F94" i="1"/>
  <c r="J94" i="1" s="1"/>
  <c r="F95" i="1"/>
  <c r="J95" i="1" s="1"/>
  <c r="F96" i="1"/>
  <c r="J96" i="1" s="1"/>
  <c r="F97" i="1"/>
  <c r="J97" i="1" s="1"/>
  <c r="F98" i="1"/>
  <c r="J98" i="1" s="1"/>
  <c r="F99" i="1"/>
  <c r="J99" i="1" s="1"/>
  <c r="F100" i="1"/>
  <c r="J100" i="1" s="1"/>
  <c r="F101" i="1"/>
  <c r="J101" i="1" s="1"/>
  <c r="F102" i="1"/>
  <c r="J102" i="1" s="1"/>
  <c r="F103" i="1"/>
  <c r="J103" i="1" s="1"/>
  <c r="F104" i="1"/>
  <c r="J104" i="1" s="1"/>
  <c r="F105" i="1"/>
  <c r="J105" i="1" s="1"/>
  <c r="F106" i="1"/>
  <c r="J106" i="1" s="1"/>
  <c r="F107" i="1"/>
  <c r="J107" i="1" s="1"/>
  <c r="F108" i="1"/>
  <c r="J108" i="1" s="1"/>
  <c r="F109" i="1"/>
  <c r="J109" i="1" s="1"/>
  <c r="F110" i="1"/>
  <c r="J110" i="1" s="1"/>
  <c r="F111" i="1"/>
  <c r="J111" i="1" s="1"/>
  <c r="F112" i="1"/>
  <c r="J112" i="1" s="1"/>
  <c r="F113" i="1"/>
  <c r="J113" i="1" s="1"/>
  <c r="F114" i="1"/>
  <c r="J114" i="1" s="1"/>
  <c r="F115" i="1"/>
  <c r="J115" i="1" s="1"/>
  <c r="F116" i="1"/>
  <c r="J116" i="1" s="1"/>
  <c r="F117" i="1"/>
  <c r="J117" i="1" s="1"/>
  <c r="F118" i="1"/>
  <c r="J118" i="1" s="1"/>
  <c r="F119" i="1"/>
  <c r="J119" i="1" s="1"/>
  <c r="F120" i="1"/>
  <c r="J120" i="1" s="1"/>
  <c r="F121" i="1"/>
  <c r="J121" i="1" s="1"/>
  <c r="F122" i="1"/>
  <c r="J122" i="1" s="1"/>
  <c r="F123" i="1"/>
  <c r="J123" i="1" s="1"/>
  <c r="F124" i="1"/>
  <c r="J124" i="1" s="1"/>
  <c r="F125" i="1"/>
  <c r="J125" i="1" s="1"/>
  <c r="F126" i="1"/>
  <c r="J126" i="1" s="1"/>
  <c r="F127" i="1"/>
  <c r="J127" i="1" s="1"/>
  <c r="F128" i="1"/>
  <c r="J128" i="1" s="1"/>
  <c r="F129" i="1"/>
  <c r="J129" i="1" s="1"/>
  <c r="F130" i="1"/>
  <c r="J130" i="1" s="1"/>
  <c r="F131" i="1"/>
  <c r="J131" i="1" s="1"/>
  <c r="F132" i="1"/>
  <c r="J132" i="1" s="1"/>
  <c r="F133" i="1"/>
  <c r="J133" i="1" s="1"/>
  <c r="F134" i="1"/>
  <c r="J134" i="1" s="1"/>
  <c r="F135" i="1"/>
  <c r="J135" i="1" s="1"/>
  <c r="F136" i="1"/>
  <c r="J136" i="1" s="1"/>
  <c r="F137" i="1"/>
  <c r="J137" i="1" s="1"/>
  <c r="F138" i="1"/>
  <c r="J138" i="1" s="1"/>
  <c r="F139" i="1"/>
  <c r="J139" i="1" s="1"/>
  <c r="F140" i="1"/>
  <c r="J140" i="1" s="1"/>
  <c r="F141" i="1"/>
  <c r="J141" i="1" s="1"/>
  <c r="F142" i="1"/>
  <c r="J142" i="1" s="1"/>
  <c r="F143" i="1"/>
  <c r="J143" i="1" s="1"/>
  <c r="F144" i="1"/>
  <c r="J144" i="1" s="1"/>
  <c r="F145" i="1"/>
  <c r="J145" i="1" s="1"/>
  <c r="F146" i="1"/>
  <c r="J146" i="1" s="1"/>
  <c r="F147" i="1"/>
  <c r="J147" i="1" s="1"/>
  <c r="F148" i="1"/>
  <c r="J148" i="1" s="1"/>
  <c r="F149" i="1"/>
  <c r="J149" i="1" s="1"/>
  <c r="F150" i="1"/>
  <c r="J150" i="1" s="1"/>
  <c r="F151" i="1"/>
  <c r="J151" i="1" s="1"/>
  <c r="F152" i="1"/>
  <c r="J152" i="1" s="1"/>
  <c r="F153" i="1"/>
  <c r="J153" i="1" s="1"/>
  <c r="F154" i="1"/>
  <c r="J154" i="1" s="1"/>
  <c r="F155" i="1"/>
  <c r="J155" i="1" s="1"/>
  <c r="F156" i="1"/>
  <c r="J156" i="1" s="1"/>
  <c r="F157" i="1"/>
  <c r="J157" i="1" s="1"/>
  <c r="F158" i="1"/>
  <c r="J158" i="1" s="1"/>
  <c r="F159" i="1"/>
  <c r="J159" i="1" s="1"/>
  <c r="F160" i="1"/>
  <c r="J160" i="1" s="1"/>
  <c r="F161" i="1"/>
  <c r="J161" i="1" s="1"/>
  <c r="F162" i="1"/>
  <c r="J162" i="1" s="1"/>
  <c r="F163" i="1"/>
  <c r="J163" i="1" s="1"/>
  <c r="F164" i="1"/>
  <c r="J164" i="1" s="1"/>
  <c r="F165" i="1"/>
  <c r="J165" i="1" s="1"/>
  <c r="F166" i="1"/>
  <c r="J166" i="1" s="1"/>
  <c r="F167" i="1"/>
  <c r="J167" i="1" s="1"/>
  <c r="F168" i="1"/>
  <c r="J168" i="1" s="1"/>
  <c r="F169" i="1"/>
  <c r="J169" i="1" s="1"/>
  <c r="F170" i="1"/>
  <c r="J170" i="1" s="1"/>
  <c r="F171" i="1"/>
  <c r="J171" i="1" s="1"/>
  <c r="F172" i="1"/>
  <c r="J172" i="1" s="1"/>
  <c r="F173" i="1"/>
  <c r="J173" i="1" s="1"/>
  <c r="F174" i="1"/>
  <c r="J174" i="1" s="1"/>
  <c r="F175" i="1"/>
  <c r="J175" i="1" s="1"/>
  <c r="F176" i="1"/>
  <c r="J176" i="1" s="1"/>
  <c r="F177" i="1"/>
  <c r="J177" i="1" s="1"/>
  <c r="F178" i="1"/>
  <c r="J178" i="1" s="1"/>
  <c r="F179" i="1"/>
  <c r="J179" i="1" s="1"/>
  <c r="F180" i="1"/>
  <c r="J180" i="1" s="1"/>
  <c r="F181" i="1"/>
  <c r="J181" i="1" s="1"/>
  <c r="F182" i="1"/>
  <c r="J182" i="1" s="1"/>
  <c r="F183" i="1"/>
  <c r="J183" i="1" s="1"/>
  <c r="F184" i="1"/>
  <c r="J184" i="1" s="1"/>
  <c r="F185" i="1"/>
  <c r="J185" i="1" s="1"/>
  <c r="F186" i="1"/>
  <c r="J186" i="1" s="1"/>
  <c r="F187" i="1"/>
  <c r="J187" i="1" s="1"/>
  <c r="F188" i="1"/>
  <c r="J188" i="1" s="1"/>
  <c r="F189" i="1"/>
  <c r="J189" i="1" s="1"/>
  <c r="F190" i="1"/>
  <c r="J190" i="1" s="1"/>
  <c r="F191" i="1"/>
  <c r="J191" i="1" s="1"/>
  <c r="F192" i="1"/>
  <c r="J192" i="1" s="1"/>
  <c r="F193" i="1"/>
  <c r="J193" i="1" s="1"/>
  <c r="F194" i="1"/>
  <c r="J194" i="1" s="1"/>
  <c r="F195" i="1"/>
  <c r="J195" i="1" s="1"/>
  <c r="F196" i="1"/>
  <c r="J196" i="1" s="1"/>
  <c r="F197" i="1"/>
  <c r="J197" i="1" s="1"/>
  <c r="F198" i="1"/>
  <c r="J198" i="1" s="1"/>
  <c r="F199" i="1"/>
  <c r="J199" i="1" s="1"/>
  <c r="F200" i="1"/>
  <c r="J200" i="1" s="1"/>
  <c r="F201" i="1"/>
  <c r="J201" i="1" s="1"/>
  <c r="F202" i="1"/>
  <c r="J202" i="1" s="1"/>
  <c r="F203" i="1"/>
  <c r="J203" i="1" s="1"/>
  <c r="F204" i="1"/>
  <c r="J204" i="1" s="1"/>
  <c r="F205" i="1"/>
  <c r="J205" i="1" s="1"/>
  <c r="F206" i="1"/>
  <c r="J206" i="1" s="1"/>
  <c r="F207" i="1"/>
  <c r="J207" i="1" s="1"/>
  <c r="F208" i="1"/>
  <c r="J208" i="1" s="1"/>
  <c r="F209" i="1"/>
  <c r="J209" i="1" s="1"/>
  <c r="F210" i="1"/>
  <c r="J210" i="1" s="1"/>
  <c r="F211" i="1"/>
  <c r="J211" i="1" s="1"/>
  <c r="F212" i="1"/>
  <c r="J212" i="1" s="1"/>
  <c r="F213" i="1"/>
  <c r="J213" i="1" s="1"/>
  <c r="F214" i="1"/>
  <c r="J214" i="1" s="1"/>
  <c r="F215" i="1"/>
  <c r="J215" i="1" s="1"/>
  <c r="F216" i="1"/>
  <c r="J216" i="1" s="1"/>
  <c r="F217" i="1"/>
  <c r="J217" i="1" s="1"/>
  <c r="F218" i="1"/>
  <c r="J218" i="1" s="1"/>
  <c r="F219" i="1"/>
  <c r="J219" i="1" s="1"/>
  <c r="F220" i="1"/>
  <c r="J220" i="1" s="1"/>
  <c r="F221" i="1"/>
  <c r="J221" i="1" s="1"/>
  <c r="F222" i="1"/>
  <c r="J222" i="1" s="1"/>
  <c r="F223" i="1"/>
  <c r="J223" i="1" s="1"/>
  <c r="F224" i="1"/>
  <c r="J224" i="1" s="1"/>
  <c r="F225" i="1"/>
  <c r="J225" i="1" s="1"/>
  <c r="F226" i="1"/>
  <c r="J226" i="1" s="1"/>
  <c r="F227" i="1"/>
  <c r="J227" i="1" s="1"/>
  <c r="F228" i="1"/>
  <c r="J228" i="1" s="1"/>
  <c r="F229" i="1"/>
  <c r="J229" i="1" s="1"/>
  <c r="F230" i="1"/>
  <c r="J230" i="1" s="1"/>
  <c r="F231" i="1"/>
  <c r="J231" i="1" s="1"/>
  <c r="F232" i="1"/>
  <c r="J232" i="1" s="1"/>
  <c r="F233" i="1"/>
  <c r="J233" i="1" s="1"/>
  <c r="F234" i="1"/>
  <c r="J234" i="1" s="1"/>
  <c r="F235" i="1"/>
  <c r="J235" i="1" s="1"/>
  <c r="F236" i="1"/>
  <c r="J236" i="1" s="1"/>
  <c r="F237" i="1"/>
  <c r="J237" i="1" s="1"/>
  <c r="F238" i="1"/>
  <c r="J238" i="1" s="1"/>
  <c r="F3" i="1"/>
  <c r="J3" i="1" s="1"/>
  <c r="E4" i="1"/>
  <c r="I4" i="1" s="1"/>
  <c r="E5" i="1"/>
  <c r="I5" i="1" s="1"/>
  <c r="E6" i="1"/>
  <c r="I6" i="1" s="1"/>
  <c r="E7" i="1"/>
  <c r="I7" i="1" s="1"/>
  <c r="E8" i="1"/>
  <c r="I8" i="1" s="1"/>
  <c r="E9" i="1"/>
  <c r="I9" i="1" s="1"/>
  <c r="E10" i="1"/>
  <c r="I10" i="1" s="1"/>
  <c r="E11" i="1"/>
  <c r="I11" i="1" s="1"/>
  <c r="E12" i="1"/>
  <c r="I12" i="1" s="1"/>
  <c r="E13" i="1"/>
  <c r="I13" i="1" s="1"/>
  <c r="E14" i="1"/>
  <c r="I14" i="1" s="1"/>
  <c r="E15" i="1"/>
  <c r="I15" i="1" s="1"/>
  <c r="E16" i="1"/>
  <c r="I16" i="1" s="1"/>
  <c r="E17" i="1"/>
  <c r="I17" i="1" s="1"/>
  <c r="E18" i="1"/>
  <c r="I18" i="1" s="1"/>
  <c r="E19" i="1"/>
  <c r="I19" i="1" s="1"/>
  <c r="E20" i="1"/>
  <c r="I20" i="1" s="1"/>
  <c r="E21" i="1"/>
  <c r="I21" i="1" s="1"/>
  <c r="E22" i="1"/>
  <c r="I22" i="1" s="1"/>
  <c r="E23" i="1"/>
  <c r="I23" i="1" s="1"/>
  <c r="E24" i="1"/>
  <c r="I24" i="1" s="1"/>
  <c r="E25" i="1"/>
  <c r="I25" i="1" s="1"/>
  <c r="E26" i="1"/>
  <c r="I26" i="1" s="1"/>
  <c r="E27" i="1"/>
  <c r="I27" i="1" s="1"/>
  <c r="E28" i="1"/>
  <c r="I28" i="1" s="1"/>
  <c r="E29" i="1"/>
  <c r="I29" i="1" s="1"/>
  <c r="E30" i="1"/>
  <c r="I30" i="1" s="1"/>
  <c r="E31" i="1"/>
  <c r="I31" i="1" s="1"/>
  <c r="E32" i="1"/>
  <c r="I32" i="1" s="1"/>
  <c r="E33" i="1"/>
  <c r="I33" i="1" s="1"/>
  <c r="E34" i="1"/>
  <c r="I34" i="1" s="1"/>
  <c r="E35" i="1"/>
  <c r="I35" i="1" s="1"/>
  <c r="E36" i="1"/>
  <c r="I36" i="1" s="1"/>
  <c r="E37" i="1"/>
  <c r="I37" i="1" s="1"/>
  <c r="E38" i="1"/>
  <c r="I38" i="1" s="1"/>
  <c r="E39" i="1"/>
  <c r="I39" i="1" s="1"/>
  <c r="E40" i="1"/>
  <c r="I40" i="1" s="1"/>
  <c r="E41" i="1"/>
  <c r="I41" i="1" s="1"/>
  <c r="E42" i="1"/>
  <c r="I42" i="1" s="1"/>
  <c r="E43" i="1"/>
  <c r="I43" i="1" s="1"/>
  <c r="E44" i="1"/>
  <c r="I44" i="1" s="1"/>
  <c r="E45" i="1"/>
  <c r="I45" i="1" s="1"/>
  <c r="E46" i="1"/>
  <c r="I46" i="1" s="1"/>
  <c r="E47" i="1"/>
  <c r="I47" i="1" s="1"/>
  <c r="E48" i="1"/>
  <c r="I48" i="1" s="1"/>
  <c r="E49" i="1"/>
  <c r="I49" i="1" s="1"/>
  <c r="E50" i="1"/>
  <c r="I50" i="1" s="1"/>
  <c r="E51" i="1"/>
  <c r="I51" i="1" s="1"/>
  <c r="E52" i="1"/>
  <c r="I52" i="1" s="1"/>
  <c r="E53" i="1"/>
  <c r="I53" i="1" s="1"/>
  <c r="E54" i="1"/>
  <c r="I54" i="1" s="1"/>
  <c r="E55" i="1"/>
  <c r="I55" i="1" s="1"/>
  <c r="E56" i="1"/>
  <c r="I56" i="1" s="1"/>
  <c r="E57" i="1"/>
  <c r="I57" i="1" s="1"/>
  <c r="E58" i="1"/>
  <c r="I58" i="1" s="1"/>
  <c r="E59" i="1"/>
  <c r="I59" i="1" s="1"/>
  <c r="E60" i="1"/>
  <c r="I60" i="1" s="1"/>
  <c r="E61" i="1"/>
  <c r="I61" i="1" s="1"/>
  <c r="E62" i="1"/>
  <c r="I62" i="1" s="1"/>
  <c r="E63" i="1"/>
  <c r="I63" i="1" s="1"/>
  <c r="E64" i="1"/>
  <c r="I64" i="1" s="1"/>
  <c r="E65" i="1"/>
  <c r="I65" i="1" s="1"/>
  <c r="E66" i="1"/>
  <c r="I66" i="1" s="1"/>
  <c r="E67" i="1"/>
  <c r="I67" i="1" s="1"/>
  <c r="E68" i="1"/>
  <c r="I68" i="1" s="1"/>
  <c r="E69" i="1"/>
  <c r="I69" i="1" s="1"/>
  <c r="E70" i="1"/>
  <c r="I70" i="1" s="1"/>
  <c r="E71" i="1"/>
  <c r="I71" i="1" s="1"/>
  <c r="E72" i="1"/>
  <c r="I72" i="1" s="1"/>
  <c r="E73" i="1"/>
  <c r="I73" i="1" s="1"/>
  <c r="E74" i="1"/>
  <c r="I74" i="1" s="1"/>
  <c r="E75" i="1"/>
  <c r="I75" i="1" s="1"/>
  <c r="E76" i="1"/>
  <c r="I76" i="1" s="1"/>
  <c r="E77" i="1"/>
  <c r="I77" i="1" s="1"/>
  <c r="E78" i="1"/>
  <c r="I78" i="1" s="1"/>
  <c r="E79" i="1"/>
  <c r="I79" i="1" s="1"/>
  <c r="E80" i="1"/>
  <c r="I80" i="1" s="1"/>
  <c r="E81" i="1"/>
  <c r="I81" i="1" s="1"/>
  <c r="E82" i="1"/>
  <c r="I82" i="1" s="1"/>
  <c r="E83" i="1"/>
  <c r="I83" i="1" s="1"/>
  <c r="E84" i="1"/>
  <c r="I84" i="1" s="1"/>
  <c r="E85" i="1"/>
  <c r="I85" i="1" s="1"/>
  <c r="E86" i="1"/>
  <c r="I86" i="1" s="1"/>
  <c r="E87" i="1"/>
  <c r="I87" i="1" s="1"/>
  <c r="E88" i="1"/>
  <c r="I88" i="1" s="1"/>
  <c r="E89" i="1"/>
  <c r="I89" i="1" s="1"/>
  <c r="E90" i="1"/>
  <c r="I90" i="1" s="1"/>
  <c r="E91" i="1"/>
  <c r="I91" i="1" s="1"/>
  <c r="E92" i="1"/>
  <c r="I92" i="1" s="1"/>
  <c r="E93" i="1"/>
  <c r="I93" i="1" s="1"/>
  <c r="E94" i="1"/>
  <c r="I94" i="1" s="1"/>
  <c r="E95" i="1"/>
  <c r="I95" i="1" s="1"/>
  <c r="E96" i="1"/>
  <c r="I96" i="1" s="1"/>
  <c r="E97" i="1"/>
  <c r="I97" i="1" s="1"/>
  <c r="E98" i="1"/>
  <c r="I98" i="1" s="1"/>
  <c r="E99" i="1"/>
  <c r="I99" i="1" s="1"/>
  <c r="E100" i="1"/>
  <c r="I100" i="1" s="1"/>
  <c r="E101" i="1"/>
  <c r="I101" i="1" s="1"/>
  <c r="E102" i="1"/>
  <c r="I102" i="1" s="1"/>
  <c r="E103" i="1"/>
  <c r="I103" i="1" s="1"/>
  <c r="E104" i="1"/>
  <c r="I104" i="1" s="1"/>
  <c r="E105" i="1"/>
  <c r="I105" i="1" s="1"/>
  <c r="E106" i="1"/>
  <c r="I106" i="1" s="1"/>
  <c r="E107" i="1"/>
  <c r="I107" i="1" s="1"/>
  <c r="E108" i="1"/>
  <c r="I108" i="1" s="1"/>
  <c r="E109" i="1"/>
  <c r="I109" i="1" s="1"/>
  <c r="E110" i="1"/>
  <c r="I110" i="1" s="1"/>
  <c r="E111" i="1"/>
  <c r="I111" i="1" s="1"/>
  <c r="E112" i="1"/>
  <c r="I112" i="1" s="1"/>
  <c r="E113" i="1"/>
  <c r="I113" i="1" s="1"/>
  <c r="E114" i="1"/>
  <c r="I114" i="1" s="1"/>
  <c r="E115" i="1"/>
  <c r="I115" i="1" s="1"/>
  <c r="E116" i="1"/>
  <c r="I116" i="1" s="1"/>
  <c r="E117" i="1"/>
  <c r="I117" i="1" s="1"/>
  <c r="E118" i="1"/>
  <c r="I118" i="1" s="1"/>
  <c r="E119" i="1"/>
  <c r="I119" i="1" s="1"/>
  <c r="E120" i="1"/>
  <c r="I120" i="1" s="1"/>
  <c r="E121" i="1"/>
  <c r="I121" i="1" s="1"/>
  <c r="E122" i="1"/>
  <c r="I122" i="1" s="1"/>
  <c r="E123" i="1"/>
  <c r="I123" i="1" s="1"/>
  <c r="E124" i="1"/>
  <c r="I124" i="1" s="1"/>
  <c r="E125" i="1"/>
  <c r="I125" i="1" s="1"/>
  <c r="E126" i="1"/>
  <c r="I126" i="1" s="1"/>
  <c r="E127" i="1"/>
  <c r="I127" i="1" s="1"/>
  <c r="E128" i="1"/>
  <c r="I128" i="1" s="1"/>
  <c r="E129" i="1"/>
  <c r="I129" i="1" s="1"/>
  <c r="E130" i="1"/>
  <c r="I130" i="1" s="1"/>
  <c r="E131" i="1"/>
  <c r="I131" i="1" s="1"/>
  <c r="E132" i="1"/>
  <c r="I132" i="1" s="1"/>
  <c r="E133" i="1"/>
  <c r="I133" i="1" s="1"/>
  <c r="E134" i="1"/>
  <c r="I134" i="1" s="1"/>
  <c r="E135" i="1"/>
  <c r="I135" i="1" s="1"/>
  <c r="E136" i="1"/>
  <c r="I136" i="1" s="1"/>
  <c r="E137" i="1"/>
  <c r="I137" i="1" s="1"/>
  <c r="E138" i="1"/>
  <c r="I138" i="1" s="1"/>
  <c r="E139" i="1"/>
  <c r="I139" i="1" s="1"/>
  <c r="E140" i="1"/>
  <c r="I140" i="1" s="1"/>
  <c r="E141" i="1"/>
  <c r="I141" i="1" s="1"/>
  <c r="E142" i="1"/>
  <c r="I142" i="1" s="1"/>
  <c r="E143" i="1"/>
  <c r="I143" i="1" s="1"/>
  <c r="E144" i="1"/>
  <c r="I144" i="1" s="1"/>
  <c r="E145" i="1"/>
  <c r="I145" i="1" s="1"/>
  <c r="E146" i="1"/>
  <c r="I146" i="1" s="1"/>
  <c r="E147" i="1"/>
  <c r="I147" i="1" s="1"/>
  <c r="E148" i="1"/>
  <c r="I148" i="1" s="1"/>
  <c r="E149" i="1"/>
  <c r="I149" i="1" s="1"/>
  <c r="E150" i="1"/>
  <c r="I150" i="1" s="1"/>
  <c r="E151" i="1"/>
  <c r="I151" i="1" s="1"/>
  <c r="E152" i="1"/>
  <c r="I152" i="1" s="1"/>
  <c r="E153" i="1"/>
  <c r="I153" i="1" s="1"/>
  <c r="E154" i="1"/>
  <c r="I154" i="1" s="1"/>
  <c r="E155" i="1"/>
  <c r="I155" i="1" s="1"/>
  <c r="E156" i="1"/>
  <c r="I156" i="1" s="1"/>
  <c r="E157" i="1"/>
  <c r="I157" i="1" s="1"/>
  <c r="E158" i="1"/>
  <c r="I158" i="1" s="1"/>
  <c r="E159" i="1"/>
  <c r="I159" i="1" s="1"/>
  <c r="E160" i="1"/>
  <c r="I160" i="1" s="1"/>
  <c r="E161" i="1"/>
  <c r="I161" i="1" s="1"/>
  <c r="E162" i="1"/>
  <c r="I162" i="1" s="1"/>
  <c r="E163" i="1"/>
  <c r="I163" i="1" s="1"/>
  <c r="E164" i="1"/>
  <c r="I164" i="1" s="1"/>
  <c r="E165" i="1"/>
  <c r="I165" i="1" s="1"/>
  <c r="E166" i="1"/>
  <c r="I166" i="1" s="1"/>
  <c r="E167" i="1"/>
  <c r="I167" i="1" s="1"/>
  <c r="E168" i="1"/>
  <c r="I168" i="1" s="1"/>
  <c r="E169" i="1"/>
  <c r="I169" i="1" s="1"/>
  <c r="E170" i="1"/>
  <c r="I170" i="1" s="1"/>
  <c r="E171" i="1"/>
  <c r="I171" i="1" s="1"/>
  <c r="E172" i="1"/>
  <c r="I172" i="1" s="1"/>
  <c r="E173" i="1"/>
  <c r="I173" i="1" s="1"/>
  <c r="E174" i="1"/>
  <c r="I174" i="1" s="1"/>
  <c r="E175" i="1"/>
  <c r="I175" i="1" s="1"/>
  <c r="E176" i="1"/>
  <c r="I176" i="1" s="1"/>
  <c r="E177" i="1"/>
  <c r="I177" i="1" s="1"/>
  <c r="E178" i="1"/>
  <c r="I178" i="1" s="1"/>
  <c r="E179" i="1"/>
  <c r="I179" i="1" s="1"/>
  <c r="E180" i="1"/>
  <c r="I180" i="1" s="1"/>
  <c r="E181" i="1"/>
  <c r="I181" i="1" s="1"/>
  <c r="E182" i="1"/>
  <c r="I182" i="1" s="1"/>
  <c r="E183" i="1"/>
  <c r="I183" i="1" s="1"/>
  <c r="E184" i="1"/>
  <c r="I184" i="1" s="1"/>
  <c r="E185" i="1"/>
  <c r="I185" i="1" s="1"/>
  <c r="E186" i="1"/>
  <c r="I186" i="1" s="1"/>
  <c r="E187" i="1"/>
  <c r="I187" i="1" s="1"/>
  <c r="E188" i="1"/>
  <c r="I188" i="1" s="1"/>
  <c r="E189" i="1"/>
  <c r="I189" i="1" s="1"/>
  <c r="E190" i="1"/>
  <c r="I190" i="1" s="1"/>
  <c r="E191" i="1"/>
  <c r="I191" i="1" s="1"/>
  <c r="E192" i="1"/>
  <c r="I192" i="1" s="1"/>
  <c r="E193" i="1"/>
  <c r="I193" i="1" s="1"/>
  <c r="E194" i="1"/>
  <c r="I194" i="1" s="1"/>
  <c r="E195" i="1"/>
  <c r="I195" i="1" s="1"/>
  <c r="E196" i="1"/>
  <c r="I196" i="1" s="1"/>
  <c r="E197" i="1"/>
  <c r="I197" i="1" s="1"/>
  <c r="E198" i="1"/>
  <c r="I198" i="1" s="1"/>
  <c r="E199" i="1"/>
  <c r="I199" i="1" s="1"/>
  <c r="E200" i="1"/>
  <c r="I200" i="1" s="1"/>
  <c r="E201" i="1"/>
  <c r="I201" i="1" s="1"/>
  <c r="E202" i="1"/>
  <c r="I202" i="1" s="1"/>
  <c r="E203" i="1"/>
  <c r="I203" i="1" s="1"/>
  <c r="E204" i="1"/>
  <c r="I204" i="1" s="1"/>
  <c r="E205" i="1"/>
  <c r="I205" i="1" s="1"/>
  <c r="E206" i="1"/>
  <c r="I206" i="1" s="1"/>
  <c r="E207" i="1"/>
  <c r="I207" i="1" s="1"/>
  <c r="E208" i="1"/>
  <c r="I208" i="1" s="1"/>
  <c r="E209" i="1"/>
  <c r="I209" i="1" s="1"/>
  <c r="E210" i="1"/>
  <c r="I210" i="1" s="1"/>
  <c r="E211" i="1"/>
  <c r="I211" i="1" s="1"/>
  <c r="E212" i="1"/>
  <c r="I212" i="1" s="1"/>
  <c r="E213" i="1"/>
  <c r="I213" i="1" s="1"/>
  <c r="E214" i="1"/>
  <c r="I214" i="1" s="1"/>
  <c r="E215" i="1"/>
  <c r="I215" i="1" s="1"/>
  <c r="E216" i="1"/>
  <c r="I216" i="1" s="1"/>
  <c r="E217" i="1"/>
  <c r="I217" i="1" s="1"/>
  <c r="E218" i="1"/>
  <c r="I218" i="1" s="1"/>
  <c r="E219" i="1"/>
  <c r="I219" i="1" s="1"/>
  <c r="E220" i="1"/>
  <c r="I220" i="1" s="1"/>
  <c r="E221" i="1"/>
  <c r="I221" i="1" s="1"/>
  <c r="E222" i="1"/>
  <c r="I222" i="1" s="1"/>
  <c r="E223" i="1"/>
  <c r="I223" i="1" s="1"/>
  <c r="E224" i="1"/>
  <c r="I224" i="1" s="1"/>
  <c r="E225" i="1"/>
  <c r="I225" i="1" s="1"/>
  <c r="E226" i="1"/>
  <c r="I226" i="1" s="1"/>
  <c r="E227" i="1"/>
  <c r="I227" i="1" s="1"/>
  <c r="E228" i="1"/>
  <c r="I228" i="1" s="1"/>
  <c r="E229" i="1"/>
  <c r="I229" i="1" s="1"/>
  <c r="E230" i="1"/>
  <c r="I230" i="1" s="1"/>
  <c r="E231" i="1"/>
  <c r="I231" i="1" s="1"/>
  <c r="E232" i="1"/>
  <c r="I232" i="1" s="1"/>
  <c r="E233" i="1"/>
  <c r="I233" i="1" s="1"/>
  <c r="E234" i="1"/>
  <c r="I234" i="1" s="1"/>
  <c r="E235" i="1"/>
  <c r="I235" i="1" s="1"/>
  <c r="E236" i="1"/>
  <c r="I236" i="1" s="1"/>
  <c r="E237" i="1"/>
  <c r="I237" i="1" s="1"/>
  <c r="E238" i="1"/>
  <c r="I238" i="1" s="1"/>
  <c r="E3" i="1"/>
  <c r="I3" i="1" s="1"/>
</calcChain>
</file>

<file path=xl/sharedStrings.xml><?xml version="1.0" encoding="utf-8"?>
<sst xmlns="http://schemas.openxmlformats.org/spreadsheetml/2006/main" count="833" uniqueCount="247">
  <si>
    <t>titleIfSubtitleisMoved</t>
  </si>
  <si>
    <t>title</t>
  </si>
  <si>
    <t>Degree-Granting Institutions by Sector and Degree Type in Fall 2017</t>
  </si>
  <si>
    <t xml:space="preserve">Distribution of Degree-Granting Institutions in Each Sector by Size of Undergraduate Enrollment in Fall 2017
</t>
  </si>
  <si>
    <r>
      <t>Fall Enrollment Patterns by Sector, 2017</t>
    </r>
    <r>
      <rPr>
        <sz val="12"/>
        <color theme="1"/>
        <rFont val="Calibri"/>
        <family val="2"/>
      </rPr>
      <t>–</t>
    </r>
    <r>
      <rPr>
        <sz val="12"/>
        <color theme="1"/>
        <rFont val="Calibri"/>
        <family val="2"/>
        <scheme val="minor"/>
      </rPr>
      <t>18</t>
    </r>
  </si>
  <si>
    <t>Undergraduate Postsecondary Fall Enrollment</t>
  </si>
  <si>
    <r>
      <t>Distribution of Enrollment by Sector among All Undergraduates versus First-Year Undergraduates Only, 2015</t>
    </r>
    <r>
      <rPr>
        <sz val="12"/>
        <color theme="1"/>
        <rFont val="Calibri"/>
        <family val="2"/>
      </rPr>
      <t>–</t>
    </r>
    <r>
      <rPr>
        <sz val="12"/>
        <color theme="1"/>
        <rFont val="Calibri"/>
        <family val="2"/>
        <scheme val="minor"/>
      </rPr>
      <t>16</t>
    </r>
  </si>
  <si>
    <r>
      <t>Enrollment Sector by Age and Dependency: All Undergraduates, 2015</t>
    </r>
    <r>
      <rPr>
        <sz val="12"/>
        <color theme="1"/>
        <rFont val="Calibri"/>
        <family val="2"/>
      </rPr>
      <t>–</t>
    </r>
    <r>
      <rPr>
        <sz val="12"/>
        <color theme="1"/>
        <rFont val="Calibri"/>
        <family val="2"/>
        <scheme val="minor"/>
      </rPr>
      <t>16</t>
    </r>
  </si>
  <si>
    <r>
      <t>Enrollment Sector by Age and Dependency, First-Year Undergraduates, 2015</t>
    </r>
    <r>
      <rPr>
        <sz val="12"/>
        <color theme="1"/>
        <rFont val="Calibri"/>
        <family val="2"/>
      </rPr>
      <t>–</t>
    </r>
    <r>
      <rPr>
        <sz val="12"/>
        <color theme="1"/>
        <rFont val="Calibri"/>
        <family val="2"/>
        <scheme val="minor"/>
      </rPr>
      <t>16</t>
    </r>
  </si>
  <si>
    <r>
      <t>Distribution of Family Income among All Dependent Undergraduates versus First-Year Undergraduates Only, 2015</t>
    </r>
    <r>
      <rPr>
        <sz val="12"/>
        <color theme="1"/>
        <rFont val="Calibri"/>
        <family val="2"/>
      </rPr>
      <t>–</t>
    </r>
    <r>
      <rPr>
        <sz val="12"/>
        <color theme="1"/>
        <rFont val="Calibri"/>
        <family val="2"/>
        <scheme val="minor"/>
      </rPr>
      <t>16</t>
    </r>
  </si>
  <si>
    <r>
      <t>Enrollment Sectors of All Dependent Undergraduates by Parent Income, 2015</t>
    </r>
    <r>
      <rPr>
        <sz val="12"/>
        <color theme="1"/>
        <rFont val="Calibri"/>
        <family val="2"/>
      </rPr>
      <t>–</t>
    </r>
    <r>
      <rPr>
        <sz val="12"/>
        <color theme="1"/>
        <rFont val="Calibri"/>
        <family val="2"/>
        <scheme val="minor"/>
      </rPr>
      <t>16</t>
    </r>
  </si>
  <si>
    <r>
      <t>Enrollment Sectors of Dependent First-Year Students by Parent Income, 2015</t>
    </r>
    <r>
      <rPr>
        <sz val="12"/>
        <color theme="1"/>
        <rFont val="Calibri"/>
        <family val="2"/>
      </rPr>
      <t>–</t>
    </r>
    <r>
      <rPr>
        <sz val="12"/>
        <color theme="1"/>
        <rFont val="Calibri"/>
        <family val="2"/>
        <scheme val="minor"/>
      </rPr>
      <t>16</t>
    </r>
  </si>
  <si>
    <r>
      <t>Enrollment Patterns by Race or Ethnicity, 2015</t>
    </r>
    <r>
      <rPr>
        <sz val="12"/>
        <color theme="1"/>
        <rFont val="Calibri"/>
        <family val="2"/>
      </rPr>
      <t>–</t>
    </r>
    <r>
      <rPr>
        <sz val="12"/>
        <color theme="1"/>
        <rFont val="Calibri"/>
        <family val="2"/>
        <scheme val="minor"/>
      </rPr>
      <t>16</t>
    </r>
  </si>
  <si>
    <t>Enrollment Patterns by Race or Ethnicity, First-Year Students, 2015-16</t>
  </si>
  <si>
    <r>
      <t>Sectors of Full-Time and Part-Time Students, 2015</t>
    </r>
    <r>
      <rPr>
        <sz val="12"/>
        <color theme="1"/>
        <rFont val="Calibri"/>
        <family val="2"/>
      </rPr>
      <t>–</t>
    </r>
    <r>
      <rPr>
        <sz val="12"/>
        <color theme="1"/>
        <rFont val="Calibri"/>
        <family val="2"/>
        <scheme val="minor"/>
      </rPr>
      <t>16</t>
    </r>
  </si>
  <si>
    <r>
      <t>Sectors of Full-Time and Part-Time First-Year Students, 2015</t>
    </r>
    <r>
      <rPr>
        <sz val="12"/>
        <color theme="1"/>
        <rFont val="Calibri"/>
        <family val="2"/>
      </rPr>
      <t>–</t>
    </r>
    <r>
      <rPr>
        <sz val="12"/>
        <color theme="1"/>
        <rFont val="Calibri"/>
        <family val="2"/>
        <scheme val="minor"/>
      </rPr>
      <t>16</t>
    </r>
  </si>
  <si>
    <t>Education and Related Spending per Full-Time Equivalent Student at Public Institutions, 2005–06 to 2015–16</t>
  </si>
  <si>
    <t>Research</t>
  </si>
  <si>
    <t>Master's</t>
  </si>
  <si>
    <t>Bachelor's</t>
  </si>
  <si>
    <t>Associate</t>
  </si>
  <si>
    <t>Education and Related Spending per Full-Time Equivalent Student at Private Nonprofit Institutions, 2005–06 to 2015–16</t>
  </si>
  <si>
    <t>Average Subsidy per Full-Time Equivalent Student within Undergraduate Deciles</t>
  </si>
  <si>
    <t>Public research</t>
  </si>
  <si>
    <t>Public master's</t>
  </si>
  <si>
    <t>Public associate</t>
  </si>
  <si>
    <t>Private nonprofit research</t>
  </si>
  <si>
    <t>Private nonprofit master's</t>
  </si>
  <si>
    <t>Private nonprofit bachelor's</t>
  </si>
  <si>
    <t>Total Appropriations, Enrollment, and Appropriations per Full-Time Equivalent Student Relative to 2000–01</t>
  </si>
  <si>
    <t>State and Local Support for Higher Education Relative to 2000–01</t>
  </si>
  <si>
    <t>State and Local Appropriations for Public Higher Education per Public Full-Time Equivalent Student, 2016–17</t>
  </si>
  <si>
    <t>Average Endowment Income per Student by Decile</t>
  </si>
  <si>
    <t>Average Endowment Income per Student by Institution Selectivity</t>
  </si>
  <si>
    <t>Average Published Tuition and Fees by Sector and Degree Type, 2018–19</t>
  </si>
  <si>
    <t>Inflation-Adjusted Growth in Average Published Tuition and Fees from 1971–72 to 2018–19, by Sector</t>
  </si>
  <si>
    <t>Distribution of Full-Time Students by Published Tuition and Fees within Sectors, 2018–19</t>
  </si>
  <si>
    <t>Tuition and Fees at Public Institutions, by State, 2018–19</t>
  </si>
  <si>
    <t>Living Arrangements of Full-Time Undergraduates, 2015–16</t>
  </si>
  <si>
    <t>Average Published On-Campus Room and Board Price by Type of Institution, 2018–19</t>
  </si>
  <si>
    <t>Average Price of On-Campus Housing at Four-Year Public Institutions by State, 2017–18</t>
  </si>
  <si>
    <t>Difference between the Average Price of On-Campus Housing over the Academic Year at Four-Year Public and Private Nonprofit Colleges in 2015–16 and Average Rent over Nine Months among 18-to-24-Year-Olds in 2015 Dollars, by State</t>
  </si>
  <si>
    <r>
      <t>Average On-Campus Room and Board Charges by Sector, 1971</t>
    </r>
    <r>
      <rPr>
        <sz val="12"/>
        <rFont val="Calibri"/>
        <family val="2"/>
      </rPr>
      <t>–</t>
    </r>
    <r>
      <rPr>
        <sz val="12"/>
        <rFont val="Calibri"/>
        <family val="2"/>
        <scheme val="minor"/>
      </rPr>
      <t>72 to 2018–19, in 2018 Dollars</t>
    </r>
  </si>
  <si>
    <t>Full-Time Undergraduate Student Quintiles of Cost of Attendance by Sector in 2017–18</t>
  </si>
  <si>
    <t>Cost of Attendance by Sector from 2002–03 to 2017–18, in 2017 Dollars</t>
  </si>
  <si>
    <t>Public two-year, living off campus</t>
  </si>
  <si>
    <t>Public four-year in-state, living on campus</t>
  </si>
  <si>
    <t>Private nonprofit four-year, living on campus</t>
  </si>
  <si>
    <t xml:space="preserve">For-profit, living off campus </t>
  </si>
  <si>
    <t>Average Annual Spending on Required Course Materials, 2007–08 to 2017–18, in 2017 Dollars</t>
  </si>
  <si>
    <t xml:space="preserve">Average Textbook Prices for the Academic Year, 2007–08 to 2016–17, in 2017 Dollars </t>
  </si>
  <si>
    <t>Type of Employment over the Past Year among Peoplewith Only a High School Diploma or GED and Not Currently Attending School</t>
  </si>
  <si>
    <t xml:space="preserve">Earnings by Age among Full-Time Full-Year Workers with Only a High School Diploma or GED and Not Currently Attending School </t>
  </si>
  <si>
    <t>Earnings of men by age</t>
  </si>
  <si>
    <t>Earnings of women by age</t>
  </si>
  <si>
    <t>Earnings of men by race or ethnicity</t>
  </si>
  <si>
    <t>Earnings of women by race or ethnicity</t>
  </si>
  <si>
    <r>
      <t>Earnings of Men Ages 18</t>
    </r>
    <r>
      <rPr>
        <sz val="12"/>
        <color theme="1"/>
        <rFont val="Calibri"/>
        <family val="2"/>
      </rPr>
      <t>–</t>
    </r>
    <r>
      <rPr>
        <sz val="12"/>
        <color theme="1"/>
        <rFont val="Calibri"/>
        <family val="2"/>
        <scheme val="minor"/>
      </rPr>
      <t>23 and 24</t>
    </r>
    <r>
      <rPr>
        <sz val="12"/>
        <color theme="1"/>
        <rFont val="Calibri"/>
        <family val="2"/>
      </rPr>
      <t>–</t>
    </r>
    <r>
      <rPr>
        <sz val="12"/>
        <color theme="1"/>
        <rFont val="Calibri"/>
        <family val="2"/>
        <scheme val="minor"/>
      </rPr>
      <t>34 with High School Diploma or Equivalent Working Full Time Full Year</t>
    </r>
  </si>
  <si>
    <r>
      <t>Earnings of Women Ages 18</t>
    </r>
    <r>
      <rPr>
        <sz val="12"/>
        <color theme="1"/>
        <rFont val="Calibri"/>
        <family val="2"/>
      </rPr>
      <t>–</t>
    </r>
    <r>
      <rPr>
        <sz val="12"/>
        <color theme="1"/>
        <rFont val="Calibri"/>
        <family val="2"/>
        <scheme val="minor"/>
      </rPr>
      <t>23 and 24</t>
    </r>
    <r>
      <rPr>
        <sz val="12"/>
        <color theme="1"/>
        <rFont val="Calibri"/>
        <family val="2"/>
      </rPr>
      <t>–</t>
    </r>
    <r>
      <rPr>
        <sz val="12"/>
        <color theme="1"/>
        <rFont val="Calibri"/>
        <family val="2"/>
        <scheme val="minor"/>
      </rPr>
      <t>34 with High School Diploma or Equivalent Working Full Time Full Year</t>
    </r>
  </si>
  <si>
    <t>Average Grant Aid and Net Tuition and Fees for First-Time Full-Time Students, by Sector, 2016–17 </t>
  </si>
  <si>
    <r>
      <t>Average Share of Tuition and Fees Covered by Grant Aid and Percentage of Tuition and Fees Left Over, by Sector, 2016</t>
    </r>
    <r>
      <rPr>
        <sz val="12"/>
        <color rgb="FFC00000"/>
        <rFont val="Calibri"/>
        <family val="2"/>
      </rPr>
      <t>–</t>
    </r>
    <r>
      <rPr>
        <sz val="12"/>
        <color rgb="FFC00000"/>
        <rFont val="Calibri"/>
        <family val="2"/>
        <scheme val="minor"/>
      </rPr>
      <t>17</t>
    </r>
  </si>
  <si>
    <t>Cost of Attendance (Total Expenses) Divided into the Portions of Tuition and Fees and Living Expenses Covered by Grant Aid, and the Tuition and Fees and Living Expenses Remaining, 2015–16</t>
  </si>
  <si>
    <t>Public four-year</t>
  </si>
  <si>
    <t>Private nonprofit four-year</t>
  </si>
  <si>
    <t>Public two-year</t>
  </si>
  <si>
    <t>For-profit</t>
  </si>
  <si>
    <t>Total Student Budget, Divided into the Portions of Tuition and Fees and Living Expenses Covered by Grant Aid, and the Tuition and Fees and Living Expenses Remaining, from 1995–96 to 2015–16, in 2015 Dollars</t>
  </si>
  <si>
    <t>Lowest income quartile</t>
  </si>
  <si>
    <t>Second income quartile</t>
  </si>
  <si>
    <t>Third income quartile</t>
  </si>
  <si>
    <t xml:space="preserve">Highest income quartile </t>
  </si>
  <si>
    <t>Independent</t>
  </si>
  <si>
    <t>Median EFC by Parents’ Income: Dependent Students, 2015–16</t>
  </si>
  <si>
    <t>Share of Undergraduate Students with $0 Expected Family Contributions, by Dependency Status, 2015–16</t>
  </si>
  <si>
    <t>Distribution of Unmet Need by Dependency Status and Sector, 2015–16</t>
  </si>
  <si>
    <t>All institutions</t>
  </si>
  <si>
    <t>Private four-year</t>
  </si>
  <si>
    <t>Undergraduate Grant Aid by Source, Percentage Distribution and Total Dollars (in Billions), 2015–16</t>
  </si>
  <si>
    <t>Distribution of Grant Aid per Full-Time Undergraduate by Source and Sector, 2015-16</t>
  </si>
  <si>
    <t>Grant Aid by Source for Independent and Dependent Students, by Sector, 2015–16</t>
  </si>
  <si>
    <t>Dependent</t>
  </si>
  <si>
    <t>Less than $30,000</t>
  </si>
  <si>
    <t>Average Grant Aid per Full-Time Dependent Student by Family Income within Sectors, 2015–16</t>
  </si>
  <si>
    <t>Pell Grant by Dependency Status and Income, Full-Time Students, 2015–16 (with Share Receiving Pell Grants)</t>
  </si>
  <si>
    <t>All students</t>
  </si>
  <si>
    <t>Dependent students' parental income</t>
  </si>
  <si>
    <t>Dependency status</t>
  </si>
  <si>
    <t>Average and Maximum Pell Grant over Time</t>
  </si>
  <si>
    <t>Recipients of Post-9/11 GI Benefits</t>
  </si>
  <si>
    <t xml:space="preserve">Average Pell Grant and Veteran’s and Military Benefits per FTE Undergraduate Student </t>
  </si>
  <si>
    <t>State Grant Aid per Full-time Equivalent Undergraduate, 2016-17</t>
  </si>
  <si>
    <t>Share of State Grants Based on Financial Need, 2016-17</t>
  </si>
  <si>
    <t>Share of Undergraduates Receiving State Grant Aid, 2015–16</t>
  </si>
  <si>
    <t>All undergraduates</t>
  </si>
  <si>
    <t>State residency</t>
  </si>
  <si>
    <t>Institutional sector</t>
  </si>
  <si>
    <t>Average State Grant Aid per Recipient, 2015–16</t>
  </si>
  <si>
    <t>All recipients</t>
  </si>
  <si>
    <t>State Grant Aid per Full-Time Equivalent Undergraduate in 2014 Dollars, 1976–77 to 2016–17</t>
  </si>
  <si>
    <t>Percentage of Full-Time First-Year Students Receiving Institutional Grant Aid, 2015–16</t>
  </si>
  <si>
    <t>Per first-time full-time student</t>
  </si>
  <si>
    <r>
      <t>Average Institutional Grant Aid and Remaining (Net) Tuition and Fees, 2015</t>
    </r>
    <r>
      <rPr>
        <sz val="12"/>
        <color theme="1"/>
        <rFont val="Calibri"/>
        <family val="2"/>
      </rPr>
      <t>–</t>
    </r>
    <r>
      <rPr>
        <sz val="12"/>
        <color theme="1"/>
        <rFont val="Calibri"/>
        <family val="2"/>
        <scheme val="minor"/>
      </rPr>
      <t>16</t>
    </r>
  </si>
  <si>
    <r>
      <t>Average Need-Based and Non-need-based Institutional Grant Aid per Full-Time Dependent Student (and Share Receiving Institutional Aid), Private Nonprofit Four-Year Institutions, 2015</t>
    </r>
    <r>
      <rPr>
        <sz val="12"/>
        <rFont val="Calibri"/>
        <family val="2"/>
      </rPr>
      <t>–</t>
    </r>
    <r>
      <rPr>
        <sz val="12"/>
        <rFont val="Calibri"/>
        <family val="2"/>
        <scheme val="minor"/>
      </rPr>
      <t>16</t>
    </r>
  </si>
  <si>
    <t>Average Need-Based and Non-need-based Grant Aid per Full-Time Student (and Share Receiving Institutional Aid), Public Four-Year Institutions</t>
  </si>
  <si>
    <t>All dependent students</t>
  </si>
  <si>
    <t>Independent students</t>
  </si>
  <si>
    <t>Dependent students' parental income quartile</t>
  </si>
  <si>
    <r>
      <t>Share of Undergraduates Receiving Employer Assistance, 2015</t>
    </r>
    <r>
      <rPr>
        <sz val="12"/>
        <color theme="1"/>
        <rFont val="Calibri"/>
        <family val="2"/>
      </rPr>
      <t>–</t>
    </r>
    <r>
      <rPr>
        <sz val="12"/>
        <color theme="1"/>
        <rFont val="Calibri"/>
        <family val="2"/>
        <scheme val="minor"/>
      </rPr>
      <t>16</t>
    </r>
  </si>
  <si>
    <t>All full-time undergraduates</t>
  </si>
  <si>
    <r>
      <t>Share of Undergraduates Receiving Private Scholarships, 2015</t>
    </r>
    <r>
      <rPr>
        <sz val="12"/>
        <color theme="1"/>
        <rFont val="Calibri"/>
        <family val="2"/>
      </rPr>
      <t>–</t>
    </r>
    <r>
      <rPr>
        <sz val="12"/>
        <color theme="1"/>
        <rFont val="Calibri"/>
        <family val="2"/>
        <scheme val="minor"/>
      </rPr>
      <t>16</t>
    </r>
  </si>
  <si>
    <r>
      <t>Average Employer Assistance and Private Scholarships per Recipient, 2015</t>
    </r>
    <r>
      <rPr>
        <sz val="12"/>
        <color theme="1"/>
        <rFont val="Calibri"/>
        <family val="2"/>
      </rPr>
      <t>–</t>
    </r>
    <r>
      <rPr>
        <sz val="12"/>
        <color theme="1"/>
        <rFont val="Calibri"/>
        <family val="2"/>
        <scheme val="minor"/>
      </rPr>
      <t>16</t>
    </r>
  </si>
  <si>
    <r>
      <t>Private Scholarships per Recipient, 2015</t>
    </r>
    <r>
      <rPr>
        <sz val="12"/>
        <color theme="1"/>
        <rFont val="Calibri"/>
        <family val="2"/>
      </rPr>
      <t>–</t>
    </r>
    <r>
      <rPr>
        <sz val="12"/>
        <color theme="1"/>
        <rFont val="Calibri"/>
        <family val="2"/>
        <scheme val="minor"/>
      </rPr>
      <t>16</t>
    </r>
  </si>
  <si>
    <r>
      <t>Federal Education Tax Credits and Deductions, 1998</t>
    </r>
    <r>
      <rPr>
        <sz val="12"/>
        <rFont val="Calibri"/>
        <family val="2"/>
      </rPr>
      <t>–</t>
    </r>
    <r>
      <rPr>
        <sz val="12"/>
        <rFont val="Calibri"/>
        <family val="2"/>
        <scheme val="minor"/>
      </rPr>
      <t>2016</t>
    </r>
  </si>
  <si>
    <t>Distribution of Tax Credits and Deductions by Adjusted Gross Income, 2016</t>
  </si>
  <si>
    <t>Median Total Income of Families by Race or Ethnicity, Geographic Region, and Age, 2016</t>
  </si>
  <si>
    <t>All families</t>
  </si>
  <si>
    <t>Race and ethnicity</t>
  </si>
  <si>
    <t>Median Total Income of Families by Race or Ethnicity, Geographic Region, and Age, 20166</t>
  </si>
  <si>
    <t>Geographic region</t>
  </si>
  <si>
    <t>Age category</t>
  </si>
  <si>
    <t>Median Total Income of Families by Education Level, 2017</t>
  </si>
  <si>
    <t>Median Family Income by State, Families with Children Ages 15 to 17</t>
  </si>
  <si>
    <t>Median Income of Families by Age Group in 2017 Dollars, 1987 to 2017</t>
  </si>
  <si>
    <t xml:space="preserve">Median Income over Time of Families 45-to-54-Year-Olds </t>
  </si>
  <si>
    <t>Personal Savings Rate, 1959–2018</t>
  </si>
  <si>
    <t>Effect of Savings on Expected Family Contribution</t>
  </si>
  <si>
    <t>Median Net Worth of Families, by Family Type, 1989–2016</t>
  </si>
  <si>
    <t>Distribution of Net Worth by Family Income Groups, 2015</t>
  </si>
  <si>
    <t>Median Net Worth of Families by Race or Ethnicity, 1989–2016</t>
  </si>
  <si>
    <t>Median Net Worth of Families by Parents’ Highest Educational Attainment, 1989–2016</t>
  </si>
  <si>
    <t>Number of 529 College Savings Accounts, in 2018 Dollars</t>
  </si>
  <si>
    <t>Average Account Size of 529 College Savings Accounts</t>
  </si>
  <si>
    <t>Number of College Savings Plan Withdrawals as a Percentage of All Postsecondary Students</t>
  </si>
  <si>
    <t>Earnings from 800 Hours of Work at the Minimum Wage Compared with Average Published Tuition and Fees and Total Charges at Public Four-Year Institutions over Time</t>
  </si>
  <si>
    <t>Federal Minimum Wage, 1946–2018, 2018 Dollars</t>
  </si>
  <si>
    <t>State Minimum Wages Higher Than the Federal Minimum Wage, January 1, 2019</t>
  </si>
  <si>
    <t>Distribution of Hours Worked, Full-Time Full-Year Undergraduates, 2015–16</t>
  </si>
  <si>
    <t>Distribution of Earnings, Full-Time Full-Year Undergraduates, 2015–16</t>
  </si>
  <si>
    <t>Share of Undergraduate Students Participating in Federal Work-Study, 2015–16</t>
  </si>
  <si>
    <r>
      <t>Share of Undergraduates with Debt and Share Borrowing for the Current Year, 2015</t>
    </r>
    <r>
      <rPr>
        <sz val="12"/>
        <color theme="1"/>
        <rFont val="Calibri"/>
        <family val="2"/>
      </rPr>
      <t>–</t>
    </r>
    <r>
      <rPr>
        <sz val="12"/>
        <color theme="1"/>
        <rFont val="Calibri"/>
        <family val="2"/>
        <scheme val="minor"/>
      </rPr>
      <t>16</t>
    </r>
  </si>
  <si>
    <r>
      <t>Annual Borrowing by Student Characteristics: Averages per Borrower and per Undergraduate Student (with Share Borrowing) in 2015</t>
    </r>
    <r>
      <rPr>
        <sz val="12"/>
        <color theme="1"/>
        <rFont val="Calibri"/>
        <family val="2"/>
      </rPr>
      <t>–</t>
    </r>
    <r>
      <rPr>
        <sz val="12"/>
        <color theme="1"/>
        <rFont val="Calibri"/>
        <family val="2"/>
        <scheme val="minor"/>
      </rPr>
      <t>16</t>
    </r>
  </si>
  <si>
    <t>Annual Borrowing by Student Characteristics: Averages per Borrower and per Undergraduate Student (with Share Borrowing) in 2015–16</t>
  </si>
  <si>
    <t>Attendance pattern</t>
  </si>
  <si>
    <r>
      <t>Average Federal Loans per Undergraduate Student and per Undergraduate Borrower, with Share of Undergraduates Borrowing, 2001</t>
    </r>
    <r>
      <rPr>
        <sz val="12"/>
        <rFont val="Calibri"/>
        <family val="2"/>
      </rPr>
      <t>–</t>
    </r>
    <r>
      <rPr>
        <sz val="12"/>
        <rFont val="Calibri"/>
        <family val="2"/>
        <scheme val="minor"/>
      </rPr>
      <t>02 to 2017</t>
    </r>
    <r>
      <rPr>
        <sz val="12"/>
        <rFont val="Calibri"/>
        <family val="2"/>
      </rPr>
      <t>–</t>
    </r>
    <r>
      <rPr>
        <sz val="12"/>
        <rFont val="Calibri"/>
        <family val="2"/>
        <scheme val="minor"/>
      </rPr>
      <t>18</t>
    </r>
  </si>
  <si>
    <t>Share of All Undergraduates Borrowing Federal Loans</t>
  </si>
  <si>
    <t>Average Amount Borrowed by All Undergraduates</t>
  </si>
  <si>
    <r>
      <t>Average Annual Parent PLUS Loan per Borrower and Share of Dependent Students’ Parents Borrowing, 1997</t>
    </r>
    <r>
      <rPr>
        <sz val="12"/>
        <color rgb="FFC00000"/>
        <rFont val="Calibri"/>
        <family val="2"/>
      </rPr>
      <t>–</t>
    </r>
    <r>
      <rPr>
        <sz val="12"/>
        <color rgb="FFC00000"/>
        <rFont val="Calibri"/>
        <family val="2"/>
        <scheme val="minor"/>
      </rPr>
      <t>98 to 2017</t>
    </r>
    <r>
      <rPr>
        <sz val="12"/>
        <color rgb="FFC00000"/>
        <rFont val="Calibri"/>
        <family val="2"/>
      </rPr>
      <t>–</t>
    </r>
    <r>
      <rPr>
        <sz val="12"/>
        <color rgb="FFC00000"/>
        <rFont val="Calibri"/>
        <family val="2"/>
        <scheme val="minor"/>
      </rPr>
      <t>18</t>
    </r>
  </si>
  <si>
    <r>
      <t>Average Parent PLUS Loans Borrowed among Full-Time Dependent Students, 2015</t>
    </r>
    <r>
      <rPr>
        <sz val="12"/>
        <color theme="1"/>
        <rFont val="Calibri"/>
        <family val="2"/>
      </rPr>
      <t>–</t>
    </r>
    <r>
      <rPr>
        <sz val="12"/>
        <color theme="1"/>
        <rFont val="Calibri"/>
        <family val="2"/>
        <scheme val="minor"/>
      </rPr>
      <t>16</t>
    </r>
  </si>
  <si>
    <t>All full-time dependent students</t>
  </si>
  <si>
    <t>Average Parent PLUS Loans Borrowed among Full-Time Dependent Students, 2015–16</t>
  </si>
  <si>
    <t>Parental income</t>
  </si>
  <si>
    <t>Average Number of Years Enrolled and Average Number of Years Elapsed between First Enrollment and Degree Completion, 2014–15 College Graduates</t>
  </si>
  <si>
    <t xml:space="preserve">Time between First Postsecondary Enrollment and Degree Completion, among 2015–16 Bachelor’s Degree Recipients, by Sector </t>
  </si>
  <si>
    <t xml:space="preserve">Time between First Postsecondary Enrollment and Degree Completion, among 2015–16 Associate Degree Recipients, by Sector </t>
  </si>
  <si>
    <t>Tuition and Fees and Room and Board over Four, Five, and Six years, 2017–18 Prices</t>
  </si>
  <si>
    <t>Public four-year in-state</t>
  </si>
  <si>
    <t>Distribution of Cumulative Debt among 2015–16 Bachelor’s Degree Recipients, by Time between First Postsecondary Enrollment and Degree Completion</t>
  </si>
  <si>
    <t>Forgone Earnings for Taking Four, Five, and Six Years to Earn a Bachelor’s Degree</t>
  </si>
  <si>
    <r>
      <t>Expenditures on Grants as a Share of State Support for Public Higher Education, 2016</t>
    </r>
    <r>
      <rPr>
        <sz val="12"/>
        <color rgb="FF000000"/>
        <rFont val="Calibri"/>
        <family val="2"/>
      </rPr>
      <t>–</t>
    </r>
    <r>
      <rPr>
        <sz val="12"/>
        <color rgb="FF000000"/>
        <rFont val="Calibri"/>
        <family val="2"/>
        <scheme val="minor"/>
      </rPr>
      <t>17</t>
    </r>
  </si>
  <si>
    <t>Share of First-Time Full-Time Students Enrolling in 2010 Who Earned Bachelor's Degrees at Their First Institution within Four, Five, and Six Years</t>
  </si>
  <si>
    <t>Outcomes Six Years Later for Students Enrolling for the First Time in 2010</t>
  </si>
  <si>
    <t>Labor Force Participation Rates among 25-to-34-Year-Olds by Educational Attainment, 1993–2017</t>
  </si>
  <si>
    <t>Unemployment Rates among 25-to-34-Year-Olds in the Labor Force, by Educational Attainment, 1993–2017</t>
  </si>
  <si>
    <t>Type of Employment over the Past Year, among 25-to-34-Year-Olds in the Labor Force</t>
  </si>
  <si>
    <t>Median Earnings among 25-to-34-Year-Olds by Educational Attainment, 1992 to 2017, in 2017 Dollars</t>
  </si>
  <si>
    <t>Median Earnings among Employed Workers by Age and Educational Attainment</t>
  </si>
  <si>
    <t>Earnings Distribution of Employed Workers Ages 34 to 44, by Educational Attainment</t>
  </si>
  <si>
    <t>2016 Earnings by Field at the Median and the 25th and 75th Percentiles among Employed 35-to-44-Year-Olds with Bachelor's Degrees</t>
  </si>
  <si>
    <t xml:space="preserve">Distribution of Outstanding Education Debt by Income Quartile, 2016 </t>
  </si>
  <si>
    <t>Distribution of Cumulative Debt among Bachelor’s Degree Recipients over Time, 2016 Dollars</t>
  </si>
  <si>
    <t>Distribution of Cumulative Debt of Bachelor’s Degree Recipients by Sector, 2015–16</t>
  </si>
  <si>
    <t>Distribution of Cumulative Debt of Associate Degree Recipients by Sector, 2015–16</t>
  </si>
  <si>
    <t>Distribution of Cumulative Debt of Certificate Recipients by Sector, 2015–16</t>
  </si>
  <si>
    <t>Debt Levels of 2015–16 Bachelor’s Degree Recipients, by Dependency Status</t>
  </si>
  <si>
    <t>Debt Levels of 2015–16 Dependent Bachelor’s Degree Recipients, by Family Income</t>
  </si>
  <si>
    <t>Debt Levels of 2015–16 Bachelor’s Degree Recipients by Race or Ethnicity</t>
  </si>
  <si>
    <t>Distribution of Borrowers by Federal Student Loan Repayment Plan, as of December 31, 2018</t>
  </si>
  <si>
    <t>Average Debt Levels by Federal Student Loan Repayment Plan, as of March 31, 2018</t>
  </si>
  <si>
    <t>Monthly Loan Payments by Family Income, Debt Amount, and Payment Plan</t>
  </si>
  <si>
    <t>Income of $25,000</t>
  </si>
  <si>
    <t>Income of $50,000</t>
  </si>
  <si>
    <t>Income of $75,000</t>
  </si>
  <si>
    <t>Official Three-Year Cohort Default Rates by Year Entering Repayment and Sector</t>
  </si>
  <si>
    <r>
      <t>Share of Defaulters and Three-Year Federal Student Loan Default Rate among Borrowers Entering Repayment in 2010</t>
    </r>
    <r>
      <rPr>
        <sz val="12"/>
        <color theme="1"/>
        <rFont val="Calibri"/>
        <family val="2"/>
      </rPr>
      <t>–</t>
    </r>
    <r>
      <rPr>
        <sz val="12"/>
        <color theme="1"/>
        <rFont val="Calibri"/>
        <family val="2"/>
        <scheme val="minor"/>
      </rPr>
      <t>11, by Loan Balance</t>
    </r>
  </si>
  <si>
    <r>
      <t>Federal Student Loan Five-Year Repayment Rate by Completion Status and by Dependency Status: Borrowers Entering Repayment in 2009</t>
    </r>
    <r>
      <rPr>
        <sz val="12"/>
        <color theme="1"/>
        <rFont val="Calibri"/>
        <family val="2"/>
      </rPr>
      <t>–1</t>
    </r>
    <r>
      <rPr>
        <sz val="12"/>
        <color theme="1"/>
        <rFont val="Calibri"/>
        <family val="2"/>
        <scheme val="minor"/>
      </rPr>
      <t>0 and 2010</t>
    </r>
    <r>
      <rPr>
        <sz val="12"/>
        <color theme="1"/>
        <rFont val="Calibri"/>
        <family val="2"/>
      </rPr>
      <t>–</t>
    </r>
    <r>
      <rPr>
        <sz val="12"/>
        <color theme="1"/>
        <rFont val="Calibri"/>
        <family val="2"/>
        <scheme val="minor"/>
      </rPr>
      <t>11</t>
    </r>
  </si>
  <si>
    <t>Cumulative Earnings of College Graduates Net of Tuition Payments and Forgone Earnings, in 2018 Dollars</t>
  </si>
  <si>
    <r>
      <t>Independent Students: Enrollment by Sector, 2015</t>
    </r>
    <r>
      <rPr>
        <sz val="12"/>
        <color theme="1"/>
        <rFont val="Calibri"/>
        <family val="2"/>
      </rPr>
      <t>–</t>
    </r>
    <r>
      <rPr>
        <sz val="12"/>
        <color theme="1"/>
        <rFont val="Calibri"/>
        <family val="2"/>
        <scheme val="minor"/>
      </rPr>
      <t>16</t>
    </r>
  </si>
  <si>
    <r>
      <t>Independent Students: Average Published Prices, Budgets, and Resources Used to Pay for College, 2011</t>
    </r>
    <r>
      <rPr>
        <sz val="12"/>
        <color theme="1"/>
        <rFont val="Calibri"/>
        <family val="2"/>
      </rPr>
      <t>–</t>
    </r>
    <r>
      <rPr>
        <sz val="12"/>
        <color theme="1"/>
        <rFont val="Calibri"/>
        <family val="2"/>
        <scheme val="minor"/>
      </rPr>
      <t>12</t>
    </r>
  </si>
  <si>
    <t>Average Expected Family Contribution, Total Grants, Total Loans, and Earnings and Other Resources Equal Tuition and Fees and Other Expenses</t>
  </si>
  <si>
    <t xml:space="preserve">Tuition and Debt Based on Time to Degree, by Sector </t>
  </si>
  <si>
    <r>
      <t>Low-Income Dependent Students: Enrollment by Sector, 2015</t>
    </r>
    <r>
      <rPr>
        <sz val="12"/>
        <color theme="1"/>
        <rFont val="Calibri"/>
        <family val="2"/>
      </rPr>
      <t>–</t>
    </r>
    <r>
      <rPr>
        <sz val="12"/>
        <color theme="1"/>
        <rFont val="Calibri"/>
        <family val="2"/>
        <scheme val="minor"/>
      </rPr>
      <t>16</t>
    </r>
  </si>
  <si>
    <r>
      <t>Low-Income Dependent Students: Average Publishd Prices, Budgets, and Resources Used to Pay for College, 2011</t>
    </r>
    <r>
      <rPr>
        <sz val="12"/>
        <color theme="1"/>
        <rFont val="Calibri"/>
        <family val="2"/>
      </rPr>
      <t>–</t>
    </r>
    <r>
      <rPr>
        <sz val="12"/>
        <color theme="1"/>
        <rFont val="Calibri"/>
        <family val="2"/>
        <scheme val="minor"/>
      </rPr>
      <t xml:space="preserve">12 </t>
    </r>
  </si>
  <si>
    <r>
      <t>Lower-Middle-Income Students: Enrollment by Sector, 2015</t>
    </r>
    <r>
      <rPr>
        <sz val="12"/>
        <color theme="1"/>
        <rFont val="Calibri"/>
        <family val="2"/>
      </rPr>
      <t>–</t>
    </r>
    <r>
      <rPr>
        <sz val="12"/>
        <color theme="1"/>
        <rFont val="Calibri"/>
        <family val="2"/>
        <scheme val="minor"/>
      </rPr>
      <t>16</t>
    </r>
  </si>
  <si>
    <r>
      <t>Lower-Middle-Income Dependent Students: Average Published Prices, Budgets, and Resources Used to Pay for College, 2011</t>
    </r>
    <r>
      <rPr>
        <sz val="12"/>
        <color theme="1"/>
        <rFont val="Calibri"/>
        <family val="2"/>
      </rPr>
      <t>–</t>
    </r>
    <r>
      <rPr>
        <sz val="12"/>
        <color theme="1"/>
        <rFont val="Calibri"/>
        <family val="2"/>
        <scheme val="minor"/>
      </rPr>
      <t>12</t>
    </r>
  </si>
  <si>
    <r>
      <t>Upper-Middle-Income Students: Enrollment by Sector, 2015</t>
    </r>
    <r>
      <rPr>
        <sz val="12"/>
        <color theme="1"/>
        <rFont val="Calibri"/>
        <family val="2"/>
      </rPr>
      <t>–</t>
    </r>
    <r>
      <rPr>
        <sz val="12"/>
        <color theme="1"/>
        <rFont val="Calibri"/>
        <family val="2"/>
        <scheme val="minor"/>
      </rPr>
      <t>16</t>
    </r>
  </si>
  <si>
    <r>
      <t>Upper-Middle-Income Students: Average Published Prices, Budgets, and Resources Used to Pay for College, 2011</t>
    </r>
    <r>
      <rPr>
        <sz val="12"/>
        <color theme="1"/>
        <rFont val="Calibri"/>
        <family val="2"/>
      </rPr>
      <t>–</t>
    </r>
    <r>
      <rPr>
        <sz val="12"/>
        <color theme="1"/>
        <rFont val="Calibri"/>
        <family val="2"/>
        <scheme val="minor"/>
      </rPr>
      <t xml:space="preserve">12 </t>
    </r>
  </si>
  <si>
    <r>
      <t>Upper-Income Dependent Students: Enrollment by Sector, 2015</t>
    </r>
    <r>
      <rPr>
        <sz val="12"/>
        <color theme="1"/>
        <rFont val="Calibri"/>
        <family val="2"/>
      </rPr>
      <t>–</t>
    </r>
    <r>
      <rPr>
        <sz val="12"/>
        <color theme="1"/>
        <rFont val="Calibri"/>
        <family val="2"/>
        <scheme val="minor"/>
      </rPr>
      <t>16</t>
    </r>
  </si>
  <si>
    <r>
      <t>Upper-Income Dependent Students: Average Published Prices, Budgets, and Resources Used to Pay for College, 2011</t>
    </r>
    <r>
      <rPr>
        <sz val="12"/>
        <color theme="1"/>
        <rFont val="Calibri"/>
        <family val="2"/>
      </rPr>
      <t>–</t>
    </r>
    <r>
      <rPr>
        <sz val="12"/>
        <color theme="1"/>
        <rFont val="Calibri"/>
        <family val="2"/>
        <scheme val="minor"/>
      </rPr>
      <t xml:space="preserve">12 </t>
    </r>
  </si>
  <si>
    <t xml:space="preserve">Tuition and Debt Based on Time to Degree by Sector </t>
  </si>
  <si>
    <t>section</t>
  </si>
  <si>
    <t>page</t>
  </si>
  <si>
    <t>Prices and Expenses</t>
  </si>
  <si>
    <t>Financial Aid</t>
  </si>
  <si>
    <t>Tax Benefits</t>
  </si>
  <si>
    <t>Covering Expenses</t>
  </si>
  <si>
    <t>State Policies</t>
  </si>
  <si>
    <t>After College</t>
  </si>
  <si>
    <t>College Completion Rates</t>
  </si>
  <si>
    <t>Breaking Even</t>
  </si>
  <si>
    <t>no_name</t>
  </si>
  <si>
    <t>Student Profiles</t>
  </si>
  <si>
    <t xml:space="preserve">Low-Income Dependent Students </t>
  </si>
  <si>
    <t>chart</t>
  </si>
  <si>
    <t>subchart</t>
  </si>
  <si>
    <t>What is College?</t>
  </si>
  <si>
    <t>The Cost of Educating Students</t>
  </si>
  <si>
    <t>formatted</t>
  </si>
  <si>
    <t>unformatted</t>
  </si>
  <si>
    <t>Institutions</t>
  </si>
  <si>
    <t>Students</t>
  </si>
  <si>
    <t>Institutional Subsidies</t>
  </si>
  <si>
    <t>Apropriations</t>
  </si>
  <si>
    <t>Endowments</t>
  </si>
  <si>
    <t>Tuition and Fees</t>
  </si>
  <si>
    <t>Room and Board</t>
  </si>
  <si>
    <t>Student Budgets</t>
  </si>
  <si>
    <t>Foregone Earnings</t>
  </si>
  <si>
    <t>Net Price</t>
  </si>
  <si>
    <t>Financial Need</t>
  </si>
  <si>
    <t>Grant Aid</t>
  </si>
  <si>
    <t>Federal Grant Aid</t>
  </si>
  <si>
    <t>State Grant Aid</t>
  </si>
  <si>
    <t>Institutional Grant Aid</t>
  </si>
  <si>
    <t>Other Grant Aid</t>
  </si>
  <si>
    <t>Pre-college Income</t>
  </si>
  <si>
    <t>Savings</t>
  </si>
  <si>
    <t>Working During College</t>
  </si>
  <si>
    <t>Borrowing</t>
  </si>
  <si>
    <t>Time to Degree</t>
  </si>
  <si>
    <t>Employment after College</t>
  </si>
  <si>
    <t>Variation in Earnings</t>
  </si>
  <si>
    <t>Student Debt</t>
  </si>
  <si>
    <t>Loan Repayment and Default</t>
  </si>
  <si>
    <t>Independent Students</t>
  </si>
  <si>
    <t xml:space="preserve">Lower-Middle-Income Dependent Students </t>
  </si>
  <si>
    <t>Upper-Middle-Income Dependent Students</t>
  </si>
  <si>
    <t>Upper-Income Dependent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</si>
</sst>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theme="1"/>
      <name val="Calibri"/>
      <family val="2"/>
      <scheme val="minor"/>
    </font>
    <font>
      <sz val="12"/>
      <color theme="1"/>
      <name val="Calibri"/>
      <family val="2"/>
    </font>
    <font>
      <sz val="12"/>
      <name val="Calibri"/>
      <family val="2"/>
      <scheme val="minor"/>
    </font>
    <font>
      <sz val="12"/>
      <color rgb="FF000000"/>
      <name val="Calibri"/>
      <family val="2"/>
      <scheme val="minor"/>
    </font>
    <font>
      <sz val="12"/>
      <color rgb="FFC00000"/>
      <name val="Calibri"/>
      <family val="2"/>
      <scheme val="minor"/>
    </font>
    <font>
      <sz val="11"/>
      <color rgb="FF000000"/>
      <name val="Calibri"/>
      <family val="2"/>
      <scheme val="minor"/>
    </font>
    <font>
      <sz val="12"/>
      <name val="Calibri"/>
      <family val="2"/>
    </font>
    <font>
      <sz val="12"/>
      <color rgb="FFC00000"/>
      <name val="Calibri"/>
      <family val="2"/>
    </font>
    <font>
      <sz val="11"/>
      <color theme="1"/>
      <name val="Calibri"/>
      <family val="2"/>
      <scheme val="minor"/>
    </font>
    <font>
      <sz val="9"/>
      <color theme="1"/>
      <name val="Arial"/>
      <family val="2"/>
    </font>
    <font>
      <sz val="12"/>
      <color rgb="FF333333"/>
      <name val="Calibri"/>
      <family val="2"/>
      <scheme val="minor"/>
    </font>
    <font>
      <sz val="12"/>
      <color rgb="FF000000"/>
      <name val="Calibri"/>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thin">
        <color auto="1"/>
      </bottom>
      <diagonal/>
    </border>
  </borders>
  <cellStyleXfs count="2">
    <xf numFmtId="0" fontId="0" fillId="0" borderId="0"/>
    <xf numFmtId="0" fontId="9" fillId="0" borderId="0"/>
  </cellStyleXfs>
  <cellXfs count="19">
    <xf numFmtId="0" fontId="0" fillId="0" borderId="0" xfId="0"/>
    <xf numFmtId="0" fontId="1" fillId="0" borderId="0" xfId="0" applyFont="1"/>
    <xf numFmtId="0" fontId="1" fillId="0" borderId="0" xfId="0" applyFont="1" applyAlignment="1">
      <alignment vertical="center"/>
    </xf>
    <xf numFmtId="0" fontId="3" fillId="0" borderId="0" xfId="0" applyFont="1"/>
    <xf numFmtId="0" fontId="4" fillId="0" borderId="0" xfId="0" applyFont="1"/>
    <xf numFmtId="0" fontId="5" fillId="0" borderId="0" xfId="0" applyFont="1"/>
    <xf numFmtId="0" fontId="3" fillId="0" borderId="0" xfId="0" applyFont="1" applyAlignment="1">
      <alignment vertical="center"/>
    </xf>
    <xf numFmtId="0" fontId="6" fillId="0" borderId="0" xfId="0" applyFont="1" applyAlignment="1">
      <alignment vertical="center"/>
    </xf>
    <xf numFmtId="0" fontId="0" fillId="0" borderId="1" xfId="0" applyBorder="1"/>
    <xf numFmtId="0" fontId="4" fillId="0" borderId="0" xfId="0" applyFont="1" applyAlignment="1">
      <alignment horizontal="left" vertical="center" readingOrder="1"/>
    </xf>
    <xf numFmtId="0" fontId="1" fillId="2" borderId="0" xfId="0" applyFont="1" applyFill="1"/>
    <xf numFmtId="0" fontId="5" fillId="0" borderId="0" xfId="0" applyFont="1" applyAlignment="1">
      <alignment vertical="center"/>
    </xf>
    <xf numFmtId="0" fontId="10" fillId="0" borderId="0" xfId="1" applyFont="1" applyAlignment="1">
      <alignment wrapText="1"/>
    </xf>
    <xf numFmtId="0" fontId="11" fillId="0" borderId="0" xfId="0" applyFont="1"/>
    <xf numFmtId="0" fontId="4" fillId="0" borderId="0" xfId="0" applyFont="1" applyAlignment="1">
      <alignment vertical="center"/>
    </xf>
    <xf numFmtId="0" fontId="0" fillId="0" borderId="0" xfId="0" applyAlignment="1">
      <alignment vertical="center"/>
    </xf>
    <xf numFmtId="0" fontId="1" fillId="0" borderId="0" xfId="0" applyFont="1" applyAlignment="1">
      <alignment wrapText="1"/>
    </xf>
    <xf numFmtId="0" fontId="0" fillId="0" borderId="0" xfId="0" applyFont="1"/>
    <xf numFmtId="0" fontId="0" fillId="0" borderId="0" xfId="0" applyAlignment="1">
      <alignment horizontal="center"/>
    </xf>
  </cellXfs>
  <cellStyles count="2">
    <cellStyle name="Normal" xfId="0" builtinId="0"/>
    <cellStyle name="Normal 3" xfId="1" xr:uid="{BCBD97C4-579B-604A-A136-6A1A46709F4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37AC-C921-5042-9A9C-6982869A4FC0}">
  <dimension ref="A1:L253"/>
  <sheetViews>
    <sheetView tabSelected="1" topLeftCell="A27" workbookViewId="0">
      <selection activeCell="C51" sqref="C51:C54"/>
    </sheetView>
  </sheetViews>
  <sheetFormatPr baseColWidth="10" defaultRowHeight="16"/>
  <cols>
    <col min="1" max="1" width="26.6640625" bestFit="1" customWidth="1"/>
    <col min="3" max="3" width="53.5" customWidth="1"/>
    <col min="4" max="4" width="48.33203125" customWidth="1"/>
  </cols>
  <sheetData>
    <row r="1" spans="1:12">
      <c r="E1" s="18" t="s">
        <v>217</v>
      </c>
      <c r="F1" s="18"/>
      <c r="G1" s="18"/>
      <c r="H1" s="18"/>
      <c r="I1" s="18" t="s">
        <v>216</v>
      </c>
      <c r="J1" s="18"/>
      <c r="K1" s="18"/>
      <c r="L1" s="18"/>
    </row>
    <row r="2" spans="1:12" ht="17">
      <c r="A2" s="16" t="s">
        <v>199</v>
      </c>
      <c r="B2" s="16" t="s">
        <v>200</v>
      </c>
      <c r="C2" s="1" t="s">
        <v>0</v>
      </c>
      <c r="D2" s="1" t="s">
        <v>1</v>
      </c>
      <c r="E2" s="17" t="s">
        <v>199</v>
      </c>
      <c r="F2" t="s">
        <v>200</v>
      </c>
      <c r="G2" t="s">
        <v>212</v>
      </c>
      <c r="H2" t="s">
        <v>213</v>
      </c>
      <c r="I2" s="17" t="s">
        <v>199</v>
      </c>
      <c r="J2" t="s">
        <v>200</v>
      </c>
      <c r="K2" t="s">
        <v>212</v>
      </c>
    </row>
    <row r="3" spans="1:12">
      <c r="A3" s="1" t="s">
        <v>214</v>
      </c>
      <c r="B3" s="1" t="s">
        <v>218</v>
      </c>
      <c r="C3" s="1"/>
      <c r="D3" s="2" t="s">
        <v>2</v>
      </c>
      <c r="E3" s="2" t="str">
        <f>IF(A3&lt;&gt;A2,A3,"")</f>
        <v>What is College?</v>
      </c>
      <c r="F3" s="2" t="str">
        <f>IF(B3&lt;&gt;B2,B3,"")</f>
        <v>Institutions</v>
      </c>
      <c r="G3" t="str">
        <f t="shared" ref="G3:G14" si="0">IF(C3="",D3,IF(C3&lt;&gt;C2,C3,""))</f>
        <v>Degree-Granting Institutions by Sector and Degree Type in Fall 2017</v>
      </c>
      <c r="H3" t="str">
        <f>IF(C3&lt;&gt;"",D3,"")</f>
        <v/>
      </c>
      <c r="I3" t="str">
        <f>_xlfn.CONCAT("&lt;h2&gt;",E3,"&lt;/h2&gt;")</f>
        <v>&lt;h2&gt;What is College?&lt;/h2&gt;</v>
      </c>
      <c r="J3" t="str">
        <f>_xlfn.CONCAT("&lt;h3&gt;",F3,"&lt;/h3&gt;")</f>
        <v>&lt;h3&gt;Institutions&lt;/h3&gt;</v>
      </c>
      <c r="K3" t="str">
        <f>_xlfn.CONCAT("&lt;p&gt;",G3,"&lt;/p&gt;")</f>
        <v>&lt;p&gt;Degree-Granting Institutions by Sector and Degree Type in Fall 2017&lt;/p&gt;</v>
      </c>
    </row>
    <row r="4" spans="1:12">
      <c r="A4" s="1" t="s">
        <v>214</v>
      </c>
      <c r="B4" s="1" t="s">
        <v>218</v>
      </c>
      <c r="C4" s="1"/>
      <c r="D4" s="2" t="s">
        <v>3</v>
      </c>
      <c r="E4" s="2" t="str">
        <f t="shared" ref="E4:E67" si="1">IF(A4&lt;&gt;A3,A4,"")</f>
        <v/>
      </c>
      <c r="F4" s="2" t="str">
        <f>IF(B4&lt;&gt;B3,B4,"")</f>
        <v/>
      </c>
      <c r="G4" t="str">
        <f t="shared" si="0"/>
        <v xml:space="preserve">Distribution of Degree-Granting Institutions in Each Sector by Size of Undergraduate Enrollment in Fall 2017
</v>
      </c>
      <c r="H4" t="str">
        <f t="shared" ref="H4:H67" si="2">IF(C4&lt;&gt;"",D4,"")</f>
        <v/>
      </c>
      <c r="I4" t="str">
        <f t="shared" ref="I4:I67" si="3">_xlfn.CONCAT("&lt;h2&gt;",E4,"&lt;/h2&gt;")</f>
        <v>&lt;h2&gt;&lt;/h2&gt;</v>
      </c>
      <c r="J4" t="str">
        <f t="shared" ref="J4:J67" si="4">_xlfn.CONCAT("&lt;h3&gt;",F4,"&lt;/h3&gt;")</f>
        <v>&lt;h3&gt;&lt;/h3&gt;</v>
      </c>
      <c r="K4" t="str">
        <f t="shared" ref="K4:K67" si="5">_xlfn.CONCAT("&lt;p&gt;",G4,"&lt;/p&gt;")</f>
        <v>&lt;p&gt;Distribution of Degree-Granting Institutions in Each Sector by Size of Undergraduate Enrollment in Fall 2017
&lt;/p&gt;</v>
      </c>
    </row>
    <row r="5" spans="1:12">
      <c r="A5" s="1" t="s">
        <v>214</v>
      </c>
      <c r="B5" s="1" t="s">
        <v>218</v>
      </c>
      <c r="C5" s="1"/>
      <c r="D5" s="1" t="s">
        <v>4</v>
      </c>
      <c r="E5" s="2" t="str">
        <f t="shared" si="1"/>
        <v/>
      </c>
      <c r="F5" s="2" t="str">
        <f>IF(B5&lt;&gt;B4,B5,"")</f>
        <v/>
      </c>
      <c r="G5" t="str">
        <f t="shared" si="0"/>
        <v>Fall Enrollment Patterns by Sector, 2017–18</v>
      </c>
      <c r="H5" t="str">
        <f t="shared" si="2"/>
        <v/>
      </c>
      <c r="I5" t="str">
        <f t="shared" si="3"/>
        <v>&lt;h2&gt;&lt;/h2&gt;</v>
      </c>
      <c r="J5" t="str">
        <f t="shared" si="4"/>
        <v>&lt;h3&gt;&lt;/h3&gt;</v>
      </c>
      <c r="K5" t="str">
        <f t="shared" si="5"/>
        <v>&lt;p&gt;Fall Enrollment Patterns by Sector, 2017–18&lt;/p&gt;</v>
      </c>
    </row>
    <row r="6" spans="1:12">
      <c r="A6" s="1" t="s">
        <v>214</v>
      </c>
      <c r="B6" s="1" t="s">
        <v>218</v>
      </c>
      <c r="C6" s="1"/>
      <c r="D6" s="1" t="s">
        <v>5</v>
      </c>
      <c r="E6" s="2" t="str">
        <f t="shared" si="1"/>
        <v/>
      </c>
      <c r="F6" s="2" t="str">
        <f>IF(B6&lt;&gt;B5,B6,"")</f>
        <v/>
      </c>
      <c r="G6" t="str">
        <f t="shared" si="0"/>
        <v>Undergraduate Postsecondary Fall Enrollment</v>
      </c>
      <c r="H6" t="str">
        <f t="shared" si="2"/>
        <v/>
      </c>
      <c r="I6" t="str">
        <f t="shared" si="3"/>
        <v>&lt;h2&gt;&lt;/h2&gt;</v>
      </c>
      <c r="J6" t="str">
        <f t="shared" si="4"/>
        <v>&lt;h3&gt;&lt;/h3&gt;</v>
      </c>
      <c r="K6" t="str">
        <f t="shared" si="5"/>
        <v>&lt;p&gt;Undergraduate Postsecondary Fall Enrollment&lt;/p&gt;</v>
      </c>
    </row>
    <row r="7" spans="1:12">
      <c r="A7" s="1" t="s">
        <v>214</v>
      </c>
      <c r="B7" s="1" t="s">
        <v>219</v>
      </c>
      <c r="C7" s="1"/>
      <c r="D7" s="1" t="s">
        <v>6</v>
      </c>
      <c r="E7" s="2" t="str">
        <f t="shared" si="1"/>
        <v/>
      </c>
      <c r="F7" s="2" t="str">
        <f>IF(B7&lt;&gt;B6,B7,"")</f>
        <v>Students</v>
      </c>
      <c r="G7" t="str">
        <f t="shared" si="0"/>
        <v>Distribution of Enrollment by Sector among All Undergraduates versus First-Year Undergraduates Only, 2015–16</v>
      </c>
      <c r="H7" t="str">
        <f t="shared" si="2"/>
        <v/>
      </c>
      <c r="I7" t="str">
        <f t="shared" si="3"/>
        <v>&lt;h2&gt;&lt;/h2&gt;</v>
      </c>
      <c r="J7" t="str">
        <f t="shared" si="4"/>
        <v>&lt;h3&gt;Students&lt;/h3&gt;</v>
      </c>
      <c r="K7" t="str">
        <f t="shared" si="5"/>
        <v>&lt;p&gt;Distribution of Enrollment by Sector among All Undergraduates versus First-Year Undergraduates Only, 2015–16&lt;/p&gt;</v>
      </c>
    </row>
    <row r="8" spans="1:12">
      <c r="A8" s="1" t="s">
        <v>214</v>
      </c>
      <c r="B8" s="1" t="s">
        <v>219</v>
      </c>
      <c r="C8" s="1"/>
      <c r="D8" s="1" t="s">
        <v>7</v>
      </c>
      <c r="E8" s="2" t="str">
        <f t="shared" si="1"/>
        <v/>
      </c>
      <c r="F8" s="2" t="str">
        <f>IF(B8&lt;&gt;B7,B8,"")</f>
        <v/>
      </c>
      <c r="G8" t="str">
        <f t="shared" si="0"/>
        <v>Enrollment Sector by Age and Dependency: All Undergraduates, 2015–16</v>
      </c>
      <c r="H8" t="str">
        <f t="shared" si="2"/>
        <v/>
      </c>
      <c r="I8" t="str">
        <f t="shared" si="3"/>
        <v>&lt;h2&gt;&lt;/h2&gt;</v>
      </c>
      <c r="J8" t="str">
        <f t="shared" si="4"/>
        <v>&lt;h3&gt;&lt;/h3&gt;</v>
      </c>
      <c r="K8" t="str">
        <f t="shared" si="5"/>
        <v>&lt;p&gt;Enrollment Sector by Age and Dependency: All Undergraduates, 2015–16&lt;/p&gt;</v>
      </c>
    </row>
    <row r="9" spans="1:12">
      <c r="A9" s="1" t="s">
        <v>214</v>
      </c>
      <c r="B9" s="1" t="s">
        <v>219</v>
      </c>
      <c r="C9" s="1"/>
      <c r="D9" s="1" t="s">
        <v>8</v>
      </c>
      <c r="E9" s="2" t="str">
        <f t="shared" si="1"/>
        <v/>
      </c>
      <c r="F9" s="2" t="str">
        <f>IF(B9&lt;&gt;B8,B9,"")</f>
        <v/>
      </c>
      <c r="G9" t="str">
        <f t="shared" si="0"/>
        <v>Enrollment Sector by Age and Dependency, First-Year Undergraduates, 2015–16</v>
      </c>
      <c r="H9" t="str">
        <f t="shared" si="2"/>
        <v/>
      </c>
      <c r="I9" t="str">
        <f t="shared" si="3"/>
        <v>&lt;h2&gt;&lt;/h2&gt;</v>
      </c>
      <c r="J9" t="str">
        <f t="shared" si="4"/>
        <v>&lt;h3&gt;&lt;/h3&gt;</v>
      </c>
      <c r="K9" t="str">
        <f t="shared" si="5"/>
        <v>&lt;p&gt;Enrollment Sector by Age and Dependency, First-Year Undergraduates, 2015–16&lt;/p&gt;</v>
      </c>
    </row>
    <row r="10" spans="1:12">
      <c r="A10" s="1" t="s">
        <v>214</v>
      </c>
      <c r="B10" s="1" t="s">
        <v>219</v>
      </c>
      <c r="C10" s="1"/>
      <c r="D10" s="1" t="s">
        <v>9</v>
      </c>
      <c r="E10" s="2" t="str">
        <f t="shared" si="1"/>
        <v/>
      </c>
      <c r="F10" s="2" t="str">
        <f>IF(B10&lt;&gt;B9,B10,"")</f>
        <v/>
      </c>
      <c r="G10" t="str">
        <f t="shared" si="0"/>
        <v>Distribution of Family Income among All Dependent Undergraduates versus First-Year Undergraduates Only, 2015–16</v>
      </c>
      <c r="H10" t="str">
        <f t="shared" si="2"/>
        <v/>
      </c>
      <c r="I10" t="str">
        <f t="shared" si="3"/>
        <v>&lt;h2&gt;&lt;/h2&gt;</v>
      </c>
      <c r="J10" t="str">
        <f t="shared" si="4"/>
        <v>&lt;h3&gt;&lt;/h3&gt;</v>
      </c>
      <c r="K10" t="str">
        <f t="shared" si="5"/>
        <v>&lt;p&gt;Distribution of Family Income among All Dependent Undergraduates versus First-Year Undergraduates Only, 2015–16&lt;/p&gt;</v>
      </c>
    </row>
    <row r="11" spans="1:12">
      <c r="A11" s="1" t="s">
        <v>214</v>
      </c>
      <c r="B11" s="1" t="s">
        <v>219</v>
      </c>
      <c r="C11" s="1"/>
      <c r="D11" s="1" t="s">
        <v>10</v>
      </c>
      <c r="E11" s="2" t="str">
        <f t="shared" si="1"/>
        <v/>
      </c>
      <c r="F11" s="2" t="str">
        <f>IF(B11&lt;&gt;B10,B11,"")</f>
        <v/>
      </c>
      <c r="G11" t="str">
        <f t="shared" si="0"/>
        <v>Enrollment Sectors of All Dependent Undergraduates by Parent Income, 2015–16</v>
      </c>
      <c r="H11" t="str">
        <f t="shared" si="2"/>
        <v/>
      </c>
      <c r="I11" t="str">
        <f t="shared" si="3"/>
        <v>&lt;h2&gt;&lt;/h2&gt;</v>
      </c>
      <c r="J11" t="str">
        <f t="shared" si="4"/>
        <v>&lt;h3&gt;&lt;/h3&gt;</v>
      </c>
      <c r="K11" t="str">
        <f t="shared" si="5"/>
        <v>&lt;p&gt;Enrollment Sectors of All Dependent Undergraduates by Parent Income, 2015–16&lt;/p&gt;</v>
      </c>
    </row>
    <row r="12" spans="1:12">
      <c r="A12" s="1" t="s">
        <v>214</v>
      </c>
      <c r="B12" s="1" t="s">
        <v>219</v>
      </c>
      <c r="C12" s="1"/>
      <c r="D12" s="1" t="s">
        <v>11</v>
      </c>
      <c r="E12" s="2" t="str">
        <f t="shared" si="1"/>
        <v/>
      </c>
      <c r="F12" s="2" t="str">
        <f>IF(B12&lt;&gt;B11,B12,"")</f>
        <v/>
      </c>
      <c r="G12" t="str">
        <f t="shared" si="0"/>
        <v>Enrollment Sectors of Dependent First-Year Students by Parent Income, 2015–16</v>
      </c>
      <c r="H12" t="str">
        <f t="shared" si="2"/>
        <v/>
      </c>
      <c r="I12" t="str">
        <f t="shared" si="3"/>
        <v>&lt;h2&gt;&lt;/h2&gt;</v>
      </c>
      <c r="J12" t="str">
        <f t="shared" si="4"/>
        <v>&lt;h3&gt;&lt;/h3&gt;</v>
      </c>
      <c r="K12" t="str">
        <f t="shared" si="5"/>
        <v>&lt;p&gt;Enrollment Sectors of Dependent First-Year Students by Parent Income, 2015–16&lt;/p&gt;</v>
      </c>
    </row>
    <row r="13" spans="1:12">
      <c r="A13" s="1" t="s">
        <v>214</v>
      </c>
      <c r="B13" s="1" t="s">
        <v>219</v>
      </c>
      <c r="C13" s="1"/>
      <c r="D13" s="1" t="s">
        <v>12</v>
      </c>
      <c r="E13" s="2" t="str">
        <f t="shared" si="1"/>
        <v/>
      </c>
      <c r="F13" s="2" t="str">
        <f>IF(B13&lt;&gt;B12,B13,"")</f>
        <v/>
      </c>
      <c r="G13" t="str">
        <f t="shared" si="0"/>
        <v>Enrollment Patterns by Race or Ethnicity, 2015–16</v>
      </c>
      <c r="H13" t="str">
        <f t="shared" si="2"/>
        <v/>
      </c>
      <c r="I13" t="str">
        <f t="shared" si="3"/>
        <v>&lt;h2&gt;&lt;/h2&gt;</v>
      </c>
      <c r="J13" t="str">
        <f t="shared" si="4"/>
        <v>&lt;h3&gt;&lt;/h3&gt;</v>
      </c>
      <c r="K13" t="str">
        <f t="shared" si="5"/>
        <v>&lt;p&gt;Enrollment Patterns by Race or Ethnicity, 2015–16&lt;/p&gt;</v>
      </c>
    </row>
    <row r="14" spans="1:12">
      <c r="A14" s="1" t="s">
        <v>214</v>
      </c>
      <c r="B14" s="1" t="s">
        <v>219</v>
      </c>
      <c r="C14" s="1"/>
      <c r="D14" s="1" t="s">
        <v>13</v>
      </c>
      <c r="E14" s="2" t="str">
        <f t="shared" si="1"/>
        <v/>
      </c>
      <c r="F14" s="2" t="str">
        <f>IF(B14&lt;&gt;B13,B14,"")</f>
        <v/>
      </c>
      <c r="G14" t="str">
        <f t="shared" si="0"/>
        <v>Enrollment Patterns by Race or Ethnicity, First-Year Students, 2015-16</v>
      </c>
      <c r="H14" t="str">
        <f t="shared" si="2"/>
        <v/>
      </c>
      <c r="I14" t="str">
        <f t="shared" si="3"/>
        <v>&lt;h2&gt;&lt;/h2&gt;</v>
      </c>
      <c r="J14" t="str">
        <f t="shared" si="4"/>
        <v>&lt;h3&gt;&lt;/h3&gt;</v>
      </c>
      <c r="K14" t="str">
        <f t="shared" si="5"/>
        <v>&lt;p&gt;Enrollment Patterns by Race or Ethnicity, First-Year Students, 2015-16&lt;/p&gt;</v>
      </c>
    </row>
    <row r="15" spans="1:12">
      <c r="A15" s="1" t="s">
        <v>214</v>
      </c>
      <c r="B15" s="1" t="s">
        <v>219</v>
      </c>
      <c r="C15" s="1"/>
      <c r="D15" s="1" t="s">
        <v>14</v>
      </c>
      <c r="E15" s="2" t="str">
        <f t="shared" si="1"/>
        <v/>
      </c>
      <c r="F15" s="2" t="str">
        <f>IF(B15&lt;&gt;B14,B15,"")</f>
        <v/>
      </c>
      <c r="G15" t="str">
        <f t="shared" ref="G15:G16" si="6">IF(C15="",D15,IF(C15&lt;&gt;C14,C15,""))</f>
        <v>Sectors of Full-Time and Part-Time Students, 2015–16</v>
      </c>
      <c r="H15" t="str">
        <f t="shared" si="2"/>
        <v/>
      </c>
      <c r="I15" t="str">
        <f t="shared" si="3"/>
        <v>&lt;h2&gt;&lt;/h2&gt;</v>
      </c>
      <c r="J15" t="str">
        <f t="shared" si="4"/>
        <v>&lt;h3&gt;&lt;/h3&gt;</v>
      </c>
      <c r="K15" t="str">
        <f t="shared" si="5"/>
        <v>&lt;p&gt;Sectors of Full-Time and Part-Time Students, 2015–16&lt;/p&gt;</v>
      </c>
    </row>
    <row r="16" spans="1:12">
      <c r="A16" s="1" t="s">
        <v>214</v>
      </c>
      <c r="B16" s="1" t="s">
        <v>219</v>
      </c>
      <c r="C16" s="1"/>
      <c r="D16" s="1" t="s">
        <v>15</v>
      </c>
      <c r="E16" s="2" t="str">
        <f t="shared" si="1"/>
        <v/>
      </c>
      <c r="F16" s="2" t="str">
        <f>IF(B16&lt;&gt;B15,B16,"")</f>
        <v/>
      </c>
      <c r="G16" t="str">
        <f t="shared" si="6"/>
        <v>Sectors of Full-Time and Part-Time First-Year Students, 2015–16</v>
      </c>
      <c r="H16" t="str">
        <f t="shared" si="2"/>
        <v/>
      </c>
      <c r="I16" t="str">
        <f t="shared" si="3"/>
        <v>&lt;h2&gt;&lt;/h2&gt;</v>
      </c>
      <c r="J16" t="str">
        <f t="shared" si="4"/>
        <v>&lt;h3&gt;&lt;/h3&gt;</v>
      </c>
      <c r="K16" t="str">
        <f t="shared" si="5"/>
        <v>&lt;p&gt;Sectors of Full-Time and Part-Time First-Year Students, 2015–16&lt;/p&gt;</v>
      </c>
    </row>
    <row r="17" spans="1:11">
      <c r="A17" s="1" t="s">
        <v>215</v>
      </c>
      <c r="B17" s="1" t="s">
        <v>220</v>
      </c>
      <c r="C17" s="3" t="s">
        <v>16</v>
      </c>
      <c r="D17" t="s">
        <v>17</v>
      </c>
      <c r="E17" s="2" t="str">
        <f t="shared" si="1"/>
        <v>The Cost of Educating Students</v>
      </c>
      <c r="F17" s="2" t="str">
        <f>IF(B17&lt;&gt;B16,B17,"")</f>
        <v>Institutional Subsidies</v>
      </c>
      <c r="G17" t="str">
        <f>IF(C17="",D17,IF(C17&lt;&gt;C16,C17,""))</f>
        <v>Education and Related Spending per Full-Time Equivalent Student at Public Institutions, 2005–06 to 2015–16</v>
      </c>
      <c r="H17" t="str">
        <f t="shared" si="2"/>
        <v>Research</v>
      </c>
      <c r="I17" t="str">
        <f t="shared" si="3"/>
        <v>&lt;h2&gt;The Cost of Educating Students&lt;/h2&gt;</v>
      </c>
      <c r="J17" t="str">
        <f t="shared" si="4"/>
        <v>&lt;h3&gt;Institutional Subsidies&lt;/h3&gt;</v>
      </c>
      <c r="K17" t="str">
        <f t="shared" si="5"/>
        <v>&lt;p&gt;Education and Related Spending per Full-Time Equivalent Student at Public Institutions, 2005–06 to 2015–16&lt;/p&gt;</v>
      </c>
    </row>
    <row r="18" spans="1:11">
      <c r="A18" s="1" t="s">
        <v>215</v>
      </c>
      <c r="B18" s="1" t="s">
        <v>220</v>
      </c>
      <c r="C18" s="3" t="s">
        <v>16</v>
      </c>
      <c r="D18" s="1" t="s">
        <v>18</v>
      </c>
      <c r="E18" s="2" t="str">
        <f t="shared" si="1"/>
        <v/>
      </c>
      <c r="F18" s="2" t="str">
        <f>IF(B18&lt;&gt;B17,B18,"")</f>
        <v/>
      </c>
      <c r="G18" t="str">
        <f t="shared" ref="G18:G81" si="7">IF(C18="",D18,IF(C18&lt;&gt;C17,C18,""))</f>
        <v/>
      </c>
      <c r="H18" t="str">
        <f t="shared" si="2"/>
        <v>Master's</v>
      </c>
      <c r="I18" t="str">
        <f t="shared" si="3"/>
        <v>&lt;h2&gt;&lt;/h2&gt;</v>
      </c>
      <c r="J18" t="str">
        <f t="shared" si="4"/>
        <v>&lt;h3&gt;&lt;/h3&gt;</v>
      </c>
      <c r="K18" t="str">
        <f t="shared" si="5"/>
        <v>&lt;p&gt;&lt;/p&gt;</v>
      </c>
    </row>
    <row r="19" spans="1:11">
      <c r="A19" s="1" t="s">
        <v>215</v>
      </c>
      <c r="B19" s="1" t="s">
        <v>220</v>
      </c>
      <c r="C19" s="3" t="s">
        <v>16</v>
      </c>
      <c r="D19" s="1" t="s">
        <v>19</v>
      </c>
      <c r="E19" s="2" t="str">
        <f t="shared" si="1"/>
        <v/>
      </c>
      <c r="F19" s="2" t="str">
        <f>IF(B19&lt;&gt;B18,B19,"")</f>
        <v/>
      </c>
      <c r="G19" t="str">
        <f t="shared" si="7"/>
        <v/>
      </c>
      <c r="H19" t="str">
        <f t="shared" si="2"/>
        <v>Bachelor's</v>
      </c>
      <c r="I19" t="str">
        <f t="shared" si="3"/>
        <v>&lt;h2&gt;&lt;/h2&gt;</v>
      </c>
      <c r="J19" t="str">
        <f t="shared" si="4"/>
        <v>&lt;h3&gt;&lt;/h3&gt;</v>
      </c>
      <c r="K19" t="str">
        <f t="shared" si="5"/>
        <v>&lt;p&gt;&lt;/p&gt;</v>
      </c>
    </row>
    <row r="20" spans="1:11">
      <c r="A20" s="1" t="s">
        <v>215</v>
      </c>
      <c r="B20" s="1" t="s">
        <v>220</v>
      </c>
      <c r="C20" s="3" t="s">
        <v>16</v>
      </c>
      <c r="D20" s="1" t="s">
        <v>20</v>
      </c>
      <c r="E20" s="2" t="str">
        <f t="shared" si="1"/>
        <v/>
      </c>
      <c r="F20" s="2" t="str">
        <f>IF(B20&lt;&gt;B19,B20,"")</f>
        <v/>
      </c>
      <c r="G20" t="str">
        <f t="shared" si="7"/>
        <v/>
      </c>
      <c r="H20" t="str">
        <f t="shared" si="2"/>
        <v>Associate</v>
      </c>
      <c r="I20" t="str">
        <f t="shared" si="3"/>
        <v>&lt;h2&gt;&lt;/h2&gt;</v>
      </c>
      <c r="J20" t="str">
        <f t="shared" si="4"/>
        <v>&lt;h3&gt;&lt;/h3&gt;</v>
      </c>
      <c r="K20" t="str">
        <f t="shared" si="5"/>
        <v>&lt;p&gt;&lt;/p&gt;</v>
      </c>
    </row>
    <row r="21" spans="1:11">
      <c r="A21" s="1" t="s">
        <v>215</v>
      </c>
      <c r="B21" s="1" t="s">
        <v>220</v>
      </c>
      <c r="C21" s="3" t="s">
        <v>21</v>
      </c>
      <c r="D21" s="1" t="s">
        <v>17</v>
      </c>
      <c r="E21" s="2" t="str">
        <f t="shared" si="1"/>
        <v/>
      </c>
      <c r="F21" s="2" t="str">
        <f>IF(B21&lt;&gt;B20,B21,"")</f>
        <v/>
      </c>
      <c r="G21" t="str">
        <f t="shared" si="7"/>
        <v>Education and Related Spending per Full-Time Equivalent Student at Private Nonprofit Institutions, 2005–06 to 2015–16</v>
      </c>
      <c r="H21" t="str">
        <f t="shared" si="2"/>
        <v>Research</v>
      </c>
      <c r="I21" t="str">
        <f t="shared" si="3"/>
        <v>&lt;h2&gt;&lt;/h2&gt;</v>
      </c>
      <c r="J21" t="str">
        <f t="shared" si="4"/>
        <v>&lt;h3&gt;&lt;/h3&gt;</v>
      </c>
      <c r="K21" t="str">
        <f t="shared" si="5"/>
        <v>&lt;p&gt;Education and Related Spending per Full-Time Equivalent Student at Private Nonprofit Institutions, 2005–06 to 2015–16&lt;/p&gt;</v>
      </c>
    </row>
    <row r="22" spans="1:11">
      <c r="A22" s="1" t="s">
        <v>215</v>
      </c>
      <c r="B22" s="1" t="s">
        <v>220</v>
      </c>
      <c r="C22" s="3" t="s">
        <v>21</v>
      </c>
      <c r="D22" s="1" t="s">
        <v>18</v>
      </c>
      <c r="E22" s="2" t="str">
        <f t="shared" si="1"/>
        <v/>
      </c>
      <c r="F22" s="2" t="str">
        <f>IF(B22&lt;&gt;B21,B22,"")</f>
        <v/>
      </c>
      <c r="G22" t="str">
        <f t="shared" si="7"/>
        <v/>
      </c>
      <c r="H22" t="str">
        <f t="shared" si="2"/>
        <v>Master's</v>
      </c>
      <c r="I22" t="str">
        <f t="shared" si="3"/>
        <v>&lt;h2&gt;&lt;/h2&gt;</v>
      </c>
      <c r="J22" t="str">
        <f t="shared" si="4"/>
        <v>&lt;h3&gt;&lt;/h3&gt;</v>
      </c>
      <c r="K22" t="str">
        <f t="shared" si="5"/>
        <v>&lt;p&gt;&lt;/p&gt;</v>
      </c>
    </row>
    <row r="23" spans="1:11">
      <c r="A23" s="1" t="s">
        <v>215</v>
      </c>
      <c r="B23" s="1" t="s">
        <v>220</v>
      </c>
      <c r="C23" s="3" t="s">
        <v>21</v>
      </c>
      <c r="D23" s="1" t="s">
        <v>19</v>
      </c>
      <c r="E23" s="2" t="str">
        <f t="shared" si="1"/>
        <v/>
      </c>
      <c r="F23" s="2" t="str">
        <f>IF(B23&lt;&gt;B22,B23,"")</f>
        <v/>
      </c>
      <c r="G23" t="str">
        <f t="shared" si="7"/>
        <v/>
      </c>
      <c r="H23" t="str">
        <f t="shared" si="2"/>
        <v>Bachelor's</v>
      </c>
      <c r="I23" t="str">
        <f t="shared" si="3"/>
        <v>&lt;h2&gt;&lt;/h2&gt;</v>
      </c>
      <c r="J23" t="str">
        <f t="shared" si="4"/>
        <v>&lt;h3&gt;&lt;/h3&gt;</v>
      </c>
      <c r="K23" t="str">
        <f t="shared" si="5"/>
        <v>&lt;p&gt;&lt;/p&gt;</v>
      </c>
    </row>
    <row r="24" spans="1:11">
      <c r="A24" s="1" t="s">
        <v>215</v>
      </c>
      <c r="B24" s="1" t="s">
        <v>220</v>
      </c>
      <c r="C24" s="4" t="s">
        <v>22</v>
      </c>
      <c r="D24" s="1" t="s">
        <v>23</v>
      </c>
      <c r="E24" s="2" t="str">
        <f t="shared" si="1"/>
        <v/>
      </c>
      <c r="F24" s="2" t="str">
        <f>IF(B24&lt;&gt;B23,B24,"")</f>
        <v/>
      </c>
      <c r="G24" t="str">
        <f t="shared" si="7"/>
        <v>Average Subsidy per Full-Time Equivalent Student within Undergraduate Deciles</v>
      </c>
      <c r="H24" t="str">
        <f t="shared" si="2"/>
        <v>Public research</v>
      </c>
      <c r="I24" t="str">
        <f t="shared" si="3"/>
        <v>&lt;h2&gt;&lt;/h2&gt;</v>
      </c>
      <c r="J24" t="str">
        <f t="shared" si="4"/>
        <v>&lt;h3&gt;&lt;/h3&gt;</v>
      </c>
      <c r="K24" t="str">
        <f t="shared" si="5"/>
        <v>&lt;p&gt;Average Subsidy per Full-Time Equivalent Student within Undergraduate Deciles&lt;/p&gt;</v>
      </c>
    </row>
    <row r="25" spans="1:11">
      <c r="A25" s="1" t="s">
        <v>215</v>
      </c>
      <c r="B25" s="1" t="s">
        <v>220</v>
      </c>
      <c r="C25" s="4" t="s">
        <v>22</v>
      </c>
      <c r="D25" s="1" t="s">
        <v>24</v>
      </c>
      <c r="E25" s="2" t="str">
        <f t="shared" si="1"/>
        <v/>
      </c>
      <c r="F25" s="2" t="str">
        <f>IF(B25&lt;&gt;B24,B25,"")</f>
        <v/>
      </c>
      <c r="G25" t="str">
        <f t="shared" si="7"/>
        <v/>
      </c>
      <c r="H25" t="str">
        <f t="shared" si="2"/>
        <v>Public master's</v>
      </c>
      <c r="I25" t="str">
        <f t="shared" si="3"/>
        <v>&lt;h2&gt;&lt;/h2&gt;</v>
      </c>
      <c r="J25" t="str">
        <f t="shared" si="4"/>
        <v>&lt;h3&gt;&lt;/h3&gt;</v>
      </c>
      <c r="K25" t="str">
        <f t="shared" si="5"/>
        <v>&lt;p&gt;&lt;/p&gt;</v>
      </c>
    </row>
    <row r="26" spans="1:11">
      <c r="A26" s="1" t="s">
        <v>215</v>
      </c>
      <c r="B26" s="1" t="s">
        <v>220</v>
      </c>
      <c r="C26" s="4" t="s">
        <v>22</v>
      </c>
      <c r="D26" t="s">
        <v>25</v>
      </c>
      <c r="E26" s="2" t="str">
        <f t="shared" si="1"/>
        <v/>
      </c>
      <c r="F26" s="2" t="str">
        <f>IF(B26&lt;&gt;B25,B26,"")</f>
        <v/>
      </c>
      <c r="G26" t="str">
        <f t="shared" si="7"/>
        <v/>
      </c>
      <c r="H26" t="str">
        <f t="shared" si="2"/>
        <v>Public associate</v>
      </c>
      <c r="I26" t="str">
        <f t="shared" si="3"/>
        <v>&lt;h2&gt;&lt;/h2&gt;</v>
      </c>
      <c r="J26" t="str">
        <f t="shared" si="4"/>
        <v>&lt;h3&gt;&lt;/h3&gt;</v>
      </c>
      <c r="K26" t="str">
        <f t="shared" si="5"/>
        <v>&lt;p&gt;&lt;/p&gt;</v>
      </c>
    </row>
    <row r="27" spans="1:11">
      <c r="A27" s="1" t="s">
        <v>215</v>
      </c>
      <c r="B27" s="1" t="s">
        <v>220</v>
      </c>
      <c r="C27" s="4" t="s">
        <v>22</v>
      </c>
      <c r="D27" s="1" t="s">
        <v>26</v>
      </c>
      <c r="E27" s="2" t="str">
        <f t="shared" si="1"/>
        <v/>
      </c>
      <c r="F27" s="2" t="str">
        <f>IF(B27&lt;&gt;B26,B27,"")</f>
        <v/>
      </c>
      <c r="G27" t="str">
        <f t="shared" si="7"/>
        <v/>
      </c>
      <c r="H27" t="str">
        <f t="shared" si="2"/>
        <v>Private nonprofit research</v>
      </c>
      <c r="I27" t="str">
        <f t="shared" si="3"/>
        <v>&lt;h2&gt;&lt;/h2&gt;</v>
      </c>
      <c r="J27" t="str">
        <f t="shared" si="4"/>
        <v>&lt;h3&gt;&lt;/h3&gt;</v>
      </c>
      <c r="K27" t="str">
        <f t="shared" si="5"/>
        <v>&lt;p&gt;&lt;/p&gt;</v>
      </c>
    </row>
    <row r="28" spans="1:11">
      <c r="A28" s="1" t="s">
        <v>215</v>
      </c>
      <c r="B28" s="1" t="s">
        <v>220</v>
      </c>
      <c r="C28" s="4" t="s">
        <v>22</v>
      </c>
      <c r="D28" s="1" t="s">
        <v>27</v>
      </c>
      <c r="E28" s="2" t="str">
        <f t="shared" si="1"/>
        <v/>
      </c>
      <c r="F28" s="2" t="str">
        <f>IF(B28&lt;&gt;B27,B28,"")</f>
        <v/>
      </c>
      <c r="G28" t="str">
        <f t="shared" si="7"/>
        <v/>
      </c>
      <c r="H28" t="str">
        <f t="shared" si="2"/>
        <v>Private nonprofit master's</v>
      </c>
      <c r="I28" t="str">
        <f t="shared" si="3"/>
        <v>&lt;h2&gt;&lt;/h2&gt;</v>
      </c>
      <c r="J28" t="str">
        <f t="shared" si="4"/>
        <v>&lt;h3&gt;&lt;/h3&gt;</v>
      </c>
      <c r="K28" t="str">
        <f t="shared" si="5"/>
        <v>&lt;p&gt;&lt;/p&gt;</v>
      </c>
    </row>
    <row r="29" spans="1:11">
      <c r="A29" s="1" t="s">
        <v>215</v>
      </c>
      <c r="B29" s="1" t="s">
        <v>220</v>
      </c>
      <c r="C29" s="4" t="s">
        <v>22</v>
      </c>
      <c r="D29" s="1" t="s">
        <v>28</v>
      </c>
      <c r="E29" s="2" t="str">
        <f t="shared" si="1"/>
        <v/>
      </c>
      <c r="F29" s="2" t="str">
        <f>IF(B29&lt;&gt;B28,B29,"")</f>
        <v/>
      </c>
      <c r="G29" t="str">
        <f t="shared" si="7"/>
        <v/>
      </c>
      <c r="H29" t="str">
        <f t="shared" si="2"/>
        <v>Private nonprofit bachelor's</v>
      </c>
      <c r="I29" t="str">
        <f t="shared" si="3"/>
        <v>&lt;h2&gt;&lt;/h2&gt;</v>
      </c>
      <c r="J29" t="str">
        <f t="shared" si="4"/>
        <v>&lt;h3&gt;&lt;/h3&gt;</v>
      </c>
      <c r="K29" t="str">
        <f t="shared" si="5"/>
        <v>&lt;p&gt;&lt;/p&gt;</v>
      </c>
    </row>
    <row r="30" spans="1:11">
      <c r="A30" s="1" t="s">
        <v>215</v>
      </c>
      <c r="B30" s="1" t="s">
        <v>221</v>
      </c>
      <c r="C30" s="1"/>
      <c r="D30" s="1" t="s">
        <v>29</v>
      </c>
      <c r="E30" s="2" t="str">
        <f t="shared" si="1"/>
        <v/>
      </c>
      <c r="F30" s="2" t="str">
        <f>IF(B30&lt;&gt;B29,B30,"")</f>
        <v>Apropriations</v>
      </c>
      <c r="G30" t="str">
        <f t="shared" si="7"/>
        <v>Total Appropriations, Enrollment, and Appropriations per Full-Time Equivalent Student Relative to 2000–01</v>
      </c>
      <c r="H30" t="str">
        <f t="shared" si="2"/>
        <v/>
      </c>
      <c r="I30" t="str">
        <f t="shared" si="3"/>
        <v>&lt;h2&gt;&lt;/h2&gt;</v>
      </c>
      <c r="J30" t="str">
        <f t="shared" si="4"/>
        <v>&lt;h3&gt;Apropriations&lt;/h3&gt;</v>
      </c>
      <c r="K30" t="str">
        <f t="shared" si="5"/>
        <v>&lt;p&gt;Total Appropriations, Enrollment, and Appropriations per Full-Time Equivalent Student Relative to 2000–01&lt;/p&gt;</v>
      </c>
    </row>
    <row r="31" spans="1:11">
      <c r="A31" s="1" t="s">
        <v>215</v>
      </c>
      <c r="B31" s="1" t="s">
        <v>221</v>
      </c>
      <c r="C31" s="1"/>
      <c r="D31" s="1" t="s">
        <v>30</v>
      </c>
      <c r="E31" s="2" t="str">
        <f t="shared" si="1"/>
        <v/>
      </c>
      <c r="F31" s="2" t="str">
        <f>IF(B31&lt;&gt;B30,B31,"")</f>
        <v/>
      </c>
      <c r="G31" t="str">
        <f t="shared" si="7"/>
        <v>State and Local Support for Higher Education Relative to 2000–01</v>
      </c>
      <c r="H31" t="str">
        <f t="shared" si="2"/>
        <v/>
      </c>
      <c r="I31" t="str">
        <f t="shared" si="3"/>
        <v>&lt;h2&gt;&lt;/h2&gt;</v>
      </c>
      <c r="J31" t="str">
        <f t="shared" si="4"/>
        <v>&lt;h3&gt;&lt;/h3&gt;</v>
      </c>
      <c r="K31" t="str">
        <f t="shared" si="5"/>
        <v>&lt;p&gt;State and Local Support for Higher Education Relative to 2000–01&lt;/p&gt;</v>
      </c>
    </row>
    <row r="32" spans="1:11">
      <c r="A32" s="1" t="s">
        <v>215</v>
      </c>
      <c r="B32" s="1" t="s">
        <v>221</v>
      </c>
      <c r="C32" s="1"/>
      <c r="D32" s="1" t="s">
        <v>31</v>
      </c>
      <c r="E32" s="2" t="str">
        <f t="shared" si="1"/>
        <v/>
      </c>
      <c r="F32" s="2" t="str">
        <f>IF(B32&lt;&gt;B31,B32,"")</f>
        <v/>
      </c>
      <c r="G32" t="str">
        <f t="shared" si="7"/>
        <v>State and Local Appropriations for Public Higher Education per Public Full-Time Equivalent Student, 2016–17</v>
      </c>
      <c r="H32" t="str">
        <f t="shared" si="2"/>
        <v/>
      </c>
      <c r="I32" t="str">
        <f t="shared" si="3"/>
        <v>&lt;h2&gt;&lt;/h2&gt;</v>
      </c>
      <c r="J32" t="str">
        <f t="shared" si="4"/>
        <v>&lt;h3&gt;&lt;/h3&gt;</v>
      </c>
      <c r="K32" t="str">
        <f t="shared" si="5"/>
        <v>&lt;p&gt;State and Local Appropriations for Public Higher Education per Public Full-Time Equivalent Student, 2016–17&lt;/p&gt;</v>
      </c>
    </row>
    <row r="33" spans="1:11">
      <c r="A33" s="1" t="s">
        <v>215</v>
      </c>
      <c r="B33" s="1" t="s">
        <v>222</v>
      </c>
      <c r="C33" s="1" t="s">
        <v>32</v>
      </c>
      <c r="D33" s="1" t="s">
        <v>23</v>
      </c>
      <c r="E33" s="2" t="str">
        <f t="shared" si="1"/>
        <v/>
      </c>
      <c r="F33" s="2" t="str">
        <f>IF(B33&lt;&gt;B32,B33,"")</f>
        <v>Endowments</v>
      </c>
      <c r="G33" t="str">
        <f t="shared" si="7"/>
        <v>Average Endowment Income per Student by Decile</v>
      </c>
      <c r="H33" t="str">
        <f t="shared" si="2"/>
        <v>Public research</v>
      </c>
      <c r="I33" t="str">
        <f t="shared" si="3"/>
        <v>&lt;h2&gt;&lt;/h2&gt;</v>
      </c>
      <c r="J33" t="str">
        <f t="shared" si="4"/>
        <v>&lt;h3&gt;Endowments&lt;/h3&gt;</v>
      </c>
      <c r="K33" t="str">
        <f t="shared" si="5"/>
        <v>&lt;p&gt;Average Endowment Income per Student by Decile&lt;/p&gt;</v>
      </c>
    </row>
    <row r="34" spans="1:11">
      <c r="A34" s="1" t="s">
        <v>215</v>
      </c>
      <c r="B34" s="1" t="s">
        <v>222</v>
      </c>
      <c r="C34" s="1" t="s">
        <v>32</v>
      </c>
      <c r="D34" s="1" t="s">
        <v>24</v>
      </c>
      <c r="E34" s="2" t="str">
        <f t="shared" si="1"/>
        <v/>
      </c>
      <c r="F34" s="2" t="str">
        <f>IF(B34&lt;&gt;B33,B34,"")</f>
        <v/>
      </c>
      <c r="G34" t="str">
        <f t="shared" si="7"/>
        <v/>
      </c>
      <c r="H34" t="str">
        <f t="shared" si="2"/>
        <v>Public master's</v>
      </c>
      <c r="I34" t="str">
        <f t="shared" si="3"/>
        <v>&lt;h2&gt;&lt;/h2&gt;</v>
      </c>
      <c r="J34" t="str">
        <f t="shared" si="4"/>
        <v>&lt;h3&gt;&lt;/h3&gt;</v>
      </c>
      <c r="K34" t="str">
        <f t="shared" si="5"/>
        <v>&lt;p&gt;&lt;/p&gt;</v>
      </c>
    </row>
    <row r="35" spans="1:11">
      <c r="A35" s="1" t="s">
        <v>215</v>
      </c>
      <c r="B35" s="1" t="s">
        <v>222</v>
      </c>
      <c r="C35" s="1" t="s">
        <v>32</v>
      </c>
      <c r="D35" s="1" t="s">
        <v>26</v>
      </c>
      <c r="E35" s="2" t="str">
        <f t="shared" si="1"/>
        <v/>
      </c>
      <c r="F35" s="2" t="str">
        <f>IF(B35&lt;&gt;B34,B35,"")</f>
        <v/>
      </c>
      <c r="G35" t="str">
        <f t="shared" si="7"/>
        <v/>
      </c>
      <c r="H35" t="str">
        <f t="shared" si="2"/>
        <v>Private nonprofit research</v>
      </c>
      <c r="I35" t="str">
        <f t="shared" si="3"/>
        <v>&lt;h2&gt;&lt;/h2&gt;</v>
      </c>
      <c r="J35" t="str">
        <f t="shared" si="4"/>
        <v>&lt;h3&gt;&lt;/h3&gt;</v>
      </c>
      <c r="K35" t="str">
        <f t="shared" si="5"/>
        <v>&lt;p&gt;&lt;/p&gt;</v>
      </c>
    </row>
    <row r="36" spans="1:11">
      <c r="A36" s="1" t="s">
        <v>215</v>
      </c>
      <c r="B36" s="1" t="s">
        <v>222</v>
      </c>
      <c r="C36" s="1" t="s">
        <v>32</v>
      </c>
      <c r="D36" s="1" t="s">
        <v>27</v>
      </c>
      <c r="E36" s="2" t="str">
        <f t="shared" si="1"/>
        <v/>
      </c>
      <c r="F36" s="2" t="str">
        <f>IF(B36&lt;&gt;B35,B36,"")</f>
        <v/>
      </c>
      <c r="G36" t="str">
        <f t="shared" si="7"/>
        <v/>
      </c>
      <c r="H36" t="str">
        <f t="shared" si="2"/>
        <v>Private nonprofit master's</v>
      </c>
      <c r="I36" t="str">
        <f t="shared" si="3"/>
        <v>&lt;h2&gt;&lt;/h2&gt;</v>
      </c>
      <c r="J36" t="str">
        <f t="shared" si="4"/>
        <v>&lt;h3&gt;&lt;/h3&gt;</v>
      </c>
      <c r="K36" t="str">
        <f t="shared" si="5"/>
        <v>&lt;p&gt;&lt;/p&gt;</v>
      </c>
    </row>
    <row r="37" spans="1:11">
      <c r="A37" s="1" t="s">
        <v>215</v>
      </c>
      <c r="B37" s="1" t="s">
        <v>222</v>
      </c>
      <c r="C37" s="1" t="s">
        <v>32</v>
      </c>
      <c r="D37" s="1" t="s">
        <v>28</v>
      </c>
      <c r="E37" s="2" t="str">
        <f t="shared" si="1"/>
        <v/>
      </c>
      <c r="F37" s="2" t="str">
        <f>IF(B37&lt;&gt;B36,B37,"")</f>
        <v/>
      </c>
      <c r="G37" t="str">
        <f t="shared" si="7"/>
        <v/>
      </c>
      <c r="H37" t="str">
        <f t="shared" si="2"/>
        <v>Private nonprofit bachelor's</v>
      </c>
      <c r="I37" t="str">
        <f t="shared" si="3"/>
        <v>&lt;h2&gt;&lt;/h2&gt;</v>
      </c>
      <c r="J37" t="str">
        <f t="shared" si="4"/>
        <v>&lt;h3&gt;&lt;/h3&gt;</v>
      </c>
      <c r="K37" t="str">
        <f t="shared" si="5"/>
        <v>&lt;p&gt;&lt;/p&gt;</v>
      </c>
    </row>
    <row r="38" spans="1:11">
      <c r="A38" s="1" t="s">
        <v>215</v>
      </c>
      <c r="B38" s="1" t="s">
        <v>222</v>
      </c>
      <c r="C38" s="1"/>
      <c r="D38" s="1" t="s">
        <v>33</v>
      </c>
      <c r="E38" s="2" t="str">
        <f t="shared" si="1"/>
        <v/>
      </c>
      <c r="F38" s="2" t="str">
        <f>IF(B38&lt;&gt;B37,B38,"")</f>
        <v/>
      </c>
      <c r="G38" t="str">
        <f t="shared" si="7"/>
        <v>Average Endowment Income per Student by Institution Selectivity</v>
      </c>
      <c r="H38" t="str">
        <f t="shared" si="2"/>
        <v/>
      </c>
      <c r="I38" t="str">
        <f t="shared" si="3"/>
        <v>&lt;h2&gt;&lt;/h2&gt;</v>
      </c>
      <c r="J38" t="str">
        <f t="shared" si="4"/>
        <v>&lt;h3&gt;&lt;/h3&gt;</v>
      </c>
      <c r="K38" t="str">
        <f t="shared" si="5"/>
        <v>&lt;p&gt;Average Endowment Income per Student by Institution Selectivity&lt;/p&gt;</v>
      </c>
    </row>
    <row r="39" spans="1:11">
      <c r="A39" s="1" t="s">
        <v>215</v>
      </c>
      <c r="B39" s="1" t="s">
        <v>222</v>
      </c>
      <c r="C39" s="1"/>
      <c r="D39" s="1" t="s">
        <v>33</v>
      </c>
      <c r="E39" s="2" t="str">
        <f t="shared" si="1"/>
        <v/>
      </c>
      <c r="F39" s="2" t="str">
        <f>IF(B39&lt;&gt;B38,B39,"")</f>
        <v/>
      </c>
      <c r="G39" t="str">
        <f t="shared" si="7"/>
        <v>Average Endowment Income per Student by Institution Selectivity</v>
      </c>
      <c r="H39" t="str">
        <f t="shared" si="2"/>
        <v/>
      </c>
      <c r="I39" t="str">
        <f t="shared" si="3"/>
        <v>&lt;h2&gt;&lt;/h2&gt;</v>
      </c>
      <c r="J39" t="str">
        <f t="shared" si="4"/>
        <v>&lt;h3&gt;&lt;/h3&gt;</v>
      </c>
      <c r="K39" t="str">
        <f t="shared" si="5"/>
        <v>&lt;p&gt;Average Endowment Income per Student by Institution Selectivity&lt;/p&gt;</v>
      </c>
    </row>
    <row r="40" spans="1:11">
      <c r="A40" s="1" t="s">
        <v>201</v>
      </c>
      <c r="B40" s="1" t="s">
        <v>223</v>
      </c>
      <c r="C40" s="5"/>
      <c r="D40" s="3" t="s">
        <v>34</v>
      </c>
      <c r="E40" s="2" t="str">
        <f t="shared" si="1"/>
        <v>Prices and Expenses</v>
      </c>
      <c r="F40" s="2" t="str">
        <f>IF(B40&lt;&gt;B39,B40,"")</f>
        <v>Tuition and Fees</v>
      </c>
      <c r="G40" t="str">
        <f t="shared" si="7"/>
        <v>Average Published Tuition and Fees by Sector and Degree Type, 2018–19</v>
      </c>
      <c r="H40" t="str">
        <f t="shared" si="2"/>
        <v/>
      </c>
      <c r="I40" t="str">
        <f t="shared" si="3"/>
        <v>&lt;h2&gt;Prices and Expenses&lt;/h2&gt;</v>
      </c>
      <c r="J40" t="str">
        <f t="shared" si="4"/>
        <v>&lt;h3&gt;Tuition and Fees&lt;/h3&gt;</v>
      </c>
      <c r="K40" t="str">
        <f t="shared" si="5"/>
        <v>&lt;p&gt;Average Published Tuition and Fees by Sector and Degree Type, 2018–19&lt;/p&gt;</v>
      </c>
    </row>
    <row r="41" spans="1:11">
      <c r="A41" s="1" t="s">
        <v>201</v>
      </c>
      <c r="B41" s="1" t="s">
        <v>223</v>
      </c>
      <c r="C41" s="5"/>
      <c r="D41" s="3" t="s">
        <v>35</v>
      </c>
      <c r="E41" s="2" t="str">
        <f t="shared" si="1"/>
        <v/>
      </c>
      <c r="F41" s="2" t="str">
        <f>IF(B41&lt;&gt;B40,B41,"")</f>
        <v/>
      </c>
      <c r="G41" t="str">
        <f t="shared" si="7"/>
        <v>Inflation-Adjusted Growth in Average Published Tuition and Fees from 1971–72 to 2018–19, by Sector</v>
      </c>
      <c r="H41" t="str">
        <f t="shared" si="2"/>
        <v/>
      </c>
      <c r="I41" t="str">
        <f t="shared" si="3"/>
        <v>&lt;h2&gt;&lt;/h2&gt;</v>
      </c>
      <c r="J41" t="str">
        <f t="shared" si="4"/>
        <v>&lt;h3&gt;&lt;/h3&gt;</v>
      </c>
      <c r="K41" t="str">
        <f t="shared" si="5"/>
        <v>&lt;p&gt;Inflation-Adjusted Growth in Average Published Tuition and Fees from 1971–72 to 2018–19, by Sector&lt;/p&gt;</v>
      </c>
    </row>
    <row r="42" spans="1:11">
      <c r="A42" s="1" t="s">
        <v>201</v>
      </c>
      <c r="B42" s="1" t="s">
        <v>223</v>
      </c>
      <c r="C42" s="5"/>
      <c r="D42" s="6" t="s">
        <v>36</v>
      </c>
      <c r="E42" s="2" t="str">
        <f t="shared" si="1"/>
        <v/>
      </c>
      <c r="F42" s="2" t="str">
        <f>IF(B42&lt;&gt;B41,B42,"")</f>
        <v/>
      </c>
      <c r="G42" t="str">
        <f t="shared" si="7"/>
        <v>Distribution of Full-Time Students by Published Tuition and Fees within Sectors, 2018–19</v>
      </c>
      <c r="H42" t="str">
        <f t="shared" si="2"/>
        <v/>
      </c>
      <c r="I42" t="str">
        <f t="shared" si="3"/>
        <v>&lt;h2&gt;&lt;/h2&gt;</v>
      </c>
      <c r="J42" t="str">
        <f t="shared" si="4"/>
        <v>&lt;h3&gt;&lt;/h3&gt;</v>
      </c>
      <c r="K42" t="str">
        <f t="shared" si="5"/>
        <v>&lt;p&gt;Distribution of Full-Time Students by Published Tuition and Fees within Sectors, 2018–19&lt;/p&gt;</v>
      </c>
    </row>
    <row r="43" spans="1:11">
      <c r="A43" s="1" t="s">
        <v>201</v>
      </c>
      <c r="B43" s="1" t="s">
        <v>223</v>
      </c>
      <c r="C43" s="3"/>
      <c r="D43" s="7" t="s">
        <v>37</v>
      </c>
      <c r="E43" s="2" t="str">
        <f t="shared" si="1"/>
        <v/>
      </c>
      <c r="F43" s="2" t="str">
        <f>IF(B43&lt;&gt;B42,B43,"")</f>
        <v/>
      </c>
      <c r="G43" t="str">
        <f t="shared" si="7"/>
        <v>Tuition and Fees at Public Institutions, by State, 2018–19</v>
      </c>
      <c r="H43" t="str">
        <f t="shared" si="2"/>
        <v/>
      </c>
      <c r="I43" t="str">
        <f t="shared" si="3"/>
        <v>&lt;h2&gt;&lt;/h2&gt;</v>
      </c>
      <c r="J43" t="str">
        <f t="shared" si="4"/>
        <v>&lt;h3&gt;&lt;/h3&gt;</v>
      </c>
      <c r="K43" t="str">
        <f t="shared" si="5"/>
        <v>&lt;p&gt;Tuition and Fees at Public Institutions, by State, 2018–19&lt;/p&gt;</v>
      </c>
    </row>
    <row r="44" spans="1:11">
      <c r="A44" s="1" t="s">
        <v>201</v>
      </c>
      <c r="B44" s="1" t="s">
        <v>223</v>
      </c>
      <c r="C44" s="8"/>
      <c r="D44" s="7" t="s">
        <v>37</v>
      </c>
      <c r="E44" s="2" t="str">
        <f t="shared" si="1"/>
        <v/>
      </c>
      <c r="F44" s="2" t="str">
        <f>IF(B44&lt;&gt;B43,B44,"")</f>
        <v/>
      </c>
      <c r="G44" t="str">
        <f t="shared" si="7"/>
        <v>Tuition and Fees at Public Institutions, by State, 2018–19</v>
      </c>
      <c r="H44" t="str">
        <f t="shared" si="2"/>
        <v/>
      </c>
      <c r="I44" t="str">
        <f t="shared" si="3"/>
        <v>&lt;h2&gt;&lt;/h2&gt;</v>
      </c>
      <c r="J44" t="str">
        <f t="shared" si="4"/>
        <v>&lt;h3&gt;&lt;/h3&gt;</v>
      </c>
      <c r="K44" t="str">
        <f t="shared" si="5"/>
        <v>&lt;p&gt;Tuition and Fees at Public Institutions, by State, 2018–19&lt;/p&gt;</v>
      </c>
    </row>
    <row r="45" spans="1:11">
      <c r="A45" s="1" t="s">
        <v>201</v>
      </c>
      <c r="B45" s="1" t="s">
        <v>224</v>
      </c>
      <c r="C45" s="1"/>
      <c r="D45" s="1" t="s">
        <v>38</v>
      </c>
      <c r="E45" s="2" t="str">
        <f t="shared" si="1"/>
        <v/>
      </c>
      <c r="F45" s="2" t="str">
        <f>IF(B45&lt;&gt;B44,B45,"")</f>
        <v>Room and Board</v>
      </c>
      <c r="G45" t="str">
        <f t="shared" si="7"/>
        <v>Living Arrangements of Full-Time Undergraduates, 2015–16</v>
      </c>
      <c r="H45" t="str">
        <f t="shared" si="2"/>
        <v/>
      </c>
      <c r="I45" t="str">
        <f t="shared" si="3"/>
        <v>&lt;h2&gt;&lt;/h2&gt;</v>
      </c>
      <c r="J45" t="str">
        <f t="shared" si="4"/>
        <v>&lt;h3&gt;Room and Board&lt;/h3&gt;</v>
      </c>
      <c r="K45" t="str">
        <f t="shared" si="5"/>
        <v>&lt;p&gt;Living Arrangements of Full-Time Undergraduates, 2015–16&lt;/p&gt;</v>
      </c>
    </row>
    <row r="46" spans="1:11">
      <c r="A46" s="1" t="s">
        <v>201</v>
      </c>
      <c r="B46" s="1" t="s">
        <v>224</v>
      </c>
      <c r="C46" s="1"/>
      <c r="D46" s="6" t="s">
        <v>39</v>
      </c>
      <c r="E46" s="2" t="str">
        <f t="shared" si="1"/>
        <v/>
      </c>
      <c r="F46" s="2" t="str">
        <f>IF(B46&lt;&gt;B45,B46,"")</f>
        <v/>
      </c>
      <c r="G46" t="str">
        <f t="shared" si="7"/>
        <v>Average Published On-Campus Room and Board Price by Type of Institution, 2018–19</v>
      </c>
      <c r="H46" t="str">
        <f t="shared" si="2"/>
        <v/>
      </c>
      <c r="I46" t="str">
        <f t="shared" si="3"/>
        <v>&lt;h2&gt;&lt;/h2&gt;</v>
      </c>
      <c r="J46" t="str">
        <f t="shared" si="4"/>
        <v>&lt;h3&gt;&lt;/h3&gt;</v>
      </c>
      <c r="K46" t="str">
        <f t="shared" si="5"/>
        <v>&lt;p&gt;Average Published On-Campus Room and Board Price by Type of Institution, 2018–19&lt;/p&gt;</v>
      </c>
    </row>
    <row r="47" spans="1:11">
      <c r="A47" s="1" t="s">
        <v>201</v>
      </c>
      <c r="B47" s="1" t="s">
        <v>224</v>
      </c>
      <c r="C47" s="1"/>
      <c r="D47" s="3" t="s">
        <v>40</v>
      </c>
      <c r="E47" s="2" t="str">
        <f t="shared" si="1"/>
        <v/>
      </c>
      <c r="F47" s="2" t="str">
        <f>IF(B47&lt;&gt;B46,B47,"")</f>
        <v/>
      </c>
      <c r="G47" t="str">
        <f t="shared" si="7"/>
        <v>Average Price of On-Campus Housing at Four-Year Public Institutions by State, 2017–18</v>
      </c>
      <c r="H47" t="str">
        <f t="shared" si="2"/>
        <v/>
      </c>
      <c r="I47" t="str">
        <f t="shared" si="3"/>
        <v>&lt;h2&gt;&lt;/h2&gt;</v>
      </c>
      <c r="J47" t="str">
        <f t="shared" si="4"/>
        <v>&lt;h3&gt;&lt;/h3&gt;</v>
      </c>
      <c r="K47" t="str">
        <f t="shared" si="5"/>
        <v>&lt;p&gt;Average Price of On-Campus Housing at Four-Year Public Institutions by State, 2017–18&lt;/p&gt;</v>
      </c>
    </row>
    <row r="48" spans="1:11">
      <c r="A48" s="1" t="s">
        <v>201</v>
      </c>
      <c r="B48" s="1" t="s">
        <v>224</v>
      </c>
      <c r="C48" s="1"/>
      <c r="D48" s="3" t="s">
        <v>41</v>
      </c>
      <c r="E48" s="2" t="str">
        <f t="shared" si="1"/>
        <v/>
      </c>
      <c r="F48" s="2" t="str">
        <f>IF(B48&lt;&gt;B47,B48,"")</f>
        <v/>
      </c>
      <c r="G48" t="str">
        <f t="shared" si="7"/>
        <v>Difference between the Average Price of On-Campus Housing over the Academic Year at Four-Year Public and Private Nonprofit Colleges in 2015–16 and Average Rent over Nine Months among 18-to-24-Year-Olds in 2015 Dollars, by State</v>
      </c>
      <c r="H48" t="str">
        <f t="shared" si="2"/>
        <v/>
      </c>
      <c r="I48" t="str">
        <f t="shared" si="3"/>
        <v>&lt;h2&gt;&lt;/h2&gt;</v>
      </c>
      <c r="J48" t="str">
        <f t="shared" si="4"/>
        <v>&lt;h3&gt;&lt;/h3&gt;</v>
      </c>
      <c r="K48" t="str">
        <f t="shared" si="5"/>
        <v>&lt;p&gt;Difference between the Average Price of On-Campus Housing over the Academic Year at Four-Year Public and Private Nonprofit Colleges in 2015–16 and Average Rent over Nine Months among 18-to-24-Year-Olds in 2015 Dollars, by State&lt;/p&gt;</v>
      </c>
    </row>
    <row r="49" spans="1:11">
      <c r="A49" s="1" t="s">
        <v>201</v>
      </c>
      <c r="B49" s="1" t="s">
        <v>224</v>
      </c>
      <c r="C49" s="1"/>
      <c r="D49" s="3" t="s">
        <v>42</v>
      </c>
      <c r="E49" s="2" t="str">
        <f t="shared" si="1"/>
        <v/>
      </c>
      <c r="F49" s="2" t="str">
        <f>IF(B49&lt;&gt;B48,B49,"")</f>
        <v/>
      </c>
      <c r="G49" t="str">
        <f t="shared" si="7"/>
        <v>Average On-Campus Room and Board Charges by Sector, 1971–72 to 2018–19, in 2018 Dollars</v>
      </c>
      <c r="H49" t="str">
        <f t="shared" si="2"/>
        <v/>
      </c>
      <c r="I49" t="str">
        <f t="shared" si="3"/>
        <v>&lt;h2&gt;&lt;/h2&gt;</v>
      </c>
      <c r="J49" t="str">
        <f t="shared" si="4"/>
        <v>&lt;h3&gt;&lt;/h3&gt;</v>
      </c>
      <c r="K49" t="str">
        <f t="shared" si="5"/>
        <v>&lt;p&gt;Average On-Campus Room and Board Charges by Sector, 1971–72 to 2018–19, in 2018 Dollars&lt;/p&gt;</v>
      </c>
    </row>
    <row r="50" spans="1:11">
      <c r="A50" s="1" t="s">
        <v>201</v>
      </c>
      <c r="B50" s="1" t="s">
        <v>225</v>
      </c>
      <c r="C50" s="1"/>
      <c r="D50" s="6" t="s">
        <v>43</v>
      </c>
      <c r="E50" s="2" t="str">
        <f t="shared" si="1"/>
        <v/>
      </c>
      <c r="F50" s="2" t="str">
        <f>IF(B50&lt;&gt;B49,B50,"")</f>
        <v>Student Budgets</v>
      </c>
      <c r="G50" t="str">
        <f t="shared" si="7"/>
        <v>Full-Time Undergraduate Student Quintiles of Cost of Attendance by Sector in 2017–18</v>
      </c>
      <c r="H50" t="str">
        <f t="shared" si="2"/>
        <v/>
      </c>
      <c r="I50" t="str">
        <f t="shared" si="3"/>
        <v>&lt;h2&gt;&lt;/h2&gt;</v>
      </c>
      <c r="J50" t="str">
        <f t="shared" si="4"/>
        <v>&lt;h3&gt;Student Budgets&lt;/h3&gt;</v>
      </c>
      <c r="K50" t="str">
        <f t="shared" si="5"/>
        <v>&lt;p&gt;Full-Time Undergraduate Student Quintiles of Cost of Attendance by Sector in 2017–18&lt;/p&gt;</v>
      </c>
    </row>
    <row r="51" spans="1:11">
      <c r="A51" s="1" t="s">
        <v>201</v>
      </c>
      <c r="B51" s="1" t="s">
        <v>225</v>
      </c>
      <c r="C51" s="1" t="s">
        <v>44</v>
      </c>
      <c r="D51" s="1" t="s">
        <v>45</v>
      </c>
      <c r="E51" s="2" t="str">
        <f t="shared" si="1"/>
        <v/>
      </c>
      <c r="F51" s="2" t="str">
        <f>IF(B51&lt;&gt;B50,B51,"")</f>
        <v/>
      </c>
      <c r="G51" t="str">
        <f t="shared" si="7"/>
        <v>Cost of Attendance by Sector from 2002–03 to 2017–18, in 2017 Dollars</v>
      </c>
      <c r="H51" t="str">
        <f t="shared" si="2"/>
        <v>Public two-year, living off campus</v>
      </c>
      <c r="I51" t="str">
        <f t="shared" si="3"/>
        <v>&lt;h2&gt;&lt;/h2&gt;</v>
      </c>
      <c r="J51" t="str">
        <f t="shared" si="4"/>
        <v>&lt;h3&gt;&lt;/h3&gt;</v>
      </c>
      <c r="K51" t="str">
        <f t="shared" si="5"/>
        <v>&lt;p&gt;Cost of Attendance by Sector from 2002–03 to 2017–18, in 2017 Dollars&lt;/p&gt;</v>
      </c>
    </row>
    <row r="52" spans="1:11">
      <c r="A52" s="1" t="s">
        <v>201</v>
      </c>
      <c r="B52" s="1" t="s">
        <v>225</v>
      </c>
      <c r="C52" s="1" t="s">
        <v>44</v>
      </c>
      <c r="D52" s="1" t="s">
        <v>46</v>
      </c>
      <c r="E52" s="2" t="str">
        <f t="shared" si="1"/>
        <v/>
      </c>
      <c r="F52" s="2" t="str">
        <f>IF(B52&lt;&gt;B51,B52,"")</f>
        <v/>
      </c>
      <c r="G52" t="str">
        <f t="shared" si="7"/>
        <v/>
      </c>
      <c r="H52" t="str">
        <f t="shared" si="2"/>
        <v>Public four-year in-state, living on campus</v>
      </c>
      <c r="I52" t="str">
        <f t="shared" si="3"/>
        <v>&lt;h2&gt;&lt;/h2&gt;</v>
      </c>
      <c r="J52" t="str">
        <f t="shared" si="4"/>
        <v>&lt;h3&gt;&lt;/h3&gt;</v>
      </c>
      <c r="K52" t="str">
        <f t="shared" si="5"/>
        <v>&lt;p&gt;&lt;/p&gt;</v>
      </c>
    </row>
    <row r="53" spans="1:11">
      <c r="A53" s="1" t="s">
        <v>201</v>
      </c>
      <c r="B53" s="1" t="s">
        <v>225</v>
      </c>
      <c r="C53" s="1" t="s">
        <v>44</v>
      </c>
      <c r="D53" s="1" t="s">
        <v>47</v>
      </c>
      <c r="E53" s="2" t="str">
        <f t="shared" si="1"/>
        <v/>
      </c>
      <c r="F53" s="2" t="str">
        <f>IF(B53&lt;&gt;B52,B53,"")</f>
        <v/>
      </c>
      <c r="G53" t="str">
        <f t="shared" si="7"/>
        <v/>
      </c>
      <c r="H53" t="str">
        <f t="shared" si="2"/>
        <v>Private nonprofit four-year, living on campus</v>
      </c>
      <c r="I53" t="str">
        <f t="shared" si="3"/>
        <v>&lt;h2&gt;&lt;/h2&gt;</v>
      </c>
      <c r="J53" t="str">
        <f t="shared" si="4"/>
        <v>&lt;h3&gt;&lt;/h3&gt;</v>
      </c>
      <c r="K53" t="str">
        <f t="shared" si="5"/>
        <v>&lt;p&gt;&lt;/p&gt;</v>
      </c>
    </row>
    <row r="54" spans="1:11">
      <c r="A54" s="1" t="s">
        <v>201</v>
      </c>
      <c r="B54" s="1" t="s">
        <v>225</v>
      </c>
      <c r="C54" s="1" t="s">
        <v>44</v>
      </c>
      <c r="D54" s="1" t="s">
        <v>48</v>
      </c>
      <c r="E54" s="2" t="str">
        <f t="shared" si="1"/>
        <v/>
      </c>
      <c r="F54" s="2" t="str">
        <f>IF(B54&lt;&gt;B53,B54,"")</f>
        <v/>
      </c>
      <c r="G54" t="str">
        <f t="shared" si="7"/>
        <v/>
      </c>
      <c r="H54" t="str">
        <f t="shared" si="2"/>
        <v xml:space="preserve">For-profit, living off campus </v>
      </c>
      <c r="I54" t="str">
        <f t="shared" si="3"/>
        <v>&lt;h2&gt;&lt;/h2&gt;</v>
      </c>
      <c r="J54" t="str">
        <f t="shared" si="4"/>
        <v>&lt;h3&gt;&lt;/h3&gt;</v>
      </c>
      <c r="K54" t="str">
        <f t="shared" si="5"/>
        <v>&lt;p&gt;&lt;/p&gt;</v>
      </c>
    </row>
    <row r="55" spans="1:11">
      <c r="A55" s="1" t="s">
        <v>201</v>
      </c>
      <c r="B55" s="1" t="s">
        <v>225</v>
      </c>
      <c r="C55" s="3"/>
      <c r="D55" s="3" t="s">
        <v>49</v>
      </c>
      <c r="E55" s="2" t="str">
        <f t="shared" si="1"/>
        <v/>
      </c>
      <c r="F55" s="2" t="str">
        <f>IF(B55&lt;&gt;B54,B55,"")</f>
        <v/>
      </c>
      <c r="G55" t="str">
        <f t="shared" si="7"/>
        <v>Average Annual Spending on Required Course Materials, 2007–08 to 2017–18, in 2017 Dollars</v>
      </c>
      <c r="H55" t="str">
        <f t="shared" si="2"/>
        <v/>
      </c>
      <c r="I55" t="str">
        <f t="shared" si="3"/>
        <v>&lt;h2&gt;&lt;/h2&gt;</v>
      </c>
      <c r="J55" t="str">
        <f t="shared" si="4"/>
        <v>&lt;h3&gt;&lt;/h3&gt;</v>
      </c>
      <c r="K55" t="str">
        <f t="shared" si="5"/>
        <v>&lt;p&gt;Average Annual Spending on Required Course Materials, 2007–08 to 2017–18, in 2017 Dollars&lt;/p&gt;</v>
      </c>
    </row>
    <row r="56" spans="1:11">
      <c r="A56" s="1" t="s">
        <v>201</v>
      </c>
      <c r="B56" s="1" t="s">
        <v>225</v>
      </c>
      <c r="C56" s="3"/>
      <c r="D56" s="3" t="s">
        <v>50</v>
      </c>
      <c r="E56" s="2" t="str">
        <f t="shared" si="1"/>
        <v/>
      </c>
      <c r="F56" s="2" t="str">
        <f>IF(B56&lt;&gt;B55,B56,"")</f>
        <v/>
      </c>
      <c r="G56" t="str">
        <f t="shared" si="7"/>
        <v xml:space="preserve">Average Textbook Prices for the Academic Year, 2007–08 to 2016–17, in 2017 Dollars </v>
      </c>
      <c r="H56" t="str">
        <f t="shared" si="2"/>
        <v/>
      </c>
      <c r="I56" t="str">
        <f t="shared" si="3"/>
        <v>&lt;h2&gt;&lt;/h2&gt;</v>
      </c>
      <c r="J56" t="str">
        <f t="shared" si="4"/>
        <v>&lt;h3&gt;&lt;/h3&gt;</v>
      </c>
      <c r="K56" t="str">
        <f t="shared" si="5"/>
        <v>&lt;p&gt;Average Textbook Prices for the Academic Year, 2007–08 to 2016–17, in 2017 Dollars &lt;/p&gt;</v>
      </c>
    </row>
    <row r="57" spans="1:11">
      <c r="A57" s="1" t="s">
        <v>201</v>
      </c>
      <c r="B57" s="1" t="s">
        <v>226</v>
      </c>
      <c r="C57" s="1"/>
      <c r="D57" s="9" t="s">
        <v>51</v>
      </c>
      <c r="E57" s="2" t="str">
        <f t="shared" si="1"/>
        <v/>
      </c>
      <c r="F57" s="2" t="str">
        <f>IF(B57&lt;&gt;B56,B57,"")</f>
        <v>Foregone Earnings</v>
      </c>
      <c r="G57" t="str">
        <f t="shared" si="7"/>
        <v>Type of Employment over the Past Year among Peoplewith Only a High School Diploma or GED and Not Currently Attending School</v>
      </c>
      <c r="H57" t="str">
        <f t="shared" si="2"/>
        <v/>
      </c>
      <c r="I57" t="str">
        <f t="shared" si="3"/>
        <v>&lt;h2&gt;&lt;/h2&gt;</v>
      </c>
      <c r="J57" t="str">
        <f t="shared" si="4"/>
        <v>&lt;h3&gt;Foregone Earnings&lt;/h3&gt;</v>
      </c>
      <c r="K57" t="str">
        <f t="shared" si="5"/>
        <v>&lt;p&gt;Type of Employment over the Past Year among Peoplewith Only a High School Diploma or GED and Not Currently Attending School&lt;/p&gt;</v>
      </c>
    </row>
    <row r="58" spans="1:11">
      <c r="A58" s="1" t="s">
        <v>201</v>
      </c>
      <c r="B58" s="1" t="s">
        <v>226</v>
      </c>
      <c r="C58" s="9" t="s">
        <v>52</v>
      </c>
      <c r="D58" s="1" t="s">
        <v>53</v>
      </c>
      <c r="E58" s="2" t="str">
        <f t="shared" si="1"/>
        <v/>
      </c>
      <c r="F58" s="2" t="str">
        <f>IF(B58&lt;&gt;B57,B58,"")</f>
        <v/>
      </c>
      <c r="G58" t="str">
        <f t="shared" si="7"/>
        <v xml:space="preserve">Earnings by Age among Full-Time Full-Year Workers with Only a High School Diploma or GED and Not Currently Attending School </v>
      </c>
      <c r="H58" t="str">
        <f t="shared" si="2"/>
        <v>Earnings of men by age</v>
      </c>
      <c r="I58" t="str">
        <f t="shared" si="3"/>
        <v>&lt;h2&gt;&lt;/h2&gt;</v>
      </c>
      <c r="J58" t="str">
        <f t="shared" si="4"/>
        <v>&lt;h3&gt;&lt;/h3&gt;</v>
      </c>
      <c r="K58" t="str">
        <f t="shared" si="5"/>
        <v>&lt;p&gt;Earnings by Age among Full-Time Full-Year Workers with Only a High School Diploma or GED and Not Currently Attending School &lt;/p&gt;</v>
      </c>
    </row>
    <row r="59" spans="1:11">
      <c r="A59" s="1" t="s">
        <v>201</v>
      </c>
      <c r="B59" s="1" t="s">
        <v>226</v>
      </c>
      <c r="C59" s="9" t="s">
        <v>52</v>
      </c>
      <c r="D59" s="1" t="s">
        <v>54</v>
      </c>
      <c r="E59" s="2" t="str">
        <f t="shared" si="1"/>
        <v/>
      </c>
      <c r="F59" s="2" t="str">
        <f>IF(B59&lt;&gt;B58,B59,"")</f>
        <v/>
      </c>
      <c r="G59" t="str">
        <f t="shared" si="7"/>
        <v/>
      </c>
      <c r="H59" t="str">
        <f t="shared" si="2"/>
        <v>Earnings of women by age</v>
      </c>
      <c r="I59" t="str">
        <f t="shared" si="3"/>
        <v>&lt;h2&gt;&lt;/h2&gt;</v>
      </c>
      <c r="J59" t="str">
        <f t="shared" si="4"/>
        <v>&lt;h3&gt;&lt;/h3&gt;</v>
      </c>
      <c r="K59" t="str">
        <f t="shared" si="5"/>
        <v>&lt;p&gt;&lt;/p&gt;</v>
      </c>
    </row>
    <row r="60" spans="1:11">
      <c r="A60" s="1" t="s">
        <v>201</v>
      </c>
      <c r="B60" s="1" t="s">
        <v>226</v>
      </c>
      <c r="C60" s="9" t="s">
        <v>52</v>
      </c>
      <c r="D60" s="1" t="s">
        <v>55</v>
      </c>
      <c r="E60" s="2" t="str">
        <f t="shared" si="1"/>
        <v/>
      </c>
      <c r="F60" s="2" t="str">
        <f>IF(B60&lt;&gt;B59,B60,"")</f>
        <v/>
      </c>
      <c r="G60" t="str">
        <f t="shared" si="7"/>
        <v/>
      </c>
      <c r="H60" t="str">
        <f t="shared" si="2"/>
        <v>Earnings of men by race or ethnicity</v>
      </c>
      <c r="I60" t="str">
        <f t="shared" si="3"/>
        <v>&lt;h2&gt;&lt;/h2&gt;</v>
      </c>
      <c r="J60" t="str">
        <f t="shared" si="4"/>
        <v>&lt;h3&gt;&lt;/h3&gt;</v>
      </c>
      <c r="K60" t="str">
        <f t="shared" si="5"/>
        <v>&lt;p&gt;&lt;/p&gt;</v>
      </c>
    </row>
    <row r="61" spans="1:11">
      <c r="A61" s="1" t="s">
        <v>201</v>
      </c>
      <c r="B61" s="1" t="s">
        <v>226</v>
      </c>
      <c r="C61" s="9" t="s">
        <v>52</v>
      </c>
      <c r="D61" s="1" t="s">
        <v>56</v>
      </c>
      <c r="E61" s="2" t="str">
        <f t="shared" si="1"/>
        <v/>
      </c>
      <c r="F61" s="2" t="str">
        <f>IF(B61&lt;&gt;B60,B61,"")</f>
        <v/>
      </c>
      <c r="G61" t="str">
        <f t="shared" si="7"/>
        <v/>
      </c>
      <c r="H61" t="str">
        <f t="shared" si="2"/>
        <v>Earnings of women by race or ethnicity</v>
      </c>
      <c r="I61" t="str">
        <f t="shared" si="3"/>
        <v>&lt;h2&gt;&lt;/h2&gt;</v>
      </c>
      <c r="J61" t="str">
        <f t="shared" si="4"/>
        <v>&lt;h3&gt;&lt;/h3&gt;</v>
      </c>
      <c r="K61" t="str">
        <f t="shared" si="5"/>
        <v>&lt;p&gt;&lt;/p&gt;</v>
      </c>
    </row>
    <row r="62" spans="1:11">
      <c r="A62" s="1" t="s">
        <v>201</v>
      </c>
      <c r="B62" s="1" t="s">
        <v>226</v>
      </c>
      <c r="C62" s="9" t="s">
        <v>52</v>
      </c>
      <c r="D62" s="1" t="s">
        <v>55</v>
      </c>
      <c r="E62" s="2" t="str">
        <f t="shared" si="1"/>
        <v/>
      </c>
      <c r="F62" s="2" t="str">
        <f>IF(B62&lt;&gt;B61,B62,"")</f>
        <v/>
      </c>
      <c r="G62" t="str">
        <f t="shared" si="7"/>
        <v/>
      </c>
      <c r="H62" t="str">
        <f t="shared" si="2"/>
        <v>Earnings of men by race or ethnicity</v>
      </c>
      <c r="I62" t="str">
        <f t="shared" si="3"/>
        <v>&lt;h2&gt;&lt;/h2&gt;</v>
      </c>
      <c r="J62" t="str">
        <f t="shared" si="4"/>
        <v>&lt;h3&gt;&lt;/h3&gt;</v>
      </c>
      <c r="K62" t="str">
        <f t="shared" si="5"/>
        <v>&lt;p&gt;&lt;/p&gt;</v>
      </c>
    </row>
    <row r="63" spans="1:11">
      <c r="A63" s="1" t="s">
        <v>201</v>
      </c>
      <c r="B63" s="1" t="s">
        <v>226</v>
      </c>
      <c r="C63" s="9" t="s">
        <v>52</v>
      </c>
      <c r="D63" s="1" t="s">
        <v>56</v>
      </c>
      <c r="E63" s="2" t="str">
        <f t="shared" si="1"/>
        <v/>
      </c>
      <c r="F63" s="2" t="str">
        <f>IF(B63&lt;&gt;B62,B63,"")</f>
        <v/>
      </c>
      <c r="G63" t="str">
        <f t="shared" si="7"/>
        <v/>
      </c>
      <c r="H63" t="str">
        <f t="shared" si="2"/>
        <v>Earnings of women by race or ethnicity</v>
      </c>
      <c r="I63" t="str">
        <f t="shared" si="3"/>
        <v>&lt;h2&gt;&lt;/h2&gt;</v>
      </c>
      <c r="J63" t="str">
        <f t="shared" si="4"/>
        <v>&lt;h3&gt;&lt;/h3&gt;</v>
      </c>
      <c r="K63" t="str">
        <f t="shared" si="5"/>
        <v>&lt;p&gt;&lt;/p&gt;</v>
      </c>
    </row>
    <row r="64" spans="1:11">
      <c r="A64" s="10" t="s">
        <v>201</v>
      </c>
      <c r="B64" s="1" t="s">
        <v>226</v>
      </c>
      <c r="C64" s="10"/>
      <c r="D64" s="10" t="s">
        <v>57</v>
      </c>
      <c r="E64" s="2" t="str">
        <f t="shared" si="1"/>
        <v/>
      </c>
      <c r="F64" s="2" t="str">
        <f>IF(B64&lt;&gt;B63,B64,"")</f>
        <v/>
      </c>
      <c r="G64" t="str">
        <f t="shared" si="7"/>
        <v>Earnings of Men Ages 18–23 and 24–34 with High School Diploma or Equivalent Working Full Time Full Year</v>
      </c>
      <c r="H64" t="str">
        <f t="shared" si="2"/>
        <v/>
      </c>
      <c r="I64" t="str">
        <f t="shared" si="3"/>
        <v>&lt;h2&gt;&lt;/h2&gt;</v>
      </c>
      <c r="J64" t="str">
        <f t="shared" si="4"/>
        <v>&lt;h3&gt;&lt;/h3&gt;</v>
      </c>
      <c r="K64" t="str">
        <f t="shared" si="5"/>
        <v>&lt;p&gt;Earnings of Men Ages 18–23 and 24–34 with High School Diploma or Equivalent Working Full Time Full Year&lt;/p&gt;</v>
      </c>
    </row>
    <row r="65" spans="1:11">
      <c r="A65" s="10" t="s">
        <v>201</v>
      </c>
      <c r="B65" s="1" t="s">
        <v>226</v>
      </c>
      <c r="C65" s="10"/>
      <c r="D65" s="10" t="s">
        <v>58</v>
      </c>
      <c r="E65" s="2" t="str">
        <f t="shared" si="1"/>
        <v/>
      </c>
      <c r="F65" s="2" t="str">
        <f>IF(B65&lt;&gt;B64,B65,"")</f>
        <v/>
      </c>
      <c r="G65" t="str">
        <f t="shared" si="7"/>
        <v>Earnings of Women Ages 18–23 and 24–34 with High School Diploma or Equivalent Working Full Time Full Year</v>
      </c>
      <c r="H65" t="str">
        <f t="shared" si="2"/>
        <v/>
      </c>
      <c r="I65" t="str">
        <f t="shared" si="3"/>
        <v>&lt;h2&gt;&lt;/h2&gt;</v>
      </c>
      <c r="J65" t="str">
        <f t="shared" si="4"/>
        <v>&lt;h3&gt;&lt;/h3&gt;</v>
      </c>
      <c r="K65" t="str">
        <f t="shared" si="5"/>
        <v>&lt;p&gt;Earnings of Women Ages 18–23 and 24–34 with High School Diploma or Equivalent Working Full Time Full Year&lt;/p&gt;</v>
      </c>
    </row>
    <row r="66" spans="1:11">
      <c r="A66" s="1" t="s">
        <v>201</v>
      </c>
      <c r="B66" s="1" t="s">
        <v>227</v>
      </c>
      <c r="D66" s="11" t="s">
        <v>59</v>
      </c>
      <c r="E66" s="2" t="str">
        <f t="shared" si="1"/>
        <v/>
      </c>
      <c r="F66" s="2" t="str">
        <f>IF(B66&lt;&gt;B65,B66,"")</f>
        <v>Net Price</v>
      </c>
      <c r="G66" t="str">
        <f t="shared" si="7"/>
        <v>Average Grant Aid and Net Tuition and Fees for First-Time Full-Time Students, by Sector, 2016–17 </v>
      </c>
      <c r="H66" t="str">
        <f t="shared" si="2"/>
        <v/>
      </c>
      <c r="I66" t="str">
        <f t="shared" si="3"/>
        <v>&lt;h2&gt;&lt;/h2&gt;</v>
      </c>
      <c r="J66" t="str">
        <f t="shared" si="4"/>
        <v>&lt;h3&gt;Net Price&lt;/h3&gt;</v>
      </c>
      <c r="K66" t="str">
        <f t="shared" si="5"/>
        <v>&lt;p&gt;Average Grant Aid and Net Tuition and Fees for First-Time Full-Time Students, by Sector, 2016–17 &lt;/p&gt;</v>
      </c>
    </row>
    <row r="67" spans="1:11">
      <c r="A67" s="1" t="s">
        <v>201</v>
      </c>
      <c r="B67" s="1" t="s">
        <v>227</v>
      </c>
      <c r="C67" s="1"/>
      <c r="D67" s="11" t="s">
        <v>60</v>
      </c>
      <c r="E67" s="2" t="str">
        <f t="shared" si="1"/>
        <v/>
      </c>
      <c r="F67" s="2" t="str">
        <f>IF(B67&lt;&gt;B66,B67,"")</f>
        <v/>
      </c>
      <c r="G67" t="str">
        <f t="shared" si="7"/>
        <v>Average Share of Tuition and Fees Covered by Grant Aid and Percentage of Tuition and Fees Left Over, by Sector, 2016–17</v>
      </c>
      <c r="H67" t="str">
        <f t="shared" si="2"/>
        <v/>
      </c>
      <c r="I67" t="str">
        <f t="shared" si="3"/>
        <v>&lt;h2&gt;&lt;/h2&gt;</v>
      </c>
      <c r="J67" t="str">
        <f t="shared" si="4"/>
        <v>&lt;h3&gt;&lt;/h3&gt;</v>
      </c>
      <c r="K67" t="str">
        <f t="shared" si="5"/>
        <v>&lt;p&gt;Average Share of Tuition and Fees Covered by Grant Aid and Percentage of Tuition and Fees Left Over, by Sector, 2016–17&lt;/p&gt;</v>
      </c>
    </row>
    <row r="68" spans="1:11">
      <c r="A68" s="1" t="s">
        <v>201</v>
      </c>
      <c r="B68" s="1" t="s">
        <v>227</v>
      </c>
      <c r="C68" s="6" t="s">
        <v>61</v>
      </c>
      <c r="D68" s="1" t="s">
        <v>62</v>
      </c>
      <c r="E68" s="2" t="str">
        <f t="shared" ref="E68:E131" si="8">IF(A68&lt;&gt;A67,A68,"")</f>
        <v/>
      </c>
      <c r="F68" s="2" t="str">
        <f t="shared" ref="F68:F131" si="9">IF(B68&lt;&gt;B67,B68,"")</f>
        <v/>
      </c>
      <c r="G68" t="str">
        <f t="shared" si="7"/>
        <v>Cost of Attendance (Total Expenses) Divided into the Portions of Tuition and Fees and Living Expenses Covered by Grant Aid, and the Tuition and Fees and Living Expenses Remaining, 2015–16</v>
      </c>
      <c r="H68" t="str">
        <f t="shared" ref="H68:H131" si="10">IF(C68&lt;&gt;"",D68,"")</f>
        <v>Public four-year</v>
      </c>
      <c r="I68" t="str">
        <f t="shared" ref="I68:I131" si="11">_xlfn.CONCAT("&lt;h2&gt;",E68,"&lt;/h2&gt;")</f>
        <v>&lt;h2&gt;&lt;/h2&gt;</v>
      </c>
      <c r="J68" t="str">
        <f t="shared" ref="J68:J131" si="12">_xlfn.CONCAT("&lt;h3&gt;",F68,"&lt;/h3&gt;")</f>
        <v>&lt;h3&gt;&lt;/h3&gt;</v>
      </c>
      <c r="K68" t="str">
        <f t="shared" ref="K68:K131" si="13">_xlfn.CONCAT("&lt;p&gt;",G68,"&lt;/p&gt;")</f>
        <v>&lt;p&gt;Cost of Attendance (Total Expenses) Divided into the Portions of Tuition and Fees and Living Expenses Covered by Grant Aid, and the Tuition and Fees and Living Expenses Remaining, 2015–16&lt;/p&gt;</v>
      </c>
    </row>
    <row r="69" spans="1:11">
      <c r="A69" s="1" t="s">
        <v>201</v>
      </c>
      <c r="B69" s="1" t="s">
        <v>227</v>
      </c>
      <c r="C69" s="6" t="s">
        <v>61</v>
      </c>
      <c r="D69" s="1" t="s">
        <v>63</v>
      </c>
      <c r="E69" s="2" t="str">
        <f t="shared" si="8"/>
        <v/>
      </c>
      <c r="F69" s="2" t="str">
        <f t="shared" si="9"/>
        <v/>
      </c>
      <c r="G69" t="str">
        <f t="shared" si="7"/>
        <v/>
      </c>
      <c r="H69" t="str">
        <f t="shared" si="10"/>
        <v>Private nonprofit four-year</v>
      </c>
      <c r="I69" t="str">
        <f t="shared" si="11"/>
        <v>&lt;h2&gt;&lt;/h2&gt;</v>
      </c>
      <c r="J69" t="str">
        <f t="shared" si="12"/>
        <v>&lt;h3&gt;&lt;/h3&gt;</v>
      </c>
      <c r="K69" t="str">
        <f t="shared" si="13"/>
        <v>&lt;p&gt;&lt;/p&gt;</v>
      </c>
    </row>
    <row r="70" spans="1:11">
      <c r="A70" s="1" t="s">
        <v>201</v>
      </c>
      <c r="B70" s="1" t="s">
        <v>227</v>
      </c>
      <c r="C70" s="6" t="s">
        <v>61</v>
      </c>
      <c r="D70" s="1" t="s">
        <v>64</v>
      </c>
      <c r="E70" s="2" t="str">
        <f t="shared" si="8"/>
        <v/>
      </c>
      <c r="F70" s="2" t="str">
        <f t="shared" si="9"/>
        <v/>
      </c>
      <c r="G70" t="str">
        <f t="shared" si="7"/>
        <v/>
      </c>
      <c r="H70" t="str">
        <f t="shared" si="10"/>
        <v>Public two-year</v>
      </c>
      <c r="I70" t="str">
        <f t="shared" si="11"/>
        <v>&lt;h2&gt;&lt;/h2&gt;</v>
      </c>
      <c r="J70" t="str">
        <f t="shared" si="12"/>
        <v>&lt;h3&gt;&lt;/h3&gt;</v>
      </c>
      <c r="K70" t="str">
        <f t="shared" si="13"/>
        <v>&lt;p&gt;&lt;/p&gt;</v>
      </c>
    </row>
    <row r="71" spans="1:11">
      <c r="A71" s="1" t="s">
        <v>201</v>
      </c>
      <c r="B71" s="1" t="s">
        <v>227</v>
      </c>
      <c r="C71" s="6" t="s">
        <v>61</v>
      </c>
      <c r="D71" s="1" t="s">
        <v>65</v>
      </c>
      <c r="E71" s="2" t="str">
        <f t="shared" si="8"/>
        <v/>
      </c>
      <c r="F71" s="2" t="str">
        <f t="shared" si="9"/>
        <v/>
      </c>
      <c r="G71" t="str">
        <f t="shared" si="7"/>
        <v/>
      </c>
      <c r="H71" t="str">
        <f t="shared" si="10"/>
        <v>For-profit</v>
      </c>
      <c r="I71" t="str">
        <f t="shared" si="11"/>
        <v>&lt;h2&gt;&lt;/h2&gt;</v>
      </c>
      <c r="J71" t="str">
        <f t="shared" si="12"/>
        <v>&lt;h3&gt;&lt;/h3&gt;</v>
      </c>
      <c r="K71" t="str">
        <f t="shared" si="13"/>
        <v>&lt;p&gt;&lt;/p&gt;</v>
      </c>
    </row>
    <row r="72" spans="1:11">
      <c r="A72" s="1" t="s">
        <v>201</v>
      </c>
      <c r="B72" s="1" t="s">
        <v>227</v>
      </c>
      <c r="C72" s="3" t="s">
        <v>66</v>
      </c>
      <c r="D72" s="1" t="s">
        <v>67</v>
      </c>
      <c r="E72" s="2" t="str">
        <f t="shared" si="8"/>
        <v/>
      </c>
      <c r="F72" s="2" t="str">
        <f t="shared" si="9"/>
        <v/>
      </c>
      <c r="G72" t="str">
        <f t="shared" si="7"/>
        <v>Total Student Budget, Divided into the Portions of Tuition and Fees and Living Expenses Covered by Grant Aid, and the Tuition and Fees and Living Expenses Remaining, from 1995–96 to 2015–16, in 2015 Dollars</v>
      </c>
      <c r="H72" t="str">
        <f t="shared" si="10"/>
        <v>Lowest income quartile</v>
      </c>
      <c r="I72" t="str">
        <f t="shared" si="11"/>
        <v>&lt;h2&gt;&lt;/h2&gt;</v>
      </c>
      <c r="J72" t="str">
        <f t="shared" si="12"/>
        <v>&lt;h3&gt;&lt;/h3&gt;</v>
      </c>
      <c r="K72" t="str">
        <f t="shared" si="13"/>
        <v>&lt;p&gt;Total Student Budget, Divided into the Portions of Tuition and Fees and Living Expenses Covered by Grant Aid, and the Tuition and Fees and Living Expenses Remaining, from 1995–96 to 2015–16, in 2015 Dollars&lt;/p&gt;</v>
      </c>
    </row>
    <row r="73" spans="1:11">
      <c r="A73" s="1" t="s">
        <v>201</v>
      </c>
      <c r="B73" s="1" t="s">
        <v>227</v>
      </c>
      <c r="C73" s="3" t="s">
        <v>66</v>
      </c>
      <c r="D73" s="1" t="s">
        <v>68</v>
      </c>
      <c r="E73" s="2" t="str">
        <f t="shared" si="8"/>
        <v/>
      </c>
      <c r="F73" s="2" t="str">
        <f t="shared" si="9"/>
        <v/>
      </c>
      <c r="G73" t="str">
        <f t="shared" si="7"/>
        <v/>
      </c>
      <c r="H73" t="str">
        <f t="shared" si="10"/>
        <v>Second income quartile</v>
      </c>
      <c r="I73" t="str">
        <f t="shared" si="11"/>
        <v>&lt;h2&gt;&lt;/h2&gt;</v>
      </c>
      <c r="J73" t="str">
        <f t="shared" si="12"/>
        <v>&lt;h3&gt;&lt;/h3&gt;</v>
      </c>
      <c r="K73" t="str">
        <f t="shared" si="13"/>
        <v>&lt;p&gt;&lt;/p&gt;</v>
      </c>
    </row>
    <row r="74" spans="1:11">
      <c r="A74" s="1" t="s">
        <v>201</v>
      </c>
      <c r="B74" s="1" t="s">
        <v>227</v>
      </c>
      <c r="C74" s="3" t="s">
        <v>66</v>
      </c>
      <c r="D74" s="1" t="s">
        <v>69</v>
      </c>
      <c r="E74" s="2" t="str">
        <f t="shared" si="8"/>
        <v/>
      </c>
      <c r="F74" s="2" t="str">
        <f t="shared" si="9"/>
        <v/>
      </c>
      <c r="G74" t="str">
        <f t="shared" si="7"/>
        <v/>
      </c>
      <c r="H74" t="str">
        <f t="shared" si="10"/>
        <v>Third income quartile</v>
      </c>
      <c r="I74" t="str">
        <f t="shared" si="11"/>
        <v>&lt;h2&gt;&lt;/h2&gt;</v>
      </c>
      <c r="J74" t="str">
        <f t="shared" si="12"/>
        <v>&lt;h3&gt;&lt;/h3&gt;</v>
      </c>
      <c r="K74" t="str">
        <f t="shared" si="13"/>
        <v>&lt;p&gt;&lt;/p&gt;</v>
      </c>
    </row>
    <row r="75" spans="1:11">
      <c r="A75" s="1" t="s">
        <v>201</v>
      </c>
      <c r="B75" s="1" t="s">
        <v>227</v>
      </c>
      <c r="C75" s="3" t="s">
        <v>66</v>
      </c>
      <c r="D75" t="s">
        <v>70</v>
      </c>
      <c r="E75" s="2" t="str">
        <f t="shared" si="8"/>
        <v/>
      </c>
      <c r="F75" s="2" t="str">
        <f t="shared" si="9"/>
        <v/>
      </c>
      <c r="G75" t="str">
        <f t="shared" si="7"/>
        <v/>
      </c>
      <c r="H75" t="str">
        <f t="shared" si="10"/>
        <v xml:space="preserve">Highest income quartile </v>
      </c>
      <c r="I75" t="str">
        <f t="shared" si="11"/>
        <v>&lt;h2&gt;&lt;/h2&gt;</v>
      </c>
      <c r="J75" t="str">
        <f t="shared" si="12"/>
        <v>&lt;h3&gt;&lt;/h3&gt;</v>
      </c>
      <c r="K75" t="str">
        <f t="shared" si="13"/>
        <v>&lt;p&gt;&lt;/p&gt;</v>
      </c>
    </row>
    <row r="76" spans="1:11">
      <c r="A76" s="1" t="s">
        <v>201</v>
      </c>
      <c r="B76" s="1" t="s">
        <v>227</v>
      </c>
      <c r="C76" s="3" t="s">
        <v>66</v>
      </c>
      <c r="D76" t="s">
        <v>71</v>
      </c>
      <c r="E76" s="2" t="str">
        <f t="shared" si="8"/>
        <v/>
      </c>
      <c r="F76" s="2" t="str">
        <f t="shared" si="9"/>
        <v/>
      </c>
      <c r="G76" t="str">
        <f t="shared" si="7"/>
        <v/>
      </c>
      <c r="H76" t="str">
        <f t="shared" si="10"/>
        <v>Independent</v>
      </c>
      <c r="I76" t="str">
        <f t="shared" si="11"/>
        <v>&lt;h2&gt;&lt;/h2&gt;</v>
      </c>
      <c r="J76" t="str">
        <f t="shared" si="12"/>
        <v>&lt;h3&gt;&lt;/h3&gt;</v>
      </c>
      <c r="K76" t="str">
        <f t="shared" si="13"/>
        <v>&lt;p&gt;&lt;/p&gt;</v>
      </c>
    </row>
    <row r="77" spans="1:11">
      <c r="A77" s="1" t="s">
        <v>201</v>
      </c>
      <c r="B77" s="1" t="s">
        <v>227</v>
      </c>
      <c r="C77" s="3" t="s">
        <v>66</v>
      </c>
      <c r="D77" s="1" t="s">
        <v>67</v>
      </c>
      <c r="E77" s="2" t="str">
        <f t="shared" si="8"/>
        <v/>
      </c>
      <c r="F77" s="2" t="str">
        <f t="shared" si="9"/>
        <v/>
      </c>
      <c r="G77" t="str">
        <f t="shared" si="7"/>
        <v/>
      </c>
      <c r="H77" t="str">
        <f t="shared" si="10"/>
        <v>Lowest income quartile</v>
      </c>
      <c r="I77" t="str">
        <f t="shared" si="11"/>
        <v>&lt;h2&gt;&lt;/h2&gt;</v>
      </c>
      <c r="J77" t="str">
        <f t="shared" si="12"/>
        <v>&lt;h3&gt;&lt;/h3&gt;</v>
      </c>
      <c r="K77" t="str">
        <f t="shared" si="13"/>
        <v>&lt;p&gt;&lt;/p&gt;</v>
      </c>
    </row>
    <row r="78" spans="1:11">
      <c r="A78" s="1" t="s">
        <v>201</v>
      </c>
      <c r="B78" s="1" t="s">
        <v>227</v>
      </c>
      <c r="C78" s="3" t="s">
        <v>66</v>
      </c>
      <c r="D78" s="1" t="s">
        <v>68</v>
      </c>
      <c r="E78" s="2" t="str">
        <f t="shared" si="8"/>
        <v/>
      </c>
      <c r="F78" s="2" t="str">
        <f t="shared" si="9"/>
        <v/>
      </c>
      <c r="G78" t="str">
        <f t="shared" si="7"/>
        <v/>
      </c>
      <c r="H78" t="str">
        <f t="shared" si="10"/>
        <v>Second income quartile</v>
      </c>
      <c r="I78" t="str">
        <f t="shared" si="11"/>
        <v>&lt;h2&gt;&lt;/h2&gt;</v>
      </c>
      <c r="J78" t="str">
        <f t="shared" si="12"/>
        <v>&lt;h3&gt;&lt;/h3&gt;</v>
      </c>
      <c r="K78" t="str">
        <f t="shared" si="13"/>
        <v>&lt;p&gt;&lt;/p&gt;</v>
      </c>
    </row>
    <row r="79" spans="1:11">
      <c r="A79" s="1" t="s">
        <v>201</v>
      </c>
      <c r="B79" s="1" t="s">
        <v>227</v>
      </c>
      <c r="C79" s="3" t="s">
        <v>66</v>
      </c>
      <c r="D79" s="1" t="s">
        <v>69</v>
      </c>
      <c r="E79" s="2" t="str">
        <f t="shared" si="8"/>
        <v/>
      </c>
      <c r="F79" s="2" t="str">
        <f t="shared" si="9"/>
        <v/>
      </c>
      <c r="G79" t="str">
        <f t="shared" si="7"/>
        <v/>
      </c>
      <c r="H79" t="str">
        <f t="shared" si="10"/>
        <v>Third income quartile</v>
      </c>
      <c r="I79" t="str">
        <f t="shared" si="11"/>
        <v>&lt;h2&gt;&lt;/h2&gt;</v>
      </c>
      <c r="J79" t="str">
        <f t="shared" si="12"/>
        <v>&lt;h3&gt;&lt;/h3&gt;</v>
      </c>
      <c r="K79" t="str">
        <f t="shared" si="13"/>
        <v>&lt;p&gt;&lt;/p&gt;</v>
      </c>
    </row>
    <row r="80" spans="1:11">
      <c r="A80" s="1" t="s">
        <v>201</v>
      </c>
      <c r="B80" s="1" t="s">
        <v>227</v>
      </c>
      <c r="C80" s="3" t="s">
        <v>66</v>
      </c>
      <c r="D80" t="s">
        <v>70</v>
      </c>
      <c r="E80" s="2" t="str">
        <f t="shared" si="8"/>
        <v/>
      </c>
      <c r="F80" s="2" t="str">
        <f t="shared" si="9"/>
        <v/>
      </c>
      <c r="G80" t="str">
        <f t="shared" si="7"/>
        <v/>
      </c>
      <c r="H80" t="str">
        <f t="shared" si="10"/>
        <v xml:space="preserve">Highest income quartile </v>
      </c>
      <c r="I80" t="str">
        <f t="shared" si="11"/>
        <v>&lt;h2&gt;&lt;/h2&gt;</v>
      </c>
      <c r="J80" t="str">
        <f t="shared" si="12"/>
        <v>&lt;h3&gt;&lt;/h3&gt;</v>
      </c>
      <c r="K80" t="str">
        <f t="shared" si="13"/>
        <v>&lt;p&gt;&lt;/p&gt;</v>
      </c>
    </row>
    <row r="81" spans="1:11">
      <c r="A81" s="1" t="s">
        <v>201</v>
      </c>
      <c r="B81" s="1" t="s">
        <v>227</v>
      </c>
      <c r="C81" s="3" t="s">
        <v>66</v>
      </c>
      <c r="D81" t="s">
        <v>71</v>
      </c>
      <c r="E81" s="2" t="str">
        <f t="shared" si="8"/>
        <v/>
      </c>
      <c r="F81" s="2" t="str">
        <f t="shared" si="9"/>
        <v/>
      </c>
      <c r="G81" t="str">
        <f t="shared" si="7"/>
        <v/>
      </c>
      <c r="H81" t="str">
        <f t="shared" si="10"/>
        <v>Independent</v>
      </c>
      <c r="I81" t="str">
        <f t="shared" si="11"/>
        <v>&lt;h2&gt;&lt;/h2&gt;</v>
      </c>
      <c r="J81" t="str">
        <f t="shared" si="12"/>
        <v>&lt;h3&gt;&lt;/h3&gt;</v>
      </c>
      <c r="K81" t="str">
        <f t="shared" si="13"/>
        <v>&lt;p&gt;&lt;/p&gt;</v>
      </c>
    </row>
    <row r="82" spans="1:11">
      <c r="A82" s="1" t="s">
        <v>201</v>
      </c>
      <c r="B82" s="1" t="s">
        <v>227</v>
      </c>
      <c r="C82" s="3" t="s">
        <v>66</v>
      </c>
      <c r="D82" s="1" t="s">
        <v>67</v>
      </c>
      <c r="E82" s="2" t="str">
        <f t="shared" si="8"/>
        <v/>
      </c>
      <c r="F82" s="2" t="str">
        <f t="shared" si="9"/>
        <v/>
      </c>
      <c r="G82" t="str">
        <f t="shared" ref="G82:G145" si="14">IF(C82="",D82,IF(C82&lt;&gt;C81,C82,""))</f>
        <v/>
      </c>
      <c r="H82" t="str">
        <f t="shared" si="10"/>
        <v>Lowest income quartile</v>
      </c>
      <c r="I82" t="str">
        <f t="shared" si="11"/>
        <v>&lt;h2&gt;&lt;/h2&gt;</v>
      </c>
      <c r="J82" t="str">
        <f t="shared" si="12"/>
        <v>&lt;h3&gt;&lt;/h3&gt;</v>
      </c>
      <c r="K82" t="str">
        <f t="shared" si="13"/>
        <v>&lt;p&gt;&lt;/p&gt;</v>
      </c>
    </row>
    <row r="83" spans="1:11">
      <c r="A83" s="1" t="s">
        <v>201</v>
      </c>
      <c r="B83" s="1" t="s">
        <v>227</v>
      </c>
      <c r="C83" s="3" t="s">
        <v>66</v>
      </c>
      <c r="D83" s="1" t="s">
        <v>68</v>
      </c>
      <c r="E83" s="2" t="str">
        <f t="shared" si="8"/>
        <v/>
      </c>
      <c r="F83" s="2" t="str">
        <f t="shared" si="9"/>
        <v/>
      </c>
      <c r="G83" t="str">
        <f t="shared" si="14"/>
        <v/>
      </c>
      <c r="H83" t="str">
        <f t="shared" si="10"/>
        <v>Second income quartile</v>
      </c>
      <c r="I83" t="str">
        <f t="shared" si="11"/>
        <v>&lt;h2&gt;&lt;/h2&gt;</v>
      </c>
      <c r="J83" t="str">
        <f t="shared" si="12"/>
        <v>&lt;h3&gt;&lt;/h3&gt;</v>
      </c>
      <c r="K83" t="str">
        <f t="shared" si="13"/>
        <v>&lt;p&gt;&lt;/p&gt;</v>
      </c>
    </row>
    <row r="84" spans="1:11">
      <c r="A84" s="1" t="s">
        <v>201</v>
      </c>
      <c r="B84" s="1" t="s">
        <v>227</v>
      </c>
      <c r="C84" s="3" t="s">
        <v>66</v>
      </c>
      <c r="D84" s="1" t="s">
        <v>69</v>
      </c>
      <c r="E84" s="2" t="str">
        <f t="shared" si="8"/>
        <v/>
      </c>
      <c r="F84" s="2" t="str">
        <f t="shared" si="9"/>
        <v/>
      </c>
      <c r="G84" t="str">
        <f t="shared" si="14"/>
        <v/>
      </c>
      <c r="H84" t="str">
        <f t="shared" si="10"/>
        <v>Third income quartile</v>
      </c>
      <c r="I84" t="str">
        <f t="shared" si="11"/>
        <v>&lt;h2&gt;&lt;/h2&gt;</v>
      </c>
      <c r="J84" t="str">
        <f t="shared" si="12"/>
        <v>&lt;h3&gt;&lt;/h3&gt;</v>
      </c>
      <c r="K84" t="str">
        <f t="shared" si="13"/>
        <v>&lt;p&gt;&lt;/p&gt;</v>
      </c>
    </row>
    <row r="85" spans="1:11">
      <c r="A85" s="1" t="s">
        <v>201</v>
      </c>
      <c r="B85" s="1" t="s">
        <v>227</v>
      </c>
      <c r="C85" s="3" t="s">
        <v>66</v>
      </c>
      <c r="D85" t="s">
        <v>70</v>
      </c>
      <c r="E85" s="2" t="str">
        <f t="shared" si="8"/>
        <v/>
      </c>
      <c r="F85" s="2" t="str">
        <f t="shared" si="9"/>
        <v/>
      </c>
      <c r="G85" t="str">
        <f t="shared" si="14"/>
        <v/>
      </c>
      <c r="H85" t="str">
        <f t="shared" si="10"/>
        <v xml:space="preserve">Highest income quartile </v>
      </c>
      <c r="I85" t="str">
        <f t="shared" si="11"/>
        <v>&lt;h2&gt;&lt;/h2&gt;</v>
      </c>
      <c r="J85" t="str">
        <f t="shared" si="12"/>
        <v>&lt;h3&gt;&lt;/h3&gt;</v>
      </c>
      <c r="K85" t="str">
        <f t="shared" si="13"/>
        <v>&lt;p&gt;&lt;/p&gt;</v>
      </c>
    </row>
    <row r="86" spans="1:11">
      <c r="A86" s="1" t="s">
        <v>201</v>
      </c>
      <c r="B86" s="1" t="s">
        <v>227</v>
      </c>
      <c r="C86" s="3" t="s">
        <v>66</v>
      </c>
      <c r="D86" t="s">
        <v>71</v>
      </c>
      <c r="E86" s="2" t="str">
        <f t="shared" si="8"/>
        <v/>
      </c>
      <c r="F86" s="2" t="str">
        <f t="shared" si="9"/>
        <v/>
      </c>
      <c r="G86" t="str">
        <f t="shared" si="14"/>
        <v/>
      </c>
      <c r="H86" t="str">
        <f t="shared" si="10"/>
        <v>Independent</v>
      </c>
      <c r="I86" t="str">
        <f t="shared" si="11"/>
        <v>&lt;h2&gt;&lt;/h2&gt;</v>
      </c>
      <c r="J86" t="str">
        <f t="shared" si="12"/>
        <v>&lt;h3&gt;&lt;/h3&gt;</v>
      </c>
      <c r="K86" t="str">
        <f t="shared" si="13"/>
        <v>&lt;p&gt;&lt;/p&gt;</v>
      </c>
    </row>
    <row r="87" spans="1:11">
      <c r="A87" s="1" t="s">
        <v>201</v>
      </c>
      <c r="B87" s="1" t="s">
        <v>227</v>
      </c>
      <c r="C87" s="3" t="s">
        <v>66</v>
      </c>
      <c r="D87" s="1" t="s">
        <v>67</v>
      </c>
      <c r="E87" s="2" t="str">
        <f t="shared" si="8"/>
        <v/>
      </c>
      <c r="F87" s="2" t="str">
        <f t="shared" si="9"/>
        <v/>
      </c>
      <c r="G87" t="str">
        <f t="shared" si="14"/>
        <v/>
      </c>
      <c r="H87" t="str">
        <f t="shared" si="10"/>
        <v>Lowest income quartile</v>
      </c>
      <c r="I87" t="str">
        <f t="shared" si="11"/>
        <v>&lt;h2&gt;&lt;/h2&gt;</v>
      </c>
      <c r="J87" t="str">
        <f t="shared" si="12"/>
        <v>&lt;h3&gt;&lt;/h3&gt;</v>
      </c>
      <c r="K87" t="str">
        <f t="shared" si="13"/>
        <v>&lt;p&gt;&lt;/p&gt;</v>
      </c>
    </row>
    <row r="88" spans="1:11">
      <c r="A88" s="1" t="s">
        <v>201</v>
      </c>
      <c r="B88" s="1" t="s">
        <v>227</v>
      </c>
      <c r="C88" s="3" t="s">
        <v>66</v>
      </c>
      <c r="D88" s="1" t="s">
        <v>68</v>
      </c>
      <c r="E88" s="2" t="str">
        <f t="shared" si="8"/>
        <v/>
      </c>
      <c r="F88" s="2" t="str">
        <f t="shared" si="9"/>
        <v/>
      </c>
      <c r="G88" t="str">
        <f t="shared" si="14"/>
        <v/>
      </c>
      <c r="H88" t="str">
        <f t="shared" si="10"/>
        <v>Second income quartile</v>
      </c>
      <c r="I88" t="str">
        <f t="shared" si="11"/>
        <v>&lt;h2&gt;&lt;/h2&gt;</v>
      </c>
      <c r="J88" t="str">
        <f t="shared" si="12"/>
        <v>&lt;h3&gt;&lt;/h3&gt;</v>
      </c>
      <c r="K88" t="str">
        <f t="shared" si="13"/>
        <v>&lt;p&gt;&lt;/p&gt;</v>
      </c>
    </row>
    <row r="89" spans="1:11">
      <c r="A89" s="1" t="s">
        <v>201</v>
      </c>
      <c r="B89" s="1" t="s">
        <v>227</v>
      </c>
      <c r="C89" s="3" t="s">
        <v>66</v>
      </c>
      <c r="D89" s="1" t="s">
        <v>69</v>
      </c>
      <c r="E89" s="2" t="str">
        <f t="shared" si="8"/>
        <v/>
      </c>
      <c r="F89" s="2" t="str">
        <f t="shared" si="9"/>
        <v/>
      </c>
      <c r="G89" t="str">
        <f t="shared" si="14"/>
        <v/>
      </c>
      <c r="H89" t="str">
        <f t="shared" si="10"/>
        <v>Third income quartile</v>
      </c>
      <c r="I89" t="str">
        <f t="shared" si="11"/>
        <v>&lt;h2&gt;&lt;/h2&gt;</v>
      </c>
      <c r="J89" t="str">
        <f t="shared" si="12"/>
        <v>&lt;h3&gt;&lt;/h3&gt;</v>
      </c>
      <c r="K89" t="str">
        <f t="shared" si="13"/>
        <v>&lt;p&gt;&lt;/p&gt;</v>
      </c>
    </row>
    <row r="90" spans="1:11">
      <c r="A90" s="1" t="s">
        <v>201</v>
      </c>
      <c r="B90" s="1" t="s">
        <v>227</v>
      </c>
      <c r="C90" s="3" t="s">
        <v>66</v>
      </c>
      <c r="D90" t="s">
        <v>70</v>
      </c>
      <c r="E90" s="2" t="str">
        <f t="shared" si="8"/>
        <v/>
      </c>
      <c r="F90" s="2" t="str">
        <f t="shared" si="9"/>
        <v/>
      </c>
      <c r="G90" t="str">
        <f t="shared" si="14"/>
        <v/>
      </c>
      <c r="H90" t="str">
        <f t="shared" si="10"/>
        <v xml:space="preserve">Highest income quartile </v>
      </c>
      <c r="I90" t="str">
        <f t="shared" si="11"/>
        <v>&lt;h2&gt;&lt;/h2&gt;</v>
      </c>
      <c r="J90" t="str">
        <f t="shared" si="12"/>
        <v>&lt;h3&gt;&lt;/h3&gt;</v>
      </c>
      <c r="K90" t="str">
        <f t="shared" si="13"/>
        <v>&lt;p&gt;&lt;/p&gt;</v>
      </c>
    </row>
    <row r="91" spans="1:11">
      <c r="A91" s="1" t="s">
        <v>201</v>
      </c>
      <c r="B91" s="1" t="s">
        <v>227</v>
      </c>
      <c r="C91" s="3" t="s">
        <v>66</v>
      </c>
      <c r="D91" t="s">
        <v>71</v>
      </c>
      <c r="E91" s="2" t="str">
        <f t="shared" si="8"/>
        <v/>
      </c>
      <c r="F91" s="2" t="str">
        <f t="shared" si="9"/>
        <v/>
      </c>
      <c r="G91" t="str">
        <f t="shared" si="14"/>
        <v/>
      </c>
      <c r="H91" t="str">
        <f t="shared" si="10"/>
        <v>Independent</v>
      </c>
      <c r="I91" t="str">
        <f t="shared" si="11"/>
        <v>&lt;h2&gt;&lt;/h2&gt;</v>
      </c>
      <c r="J91" t="str">
        <f t="shared" si="12"/>
        <v>&lt;h3&gt;&lt;/h3&gt;</v>
      </c>
      <c r="K91" t="str">
        <f t="shared" si="13"/>
        <v>&lt;p&gt;&lt;/p&gt;</v>
      </c>
    </row>
    <row r="92" spans="1:11">
      <c r="A92" s="1" t="s">
        <v>202</v>
      </c>
      <c r="B92" s="1" t="s">
        <v>228</v>
      </c>
      <c r="C92" s="1"/>
      <c r="D92" s="1" t="s">
        <v>72</v>
      </c>
      <c r="E92" s="2" t="str">
        <f t="shared" si="8"/>
        <v>Financial Aid</v>
      </c>
      <c r="F92" s="2" t="str">
        <f t="shared" si="9"/>
        <v>Financial Need</v>
      </c>
      <c r="G92" t="str">
        <f t="shared" si="14"/>
        <v>Median EFC by Parents’ Income: Dependent Students, 2015–16</v>
      </c>
      <c r="H92" t="str">
        <f t="shared" si="10"/>
        <v/>
      </c>
      <c r="I92" t="str">
        <f t="shared" si="11"/>
        <v>&lt;h2&gt;Financial Aid&lt;/h2&gt;</v>
      </c>
      <c r="J92" t="str">
        <f t="shared" si="12"/>
        <v>&lt;h3&gt;Financial Need&lt;/h3&gt;</v>
      </c>
      <c r="K92" t="str">
        <f t="shared" si="13"/>
        <v>&lt;p&gt;Median EFC by Parents’ Income: Dependent Students, 2015–16&lt;/p&gt;</v>
      </c>
    </row>
    <row r="93" spans="1:11">
      <c r="A93" s="1" t="s">
        <v>202</v>
      </c>
      <c r="B93" s="1" t="s">
        <v>228</v>
      </c>
      <c r="C93" s="1"/>
      <c r="D93" s="1" t="s">
        <v>73</v>
      </c>
      <c r="E93" s="2" t="str">
        <f t="shared" si="8"/>
        <v/>
      </c>
      <c r="F93" s="2" t="str">
        <f t="shared" si="9"/>
        <v/>
      </c>
      <c r="G93" t="str">
        <f t="shared" si="14"/>
        <v>Share of Undergraduate Students with $0 Expected Family Contributions, by Dependency Status, 2015–16</v>
      </c>
      <c r="H93" t="str">
        <f t="shared" si="10"/>
        <v/>
      </c>
      <c r="I93" t="str">
        <f t="shared" si="11"/>
        <v>&lt;h2&gt;&lt;/h2&gt;</v>
      </c>
      <c r="J93" t="str">
        <f t="shared" si="12"/>
        <v>&lt;h3&gt;&lt;/h3&gt;</v>
      </c>
      <c r="K93" t="str">
        <f t="shared" si="13"/>
        <v>&lt;p&gt;Share of Undergraduate Students with $0 Expected Family Contributions, by Dependency Status, 2015–16&lt;/p&gt;</v>
      </c>
    </row>
    <row r="94" spans="1:11">
      <c r="A94" s="1" t="s">
        <v>202</v>
      </c>
      <c r="B94" s="1" t="s">
        <v>228</v>
      </c>
      <c r="C94" s="1" t="s">
        <v>74</v>
      </c>
      <c r="D94" s="4" t="s">
        <v>75</v>
      </c>
      <c r="E94" s="2" t="str">
        <f t="shared" si="8"/>
        <v/>
      </c>
      <c r="F94" s="2" t="str">
        <f t="shared" si="9"/>
        <v/>
      </c>
      <c r="G94" t="str">
        <f t="shared" si="14"/>
        <v>Distribution of Unmet Need by Dependency Status and Sector, 2015–16</v>
      </c>
      <c r="H94" t="str">
        <f t="shared" si="10"/>
        <v>All institutions</v>
      </c>
      <c r="I94" t="str">
        <f t="shared" si="11"/>
        <v>&lt;h2&gt;&lt;/h2&gt;</v>
      </c>
      <c r="J94" t="str">
        <f t="shared" si="12"/>
        <v>&lt;h3&gt;&lt;/h3&gt;</v>
      </c>
      <c r="K94" t="str">
        <f t="shared" si="13"/>
        <v>&lt;p&gt;Distribution of Unmet Need by Dependency Status and Sector, 2015–16&lt;/p&gt;</v>
      </c>
    </row>
    <row r="95" spans="1:11">
      <c r="A95" s="1" t="s">
        <v>202</v>
      </c>
      <c r="B95" s="1" t="s">
        <v>228</v>
      </c>
      <c r="C95" s="1" t="s">
        <v>74</v>
      </c>
      <c r="D95" s="4" t="s">
        <v>62</v>
      </c>
      <c r="E95" s="2" t="str">
        <f t="shared" si="8"/>
        <v/>
      </c>
      <c r="F95" s="2" t="str">
        <f t="shared" si="9"/>
        <v/>
      </c>
      <c r="G95" t="str">
        <f t="shared" si="14"/>
        <v/>
      </c>
      <c r="H95" t="str">
        <f t="shared" si="10"/>
        <v>Public four-year</v>
      </c>
      <c r="I95" t="str">
        <f t="shared" si="11"/>
        <v>&lt;h2&gt;&lt;/h2&gt;</v>
      </c>
      <c r="J95" t="str">
        <f t="shared" si="12"/>
        <v>&lt;h3&gt;&lt;/h3&gt;</v>
      </c>
      <c r="K95" t="str">
        <f t="shared" si="13"/>
        <v>&lt;p&gt;&lt;/p&gt;</v>
      </c>
    </row>
    <row r="96" spans="1:11">
      <c r="A96" s="1" t="s">
        <v>202</v>
      </c>
      <c r="B96" s="1" t="s">
        <v>228</v>
      </c>
      <c r="C96" s="1" t="s">
        <v>74</v>
      </c>
      <c r="D96" s="4" t="s">
        <v>76</v>
      </c>
      <c r="E96" s="2" t="str">
        <f t="shared" si="8"/>
        <v/>
      </c>
      <c r="F96" s="2" t="str">
        <f t="shared" si="9"/>
        <v/>
      </c>
      <c r="G96" t="str">
        <f t="shared" si="14"/>
        <v/>
      </c>
      <c r="H96" t="str">
        <f t="shared" si="10"/>
        <v>Private four-year</v>
      </c>
      <c r="I96" t="str">
        <f t="shared" si="11"/>
        <v>&lt;h2&gt;&lt;/h2&gt;</v>
      </c>
      <c r="J96" t="str">
        <f t="shared" si="12"/>
        <v>&lt;h3&gt;&lt;/h3&gt;</v>
      </c>
      <c r="K96" t="str">
        <f t="shared" si="13"/>
        <v>&lt;p&gt;&lt;/p&gt;</v>
      </c>
    </row>
    <row r="97" spans="1:11">
      <c r="A97" s="1" t="s">
        <v>202</v>
      </c>
      <c r="B97" s="1" t="s">
        <v>228</v>
      </c>
      <c r="C97" s="1" t="s">
        <v>74</v>
      </c>
      <c r="D97" s="4" t="s">
        <v>64</v>
      </c>
      <c r="E97" s="2" t="str">
        <f t="shared" si="8"/>
        <v/>
      </c>
      <c r="F97" s="2" t="str">
        <f t="shared" si="9"/>
        <v/>
      </c>
      <c r="G97" t="str">
        <f t="shared" si="14"/>
        <v/>
      </c>
      <c r="H97" t="str">
        <f t="shared" si="10"/>
        <v>Public two-year</v>
      </c>
      <c r="I97" t="str">
        <f t="shared" si="11"/>
        <v>&lt;h2&gt;&lt;/h2&gt;</v>
      </c>
      <c r="J97" t="str">
        <f t="shared" si="12"/>
        <v>&lt;h3&gt;&lt;/h3&gt;</v>
      </c>
      <c r="K97" t="str">
        <f t="shared" si="13"/>
        <v>&lt;p&gt;&lt;/p&gt;</v>
      </c>
    </row>
    <row r="98" spans="1:11">
      <c r="A98" s="1" t="s">
        <v>202</v>
      </c>
      <c r="B98" s="1" t="s">
        <v>228</v>
      </c>
      <c r="C98" s="1" t="s">
        <v>74</v>
      </c>
      <c r="D98" s="4" t="s">
        <v>65</v>
      </c>
      <c r="E98" s="2" t="str">
        <f t="shared" si="8"/>
        <v/>
      </c>
      <c r="F98" s="2" t="str">
        <f t="shared" si="9"/>
        <v/>
      </c>
      <c r="G98" t="str">
        <f t="shared" si="14"/>
        <v/>
      </c>
      <c r="H98" t="str">
        <f t="shared" si="10"/>
        <v>For-profit</v>
      </c>
      <c r="I98" t="str">
        <f t="shared" si="11"/>
        <v>&lt;h2&gt;&lt;/h2&gt;</v>
      </c>
      <c r="J98" t="str">
        <f t="shared" si="12"/>
        <v>&lt;h3&gt;&lt;/h3&gt;</v>
      </c>
      <c r="K98" t="str">
        <f t="shared" si="13"/>
        <v>&lt;p&gt;&lt;/p&gt;</v>
      </c>
    </row>
    <row r="99" spans="1:11">
      <c r="A99" s="1" t="s">
        <v>202</v>
      </c>
      <c r="B99" s="1" t="s">
        <v>229</v>
      </c>
      <c r="C99" s="5"/>
      <c r="D99" s="3" t="s">
        <v>77</v>
      </c>
      <c r="E99" s="2" t="str">
        <f t="shared" si="8"/>
        <v/>
      </c>
      <c r="F99" s="2" t="str">
        <f t="shared" si="9"/>
        <v>Grant Aid</v>
      </c>
      <c r="G99" t="str">
        <f t="shared" si="14"/>
        <v>Undergraduate Grant Aid by Source, Percentage Distribution and Total Dollars (in Billions), 2015–16</v>
      </c>
      <c r="H99" t="str">
        <f t="shared" si="10"/>
        <v/>
      </c>
      <c r="I99" t="str">
        <f t="shared" si="11"/>
        <v>&lt;h2&gt;&lt;/h2&gt;</v>
      </c>
      <c r="J99" t="str">
        <f t="shared" si="12"/>
        <v>&lt;h3&gt;Grant Aid&lt;/h3&gt;</v>
      </c>
      <c r="K99" t="str">
        <f t="shared" si="13"/>
        <v>&lt;p&gt;Undergraduate Grant Aid by Source, Percentage Distribution and Total Dollars (in Billions), 2015–16&lt;/p&gt;</v>
      </c>
    </row>
    <row r="100" spans="1:11">
      <c r="A100" s="1" t="s">
        <v>202</v>
      </c>
      <c r="B100" s="1" t="s">
        <v>229</v>
      </c>
      <c r="C100" s="1"/>
      <c r="D100" s="1" t="s">
        <v>78</v>
      </c>
      <c r="E100" s="2" t="str">
        <f t="shared" si="8"/>
        <v/>
      </c>
      <c r="F100" s="2" t="str">
        <f t="shared" si="9"/>
        <v/>
      </c>
      <c r="G100" t="str">
        <f t="shared" si="14"/>
        <v>Distribution of Grant Aid per Full-Time Undergraduate by Source and Sector, 2015-16</v>
      </c>
      <c r="H100" t="str">
        <f t="shared" si="10"/>
        <v/>
      </c>
      <c r="I100" t="str">
        <f t="shared" si="11"/>
        <v>&lt;h2&gt;&lt;/h2&gt;</v>
      </c>
      <c r="J100" t="str">
        <f t="shared" si="12"/>
        <v>&lt;h3&gt;&lt;/h3&gt;</v>
      </c>
      <c r="K100" t="str">
        <f t="shared" si="13"/>
        <v>&lt;p&gt;Distribution of Grant Aid per Full-Time Undergraduate by Source and Sector, 2015-16&lt;/p&gt;</v>
      </c>
    </row>
    <row r="101" spans="1:11">
      <c r="A101" s="1" t="s">
        <v>202</v>
      </c>
      <c r="B101" s="1" t="s">
        <v>229</v>
      </c>
      <c r="C101" s="1" t="s">
        <v>79</v>
      </c>
      <c r="D101" s="1" t="s">
        <v>71</v>
      </c>
      <c r="E101" s="2" t="str">
        <f t="shared" si="8"/>
        <v/>
      </c>
      <c r="F101" s="2" t="str">
        <f t="shared" si="9"/>
        <v/>
      </c>
      <c r="G101" t="str">
        <f t="shared" si="14"/>
        <v>Grant Aid by Source for Independent and Dependent Students, by Sector, 2015–16</v>
      </c>
      <c r="H101" t="str">
        <f t="shared" si="10"/>
        <v>Independent</v>
      </c>
      <c r="I101" t="str">
        <f t="shared" si="11"/>
        <v>&lt;h2&gt;&lt;/h2&gt;</v>
      </c>
      <c r="J101" t="str">
        <f t="shared" si="12"/>
        <v>&lt;h3&gt;&lt;/h3&gt;</v>
      </c>
      <c r="K101" t="str">
        <f t="shared" si="13"/>
        <v>&lt;p&gt;Grant Aid by Source for Independent and Dependent Students, by Sector, 2015–16&lt;/p&gt;</v>
      </c>
    </row>
    <row r="102" spans="1:11">
      <c r="A102" s="1" t="s">
        <v>202</v>
      </c>
      <c r="B102" s="1" t="s">
        <v>229</v>
      </c>
      <c r="C102" s="1" t="s">
        <v>79</v>
      </c>
      <c r="D102" s="1" t="s">
        <v>80</v>
      </c>
      <c r="E102" s="2" t="str">
        <f t="shared" si="8"/>
        <v/>
      </c>
      <c r="F102" s="2" t="str">
        <f t="shared" si="9"/>
        <v/>
      </c>
      <c r="G102" t="str">
        <f t="shared" si="14"/>
        <v/>
      </c>
      <c r="H102" t="str">
        <f t="shared" si="10"/>
        <v>Dependent</v>
      </c>
      <c r="I102" t="str">
        <f t="shared" si="11"/>
        <v>&lt;h2&gt;&lt;/h2&gt;</v>
      </c>
      <c r="J102" t="str">
        <f t="shared" si="12"/>
        <v>&lt;h3&gt;&lt;/h3&gt;</v>
      </c>
      <c r="K102" t="str">
        <f t="shared" si="13"/>
        <v>&lt;p&gt;&lt;/p&gt;</v>
      </c>
    </row>
    <row r="103" spans="1:11">
      <c r="A103" s="1" t="s">
        <v>202</v>
      </c>
      <c r="B103" s="1" t="s">
        <v>229</v>
      </c>
      <c r="C103" s="1" t="s">
        <v>81</v>
      </c>
      <c r="D103" s="1" t="s">
        <v>82</v>
      </c>
      <c r="E103" s="2" t="str">
        <f t="shared" si="8"/>
        <v/>
      </c>
      <c r="F103" s="2" t="str">
        <f t="shared" si="9"/>
        <v/>
      </c>
      <c r="G103" t="str">
        <f t="shared" si="14"/>
        <v>Less than $30,000</v>
      </c>
      <c r="H103" t="str">
        <f t="shared" si="10"/>
        <v>Average Grant Aid per Full-Time Dependent Student by Family Income within Sectors, 2015–16</v>
      </c>
      <c r="I103" t="str">
        <f t="shared" si="11"/>
        <v>&lt;h2&gt;&lt;/h2&gt;</v>
      </c>
      <c r="J103" t="str">
        <f t="shared" si="12"/>
        <v>&lt;h3&gt;&lt;/h3&gt;</v>
      </c>
      <c r="K103" t="str">
        <f t="shared" si="13"/>
        <v>&lt;p&gt;Less than $30,000&lt;/p&gt;</v>
      </c>
    </row>
    <row r="104" spans="1:11">
      <c r="A104" s="1" t="s">
        <v>202</v>
      </c>
      <c r="B104" s="1" t="s">
        <v>230</v>
      </c>
      <c r="C104" s="1" t="s">
        <v>83</v>
      </c>
      <c r="D104" s="1" t="s">
        <v>84</v>
      </c>
      <c r="E104" s="2" t="str">
        <f t="shared" si="8"/>
        <v/>
      </c>
      <c r="F104" s="2" t="str">
        <f t="shared" si="9"/>
        <v>Federal Grant Aid</v>
      </c>
      <c r="G104" t="str">
        <f t="shared" si="14"/>
        <v>Pell Grant by Dependency Status and Income, Full-Time Students, 2015–16 (with Share Receiving Pell Grants)</v>
      </c>
      <c r="H104" t="str">
        <f t="shared" si="10"/>
        <v>All students</v>
      </c>
      <c r="I104" t="str">
        <f t="shared" si="11"/>
        <v>&lt;h2&gt;&lt;/h2&gt;</v>
      </c>
      <c r="J104" t="str">
        <f t="shared" si="12"/>
        <v>&lt;h3&gt;Federal Grant Aid&lt;/h3&gt;</v>
      </c>
      <c r="K104" t="str">
        <f t="shared" si="13"/>
        <v>&lt;p&gt;Pell Grant by Dependency Status and Income, Full-Time Students, 2015–16 (with Share Receiving Pell Grants)&lt;/p&gt;</v>
      </c>
    </row>
    <row r="105" spans="1:11">
      <c r="A105" s="1" t="s">
        <v>202</v>
      </c>
      <c r="B105" s="1" t="s">
        <v>230</v>
      </c>
      <c r="C105" s="1" t="s">
        <v>83</v>
      </c>
      <c r="D105" s="1" t="s">
        <v>85</v>
      </c>
      <c r="E105" s="2" t="str">
        <f t="shared" si="8"/>
        <v/>
      </c>
      <c r="F105" s="2" t="str">
        <f t="shared" si="9"/>
        <v/>
      </c>
      <c r="G105" t="str">
        <f t="shared" si="14"/>
        <v/>
      </c>
      <c r="H105" t="str">
        <f t="shared" si="10"/>
        <v>Dependent students' parental income</v>
      </c>
      <c r="I105" t="str">
        <f t="shared" si="11"/>
        <v>&lt;h2&gt;&lt;/h2&gt;</v>
      </c>
      <c r="J105" t="str">
        <f t="shared" si="12"/>
        <v>&lt;h3&gt;&lt;/h3&gt;</v>
      </c>
      <c r="K105" t="str">
        <f t="shared" si="13"/>
        <v>&lt;p&gt;&lt;/p&gt;</v>
      </c>
    </row>
    <row r="106" spans="1:11">
      <c r="A106" s="1" t="s">
        <v>202</v>
      </c>
      <c r="B106" s="1" t="s">
        <v>230</v>
      </c>
      <c r="C106" s="1" t="s">
        <v>83</v>
      </c>
      <c r="D106" s="1" t="s">
        <v>86</v>
      </c>
      <c r="E106" s="2" t="str">
        <f t="shared" si="8"/>
        <v/>
      </c>
      <c r="F106" s="2" t="str">
        <f t="shared" si="9"/>
        <v/>
      </c>
      <c r="G106" t="str">
        <f t="shared" si="14"/>
        <v/>
      </c>
      <c r="H106" t="str">
        <f t="shared" si="10"/>
        <v>Dependency status</v>
      </c>
      <c r="I106" t="str">
        <f t="shared" si="11"/>
        <v>&lt;h2&gt;&lt;/h2&gt;</v>
      </c>
      <c r="J106" t="str">
        <f t="shared" si="12"/>
        <v>&lt;h3&gt;&lt;/h3&gt;</v>
      </c>
      <c r="K106" t="str">
        <f t="shared" si="13"/>
        <v>&lt;p&gt;&lt;/p&gt;</v>
      </c>
    </row>
    <row r="107" spans="1:11">
      <c r="A107" s="1" t="s">
        <v>202</v>
      </c>
      <c r="B107" s="1" t="s">
        <v>230</v>
      </c>
      <c r="C107" s="1" t="s">
        <v>83</v>
      </c>
      <c r="D107" s="1" t="s">
        <v>84</v>
      </c>
      <c r="E107" s="2" t="str">
        <f t="shared" si="8"/>
        <v/>
      </c>
      <c r="F107" s="2" t="str">
        <f t="shared" si="9"/>
        <v/>
      </c>
      <c r="G107" t="str">
        <f t="shared" si="14"/>
        <v/>
      </c>
      <c r="H107" t="str">
        <f t="shared" si="10"/>
        <v>All students</v>
      </c>
      <c r="I107" t="str">
        <f t="shared" si="11"/>
        <v>&lt;h2&gt;&lt;/h2&gt;</v>
      </c>
      <c r="J107" t="str">
        <f t="shared" si="12"/>
        <v>&lt;h3&gt;&lt;/h3&gt;</v>
      </c>
      <c r="K107" t="str">
        <f t="shared" si="13"/>
        <v>&lt;p&gt;&lt;/p&gt;</v>
      </c>
    </row>
    <row r="108" spans="1:11">
      <c r="A108" s="1" t="s">
        <v>202</v>
      </c>
      <c r="B108" s="1" t="s">
        <v>230</v>
      </c>
      <c r="C108" s="1" t="s">
        <v>83</v>
      </c>
      <c r="D108" s="1" t="s">
        <v>85</v>
      </c>
      <c r="E108" s="2" t="str">
        <f t="shared" si="8"/>
        <v/>
      </c>
      <c r="F108" s="2" t="str">
        <f t="shared" si="9"/>
        <v/>
      </c>
      <c r="G108" t="str">
        <f t="shared" si="14"/>
        <v/>
      </c>
      <c r="H108" t="str">
        <f t="shared" si="10"/>
        <v>Dependent students' parental income</v>
      </c>
      <c r="I108" t="str">
        <f t="shared" si="11"/>
        <v>&lt;h2&gt;&lt;/h2&gt;</v>
      </c>
      <c r="J108" t="str">
        <f t="shared" si="12"/>
        <v>&lt;h3&gt;&lt;/h3&gt;</v>
      </c>
      <c r="K108" t="str">
        <f t="shared" si="13"/>
        <v>&lt;p&gt;&lt;/p&gt;</v>
      </c>
    </row>
    <row r="109" spans="1:11">
      <c r="A109" s="1" t="s">
        <v>202</v>
      </c>
      <c r="B109" s="1" t="s">
        <v>230</v>
      </c>
      <c r="C109" s="1" t="s">
        <v>83</v>
      </c>
      <c r="D109" s="1" t="s">
        <v>86</v>
      </c>
      <c r="E109" s="2" t="str">
        <f t="shared" si="8"/>
        <v/>
      </c>
      <c r="F109" s="2" t="str">
        <f t="shared" si="9"/>
        <v/>
      </c>
      <c r="G109" t="str">
        <f t="shared" si="14"/>
        <v/>
      </c>
      <c r="H109" t="str">
        <f t="shared" si="10"/>
        <v>Dependency status</v>
      </c>
      <c r="I109" t="str">
        <f t="shared" si="11"/>
        <v>&lt;h2&gt;&lt;/h2&gt;</v>
      </c>
      <c r="J109" t="str">
        <f t="shared" si="12"/>
        <v>&lt;h3&gt;&lt;/h3&gt;</v>
      </c>
      <c r="K109" t="str">
        <f t="shared" si="13"/>
        <v>&lt;p&gt;&lt;/p&gt;</v>
      </c>
    </row>
    <row r="110" spans="1:11">
      <c r="A110" s="1" t="s">
        <v>202</v>
      </c>
      <c r="B110" s="1" t="s">
        <v>230</v>
      </c>
      <c r="C110" s="1"/>
      <c r="D110" s="1" t="s">
        <v>87</v>
      </c>
      <c r="E110" s="2" t="str">
        <f t="shared" si="8"/>
        <v/>
      </c>
      <c r="F110" s="2" t="str">
        <f t="shared" si="9"/>
        <v/>
      </c>
      <c r="G110" t="str">
        <f t="shared" si="14"/>
        <v>Average and Maximum Pell Grant over Time</v>
      </c>
      <c r="H110" t="str">
        <f t="shared" si="10"/>
        <v/>
      </c>
      <c r="I110" t="str">
        <f t="shared" si="11"/>
        <v>&lt;h2&gt;&lt;/h2&gt;</v>
      </c>
      <c r="J110" t="str">
        <f t="shared" si="12"/>
        <v>&lt;h3&gt;&lt;/h3&gt;</v>
      </c>
      <c r="K110" t="str">
        <f t="shared" si="13"/>
        <v>&lt;p&gt;Average and Maximum Pell Grant over Time&lt;/p&gt;</v>
      </c>
    </row>
    <row r="111" spans="1:11">
      <c r="A111" s="1" t="s">
        <v>202</v>
      </c>
      <c r="B111" s="1" t="s">
        <v>230</v>
      </c>
      <c r="C111" s="1"/>
      <c r="D111" s="3" t="s">
        <v>88</v>
      </c>
      <c r="E111" s="2" t="str">
        <f t="shared" si="8"/>
        <v/>
      </c>
      <c r="F111" s="2" t="str">
        <f t="shared" si="9"/>
        <v/>
      </c>
      <c r="G111" t="str">
        <f t="shared" si="14"/>
        <v>Recipients of Post-9/11 GI Benefits</v>
      </c>
      <c r="H111" t="str">
        <f t="shared" si="10"/>
        <v/>
      </c>
      <c r="I111" t="str">
        <f t="shared" si="11"/>
        <v>&lt;h2&gt;&lt;/h2&gt;</v>
      </c>
      <c r="J111" t="str">
        <f t="shared" si="12"/>
        <v>&lt;h3&gt;&lt;/h3&gt;</v>
      </c>
      <c r="K111" t="str">
        <f t="shared" si="13"/>
        <v>&lt;p&gt;Recipients of Post-9/11 GI Benefits&lt;/p&gt;</v>
      </c>
    </row>
    <row r="112" spans="1:11">
      <c r="A112" s="1" t="s">
        <v>202</v>
      </c>
      <c r="B112" s="1" t="s">
        <v>230</v>
      </c>
      <c r="C112" s="1"/>
      <c r="D112" s="1" t="s">
        <v>89</v>
      </c>
      <c r="E112" s="2" t="str">
        <f t="shared" si="8"/>
        <v/>
      </c>
      <c r="F112" s="2" t="str">
        <f t="shared" si="9"/>
        <v/>
      </c>
      <c r="G112" t="str">
        <f t="shared" si="14"/>
        <v xml:space="preserve">Average Pell Grant and Veteran’s and Military Benefits per FTE Undergraduate Student </v>
      </c>
      <c r="H112" t="str">
        <f t="shared" si="10"/>
        <v/>
      </c>
      <c r="I112" t="str">
        <f t="shared" si="11"/>
        <v>&lt;h2&gt;&lt;/h2&gt;</v>
      </c>
      <c r="J112" t="str">
        <f t="shared" si="12"/>
        <v>&lt;h3&gt;&lt;/h3&gt;</v>
      </c>
      <c r="K112" t="str">
        <f t="shared" si="13"/>
        <v>&lt;p&gt;Average Pell Grant and Veteran’s and Military Benefits per FTE Undergraduate Student &lt;/p&gt;</v>
      </c>
    </row>
    <row r="113" spans="1:11">
      <c r="A113" s="1" t="s">
        <v>202</v>
      </c>
      <c r="B113" s="1" t="s">
        <v>231</v>
      </c>
      <c r="C113" s="12"/>
      <c r="D113" s="3" t="s">
        <v>90</v>
      </c>
      <c r="E113" s="2" t="str">
        <f t="shared" si="8"/>
        <v/>
      </c>
      <c r="F113" s="2" t="str">
        <f t="shared" si="9"/>
        <v>State Grant Aid</v>
      </c>
      <c r="G113" t="str">
        <f t="shared" si="14"/>
        <v>State Grant Aid per Full-time Equivalent Undergraduate, 2016-17</v>
      </c>
      <c r="H113" t="str">
        <f t="shared" si="10"/>
        <v/>
      </c>
      <c r="I113" t="str">
        <f t="shared" si="11"/>
        <v>&lt;h2&gt;&lt;/h2&gt;</v>
      </c>
      <c r="J113" t="str">
        <f t="shared" si="12"/>
        <v>&lt;h3&gt;State Grant Aid&lt;/h3&gt;</v>
      </c>
      <c r="K113" t="str">
        <f t="shared" si="13"/>
        <v>&lt;p&gt;State Grant Aid per Full-time Equivalent Undergraduate, 2016-17&lt;/p&gt;</v>
      </c>
    </row>
    <row r="114" spans="1:11">
      <c r="A114" s="1" t="s">
        <v>202</v>
      </c>
      <c r="B114" s="1" t="s">
        <v>231</v>
      </c>
      <c r="C114" s="12"/>
      <c r="D114" s="3" t="s">
        <v>91</v>
      </c>
      <c r="E114" s="2" t="str">
        <f t="shared" si="8"/>
        <v/>
      </c>
      <c r="F114" s="2" t="str">
        <f t="shared" si="9"/>
        <v/>
      </c>
      <c r="G114" t="str">
        <f t="shared" si="14"/>
        <v>Share of State Grants Based on Financial Need, 2016-17</v>
      </c>
      <c r="H114" t="str">
        <f t="shared" si="10"/>
        <v/>
      </c>
      <c r="I114" t="str">
        <f t="shared" si="11"/>
        <v>&lt;h2&gt;&lt;/h2&gt;</v>
      </c>
      <c r="J114" t="str">
        <f t="shared" si="12"/>
        <v>&lt;h3&gt;&lt;/h3&gt;</v>
      </c>
      <c r="K114" t="str">
        <f t="shared" si="13"/>
        <v>&lt;p&gt;Share of State Grants Based on Financial Need, 2016-17&lt;/p&gt;</v>
      </c>
    </row>
    <row r="115" spans="1:11">
      <c r="A115" s="1" t="s">
        <v>202</v>
      </c>
      <c r="B115" s="1" t="s">
        <v>231</v>
      </c>
      <c r="C115" s="1" t="s">
        <v>92</v>
      </c>
      <c r="D115" s="1" t="s">
        <v>93</v>
      </c>
      <c r="E115" s="2" t="str">
        <f t="shared" si="8"/>
        <v/>
      </c>
      <c r="F115" s="2" t="str">
        <f t="shared" si="9"/>
        <v/>
      </c>
      <c r="G115" t="str">
        <f t="shared" si="14"/>
        <v>Share of Undergraduates Receiving State Grant Aid, 2015–16</v>
      </c>
      <c r="H115" t="str">
        <f t="shared" si="10"/>
        <v>All undergraduates</v>
      </c>
      <c r="I115" t="str">
        <f t="shared" si="11"/>
        <v>&lt;h2&gt;&lt;/h2&gt;</v>
      </c>
      <c r="J115" t="str">
        <f t="shared" si="12"/>
        <v>&lt;h3&gt;&lt;/h3&gt;</v>
      </c>
      <c r="K115" t="str">
        <f t="shared" si="13"/>
        <v>&lt;p&gt;Share of Undergraduates Receiving State Grant Aid, 2015–16&lt;/p&gt;</v>
      </c>
    </row>
    <row r="116" spans="1:11">
      <c r="A116" s="1" t="s">
        <v>202</v>
      </c>
      <c r="B116" s="1" t="s">
        <v>231</v>
      </c>
      <c r="C116" s="1" t="s">
        <v>92</v>
      </c>
      <c r="D116" s="1" t="s">
        <v>86</v>
      </c>
      <c r="E116" s="2" t="str">
        <f t="shared" si="8"/>
        <v/>
      </c>
      <c r="F116" s="2" t="str">
        <f t="shared" si="9"/>
        <v/>
      </c>
      <c r="G116" t="str">
        <f t="shared" si="14"/>
        <v/>
      </c>
      <c r="H116" t="str">
        <f t="shared" si="10"/>
        <v>Dependency status</v>
      </c>
      <c r="I116" t="str">
        <f t="shared" si="11"/>
        <v>&lt;h2&gt;&lt;/h2&gt;</v>
      </c>
      <c r="J116" t="str">
        <f t="shared" si="12"/>
        <v>&lt;h3&gt;&lt;/h3&gt;</v>
      </c>
      <c r="K116" t="str">
        <f t="shared" si="13"/>
        <v>&lt;p&gt;&lt;/p&gt;</v>
      </c>
    </row>
    <row r="117" spans="1:11">
      <c r="A117" s="1" t="s">
        <v>202</v>
      </c>
      <c r="B117" s="1" t="s">
        <v>231</v>
      </c>
      <c r="C117" s="1" t="s">
        <v>92</v>
      </c>
      <c r="D117" s="1" t="s">
        <v>85</v>
      </c>
      <c r="E117" s="2" t="str">
        <f t="shared" si="8"/>
        <v/>
      </c>
      <c r="F117" s="2" t="str">
        <f t="shared" si="9"/>
        <v/>
      </c>
      <c r="G117" t="str">
        <f t="shared" si="14"/>
        <v/>
      </c>
      <c r="H117" t="str">
        <f t="shared" si="10"/>
        <v>Dependent students' parental income</v>
      </c>
      <c r="I117" t="str">
        <f t="shared" si="11"/>
        <v>&lt;h2&gt;&lt;/h2&gt;</v>
      </c>
      <c r="J117" t="str">
        <f t="shared" si="12"/>
        <v>&lt;h3&gt;&lt;/h3&gt;</v>
      </c>
      <c r="K117" t="str">
        <f t="shared" si="13"/>
        <v>&lt;p&gt;&lt;/p&gt;</v>
      </c>
    </row>
    <row r="118" spans="1:11">
      <c r="A118" s="1" t="s">
        <v>202</v>
      </c>
      <c r="B118" s="1" t="s">
        <v>231</v>
      </c>
      <c r="C118" s="1" t="s">
        <v>92</v>
      </c>
      <c r="D118" s="1" t="s">
        <v>94</v>
      </c>
      <c r="E118" s="2" t="str">
        <f t="shared" si="8"/>
        <v/>
      </c>
      <c r="F118" s="2" t="str">
        <f t="shared" si="9"/>
        <v/>
      </c>
      <c r="G118" t="str">
        <f t="shared" si="14"/>
        <v/>
      </c>
      <c r="H118" t="str">
        <f t="shared" si="10"/>
        <v>State residency</v>
      </c>
      <c r="I118" t="str">
        <f t="shared" si="11"/>
        <v>&lt;h2&gt;&lt;/h2&gt;</v>
      </c>
      <c r="J118" t="str">
        <f t="shared" si="12"/>
        <v>&lt;h3&gt;&lt;/h3&gt;</v>
      </c>
      <c r="K118" t="str">
        <f t="shared" si="13"/>
        <v>&lt;p&gt;&lt;/p&gt;</v>
      </c>
    </row>
    <row r="119" spans="1:11">
      <c r="A119" s="1" t="s">
        <v>202</v>
      </c>
      <c r="B119" s="1" t="s">
        <v>231</v>
      </c>
      <c r="C119" s="1" t="s">
        <v>92</v>
      </c>
      <c r="D119" s="1" t="s">
        <v>95</v>
      </c>
      <c r="E119" s="2" t="str">
        <f t="shared" si="8"/>
        <v/>
      </c>
      <c r="F119" s="2" t="str">
        <f t="shared" si="9"/>
        <v/>
      </c>
      <c r="G119" t="str">
        <f t="shared" si="14"/>
        <v/>
      </c>
      <c r="H119" t="str">
        <f t="shared" si="10"/>
        <v>Institutional sector</v>
      </c>
      <c r="I119" t="str">
        <f t="shared" si="11"/>
        <v>&lt;h2&gt;&lt;/h2&gt;</v>
      </c>
      <c r="J119" t="str">
        <f t="shared" si="12"/>
        <v>&lt;h3&gt;&lt;/h3&gt;</v>
      </c>
      <c r="K119" t="str">
        <f t="shared" si="13"/>
        <v>&lt;p&gt;&lt;/p&gt;</v>
      </c>
    </row>
    <row r="120" spans="1:11">
      <c r="A120" s="1" t="s">
        <v>202</v>
      </c>
      <c r="B120" s="1" t="s">
        <v>231</v>
      </c>
      <c r="C120" s="1" t="s">
        <v>96</v>
      </c>
      <c r="D120" s="1" t="s">
        <v>97</v>
      </c>
      <c r="E120" s="2" t="str">
        <f t="shared" si="8"/>
        <v/>
      </c>
      <c r="F120" s="2" t="str">
        <f t="shared" si="9"/>
        <v/>
      </c>
      <c r="G120" t="str">
        <f t="shared" si="14"/>
        <v>Average State Grant Aid per Recipient, 2015–16</v>
      </c>
      <c r="H120" t="str">
        <f t="shared" si="10"/>
        <v>All recipients</v>
      </c>
      <c r="I120" t="str">
        <f t="shared" si="11"/>
        <v>&lt;h2&gt;&lt;/h2&gt;</v>
      </c>
      <c r="J120" t="str">
        <f t="shared" si="12"/>
        <v>&lt;h3&gt;&lt;/h3&gt;</v>
      </c>
      <c r="K120" t="str">
        <f t="shared" si="13"/>
        <v>&lt;p&gt;Average State Grant Aid per Recipient, 2015–16&lt;/p&gt;</v>
      </c>
    </row>
    <row r="121" spans="1:11">
      <c r="A121" s="1" t="s">
        <v>202</v>
      </c>
      <c r="B121" s="1" t="s">
        <v>231</v>
      </c>
      <c r="C121" s="1" t="s">
        <v>96</v>
      </c>
      <c r="D121" s="1" t="s">
        <v>86</v>
      </c>
      <c r="E121" s="2" t="str">
        <f t="shared" si="8"/>
        <v/>
      </c>
      <c r="F121" s="2" t="str">
        <f t="shared" si="9"/>
        <v/>
      </c>
      <c r="G121" t="str">
        <f t="shared" si="14"/>
        <v/>
      </c>
      <c r="H121" t="str">
        <f t="shared" si="10"/>
        <v>Dependency status</v>
      </c>
      <c r="I121" t="str">
        <f t="shared" si="11"/>
        <v>&lt;h2&gt;&lt;/h2&gt;</v>
      </c>
      <c r="J121" t="str">
        <f t="shared" si="12"/>
        <v>&lt;h3&gt;&lt;/h3&gt;</v>
      </c>
      <c r="K121" t="str">
        <f t="shared" si="13"/>
        <v>&lt;p&gt;&lt;/p&gt;</v>
      </c>
    </row>
    <row r="122" spans="1:11">
      <c r="A122" s="1" t="s">
        <v>202</v>
      </c>
      <c r="B122" s="1" t="s">
        <v>231</v>
      </c>
      <c r="C122" s="1" t="s">
        <v>96</v>
      </c>
      <c r="D122" s="1" t="s">
        <v>85</v>
      </c>
      <c r="E122" s="2" t="str">
        <f t="shared" si="8"/>
        <v/>
      </c>
      <c r="F122" s="2" t="str">
        <f t="shared" si="9"/>
        <v/>
      </c>
      <c r="G122" t="str">
        <f t="shared" si="14"/>
        <v/>
      </c>
      <c r="H122" t="str">
        <f t="shared" si="10"/>
        <v>Dependent students' parental income</v>
      </c>
      <c r="I122" t="str">
        <f t="shared" si="11"/>
        <v>&lt;h2&gt;&lt;/h2&gt;</v>
      </c>
      <c r="J122" t="str">
        <f t="shared" si="12"/>
        <v>&lt;h3&gt;&lt;/h3&gt;</v>
      </c>
      <c r="K122" t="str">
        <f t="shared" si="13"/>
        <v>&lt;p&gt;&lt;/p&gt;</v>
      </c>
    </row>
    <row r="123" spans="1:11">
      <c r="A123" s="1" t="s">
        <v>202</v>
      </c>
      <c r="B123" s="1" t="s">
        <v>231</v>
      </c>
      <c r="C123" s="1" t="s">
        <v>96</v>
      </c>
      <c r="D123" s="1" t="s">
        <v>94</v>
      </c>
      <c r="E123" s="2" t="str">
        <f t="shared" si="8"/>
        <v/>
      </c>
      <c r="F123" s="2" t="str">
        <f t="shared" si="9"/>
        <v/>
      </c>
      <c r="G123" t="str">
        <f t="shared" si="14"/>
        <v/>
      </c>
      <c r="H123" t="str">
        <f t="shared" si="10"/>
        <v>State residency</v>
      </c>
      <c r="I123" t="str">
        <f t="shared" si="11"/>
        <v>&lt;h2&gt;&lt;/h2&gt;</v>
      </c>
      <c r="J123" t="str">
        <f t="shared" si="12"/>
        <v>&lt;h3&gt;&lt;/h3&gt;</v>
      </c>
      <c r="K123" t="str">
        <f t="shared" si="13"/>
        <v>&lt;p&gt;&lt;/p&gt;</v>
      </c>
    </row>
    <row r="124" spans="1:11">
      <c r="A124" s="1" t="s">
        <v>202</v>
      </c>
      <c r="B124" s="1" t="s">
        <v>231</v>
      </c>
      <c r="C124" s="1" t="s">
        <v>96</v>
      </c>
      <c r="D124" s="1" t="s">
        <v>95</v>
      </c>
      <c r="E124" s="2" t="str">
        <f t="shared" si="8"/>
        <v/>
      </c>
      <c r="F124" s="2" t="str">
        <f t="shared" si="9"/>
        <v/>
      </c>
      <c r="G124" t="str">
        <f t="shared" si="14"/>
        <v/>
      </c>
      <c r="H124" t="str">
        <f t="shared" si="10"/>
        <v>Institutional sector</v>
      </c>
      <c r="I124" t="str">
        <f t="shared" si="11"/>
        <v>&lt;h2&gt;&lt;/h2&gt;</v>
      </c>
      <c r="J124" t="str">
        <f t="shared" si="12"/>
        <v>&lt;h3&gt;&lt;/h3&gt;</v>
      </c>
      <c r="K124" t="str">
        <f t="shared" si="13"/>
        <v>&lt;p&gt;&lt;/p&gt;</v>
      </c>
    </row>
    <row r="125" spans="1:11">
      <c r="A125" s="1" t="s">
        <v>202</v>
      </c>
      <c r="B125" s="1" t="s">
        <v>231</v>
      </c>
      <c r="C125" s="3"/>
      <c r="D125" s="3" t="s">
        <v>98</v>
      </c>
      <c r="E125" s="2" t="str">
        <f t="shared" si="8"/>
        <v/>
      </c>
      <c r="F125" s="2" t="str">
        <f t="shared" si="9"/>
        <v/>
      </c>
      <c r="G125" t="str">
        <f t="shared" si="14"/>
        <v>State Grant Aid per Full-Time Equivalent Undergraduate in 2014 Dollars, 1976–77 to 2016–17</v>
      </c>
      <c r="H125" t="str">
        <f t="shared" si="10"/>
        <v/>
      </c>
      <c r="I125" t="str">
        <f t="shared" si="11"/>
        <v>&lt;h2&gt;&lt;/h2&gt;</v>
      </c>
      <c r="J125" t="str">
        <f t="shared" si="12"/>
        <v>&lt;h3&gt;&lt;/h3&gt;</v>
      </c>
      <c r="K125" t="str">
        <f t="shared" si="13"/>
        <v>&lt;p&gt;State Grant Aid per Full-Time Equivalent Undergraduate in 2014 Dollars, 1976–77 to 2016–17&lt;/p&gt;</v>
      </c>
    </row>
    <row r="126" spans="1:11">
      <c r="A126" s="1" t="s">
        <v>202</v>
      </c>
      <c r="B126" s="1" t="s">
        <v>232</v>
      </c>
      <c r="C126" s="1"/>
      <c r="D126" s="1" t="s">
        <v>99</v>
      </c>
      <c r="E126" s="2" t="str">
        <f t="shared" si="8"/>
        <v/>
      </c>
      <c r="F126" s="2" t="str">
        <f t="shared" si="9"/>
        <v>Institutional Grant Aid</v>
      </c>
      <c r="G126" t="str">
        <f t="shared" si="14"/>
        <v>Percentage of Full-Time First-Year Students Receiving Institutional Grant Aid, 2015–16</v>
      </c>
      <c r="H126" t="str">
        <f t="shared" si="10"/>
        <v/>
      </c>
      <c r="I126" t="str">
        <f t="shared" si="11"/>
        <v>&lt;h2&gt;&lt;/h2&gt;</v>
      </c>
      <c r="J126" t="str">
        <f t="shared" si="12"/>
        <v>&lt;h3&gt;Institutional Grant Aid&lt;/h3&gt;</v>
      </c>
      <c r="K126" t="str">
        <f t="shared" si="13"/>
        <v>&lt;p&gt;Percentage of Full-Time First-Year Students Receiving Institutional Grant Aid, 2015–16&lt;/p&gt;</v>
      </c>
    </row>
    <row r="127" spans="1:11">
      <c r="A127" s="1" t="s">
        <v>202</v>
      </c>
      <c r="B127" s="1" t="s">
        <v>232</v>
      </c>
      <c r="C127" s="1" t="s">
        <v>100</v>
      </c>
      <c r="D127" s="1" t="s">
        <v>101</v>
      </c>
      <c r="E127" s="2" t="str">
        <f t="shared" si="8"/>
        <v/>
      </c>
      <c r="F127" s="2" t="str">
        <f t="shared" si="9"/>
        <v/>
      </c>
      <c r="G127" t="str">
        <f t="shared" si="14"/>
        <v>Per first-time full-time student</v>
      </c>
      <c r="H127" t="str">
        <f t="shared" si="10"/>
        <v>Average Institutional Grant Aid and Remaining (Net) Tuition and Fees, 2015–16</v>
      </c>
      <c r="I127" t="str">
        <f t="shared" si="11"/>
        <v>&lt;h2&gt;&lt;/h2&gt;</v>
      </c>
      <c r="J127" t="str">
        <f t="shared" si="12"/>
        <v>&lt;h3&gt;&lt;/h3&gt;</v>
      </c>
      <c r="K127" t="str">
        <f t="shared" si="13"/>
        <v>&lt;p&gt;Per first-time full-time student&lt;/p&gt;</v>
      </c>
    </row>
    <row r="128" spans="1:11">
      <c r="A128" s="1" t="s">
        <v>202</v>
      </c>
      <c r="B128" s="1" t="s">
        <v>232</v>
      </c>
      <c r="C128" s="3"/>
      <c r="D128" s="3" t="s">
        <v>102</v>
      </c>
      <c r="E128" s="2" t="str">
        <f t="shared" si="8"/>
        <v/>
      </c>
      <c r="F128" s="2" t="str">
        <f t="shared" si="9"/>
        <v/>
      </c>
      <c r="G128" t="str">
        <f t="shared" si="14"/>
        <v>Average Need-Based and Non-need-based Institutional Grant Aid per Full-Time Dependent Student (and Share Receiving Institutional Aid), Private Nonprofit Four-Year Institutions, 2015–16</v>
      </c>
      <c r="H128" t="str">
        <f t="shared" si="10"/>
        <v/>
      </c>
      <c r="I128" t="str">
        <f t="shared" si="11"/>
        <v>&lt;h2&gt;&lt;/h2&gt;</v>
      </c>
      <c r="J128" t="str">
        <f t="shared" si="12"/>
        <v>&lt;h3&gt;&lt;/h3&gt;</v>
      </c>
      <c r="K128" t="str">
        <f t="shared" si="13"/>
        <v>&lt;p&gt;Average Need-Based and Non-need-based Institutional Grant Aid per Full-Time Dependent Student (and Share Receiving Institutional Aid), Private Nonprofit Four-Year Institutions, 2015–16&lt;/p&gt;</v>
      </c>
    </row>
    <row r="129" spans="1:11">
      <c r="A129" s="1" t="s">
        <v>202</v>
      </c>
      <c r="B129" s="1" t="s">
        <v>232</v>
      </c>
      <c r="C129" s="3" t="s">
        <v>103</v>
      </c>
      <c r="D129" s="3" t="s">
        <v>104</v>
      </c>
      <c r="E129" s="2" t="str">
        <f t="shared" si="8"/>
        <v/>
      </c>
      <c r="F129" s="2" t="str">
        <f t="shared" si="9"/>
        <v/>
      </c>
      <c r="G129" t="str">
        <f t="shared" si="14"/>
        <v>Average Need-Based and Non-need-based Grant Aid per Full-Time Student (and Share Receiving Institutional Aid), Public Four-Year Institutions</v>
      </c>
      <c r="H129" t="str">
        <f t="shared" si="10"/>
        <v>All dependent students</v>
      </c>
      <c r="I129" t="str">
        <f t="shared" si="11"/>
        <v>&lt;h2&gt;&lt;/h2&gt;</v>
      </c>
      <c r="J129" t="str">
        <f t="shared" si="12"/>
        <v>&lt;h3&gt;&lt;/h3&gt;</v>
      </c>
      <c r="K129" t="str">
        <f t="shared" si="13"/>
        <v>&lt;p&gt;Average Need-Based and Non-need-based Grant Aid per Full-Time Student (and Share Receiving Institutional Aid), Public Four-Year Institutions&lt;/p&gt;</v>
      </c>
    </row>
    <row r="130" spans="1:11">
      <c r="A130" s="1" t="s">
        <v>202</v>
      </c>
      <c r="B130" s="1" t="s">
        <v>232</v>
      </c>
      <c r="C130" s="3" t="s">
        <v>103</v>
      </c>
      <c r="D130" s="3" t="s">
        <v>105</v>
      </c>
      <c r="E130" s="2" t="str">
        <f t="shared" si="8"/>
        <v/>
      </c>
      <c r="F130" s="2" t="str">
        <f t="shared" si="9"/>
        <v/>
      </c>
      <c r="G130" t="str">
        <f t="shared" si="14"/>
        <v/>
      </c>
      <c r="H130" t="str">
        <f t="shared" si="10"/>
        <v>Independent students</v>
      </c>
      <c r="I130" t="str">
        <f t="shared" si="11"/>
        <v>&lt;h2&gt;&lt;/h2&gt;</v>
      </c>
      <c r="J130" t="str">
        <f t="shared" si="12"/>
        <v>&lt;h3&gt;&lt;/h3&gt;</v>
      </c>
      <c r="K130" t="str">
        <f t="shared" si="13"/>
        <v>&lt;p&gt;&lt;/p&gt;</v>
      </c>
    </row>
    <row r="131" spans="1:11">
      <c r="A131" s="1" t="s">
        <v>202</v>
      </c>
      <c r="B131" s="1" t="s">
        <v>232</v>
      </c>
      <c r="C131" s="3" t="s">
        <v>103</v>
      </c>
      <c r="D131" s="3" t="s">
        <v>106</v>
      </c>
      <c r="E131" s="2" t="str">
        <f t="shared" si="8"/>
        <v/>
      </c>
      <c r="F131" s="2" t="str">
        <f t="shared" si="9"/>
        <v/>
      </c>
      <c r="G131" t="str">
        <f t="shared" si="14"/>
        <v/>
      </c>
      <c r="H131" t="str">
        <f t="shared" si="10"/>
        <v>Dependent students' parental income quartile</v>
      </c>
      <c r="I131" t="str">
        <f t="shared" si="11"/>
        <v>&lt;h2&gt;&lt;/h2&gt;</v>
      </c>
      <c r="J131" t="str">
        <f t="shared" si="12"/>
        <v>&lt;h3&gt;&lt;/h3&gt;</v>
      </c>
      <c r="K131" t="str">
        <f t="shared" si="13"/>
        <v>&lt;p&gt;&lt;/p&gt;</v>
      </c>
    </row>
    <row r="132" spans="1:11">
      <c r="A132" s="1" t="s">
        <v>202</v>
      </c>
      <c r="B132" s="1" t="s">
        <v>233</v>
      </c>
      <c r="C132" s="1" t="s">
        <v>107</v>
      </c>
      <c r="D132" s="1" t="s">
        <v>108</v>
      </c>
      <c r="E132" s="2" t="str">
        <f t="shared" ref="E132:E195" si="15">IF(A132&lt;&gt;A131,A132,"")</f>
        <v/>
      </c>
      <c r="F132" s="2" t="str">
        <f t="shared" ref="F132:F195" si="16">IF(B132&lt;&gt;B131,B132,"")</f>
        <v>Other Grant Aid</v>
      </c>
      <c r="G132" t="str">
        <f t="shared" si="14"/>
        <v>Share of Undergraduates Receiving Employer Assistance, 2015–16</v>
      </c>
      <c r="H132" t="str">
        <f t="shared" ref="H132:H195" si="17">IF(C132&lt;&gt;"",D132,"")</f>
        <v>All full-time undergraduates</v>
      </c>
      <c r="I132" t="str">
        <f t="shared" ref="I132:I195" si="18">_xlfn.CONCAT("&lt;h2&gt;",E132,"&lt;/h2&gt;")</f>
        <v>&lt;h2&gt;&lt;/h2&gt;</v>
      </c>
      <c r="J132" t="str">
        <f t="shared" ref="J132:J195" si="19">_xlfn.CONCAT("&lt;h3&gt;",F132,"&lt;/h3&gt;")</f>
        <v>&lt;h3&gt;Other Grant Aid&lt;/h3&gt;</v>
      </c>
      <c r="K132" t="str">
        <f t="shared" ref="K132:K195" si="20">_xlfn.CONCAT("&lt;p&gt;",G132,"&lt;/p&gt;")</f>
        <v>&lt;p&gt;Share of Undergraduates Receiving Employer Assistance, 2015–16&lt;/p&gt;</v>
      </c>
    </row>
    <row r="133" spans="1:11">
      <c r="A133" s="1" t="s">
        <v>202</v>
      </c>
      <c r="B133" s="1" t="s">
        <v>233</v>
      </c>
      <c r="C133" s="1" t="s">
        <v>107</v>
      </c>
      <c r="D133" s="1" t="s">
        <v>86</v>
      </c>
      <c r="E133" s="2" t="str">
        <f t="shared" si="15"/>
        <v/>
      </c>
      <c r="F133" s="2" t="str">
        <f t="shared" si="16"/>
        <v/>
      </c>
      <c r="G133" t="str">
        <f t="shared" si="14"/>
        <v/>
      </c>
      <c r="H133" t="str">
        <f t="shared" si="17"/>
        <v>Dependency status</v>
      </c>
      <c r="I133" t="str">
        <f t="shared" si="18"/>
        <v>&lt;h2&gt;&lt;/h2&gt;</v>
      </c>
      <c r="J133" t="str">
        <f t="shared" si="19"/>
        <v>&lt;h3&gt;&lt;/h3&gt;</v>
      </c>
      <c r="K133" t="str">
        <f t="shared" si="20"/>
        <v>&lt;p&gt;&lt;/p&gt;</v>
      </c>
    </row>
    <row r="134" spans="1:11">
      <c r="A134" s="1" t="s">
        <v>202</v>
      </c>
      <c r="B134" s="1" t="s">
        <v>233</v>
      </c>
      <c r="C134" s="1" t="s">
        <v>107</v>
      </c>
      <c r="D134" s="1" t="s">
        <v>95</v>
      </c>
      <c r="E134" s="2" t="str">
        <f t="shared" si="15"/>
        <v/>
      </c>
      <c r="F134" s="2" t="str">
        <f t="shared" si="16"/>
        <v/>
      </c>
      <c r="G134" t="str">
        <f t="shared" si="14"/>
        <v/>
      </c>
      <c r="H134" t="str">
        <f t="shared" si="17"/>
        <v>Institutional sector</v>
      </c>
      <c r="I134" t="str">
        <f t="shared" si="18"/>
        <v>&lt;h2&gt;&lt;/h2&gt;</v>
      </c>
      <c r="J134" t="str">
        <f t="shared" si="19"/>
        <v>&lt;h3&gt;&lt;/h3&gt;</v>
      </c>
      <c r="K134" t="str">
        <f t="shared" si="20"/>
        <v>&lt;p&gt;&lt;/p&gt;</v>
      </c>
    </row>
    <row r="135" spans="1:11">
      <c r="A135" s="1" t="s">
        <v>202</v>
      </c>
      <c r="B135" s="1" t="s">
        <v>233</v>
      </c>
      <c r="C135" s="1" t="s">
        <v>107</v>
      </c>
      <c r="D135" s="1" t="s">
        <v>85</v>
      </c>
      <c r="E135" s="2" t="str">
        <f t="shared" si="15"/>
        <v/>
      </c>
      <c r="F135" s="2" t="str">
        <f t="shared" si="16"/>
        <v/>
      </c>
      <c r="G135" t="str">
        <f t="shared" si="14"/>
        <v/>
      </c>
      <c r="H135" t="str">
        <f t="shared" si="17"/>
        <v>Dependent students' parental income</v>
      </c>
      <c r="I135" t="str">
        <f t="shared" si="18"/>
        <v>&lt;h2&gt;&lt;/h2&gt;</v>
      </c>
      <c r="J135" t="str">
        <f t="shared" si="19"/>
        <v>&lt;h3&gt;&lt;/h3&gt;</v>
      </c>
      <c r="K135" t="str">
        <f t="shared" si="20"/>
        <v>&lt;p&gt;&lt;/p&gt;</v>
      </c>
    </row>
    <row r="136" spans="1:11">
      <c r="A136" s="1" t="s">
        <v>202</v>
      </c>
      <c r="B136" s="1" t="s">
        <v>233</v>
      </c>
      <c r="C136" s="1" t="s">
        <v>109</v>
      </c>
      <c r="D136" s="1" t="s">
        <v>108</v>
      </c>
      <c r="E136" s="2" t="str">
        <f t="shared" si="15"/>
        <v/>
      </c>
      <c r="F136" s="2" t="str">
        <f t="shared" si="16"/>
        <v/>
      </c>
      <c r="G136" t="str">
        <f t="shared" si="14"/>
        <v>Share of Undergraduates Receiving Private Scholarships, 2015–16</v>
      </c>
      <c r="H136" t="str">
        <f t="shared" si="17"/>
        <v>All full-time undergraduates</v>
      </c>
      <c r="I136" t="str">
        <f t="shared" si="18"/>
        <v>&lt;h2&gt;&lt;/h2&gt;</v>
      </c>
      <c r="J136" t="str">
        <f t="shared" si="19"/>
        <v>&lt;h3&gt;&lt;/h3&gt;</v>
      </c>
      <c r="K136" t="str">
        <f t="shared" si="20"/>
        <v>&lt;p&gt;Share of Undergraduates Receiving Private Scholarships, 2015–16&lt;/p&gt;</v>
      </c>
    </row>
    <row r="137" spans="1:11">
      <c r="A137" s="1" t="s">
        <v>202</v>
      </c>
      <c r="B137" s="1" t="s">
        <v>233</v>
      </c>
      <c r="C137" s="1" t="s">
        <v>109</v>
      </c>
      <c r="D137" s="1" t="s">
        <v>86</v>
      </c>
      <c r="E137" s="2" t="str">
        <f t="shared" si="15"/>
        <v/>
      </c>
      <c r="F137" s="2" t="str">
        <f t="shared" si="16"/>
        <v/>
      </c>
      <c r="G137" t="str">
        <f t="shared" si="14"/>
        <v/>
      </c>
      <c r="H137" t="str">
        <f t="shared" si="17"/>
        <v>Dependency status</v>
      </c>
      <c r="I137" t="str">
        <f t="shared" si="18"/>
        <v>&lt;h2&gt;&lt;/h2&gt;</v>
      </c>
      <c r="J137" t="str">
        <f t="shared" si="19"/>
        <v>&lt;h3&gt;&lt;/h3&gt;</v>
      </c>
      <c r="K137" t="str">
        <f t="shared" si="20"/>
        <v>&lt;p&gt;&lt;/p&gt;</v>
      </c>
    </row>
    <row r="138" spans="1:11">
      <c r="A138" s="1" t="s">
        <v>202</v>
      </c>
      <c r="B138" s="1" t="s">
        <v>233</v>
      </c>
      <c r="C138" s="1" t="s">
        <v>109</v>
      </c>
      <c r="D138" s="1" t="s">
        <v>95</v>
      </c>
      <c r="E138" s="2" t="str">
        <f t="shared" si="15"/>
        <v/>
      </c>
      <c r="F138" s="2" t="str">
        <f t="shared" si="16"/>
        <v/>
      </c>
      <c r="G138" t="str">
        <f t="shared" si="14"/>
        <v/>
      </c>
      <c r="H138" t="str">
        <f t="shared" si="17"/>
        <v>Institutional sector</v>
      </c>
      <c r="I138" t="str">
        <f t="shared" si="18"/>
        <v>&lt;h2&gt;&lt;/h2&gt;</v>
      </c>
      <c r="J138" t="str">
        <f t="shared" si="19"/>
        <v>&lt;h3&gt;&lt;/h3&gt;</v>
      </c>
      <c r="K138" t="str">
        <f t="shared" si="20"/>
        <v>&lt;p&gt;&lt;/p&gt;</v>
      </c>
    </row>
    <row r="139" spans="1:11">
      <c r="A139" s="1" t="s">
        <v>202</v>
      </c>
      <c r="B139" s="1" t="s">
        <v>233</v>
      </c>
      <c r="C139" s="1" t="s">
        <v>109</v>
      </c>
      <c r="D139" s="1" t="s">
        <v>85</v>
      </c>
      <c r="E139" s="2" t="str">
        <f t="shared" si="15"/>
        <v/>
      </c>
      <c r="F139" s="2" t="str">
        <f t="shared" si="16"/>
        <v/>
      </c>
      <c r="G139" t="str">
        <f t="shared" si="14"/>
        <v/>
      </c>
      <c r="H139" t="str">
        <f t="shared" si="17"/>
        <v>Dependent students' parental income</v>
      </c>
      <c r="I139" t="str">
        <f t="shared" si="18"/>
        <v>&lt;h2&gt;&lt;/h2&gt;</v>
      </c>
      <c r="J139" t="str">
        <f t="shared" si="19"/>
        <v>&lt;h3&gt;&lt;/h3&gt;</v>
      </c>
      <c r="K139" t="str">
        <f t="shared" si="20"/>
        <v>&lt;p&gt;&lt;/p&gt;</v>
      </c>
    </row>
    <row r="140" spans="1:11">
      <c r="A140" s="1" t="s">
        <v>202</v>
      </c>
      <c r="B140" s="1" t="s">
        <v>233</v>
      </c>
      <c r="C140" s="2" t="s">
        <v>110</v>
      </c>
      <c r="D140" s="1" t="s">
        <v>108</v>
      </c>
      <c r="E140" s="2" t="str">
        <f t="shared" si="15"/>
        <v/>
      </c>
      <c r="F140" s="2" t="str">
        <f t="shared" si="16"/>
        <v/>
      </c>
      <c r="G140" t="str">
        <f t="shared" si="14"/>
        <v>Average Employer Assistance and Private Scholarships per Recipient, 2015–16</v>
      </c>
      <c r="H140" t="str">
        <f t="shared" si="17"/>
        <v>All full-time undergraduates</v>
      </c>
      <c r="I140" t="str">
        <f t="shared" si="18"/>
        <v>&lt;h2&gt;&lt;/h2&gt;</v>
      </c>
      <c r="J140" t="str">
        <f t="shared" si="19"/>
        <v>&lt;h3&gt;&lt;/h3&gt;</v>
      </c>
      <c r="K140" t="str">
        <f t="shared" si="20"/>
        <v>&lt;p&gt;Average Employer Assistance and Private Scholarships per Recipient, 2015–16&lt;/p&gt;</v>
      </c>
    </row>
    <row r="141" spans="1:11">
      <c r="A141" s="1" t="s">
        <v>202</v>
      </c>
      <c r="B141" s="1" t="s">
        <v>233</v>
      </c>
      <c r="C141" s="2" t="s">
        <v>110</v>
      </c>
      <c r="D141" s="1" t="s">
        <v>86</v>
      </c>
      <c r="E141" s="2" t="str">
        <f t="shared" si="15"/>
        <v/>
      </c>
      <c r="F141" s="2" t="str">
        <f t="shared" si="16"/>
        <v/>
      </c>
      <c r="G141" t="str">
        <f t="shared" si="14"/>
        <v/>
      </c>
      <c r="H141" t="str">
        <f t="shared" si="17"/>
        <v>Dependency status</v>
      </c>
      <c r="I141" t="str">
        <f t="shared" si="18"/>
        <v>&lt;h2&gt;&lt;/h2&gt;</v>
      </c>
      <c r="J141" t="str">
        <f t="shared" si="19"/>
        <v>&lt;h3&gt;&lt;/h3&gt;</v>
      </c>
      <c r="K141" t="str">
        <f t="shared" si="20"/>
        <v>&lt;p&gt;&lt;/p&gt;</v>
      </c>
    </row>
    <row r="142" spans="1:11">
      <c r="A142" s="1" t="s">
        <v>202</v>
      </c>
      <c r="B142" s="1" t="s">
        <v>233</v>
      </c>
      <c r="C142" s="2" t="s">
        <v>110</v>
      </c>
      <c r="D142" s="1" t="s">
        <v>95</v>
      </c>
      <c r="E142" s="2" t="str">
        <f t="shared" si="15"/>
        <v/>
      </c>
      <c r="F142" s="2" t="str">
        <f t="shared" si="16"/>
        <v/>
      </c>
      <c r="G142" t="str">
        <f t="shared" si="14"/>
        <v/>
      </c>
      <c r="H142" t="str">
        <f t="shared" si="17"/>
        <v>Institutional sector</v>
      </c>
      <c r="I142" t="str">
        <f t="shared" si="18"/>
        <v>&lt;h2&gt;&lt;/h2&gt;</v>
      </c>
      <c r="J142" t="str">
        <f t="shared" si="19"/>
        <v>&lt;h3&gt;&lt;/h3&gt;</v>
      </c>
      <c r="K142" t="str">
        <f t="shared" si="20"/>
        <v>&lt;p&gt;&lt;/p&gt;</v>
      </c>
    </row>
    <row r="143" spans="1:11">
      <c r="A143" s="1" t="s">
        <v>202</v>
      </c>
      <c r="B143" s="1" t="s">
        <v>233</v>
      </c>
      <c r="C143" s="2" t="s">
        <v>110</v>
      </c>
      <c r="D143" s="1" t="s">
        <v>85</v>
      </c>
      <c r="E143" s="2" t="str">
        <f t="shared" si="15"/>
        <v/>
      </c>
      <c r="F143" s="2" t="str">
        <f t="shared" si="16"/>
        <v/>
      </c>
      <c r="G143" t="str">
        <f t="shared" si="14"/>
        <v/>
      </c>
      <c r="H143" t="str">
        <f t="shared" si="17"/>
        <v>Dependent students' parental income</v>
      </c>
      <c r="I143" t="str">
        <f t="shared" si="18"/>
        <v>&lt;h2&gt;&lt;/h2&gt;</v>
      </c>
      <c r="J143" t="str">
        <f t="shared" si="19"/>
        <v>&lt;h3&gt;&lt;/h3&gt;</v>
      </c>
      <c r="K143" t="str">
        <f t="shared" si="20"/>
        <v>&lt;p&gt;&lt;/p&gt;</v>
      </c>
    </row>
    <row r="144" spans="1:11">
      <c r="A144" s="1" t="s">
        <v>202</v>
      </c>
      <c r="B144" s="1" t="s">
        <v>233</v>
      </c>
      <c r="C144" s="1" t="s">
        <v>111</v>
      </c>
      <c r="D144" s="1" t="s">
        <v>108</v>
      </c>
      <c r="E144" s="2" t="str">
        <f t="shared" si="15"/>
        <v/>
      </c>
      <c r="F144" s="2" t="str">
        <f t="shared" si="16"/>
        <v/>
      </c>
      <c r="G144" t="str">
        <f t="shared" si="14"/>
        <v>Private Scholarships per Recipient, 2015–16</v>
      </c>
      <c r="H144" t="str">
        <f t="shared" si="17"/>
        <v>All full-time undergraduates</v>
      </c>
      <c r="I144" t="str">
        <f t="shared" si="18"/>
        <v>&lt;h2&gt;&lt;/h2&gt;</v>
      </c>
      <c r="J144" t="str">
        <f t="shared" si="19"/>
        <v>&lt;h3&gt;&lt;/h3&gt;</v>
      </c>
      <c r="K144" t="str">
        <f t="shared" si="20"/>
        <v>&lt;p&gt;Private Scholarships per Recipient, 2015–16&lt;/p&gt;</v>
      </c>
    </row>
    <row r="145" spans="1:11">
      <c r="A145" s="1" t="s">
        <v>202</v>
      </c>
      <c r="B145" s="1" t="s">
        <v>233</v>
      </c>
      <c r="C145" s="1" t="s">
        <v>111</v>
      </c>
      <c r="D145" s="1" t="s">
        <v>86</v>
      </c>
      <c r="E145" s="2" t="str">
        <f t="shared" si="15"/>
        <v/>
      </c>
      <c r="F145" s="2" t="str">
        <f t="shared" si="16"/>
        <v/>
      </c>
      <c r="G145" t="str">
        <f t="shared" si="14"/>
        <v/>
      </c>
      <c r="H145" t="str">
        <f t="shared" si="17"/>
        <v>Dependency status</v>
      </c>
      <c r="I145" t="str">
        <f t="shared" si="18"/>
        <v>&lt;h2&gt;&lt;/h2&gt;</v>
      </c>
      <c r="J145" t="str">
        <f t="shared" si="19"/>
        <v>&lt;h3&gt;&lt;/h3&gt;</v>
      </c>
      <c r="K145" t="str">
        <f t="shared" si="20"/>
        <v>&lt;p&gt;&lt;/p&gt;</v>
      </c>
    </row>
    <row r="146" spans="1:11">
      <c r="A146" s="1" t="s">
        <v>202</v>
      </c>
      <c r="B146" s="1" t="s">
        <v>233</v>
      </c>
      <c r="C146" s="1" t="s">
        <v>111</v>
      </c>
      <c r="D146" s="1" t="s">
        <v>95</v>
      </c>
      <c r="E146" s="2" t="str">
        <f t="shared" si="15"/>
        <v/>
      </c>
      <c r="F146" s="2" t="str">
        <f t="shared" si="16"/>
        <v/>
      </c>
      <c r="G146" t="str">
        <f t="shared" ref="G146:G209" si="21">IF(C146="",D146,IF(C146&lt;&gt;C145,C146,""))</f>
        <v/>
      </c>
      <c r="H146" t="str">
        <f t="shared" si="17"/>
        <v>Institutional sector</v>
      </c>
      <c r="I146" t="str">
        <f t="shared" si="18"/>
        <v>&lt;h2&gt;&lt;/h2&gt;</v>
      </c>
      <c r="J146" t="str">
        <f t="shared" si="19"/>
        <v>&lt;h3&gt;&lt;/h3&gt;</v>
      </c>
      <c r="K146" t="str">
        <f t="shared" si="20"/>
        <v>&lt;p&gt;&lt;/p&gt;</v>
      </c>
    </row>
    <row r="147" spans="1:11">
      <c r="A147" s="1" t="s">
        <v>202</v>
      </c>
      <c r="B147" s="1" t="s">
        <v>233</v>
      </c>
      <c r="C147" s="1" t="s">
        <v>111</v>
      </c>
      <c r="D147" s="1" t="s">
        <v>85</v>
      </c>
      <c r="E147" s="2" t="str">
        <f t="shared" si="15"/>
        <v/>
      </c>
      <c r="F147" s="2" t="str">
        <f t="shared" si="16"/>
        <v/>
      </c>
      <c r="G147" t="str">
        <f t="shared" si="21"/>
        <v/>
      </c>
      <c r="H147" t="str">
        <f t="shared" si="17"/>
        <v>Dependent students' parental income</v>
      </c>
      <c r="I147" t="str">
        <f t="shared" si="18"/>
        <v>&lt;h2&gt;&lt;/h2&gt;</v>
      </c>
      <c r="J147" t="str">
        <f t="shared" si="19"/>
        <v>&lt;h3&gt;&lt;/h3&gt;</v>
      </c>
      <c r="K147" t="str">
        <f t="shared" si="20"/>
        <v>&lt;p&gt;&lt;/p&gt;</v>
      </c>
    </row>
    <row r="148" spans="1:11">
      <c r="A148" s="1" t="s">
        <v>202</v>
      </c>
      <c r="B148" s="1" t="s">
        <v>203</v>
      </c>
      <c r="C148" s="1"/>
      <c r="D148" s="3" t="s">
        <v>112</v>
      </c>
      <c r="E148" s="2" t="str">
        <f t="shared" si="15"/>
        <v/>
      </c>
      <c r="F148" s="2" t="str">
        <f t="shared" si="16"/>
        <v>Tax Benefits</v>
      </c>
      <c r="G148" t="str">
        <f t="shared" si="21"/>
        <v>Federal Education Tax Credits and Deductions, 1998–2016</v>
      </c>
      <c r="H148" t="str">
        <f t="shared" si="17"/>
        <v/>
      </c>
      <c r="I148" t="str">
        <f t="shared" si="18"/>
        <v>&lt;h2&gt;&lt;/h2&gt;</v>
      </c>
      <c r="J148" t="str">
        <f t="shared" si="19"/>
        <v>&lt;h3&gt;Tax Benefits&lt;/h3&gt;</v>
      </c>
      <c r="K148" t="str">
        <f t="shared" si="20"/>
        <v>&lt;p&gt;Federal Education Tax Credits and Deductions, 1998–2016&lt;/p&gt;</v>
      </c>
    </row>
    <row r="149" spans="1:11">
      <c r="A149" s="1" t="s">
        <v>202</v>
      </c>
      <c r="B149" s="1" t="s">
        <v>203</v>
      </c>
      <c r="C149" s="1"/>
      <c r="D149" s="3" t="s">
        <v>113</v>
      </c>
      <c r="E149" s="2" t="str">
        <f t="shared" si="15"/>
        <v/>
      </c>
      <c r="F149" s="2" t="str">
        <f t="shared" si="16"/>
        <v/>
      </c>
      <c r="G149" t="str">
        <f t="shared" si="21"/>
        <v>Distribution of Tax Credits and Deductions by Adjusted Gross Income, 2016</v>
      </c>
      <c r="H149" t="str">
        <f t="shared" si="17"/>
        <v/>
      </c>
      <c r="I149" t="str">
        <f t="shared" si="18"/>
        <v>&lt;h2&gt;&lt;/h2&gt;</v>
      </c>
      <c r="J149" t="str">
        <f t="shared" si="19"/>
        <v>&lt;h3&gt;&lt;/h3&gt;</v>
      </c>
      <c r="K149" t="str">
        <f t="shared" si="20"/>
        <v>&lt;p&gt;Distribution of Tax Credits and Deductions by Adjusted Gross Income, 2016&lt;/p&gt;</v>
      </c>
    </row>
    <row r="150" spans="1:11">
      <c r="A150" s="3" t="s">
        <v>204</v>
      </c>
      <c r="B150" s="3" t="s">
        <v>234</v>
      </c>
      <c r="C150" s="3" t="s">
        <v>114</v>
      </c>
      <c r="D150" s="3" t="s">
        <v>115</v>
      </c>
      <c r="E150" s="2" t="str">
        <f t="shared" si="15"/>
        <v>Covering Expenses</v>
      </c>
      <c r="F150" s="2" t="str">
        <f t="shared" si="16"/>
        <v>Pre-college Income</v>
      </c>
      <c r="G150" t="str">
        <f t="shared" si="21"/>
        <v>Median Total Income of Families by Race or Ethnicity, Geographic Region, and Age, 2016</v>
      </c>
      <c r="H150" t="str">
        <f t="shared" si="17"/>
        <v>All families</v>
      </c>
      <c r="I150" t="str">
        <f t="shared" si="18"/>
        <v>&lt;h2&gt;Covering Expenses&lt;/h2&gt;</v>
      </c>
      <c r="J150" t="str">
        <f t="shared" si="19"/>
        <v>&lt;h3&gt;Pre-college Income&lt;/h3&gt;</v>
      </c>
      <c r="K150" t="str">
        <f t="shared" si="20"/>
        <v>&lt;p&gt;Median Total Income of Families by Race or Ethnicity, Geographic Region, and Age, 2016&lt;/p&gt;</v>
      </c>
    </row>
    <row r="151" spans="1:11">
      <c r="A151" s="3" t="s">
        <v>204</v>
      </c>
      <c r="B151" s="3" t="s">
        <v>234</v>
      </c>
      <c r="C151" s="3" t="s">
        <v>114</v>
      </c>
      <c r="D151" s="3" t="s">
        <v>116</v>
      </c>
      <c r="E151" s="2" t="str">
        <f t="shared" si="15"/>
        <v/>
      </c>
      <c r="F151" s="2" t="str">
        <f t="shared" si="16"/>
        <v/>
      </c>
      <c r="G151" t="str">
        <f t="shared" si="21"/>
        <v/>
      </c>
      <c r="H151" t="str">
        <f t="shared" si="17"/>
        <v>Race and ethnicity</v>
      </c>
      <c r="I151" t="str">
        <f t="shared" si="18"/>
        <v>&lt;h2&gt;&lt;/h2&gt;</v>
      </c>
      <c r="J151" t="str">
        <f t="shared" si="19"/>
        <v>&lt;h3&gt;&lt;/h3&gt;</v>
      </c>
      <c r="K151" t="str">
        <f t="shared" si="20"/>
        <v>&lt;p&gt;&lt;/p&gt;</v>
      </c>
    </row>
    <row r="152" spans="1:11">
      <c r="A152" s="3" t="s">
        <v>204</v>
      </c>
      <c r="B152" s="3" t="s">
        <v>234</v>
      </c>
      <c r="C152" s="3" t="s">
        <v>117</v>
      </c>
      <c r="D152" s="3" t="s">
        <v>118</v>
      </c>
      <c r="E152" s="2" t="str">
        <f t="shared" si="15"/>
        <v/>
      </c>
      <c r="F152" s="2" t="str">
        <f t="shared" si="16"/>
        <v/>
      </c>
      <c r="G152" t="str">
        <f t="shared" si="21"/>
        <v>Median Total Income of Families by Race or Ethnicity, Geographic Region, and Age, 20166</v>
      </c>
      <c r="H152" t="str">
        <f t="shared" si="17"/>
        <v>Geographic region</v>
      </c>
      <c r="I152" t="str">
        <f t="shared" si="18"/>
        <v>&lt;h2&gt;&lt;/h2&gt;</v>
      </c>
      <c r="J152" t="str">
        <f t="shared" si="19"/>
        <v>&lt;h3&gt;&lt;/h3&gt;</v>
      </c>
      <c r="K152" t="str">
        <f t="shared" si="20"/>
        <v>&lt;p&gt;Median Total Income of Families by Race or Ethnicity, Geographic Region, and Age, 20166&lt;/p&gt;</v>
      </c>
    </row>
    <row r="153" spans="1:11">
      <c r="A153" s="3" t="s">
        <v>204</v>
      </c>
      <c r="B153" s="3" t="s">
        <v>234</v>
      </c>
      <c r="C153" s="3" t="s">
        <v>114</v>
      </c>
      <c r="D153" s="3" t="s">
        <v>119</v>
      </c>
      <c r="E153" s="2" t="str">
        <f t="shared" si="15"/>
        <v/>
      </c>
      <c r="F153" s="2" t="str">
        <f t="shared" si="16"/>
        <v/>
      </c>
      <c r="G153" t="str">
        <f t="shared" si="21"/>
        <v>Median Total Income of Families by Race or Ethnicity, Geographic Region, and Age, 2016</v>
      </c>
      <c r="H153" t="str">
        <f t="shared" si="17"/>
        <v>Age category</v>
      </c>
      <c r="I153" t="str">
        <f t="shared" si="18"/>
        <v>&lt;h2&gt;&lt;/h2&gt;</v>
      </c>
      <c r="J153" t="str">
        <f t="shared" si="19"/>
        <v>&lt;h3&gt;&lt;/h3&gt;</v>
      </c>
      <c r="K153" t="str">
        <f t="shared" si="20"/>
        <v>&lt;p&gt;Median Total Income of Families by Race or Ethnicity, Geographic Region, and Age, 2016&lt;/p&gt;</v>
      </c>
    </row>
    <row r="154" spans="1:11">
      <c r="A154" s="3" t="s">
        <v>204</v>
      </c>
      <c r="B154" s="3" t="s">
        <v>234</v>
      </c>
      <c r="C154" s="3"/>
      <c r="D154" s="6" t="s">
        <v>120</v>
      </c>
      <c r="E154" s="2" t="str">
        <f t="shared" si="15"/>
        <v/>
      </c>
      <c r="F154" s="2" t="str">
        <f t="shared" si="16"/>
        <v/>
      </c>
      <c r="G154" t="str">
        <f t="shared" si="21"/>
        <v>Median Total Income of Families by Education Level, 2017</v>
      </c>
      <c r="H154" t="str">
        <f t="shared" si="17"/>
        <v/>
      </c>
      <c r="I154" t="str">
        <f t="shared" si="18"/>
        <v>&lt;h2&gt;&lt;/h2&gt;</v>
      </c>
      <c r="J154" t="str">
        <f t="shared" si="19"/>
        <v>&lt;h3&gt;&lt;/h3&gt;</v>
      </c>
      <c r="K154" t="str">
        <f t="shared" si="20"/>
        <v>&lt;p&gt;Median Total Income of Families by Education Level, 2017&lt;/p&gt;</v>
      </c>
    </row>
    <row r="155" spans="1:11">
      <c r="A155" s="3" t="s">
        <v>204</v>
      </c>
      <c r="B155" s="3" t="s">
        <v>234</v>
      </c>
      <c r="C155" s="3"/>
      <c r="D155" s="3" t="s">
        <v>121</v>
      </c>
      <c r="E155" s="2" t="str">
        <f t="shared" si="15"/>
        <v/>
      </c>
      <c r="F155" s="2" t="str">
        <f t="shared" si="16"/>
        <v/>
      </c>
      <c r="G155" t="str">
        <f t="shared" si="21"/>
        <v>Median Family Income by State, Families with Children Ages 15 to 17</v>
      </c>
      <c r="H155" t="str">
        <f t="shared" si="17"/>
        <v/>
      </c>
      <c r="I155" t="str">
        <f t="shared" si="18"/>
        <v>&lt;h2&gt;&lt;/h2&gt;</v>
      </c>
      <c r="J155" t="str">
        <f t="shared" si="19"/>
        <v>&lt;h3&gt;&lt;/h3&gt;</v>
      </c>
      <c r="K155" t="str">
        <f t="shared" si="20"/>
        <v>&lt;p&gt;Median Family Income by State, Families with Children Ages 15 to 17&lt;/p&gt;</v>
      </c>
    </row>
    <row r="156" spans="1:11">
      <c r="A156" s="3" t="s">
        <v>204</v>
      </c>
      <c r="B156" s="3" t="s">
        <v>234</v>
      </c>
      <c r="C156" s="3"/>
      <c r="D156" s="3" t="s">
        <v>122</v>
      </c>
      <c r="E156" s="2" t="str">
        <f t="shared" si="15"/>
        <v/>
      </c>
      <c r="F156" s="2" t="str">
        <f t="shared" si="16"/>
        <v/>
      </c>
      <c r="G156" t="str">
        <f t="shared" si="21"/>
        <v>Median Income of Families by Age Group in 2017 Dollars, 1987 to 2017</v>
      </c>
      <c r="H156" t="str">
        <f t="shared" si="17"/>
        <v/>
      </c>
      <c r="I156" t="str">
        <f t="shared" si="18"/>
        <v>&lt;h2&gt;&lt;/h2&gt;</v>
      </c>
      <c r="J156" t="str">
        <f t="shared" si="19"/>
        <v>&lt;h3&gt;&lt;/h3&gt;</v>
      </c>
      <c r="K156" t="str">
        <f t="shared" si="20"/>
        <v>&lt;p&gt;Median Income of Families by Age Group in 2017 Dollars, 1987 to 2017&lt;/p&gt;</v>
      </c>
    </row>
    <row r="157" spans="1:11">
      <c r="A157" s="3" t="s">
        <v>204</v>
      </c>
      <c r="B157" s="3" t="s">
        <v>234</v>
      </c>
      <c r="C157" s="3"/>
      <c r="D157" s="3" t="s">
        <v>123</v>
      </c>
      <c r="E157" s="2" t="str">
        <f t="shared" si="15"/>
        <v/>
      </c>
      <c r="F157" s="2" t="str">
        <f t="shared" si="16"/>
        <v/>
      </c>
      <c r="G157" t="str">
        <f t="shared" si="21"/>
        <v xml:space="preserve">Median Income over Time of Families 45-to-54-Year-Olds </v>
      </c>
      <c r="H157" t="str">
        <f t="shared" si="17"/>
        <v/>
      </c>
      <c r="I157" t="str">
        <f t="shared" si="18"/>
        <v>&lt;h2&gt;&lt;/h2&gt;</v>
      </c>
      <c r="J157" t="str">
        <f t="shared" si="19"/>
        <v>&lt;h3&gt;&lt;/h3&gt;</v>
      </c>
      <c r="K157" t="str">
        <f t="shared" si="20"/>
        <v>&lt;p&gt;Median Income over Time of Families 45-to-54-Year-Olds &lt;/p&gt;</v>
      </c>
    </row>
    <row r="158" spans="1:11">
      <c r="A158" s="1" t="s">
        <v>204</v>
      </c>
      <c r="B158" s="1" t="s">
        <v>235</v>
      </c>
      <c r="C158" s="1"/>
      <c r="D158" s="1" t="s">
        <v>124</v>
      </c>
      <c r="E158" s="2" t="str">
        <f t="shared" si="15"/>
        <v/>
      </c>
      <c r="F158" s="2" t="str">
        <f t="shared" si="16"/>
        <v>Savings</v>
      </c>
      <c r="G158" t="str">
        <f t="shared" si="21"/>
        <v>Personal Savings Rate, 1959–2018</v>
      </c>
      <c r="H158" t="str">
        <f t="shared" si="17"/>
        <v/>
      </c>
      <c r="I158" t="str">
        <f t="shared" si="18"/>
        <v>&lt;h2&gt;&lt;/h2&gt;</v>
      </c>
      <c r="J158" t="str">
        <f t="shared" si="19"/>
        <v>&lt;h3&gt;Savings&lt;/h3&gt;</v>
      </c>
      <c r="K158" t="str">
        <f t="shared" si="20"/>
        <v>&lt;p&gt;Personal Savings Rate, 1959–2018&lt;/p&gt;</v>
      </c>
    </row>
    <row r="159" spans="1:11">
      <c r="A159" s="1" t="s">
        <v>204</v>
      </c>
      <c r="B159" s="1" t="s">
        <v>235</v>
      </c>
      <c r="C159" s="1"/>
      <c r="D159" s="1" t="s">
        <v>125</v>
      </c>
      <c r="E159" s="2" t="str">
        <f t="shared" si="15"/>
        <v/>
      </c>
      <c r="F159" s="2" t="str">
        <f t="shared" si="16"/>
        <v/>
      </c>
      <c r="G159" t="str">
        <f t="shared" si="21"/>
        <v>Effect of Savings on Expected Family Contribution</v>
      </c>
      <c r="H159" t="str">
        <f t="shared" si="17"/>
        <v/>
      </c>
      <c r="I159" t="str">
        <f t="shared" si="18"/>
        <v>&lt;h2&gt;&lt;/h2&gt;</v>
      </c>
      <c r="J159" t="str">
        <f t="shared" si="19"/>
        <v>&lt;h3&gt;&lt;/h3&gt;</v>
      </c>
      <c r="K159" t="str">
        <f t="shared" si="20"/>
        <v>&lt;p&gt;Effect of Savings on Expected Family Contribution&lt;/p&gt;</v>
      </c>
    </row>
    <row r="160" spans="1:11">
      <c r="A160" s="1" t="s">
        <v>204</v>
      </c>
      <c r="B160" s="1" t="s">
        <v>235</v>
      </c>
      <c r="C160" s="1"/>
      <c r="D160" s="1" t="s">
        <v>126</v>
      </c>
      <c r="E160" s="2" t="str">
        <f t="shared" si="15"/>
        <v/>
      </c>
      <c r="F160" s="2" t="str">
        <f t="shared" si="16"/>
        <v/>
      </c>
      <c r="G160" t="str">
        <f t="shared" si="21"/>
        <v>Median Net Worth of Families, by Family Type, 1989–2016</v>
      </c>
      <c r="H160" t="str">
        <f t="shared" si="17"/>
        <v/>
      </c>
      <c r="I160" t="str">
        <f t="shared" si="18"/>
        <v>&lt;h2&gt;&lt;/h2&gt;</v>
      </c>
      <c r="J160" t="str">
        <f t="shared" si="19"/>
        <v>&lt;h3&gt;&lt;/h3&gt;</v>
      </c>
      <c r="K160" t="str">
        <f t="shared" si="20"/>
        <v>&lt;p&gt;Median Net Worth of Families, by Family Type, 1989–2016&lt;/p&gt;</v>
      </c>
    </row>
    <row r="161" spans="1:11">
      <c r="A161" s="1" t="s">
        <v>204</v>
      </c>
      <c r="B161" s="1" t="s">
        <v>235</v>
      </c>
      <c r="C161" s="1"/>
      <c r="D161" s="1" t="s">
        <v>127</v>
      </c>
      <c r="E161" s="2" t="str">
        <f t="shared" si="15"/>
        <v/>
      </c>
      <c r="F161" s="2" t="str">
        <f t="shared" si="16"/>
        <v/>
      </c>
      <c r="G161" t="str">
        <f t="shared" si="21"/>
        <v>Distribution of Net Worth by Family Income Groups, 2015</v>
      </c>
      <c r="H161" t="str">
        <f t="shared" si="17"/>
        <v/>
      </c>
      <c r="I161" t="str">
        <f t="shared" si="18"/>
        <v>&lt;h2&gt;&lt;/h2&gt;</v>
      </c>
      <c r="J161" t="str">
        <f t="shared" si="19"/>
        <v>&lt;h3&gt;&lt;/h3&gt;</v>
      </c>
      <c r="K161" t="str">
        <f t="shared" si="20"/>
        <v>&lt;p&gt;Distribution of Net Worth by Family Income Groups, 2015&lt;/p&gt;</v>
      </c>
    </row>
    <row r="162" spans="1:11">
      <c r="A162" s="1" t="s">
        <v>204</v>
      </c>
      <c r="B162" s="1" t="s">
        <v>235</v>
      </c>
      <c r="C162" s="1"/>
      <c r="D162" s="1" t="s">
        <v>128</v>
      </c>
      <c r="E162" s="2" t="str">
        <f t="shared" si="15"/>
        <v/>
      </c>
      <c r="F162" s="2" t="str">
        <f t="shared" si="16"/>
        <v/>
      </c>
      <c r="G162" t="str">
        <f t="shared" si="21"/>
        <v>Median Net Worth of Families by Race or Ethnicity, 1989–2016</v>
      </c>
      <c r="H162" t="str">
        <f t="shared" si="17"/>
        <v/>
      </c>
      <c r="I162" t="str">
        <f t="shared" si="18"/>
        <v>&lt;h2&gt;&lt;/h2&gt;</v>
      </c>
      <c r="J162" t="str">
        <f t="shared" si="19"/>
        <v>&lt;h3&gt;&lt;/h3&gt;</v>
      </c>
      <c r="K162" t="str">
        <f t="shared" si="20"/>
        <v>&lt;p&gt;Median Net Worth of Families by Race or Ethnicity, 1989–2016&lt;/p&gt;</v>
      </c>
    </row>
    <row r="163" spans="1:11">
      <c r="A163" s="1" t="s">
        <v>204</v>
      </c>
      <c r="B163" s="1" t="s">
        <v>235</v>
      </c>
      <c r="C163" s="1"/>
      <c r="D163" s="1" t="s">
        <v>129</v>
      </c>
      <c r="E163" s="2" t="str">
        <f t="shared" si="15"/>
        <v/>
      </c>
      <c r="F163" s="2" t="str">
        <f t="shared" si="16"/>
        <v/>
      </c>
      <c r="G163" t="str">
        <f t="shared" si="21"/>
        <v>Median Net Worth of Families by Parents’ Highest Educational Attainment, 1989–2016</v>
      </c>
      <c r="H163" t="str">
        <f t="shared" si="17"/>
        <v/>
      </c>
      <c r="I163" t="str">
        <f t="shared" si="18"/>
        <v>&lt;h2&gt;&lt;/h2&gt;</v>
      </c>
      <c r="J163" t="str">
        <f t="shared" si="19"/>
        <v>&lt;h3&gt;&lt;/h3&gt;</v>
      </c>
      <c r="K163" t="str">
        <f t="shared" si="20"/>
        <v>&lt;p&gt;Median Net Worth of Families by Parents’ Highest Educational Attainment, 1989–2016&lt;/p&gt;</v>
      </c>
    </row>
    <row r="164" spans="1:11">
      <c r="A164" s="1" t="s">
        <v>204</v>
      </c>
      <c r="B164" s="1" t="s">
        <v>235</v>
      </c>
      <c r="C164" s="1"/>
      <c r="D164" s="1" t="s">
        <v>130</v>
      </c>
      <c r="E164" s="2" t="str">
        <f t="shared" si="15"/>
        <v/>
      </c>
      <c r="F164" s="2" t="str">
        <f t="shared" si="16"/>
        <v/>
      </c>
      <c r="G164" t="str">
        <f t="shared" si="21"/>
        <v>Number of 529 College Savings Accounts, in 2018 Dollars</v>
      </c>
      <c r="H164" t="str">
        <f t="shared" si="17"/>
        <v/>
      </c>
      <c r="I164" t="str">
        <f t="shared" si="18"/>
        <v>&lt;h2&gt;&lt;/h2&gt;</v>
      </c>
      <c r="J164" t="str">
        <f t="shared" si="19"/>
        <v>&lt;h3&gt;&lt;/h3&gt;</v>
      </c>
      <c r="K164" t="str">
        <f t="shared" si="20"/>
        <v>&lt;p&gt;Number of 529 College Savings Accounts, in 2018 Dollars&lt;/p&gt;</v>
      </c>
    </row>
    <row r="165" spans="1:11">
      <c r="A165" s="1" t="s">
        <v>204</v>
      </c>
      <c r="B165" s="1" t="s">
        <v>235</v>
      </c>
      <c r="D165" s="1" t="s">
        <v>131</v>
      </c>
      <c r="E165" s="2" t="str">
        <f t="shared" si="15"/>
        <v/>
      </c>
      <c r="F165" s="2" t="str">
        <f t="shared" si="16"/>
        <v/>
      </c>
      <c r="G165" t="str">
        <f t="shared" si="21"/>
        <v>Average Account Size of 529 College Savings Accounts</v>
      </c>
      <c r="H165" t="str">
        <f t="shared" si="17"/>
        <v/>
      </c>
      <c r="I165" t="str">
        <f t="shared" si="18"/>
        <v>&lt;h2&gt;&lt;/h2&gt;</v>
      </c>
      <c r="J165" t="str">
        <f t="shared" si="19"/>
        <v>&lt;h3&gt;&lt;/h3&gt;</v>
      </c>
      <c r="K165" t="str">
        <f t="shared" si="20"/>
        <v>&lt;p&gt;Average Account Size of 529 College Savings Accounts&lt;/p&gt;</v>
      </c>
    </row>
    <row r="166" spans="1:11">
      <c r="A166" s="1" t="s">
        <v>204</v>
      </c>
      <c r="B166" s="1" t="s">
        <v>235</v>
      </c>
      <c r="C166" s="1"/>
      <c r="D166" s="1" t="s">
        <v>132</v>
      </c>
      <c r="E166" s="2" t="str">
        <f t="shared" si="15"/>
        <v/>
      </c>
      <c r="F166" s="2" t="str">
        <f t="shared" si="16"/>
        <v/>
      </c>
      <c r="G166" t="str">
        <f t="shared" si="21"/>
        <v>Number of College Savings Plan Withdrawals as a Percentage of All Postsecondary Students</v>
      </c>
      <c r="H166" t="str">
        <f t="shared" si="17"/>
        <v/>
      </c>
      <c r="I166" t="str">
        <f t="shared" si="18"/>
        <v>&lt;h2&gt;&lt;/h2&gt;</v>
      </c>
      <c r="J166" t="str">
        <f t="shared" si="19"/>
        <v>&lt;h3&gt;&lt;/h3&gt;</v>
      </c>
      <c r="K166" t="str">
        <f t="shared" si="20"/>
        <v>&lt;p&gt;Number of College Savings Plan Withdrawals as a Percentage of All Postsecondary Students&lt;/p&gt;</v>
      </c>
    </row>
    <row r="167" spans="1:11">
      <c r="A167" s="1" t="s">
        <v>204</v>
      </c>
      <c r="B167" s="1" t="s">
        <v>236</v>
      </c>
      <c r="C167" s="5"/>
      <c r="D167" s="13" t="s">
        <v>133</v>
      </c>
      <c r="E167" s="2" t="str">
        <f t="shared" si="15"/>
        <v/>
      </c>
      <c r="F167" s="2" t="str">
        <f t="shared" si="16"/>
        <v>Working During College</v>
      </c>
      <c r="G167" t="str">
        <f t="shared" si="21"/>
        <v>Earnings from 800 Hours of Work at the Minimum Wage Compared with Average Published Tuition and Fees and Total Charges at Public Four-Year Institutions over Time</v>
      </c>
      <c r="H167" t="str">
        <f t="shared" si="17"/>
        <v/>
      </c>
      <c r="I167" t="str">
        <f t="shared" si="18"/>
        <v>&lt;h2&gt;&lt;/h2&gt;</v>
      </c>
      <c r="J167" t="str">
        <f t="shared" si="19"/>
        <v>&lt;h3&gt;Working During College&lt;/h3&gt;</v>
      </c>
      <c r="K167" t="str">
        <f t="shared" si="20"/>
        <v>&lt;p&gt;Earnings from 800 Hours of Work at the Minimum Wage Compared with Average Published Tuition and Fees and Total Charges at Public Four-Year Institutions over Time&lt;/p&gt;</v>
      </c>
    </row>
    <row r="168" spans="1:11">
      <c r="A168" s="1" t="s">
        <v>204</v>
      </c>
      <c r="B168" s="1" t="s">
        <v>236</v>
      </c>
      <c r="C168" s="1"/>
      <c r="D168" s="1" t="s">
        <v>134</v>
      </c>
      <c r="E168" s="2" t="str">
        <f t="shared" si="15"/>
        <v/>
      </c>
      <c r="F168" s="2" t="str">
        <f t="shared" si="16"/>
        <v/>
      </c>
      <c r="G168" t="str">
        <f t="shared" si="21"/>
        <v>Federal Minimum Wage, 1946–2018, 2018 Dollars</v>
      </c>
      <c r="H168" t="str">
        <f t="shared" si="17"/>
        <v/>
      </c>
      <c r="I168" t="str">
        <f t="shared" si="18"/>
        <v>&lt;h2&gt;&lt;/h2&gt;</v>
      </c>
      <c r="J168" t="str">
        <f t="shared" si="19"/>
        <v>&lt;h3&gt;&lt;/h3&gt;</v>
      </c>
      <c r="K168" t="str">
        <f t="shared" si="20"/>
        <v>&lt;p&gt;Federal Minimum Wage, 1946–2018, 2018 Dollars&lt;/p&gt;</v>
      </c>
    </row>
    <row r="169" spans="1:11">
      <c r="A169" s="1" t="s">
        <v>204</v>
      </c>
      <c r="B169" s="1" t="s">
        <v>236</v>
      </c>
      <c r="C169" s="1"/>
      <c r="D169" s="13" t="s">
        <v>135</v>
      </c>
      <c r="E169" s="2" t="str">
        <f t="shared" si="15"/>
        <v/>
      </c>
      <c r="F169" s="2" t="str">
        <f t="shared" si="16"/>
        <v/>
      </c>
      <c r="G169" t="str">
        <f t="shared" si="21"/>
        <v>State Minimum Wages Higher Than the Federal Minimum Wage, January 1, 2019</v>
      </c>
      <c r="H169" t="str">
        <f t="shared" si="17"/>
        <v/>
      </c>
      <c r="I169" t="str">
        <f t="shared" si="18"/>
        <v>&lt;h2&gt;&lt;/h2&gt;</v>
      </c>
      <c r="J169" t="str">
        <f t="shared" si="19"/>
        <v>&lt;h3&gt;&lt;/h3&gt;</v>
      </c>
      <c r="K169" t="str">
        <f t="shared" si="20"/>
        <v>&lt;p&gt;State Minimum Wages Higher Than the Federal Minimum Wage, January 1, 2019&lt;/p&gt;</v>
      </c>
    </row>
    <row r="170" spans="1:11">
      <c r="A170" s="1" t="s">
        <v>204</v>
      </c>
      <c r="B170" s="1" t="s">
        <v>236</v>
      </c>
      <c r="C170" s="1"/>
      <c r="D170" s="1" t="s">
        <v>136</v>
      </c>
      <c r="E170" s="2" t="str">
        <f t="shared" si="15"/>
        <v/>
      </c>
      <c r="F170" s="2" t="str">
        <f t="shared" si="16"/>
        <v/>
      </c>
      <c r="G170" t="str">
        <f t="shared" si="21"/>
        <v>Distribution of Hours Worked, Full-Time Full-Year Undergraduates, 2015–16</v>
      </c>
      <c r="H170" t="str">
        <f t="shared" si="17"/>
        <v/>
      </c>
      <c r="I170" t="str">
        <f t="shared" si="18"/>
        <v>&lt;h2&gt;&lt;/h2&gt;</v>
      </c>
      <c r="J170" t="str">
        <f t="shared" si="19"/>
        <v>&lt;h3&gt;&lt;/h3&gt;</v>
      </c>
      <c r="K170" t="str">
        <f t="shared" si="20"/>
        <v>&lt;p&gt;Distribution of Hours Worked, Full-Time Full-Year Undergraduates, 2015–16&lt;/p&gt;</v>
      </c>
    </row>
    <row r="171" spans="1:11">
      <c r="A171" s="1" t="s">
        <v>204</v>
      </c>
      <c r="B171" s="1" t="s">
        <v>236</v>
      </c>
      <c r="C171" s="1"/>
      <c r="D171" s="1" t="s">
        <v>137</v>
      </c>
      <c r="E171" s="2" t="str">
        <f t="shared" si="15"/>
        <v/>
      </c>
      <c r="F171" s="2" t="str">
        <f t="shared" si="16"/>
        <v/>
      </c>
      <c r="G171" t="str">
        <f t="shared" si="21"/>
        <v>Distribution of Earnings, Full-Time Full-Year Undergraduates, 2015–16</v>
      </c>
      <c r="H171" t="str">
        <f t="shared" si="17"/>
        <v/>
      </c>
      <c r="I171" t="str">
        <f t="shared" si="18"/>
        <v>&lt;h2&gt;&lt;/h2&gt;</v>
      </c>
      <c r="J171" t="str">
        <f t="shared" si="19"/>
        <v>&lt;h3&gt;&lt;/h3&gt;</v>
      </c>
      <c r="K171" t="str">
        <f t="shared" si="20"/>
        <v>&lt;p&gt;Distribution of Earnings, Full-Time Full-Year Undergraduates, 2015–16&lt;/p&gt;</v>
      </c>
    </row>
    <row r="172" spans="1:11">
      <c r="A172" s="1" t="s">
        <v>204</v>
      </c>
      <c r="B172" s="1" t="s">
        <v>236</v>
      </c>
      <c r="C172" s="1"/>
      <c r="D172" s="1" t="s">
        <v>138</v>
      </c>
      <c r="E172" s="2" t="str">
        <f t="shared" si="15"/>
        <v/>
      </c>
      <c r="F172" s="2" t="str">
        <f t="shared" si="16"/>
        <v/>
      </c>
      <c r="G172" t="str">
        <f t="shared" si="21"/>
        <v>Share of Undergraduate Students Participating in Federal Work-Study, 2015–16</v>
      </c>
      <c r="H172" t="str">
        <f t="shared" si="17"/>
        <v/>
      </c>
      <c r="I172" t="str">
        <f t="shared" si="18"/>
        <v>&lt;h2&gt;&lt;/h2&gt;</v>
      </c>
      <c r="J172" t="str">
        <f t="shared" si="19"/>
        <v>&lt;h3&gt;&lt;/h3&gt;</v>
      </c>
      <c r="K172" t="str">
        <f t="shared" si="20"/>
        <v>&lt;p&gt;Share of Undergraduate Students Participating in Federal Work-Study, 2015–16&lt;/p&gt;</v>
      </c>
    </row>
    <row r="173" spans="1:11">
      <c r="A173" s="1" t="s">
        <v>204</v>
      </c>
      <c r="B173" s="1" t="s">
        <v>237</v>
      </c>
      <c r="C173" s="1"/>
      <c r="D173" s="1" t="s">
        <v>139</v>
      </c>
      <c r="E173" s="2" t="str">
        <f t="shared" si="15"/>
        <v/>
      </c>
      <c r="F173" s="2" t="str">
        <f t="shared" si="16"/>
        <v>Borrowing</v>
      </c>
      <c r="G173" t="str">
        <f t="shared" si="21"/>
        <v>Share of Undergraduates with Debt and Share Borrowing for the Current Year, 2015–16</v>
      </c>
      <c r="H173" t="str">
        <f t="shared" si="17"/>
        <v/>
      </c>
      <c r="I173" t="str">
        <f t="shared" si="18"/>
        <v>&lt;h2&gt;&lt;/h2&gt;</v>
      </c>
      <c r="J173" t="str">
        <f t="shared" si="19"/>
        <v>&lt;h3&gt;Borrowing&lt;/h3&gt;</v>
      </c>
      <c r="K173" t="str">
        <f t="shared" si="20"/>
        <v>&lt;p&gt;Share of Undergraduates with Debt and Share Borrowing for the Current Year, 2015–16&lt;/p&gt;</v>
      </c>
    </row>
    <row r="174" spans="1:11">
      <c r="A174" s="1" t="s">
        <v>204</v>
      </c>
      <c r="B174" s="1" t="s">
        <v>237</v>
      </c>
      <c r="C174" s="1" t="s">
        <v>140</v>
      </c>
      <c r="D174" s="1" t="s">
        <v>93</v>
      </c>
      <c r="E174" s="2" t="str">
        <f t="shared" si="15"/>
        <v/>
      </c>
      <c r="F174" s="2" t="str">
        <f t="shared" si="16"/>
        <v/>
      </c>
      <c r="G174" t="str">
        <f t="shared" si="21"/>
        <v>Annual Borrowing by Student Characteristics: Averages per Borrower and per Undergraduate Student (with Share Borrowing) in 2015–16</v>
      </c>
      <c r="H174" t="str">
        <f t="shared" si="17"/>
        <v>All undergraduates</v>
      </c>
      <c r="I174" t="str">
        <f t="shared" si="18"/>
        <v>&lt;h2&gt;&lt;/h2&gt;</v>
      </c>
      <c r="J174" t="str">
        <f t="shared" si="19"/>
        <v>&lt;h3&gt;&lt;/h3&gt;</v>
      </c>
      <c r="K174" t="str">
        <f t="shared" si="20"/>
        <v>&lt;p&gt;Annual Borrowing by Student Characteristics: Averages per Borrower and per Undergraduate Student (with Share Borrowing) in 2015–16&lt;/p&gt;</v>
      </c>
    </row>
    <row r="175" spans="1:11">
      <c r="A175" s="1" t="s">
        <v>204</v>
      </c>
      <c r="B175" s="1" t="s">
        <v>237</v>
      </c>
      <c r="C175" s="1" t="s">
        <v>141</v>
      </c>
      <c r="D175" s="1" t="s">
        <v>86</v>
      </c>
      <c r="E175" s="2" t="str">
        <f t="shared" si="15"/>
        <v/>
      </c>
      <c r="F175" s="2" t="str">
        <f t="shared" si="16"/>
        <v/>
      </c>
      <c r="G175" t="str">
        <f t="shared" si="21"/>
        <v/>
      </c>
      <c r="H175" t="str">
        <f t="shared" si="17"/>
        <v>Dependency status</v>
      </c>
      <c r="I175" t="str">
        <f t="shared" si="18"/>
        <v>&lt;h2&gt;&lt;/h2&gt;</v>
      </c>
      <c r="J175" t="str">
        <f t="shared" si="19"/>
        <v>&lt;h3&gt;&lt;/h3&gt;</v>
      </c>
      <c r="K175" t="str">
        <f t="shared" si="20"/>
        <v>&lt;p&gt;&lt;/p&gt;</v>
      </c>
    </row>
    <row r="176" spans="1:11">
      <c r="A176" s="1" t="s">
        <v>204</v>
      </c>
      <c r="B176" s="1" t="s">
        <v>237</v>
      </c>
      <c r="C176" s="1" t="s">
        <v>141</v>
      </c>
      <c r="D176" s="1" t="s">
        <v>85</v>
      </c>
      <c r="E176" s="2" t="str">
        <f t="shared" si="15"/>
        <v/>
      </c>
      <c r="F176" s="2" t="str">
        <f t="shared" si="16"/>
        <v/>
      </c>
      <c r="G176" t="str">
        <f t="shared" si="21"/>
        <v/>
      </c>
      <c r="H176" t="str">
        <f t="shared" si="17"/>
        <v>Dependent students' parental income</v>
      </c>
      <c r="I176" t="str">
        <f t="shared" si="18"/>
        <v>&lt;h2&gt;&lt;/h2&gt;</v>
      </c>
      <c r="J176" t="str">
        <f t="shared" si="19"/>
        <v>&lt;h3&gt;&lt;/h3&gt;</v>
      </c>
      <c r="K176" t="str">
        <f t="shared" si="20"/>
        <v>&lt;p&gt;&lt;/p&gt;</v>
      </c>
    </row>
    <row r="177" spans="1:11">
      <c r="A177" s="1" t="s">
        <v>204</v>
      </c>
      <c r="B177" s="1" t="s">
        <v>237</v>
      </c>
      <c r="C177" s="1" t="s">
        <v>141</v>
      </c>
      <c r="D177" s="1" t="s">
        <v>142</v>
      </c>
      <c r="E177" s="2" t="str">
        <f t="shared" si="15"/>
        <v/>
      </c>
      <c r="F177" s="2" t="str">
        <f t="shared" si="16"/>
        <v/>
      </c>
      <c r="G177" t="str">
        <f t="shared" si="21"/>
        <v/>
      </c>
      <c r="H177" t="str">
        <f t="shared" si="17"/>
        <v>Attendance pattern</v>
      </c>
      <c r="I177" t="str">
        <f t="shared" si="18"/>
        <v>&lt;h2&gt;&lt;/h2&gt;</v>
      </c>
      <c r="J177" t="str">
        <f t="shared" si="19"/>
        <v>&lt;h3&gt;&lt;/h3&gt;</v>
      </c>
      <c r="K177" t="str">
        <f t="shared" si="20"/>
        <v>&lt;p&gt;&lt;/p&gt;</v>
      </c>
    </row>
    <row r="178" spans="1:11">
      <c r="A178" s="1" t="s">
        <v>204</v>
      </c>
      <c r="B178" s="1" t="s">
        <v>237</v>
      </c>
      <c r="C178" s="3"/>
      <c r="D178" s="3" t="s">
        <v>143</v>
      </c>
      <c r="E178" s="2" t="str">
        <f t="shared" si="15"/>
        <v/>
      </c>
      <c r="F178" s="2" t="str">
        <f t="shared" si="16"/>
        <v/>
      </c>
      <c r="G178" t="str">
        <f t="shared" si="21"/>
        <v>Average Federal Loans per Undergraduate Student and per Undergraduate Borrower, with Share of Undergraduates Borrowing, 2001–02 to 2017–18</v>
      </c>
      <c r="H178" t="str">
        <f t="shared" si="17"/>
        <v/>
      </c>
      <c r="I178" t="str">
        <f t="shared" si="18"/>
        <v>&lt;h2&gt;&lt;/h2&gt;</v>
      </c>
      <c r="J178" t="str">
        <f t="shared" si="19"/>
        <v>&lt;h3&gt;&lt;/h3&gt;</v>
      </c>
      <c r="K178" t="str">
        <f t="shared" si="20"/>
        <v>&lt;p&gt;Average Federal Loans per Undergraduate Student and per Undergraduate Borrower, with Share of Undergraduates Borrowing, 2001–02 to 2017–18&lt;/p&gt;</v>
      </c>
    </row>
    <row r="179" spans="1:11">
      <c r="A179" s="1" t="s">
        <v>204</v>
      </c>
      <c r="B179" s="1" t="s">
        <v>237</v>
      </c>
      <c r="C179" s="5"/>
      <c r="D179" s="5" t="s">
        <v>144</v>
      </c>
      <c r="E179" s="2" t="str">
        <f t="shared" si="15"/>
        <v/>
      </c>
      <c r="F179" s="2" t="str">
        <f t="shared" si="16"/>
        <v/>
      </c>
      <c r="G179" t="str">
        <f t="shared" si="21"/>
        <v>Share of All Undergraduates Borrowing Federal Loans</v>
      </c>
      <c r="H179" t="str">
        <f t="shared" si="17"/>
        <v/>
      </c>
      <c r="I179" t="str">
        <f t="shared" si="18"/>
        <v>&lt;h2&gt;&lt;/h2&gt;</v>
      </c>
      <c r="J179" t="str">
        <f t="shared" si="19"/>
        <v>&lt;h3&gt;&lt;/h3&gt;</v>
      </c>
      <c r="K179" t="str">
        <f t="shared" si="20"/>
        <v>&lt;p&gt;Share of All Undergraduates Borrowing Federal Loans&lt;/p&gt;</v>
      </c>
    </row>
    <row r="180" spans="1:11">
      <c r="A180" s="1" t="s">
        <v>204</v>
      </c>
      <c r="B180" s="1" t="s">
        <v>237</v>
      </c>
      <c r="C180" s="5"/>
      <c r="D180" s="5" t="s">
        <v>145</v>
      </c>
      <c r="E180" s="2" t="str">
        <f t="shared" si="15"/>
        <v/>
      </c>
      <c r="F180" s="2" t="str">
        <f t="shared" si="16"/>
        <v/>
      </c>
      <c r="G180" t="str">
        <f t="shared" si="21"/>
        <v>Average Amount Borrowed by All Undergraduates</v>
      </c>
      <c r="H180" t="str">
        <f t="shared" si="17"/>
        <v/>
      </c>
      <c r="I180" t="str">
        <f t="shared" si="18"/>
        <v>&lt;h2&gt;&lt;/h2&gt;</v>
      </c>
      <c r="J180" t="str">
        <f t="shared" si="19"/>
        <v>&lt;h3&gt;&lt;/h3&gt;</v>
      </c>
      <c r="K180" t="str">
        <f t="shared" si="20"/>
        <v>&lt;p&gt;Average Amount Borrowed by All Undergraduates&lt;/p&gt;</v>
      </c>
    </row>
    <row r="181" spans="1:11">
      <c r="A181" s="1" t="s">
        <v>204</v>
      </c>
      <c r="B181" s="1" t="s">
        <v>237</v>
      </c>
      <c r="C181" s="1"/>
      <c r="D181" s="5" t="s">
        <v>146</v>
      </c>
      <c r="E181" s="2" t="str">
        <f t="shared" si="15"/>
        <v/>
      </c>
      <c r="F181" s="2" t="str">
        <f t="shared" si="16"/>
        <v/>
      </c>
      <c r="G181" t="str">
        <f t="shared" si="21"/>
        <v>Average Annual Parent PLUS Loan per Borrower and Share of Dependent Students’ Parents Borrowing, 1997–98 to 2017–18</v>
      </c>
      <c r="H181" t="str">
        <f t="shared" si="17"/>
        <v/>
      </c>
      <c r="I181" t="str">
        <f t="shared" si="18"/>
        <v>&lt;h2&gt;&lt;/h2&gt;</v>
      </c>
      <c r="J181" t="str">
        <f t="shared" si="19"/>
        <v>&lt;h3&gt;&lt;/h3&gt;</v>
      </c>
      <c r="K181" t="str">
        <f t="shared" si="20"/>
        <v>&lt;p&gt;Average Annual Parent PLUS Loan per Borrower and Share of Dependent Students’ Parents Borrowing, 1997–98 to 2017–18&lt;/p&gt;</v>
      </c>
    </row>
    <row r="182" spans="1:11">
      <c r="A182" s="1" t="s">
        <v>204</v>
      </c>
      <c r="B182" s="1" t="s">
        <v>237</v>
      </c>
      <c r="C182" s="1" t="s">
        <v>147</v>
      </c>
      <c r="D182" s="5" t="s">
        <v>148</v>
      </c>
      <c r="E182" s="2" t="str">
        <f t="shared" si="15"/>
        <v/>
      </c>
      <c r="F182" s="2" t="str">
        <f t="shared" si="16"/>
        <v/>
      </c>
      <c r="G182" t="str">
        <f t="shared" si="21"/>
        <v>Average Parent PLUS Loans Borrowed among Full-Time Dependent Students, 2015–16</v>
      </c>
      <c r="H182" t="str">
        <f t="shared" si="17"/>
        <v>All full-time dependent students</v>
      </c>
      <c r="I182" t="str">
        <f t="shared" si="18"/>
        <v>&lt;h2&gt;&lt;/h2&gt;</v>
      </c>
      <c r="J182" t="str">
        <f t="shared" si="19"/>
        <v>&lt;h3&gt;&lt;/h3&gt;</v>
      </c>
      <c r="K182" t="str">
        <f t="shared" si="20"/>
        <v>&lt;p&gt;Average Parent PLUS Loans Borrowed among Full-Time Dependent Students, 2015–16&lt;/p&gt;</v>
      </c>
    </row>
    <row r="183" spans="1:11">
      <c r="A183" s="1" t="s">
        <v>204</v>
      </c>
      <c r="B183" s="1" t="s">
        <v>237</v>
      </c>
      <c r="C183" s="1" t="s">
        <v>149</v>
      </c>
      <c r="D183" s="5" t="s">
        <v>150</v>
      </c>
      <c r="E183" s="2" t="str">
        <f t="shared" si="15"/>
        <v/>
      </c>
      <c r="F183" s="2" t="str">
        <f t="shared" si="16"/>
        <v/>
      </c>
      <c r="G183" t="str">
        <f t="shared" si="21"/>
        <v/>
      </c>
      <c r="H183" t="str">
        <f t="shared" si="17"/>
        <v>Parental income</v>
      </c>
      <c r="I183" t="str">
        <f t="shared" si="18"/>
        <v>&lt;h2&gt;&lt;/h2&gt;</v>
      </c>
      <c r="J183" t="str">
        <f t="shared" si="19"/>
        <v>&lt;h3&gt;&lt;/h3&gt;</v>
      </c>
      <c r="K183" t="str">
        <f t="shared" si="20"/>
        <v>&lt;p&gt;&lt;/p&gt;</v>
      </c>
    </row>
    <row r="184" spans="1:11">
      <c r="A184" s="1" t="s">
        <v>204</v>
      </c>
      <c r="B184" s="1" t="s">
        <v>237</v>
      </c>
      <c r="C184" s="1" t="s">
        <v>149</v>
      </c>
      <c r="D184" s="5" t="s">
        <v>95</v>
      </c>
      <c r="E184" s="2" t="str">
        <f t="shared" si="15"/>
        <v/>
      </c>
      <c r="F184" s="2" t="str">
        <f t="shared" si="16"/>
        <v/>
      </c>
      <c r="G184" t="str">
        <f t="shared" si="21"/>
        <v/>
      </c>
      <c r="H184" t="str">
        <f t="shared" si="17"/>
        <v>Institutional sector</v>
      </c>
      <c r="I184" t="str">
        <f t="shared" si="18"/>
        <v>&lt;h2&gt;&lt;/h2&gt;</v>
      </c>
      <c r="J184" t="str">
        <f t="shared" si="19"/>
        <v>&lt;h3&gt;&lt;/h3&gt;</v>
      </c>
      <c r="K184" t="str">
        <f t="shared" si="20"/>
        <v>&lt;p&gt;&lt;/p&gt;</v>
      </c>
    </row>
    <row r="185" spans="1:11">
      <c r="A185" s="1" t="s">
        <v>204</v>
      </c>
      <c r="B185" s="1" t="s">
        <v>238</v>
      </c>
      <c r="C185" s="1"/>
      <c r="D185" s="1" t="s">
        <v>151</v>
      </c>
      <c r="E185" s="2" t="str">
        <f t="shared" si="15"/>
        <v/>
      </c>
      <c r="F185" s="2" t="str">
        <f t="shared" si="16"/>
        <v>Time to Degree</v>
      </c>
      <c r="G185" t="str">
        <f t="shared" si="21"/>
        <v>Average Number of Years Enrolled and Average Number of Years Elapsed between First Enrollment and Degree Completion, 2014–15 College Graduates</v>
      </c>
      <c r="H185" t="str">
        <f t="shared" si="17"/>
        <v/>
      </c>
      <c r="I185" t="str">
        <f t="shared" si="18"/>
        <v>&lt;h2&gt;&lt;/h2&gt;</v>
      </c>
      <c r="J185" t="str">
        <f t="shared" si="19"/>
        <v>&lt;h3&gt;Time to Degree&lt;/h3&gt;</v>
      </c>
      <c r="K185" t="str">
        <f t="shared" si="20"/>
        <v>&lt;p&gt;Average Number of Years Enrolled and Average Number of Years Elapsed between First Enrollment and Degree Completion, 2014–15 College Graduates&lt;/p&gt;</v>
      </c>
    </row>
    <row r="186" spans="1:11">
      <c r="A186" s="1" t="s">
        <v>204</v>
      </c>
      <c r="B186" s="1" t="s">
        <v>238</v>
      </c>
      <c r="C186" s="1"/>
      <c r="D186" s="1" t="s">
        <v>152</v>
      </c>
      <c r="E186" s="2" t="str">
        <f t="shared" si="15"/>
        <v/>
      </c>
      <c r="F186" s="2" t="str">
        <f t="shared" si="16"/>
        <v/>
      </c>
      <c r="G186" t="str">
        <f t="shared" si="21"/>
        <v xml:space="preserve">Time between First Postsecondary Enrollment and Degree Completion, among 2015–16 Bachelor’s Degree Recipients, by Sector </v>
      </c>
      <c r="H186" t="str">
        <f t="shared" si="17"/>
        <v/>
      </c>
      <c r="I186" t="str">
        <f t="shared" si="18"/>
        <v>&lt;h2&gt;&lt;/h2&gt;</v>
      </c>
      <c r="J186" t="str">
        <f t="shared" si="19"/>
        <v>&lt;h3&gt;&lt;/h3&gt;</v>
      </c>
      <c r="K186" t="str">
        <f t="shared" si="20"/>
        <v>&lt;p&gt;Time between First Postsecondary Enrollment and Degree Completion, among 2015–16 Bachelor’s Degree Recipients, by Sector &lt;/p&gt;</v>
      </c>
    </row>
    <row r="187" spans="1:11">
      <c r="A187" s="1" t="s">
        <v>204</v>
      </c>
      <c r="B187" s="1" t="s">
        <v>238</v>
      </c>
      <c r="C187" s="1"/>
      <c r="D187" s="1" t="s">
        <v>153</v>
      </c>
      <c r="E187" s="2" t="str">
        <f t="shared" si="15"/>
        <v/>
      </c>
      <c r="F187" s="2" t="str">
        <f t="shared" si="16"/>
        <v/>
      </c>
      <c r="G187" t="str">
        <f t="shared" si="21"/>
        <v xml:space="preserve">Time between First Postsecondary Enrollment and Degree Completion, among 2015–16 Associate Degree Recipients, by Sector </v>
      </c>
      <c r="H187" t="str">
        <f t="shared" si="17"/>
        <v/>
      </c>
      <c r="I187" t="str">
        <f t="shared" si="18"/>
        <v>&lt;h2&gt;&lt;/h2&gt;</v>
      </c>
      <c r="J187" t="str">
        <f t="shared" si="19"/>
        <v>&lt;h3&gt;&lt;/h3&gt;</v>
      </c>
      <c r="K187" t="str">
        <f t="shared" si="20"/>
        <v>&lt;p&gt;Time between First Postsecondary Enrollment and Degree Completion, among 2015–16 Associate Degree Recipients, by Sector &lt;/p&gt;</v>
      </c>
    </row>
    <row r="188" spans="1:11">
      <c r="A188" s="1" t="s">
        <v>204</v>
      </c>
      <c r="B188" s="1" t="s">
        <v>238</v>
      </c>
      <c r="C188" s="1" t="s">
        <v>154</v>
      </c>
      <c r="D188" s="1" t="s">
        <v>155</v>
      </c>
      <c r="E188" s="2" t="str">
        <f t="shared" si="15"/>
        <v/>
      </c>
      <c r="F188" s="2" t="str">
        <f t="shared" si="16"/>
        <v/>
      </c>
      <c r="G188" t="str">
        <f t="shared" si="21"/>
        <v>Tuition and Fees and Room and Board over Four, Five, and Six years, 2017–18 Prices</v>
      </c>
      <c r="H188" t="str">
        <f t="shared" si="17"/>
        <v>Public four-year in-state</v>
      </c>
      <c r="I188" t="str">
        <f t="shared" si="18"/>
        <v>&lt;h2&gt;&lt;/h2&gt;</v>
      </c>
      <c r="J188" t="str">
        <f t="shared" si="19"/>
        <v>&lt;h3&gt;&lt;/h3&gt;</v>
      </c>
      <c r="K188" t="str">
        <f t="shared" si="20"/>
        <v>&lt;p&gt;Tuition and Fees and Room and Board over Four, Five, and Six years, 2017–18 Prices&lt;/p&gt;</v>
      </c>
    </row>
    <row r="189" spans="1:11">
      <c r="A189" s="1" t="s">
        <v>204</v>
      </c>
      <c r="B189" s="1" t="s">
        <v>238</v>
      </c>
      <c r="C189" s="1" t="s">
        <v>154</v>
      </c>
      <c r="D189" s="1" t="s">
        <v>63</v>
      </c>
      <c r="E189" s="2" t="str">
        <f t="shared" si="15"/>
        <v/>
      </c>
      <c r="F189" s="2" t="str">
        <f t="shared" si="16"/>
        <v/>
      </c>
      <c r="G189" t="str">
        <f t="shared" si="21"/>
        <v/>
      </c>
      <c r="H189" t="str">
        <f t="shared" si="17"/>
        <v>Private nonprofit four-year</v>
      </c>
      <c r="I189" t="str">
        <f t="shared" si="18"/>
        <v>&lt;h2&gt;&lt;/h2&gt;</v>
      </c>
      <c r="J189" t="str">
        <f t="shared" si="19"/>
        <v>&lt;h3&gt;&lt;/h3&gt;</v>
      </c>
      <c r="K189" t="str">
        <f t="shared" si="20"/>
        <v>&lt;p&gt;&lt;/p&gt;</v>
      </c>
    </row>
    <row r="190" spans="1:11">
      <c r="A190" s="1" t="s">
        <v>204</v>
      </c>
      <c r="B190" s="1" t="s">
        <v>238</v>
      </c>
      <c r="C190" s="1"/>
      <c r="D190" s="1" t="s">
        <v>156</v>
      </c>
      <c r="E190" s="2" t="str">
        <f t="shared" si="15"/>
        <v/>
      </c>
      <c r="F190" s="2" t="str">
        <f t="shared" si="16"/>
        <v/>
      </c>
      <c r="G190" t="str">
        <f t="shared" si="21"/>
        <v>Distribution of Cumulative Debt among 2015–16 Bachelor’s Degree Recipients, by Time between First Postsecondary Enrollment and Degree Completion</v>
      </c>
      <c r="H190" t="str">
        <f t="shared" si="17"/>
        <v/>
      </c>
      <c r="I190" t="str">
        <f t="shared" si="18"/>
        <v>&lt;h2&gt;&lt;/h2&gt;</v>
      </c>
      <c r="J190" t="str">
        <f t="shared" si="19"/>
        <v>&lt;h3&gt;&lt;/h3&gt;</v>
      </c>
      <c r="K190" t="str">
        <f t="shared" si="20"/>
        <v>&lt;p&gt;Distribution of Cumulative Debt among 2015–16 Bachelor’s Degree Recipients, by Time between First Postsecondary Enrollment and Degree Completion&lt;/p&gt;</v>
      </c>
    </row>
    <row r="191" spans="1:11">
      <c r="A191" s="1" t="s">
        <v>204</v>
      </c>
      <c r="B191" s="1" t="s">
        <v>238</v>
      </c>
      <c r="C191" s="1"/>
      <c r="D191" s="1" t="s">
        <v>157</v>
      </c>
      <c r="E191" s="2" t="str">
        <f t="shared" si="15"/>
        <v/>
      </c>
      <c r="F191" s="2" t="str">
        <f t="shared" si="16"/>
        <v/>
      </c>
      <c r="G191" t="str">
        <f t="shared" si="21"/>
        <v>Forgone Earnings for Taking Four, Five, and Six Years to Earn a Bachelor’s Degree</v>
      </c>
      <c r="H191" t="str">
        <f t="shared" si="17"/>
        <v/>
      </c>
      <c r="I191" t="str">
        <f t="shared" si="18"/>
        <v>&lt;h2&gt;&lt;/h2&gt;</v>
      </c>
      <c r="J191" t="str">
        <f t="shared" si="19"/>
        <v>&lt;h3&gt;&lt;/h3&gt;</v>
      </c>
      <c r="K191" t="str">
        <f t="shared" si="20"/>
        <v>&lt;p&gt;Forgone Earnings for Taking Four, Five, and Six Years to Earn a Bachelor’s Degree&lt;/p&gt;</v>
      </c>
    </row>
    <row r="192" spans="1:11">
      <c r="A192" s="1" t="s">
        <v>204</v>
      </c>
      <c r="B192" s="1" t="s">
        <v>205</v>
      </c>
      <c r="C192" s="4"/>
      <c r="D192" s="14" t="s">
        <v>158</v>
      </c>
      <c r="E192" s="2" t="str">
        <f t="shared" si="15"/>
        <v/>
      </c>
      <c r="F192" s="2" t="str">
        <f t="shared" si="16"/>
        <v>State Policies</v>
      </c>
      <c r="G192" t="str">
        <f t="shared" si="21"/>
        <v>Expenditures on Grants as a Share of State Support for Public Higher Education, 2016–17</v>
      </c>
      <c r="H192" t="str">
        <f t="shared" si="17"/>
        <v/>
      </c>
      <c r="I192" t="str">
        <f t="shared" si="18"/>
        <v>&lt;h2&gt;&lt;/h2&gt;</v>
      </c>
      <c r="J192" t="str">
        <f t="shared" si="19"/>
        <v>&lt;h3&gt;State Policies&lt;/h3&gt;</v>
      </c>
      <c r="K192" t="str">
        <f t="shared" si="20"/>
        <v>&lt;p&gt;Expenditures on Grants as a Share of State Support for Public Higher Education, 2016–17&lt;/p&gt;</v>
      </c>
    </row>
    <row r="193" spans="1:11">
      <c r="A193" s="1" t="s">
        <v>206</v>
      </c>
      <c r="B193" s="1" t="s">
        <v>207</v>
      </c>
      <c r="C193" s="4"/>
      <c r="D193" s="14" t="s">
        <v>159</v>
      </c>
      <c r="E193" s="2" t="str">
        <f t="shared" si="15"/>
        <v>After College</v>
      </c>
      <c r="F193" s="2" t="str">
        <f t="shared" si="16"/>
        <v>College Completion Rates</v>
      </c>
      <c r="G193" t="str">
        <f t="shared" si="21"/>
        <v>Share of First-Time Full-Time Students Enrolling in 2010 Who Earned Bachelor's Degrees at Their First Institution within Four, Five, and Six Years</v>
      </c>
      <c r="H193" t="str">
        <f t="shared" si="17"/>
        <v/>
      </c>
      <c r="I193" t="str">
        <f t="shared" si="18"/>
        <v>&lt;h2&gt;After College&lt;/h2&gt;</v>
      </c>
      <c r="J193" t="str">
        <f t="shared" si="19"/>
        <v>&lt;h3&gt;College Completion Rates&lt;/h3&gt;</v>
      </c>
      <c r="K193" t="str">
        <f t="shared" si="20"/>
        <v>&lt;p&gt;Share of First-Time Full-Time Students Enrolling in 2010 Who Earned Bachelor's Degrees at Their First Institution within Four, Five, and Six Years&lt;/p&gt;</v>
      </c>
    </row>
    <row r="194" spans="1:11">
      <c r="A194" s="1" t="s">
        <v>206</v>
      </c>
      <c r="B194" s="1" t="s">
        <v>207</v>
      </c>
      <c r="C194" s="4"/>
      <c r="D194" s="14" t="s">
        <v>160</v>
      </c>
      <c r="E194" s="2" t="str">
        <f t="shared" si="15"/>
        <v/>
      </c>
      <c r="F194" s="2" t="str">
        <f t="shared" si="16"/>
        <v/>
      </c>
      <c r="G194" t="str">
        <f t="shared" si="21"/>
        <v>Outcomes Six Years Later for Students Enrolling for the First Time in 2010</v>
      </c>
      <c r="H194" t="str">
        <f t="shared" si="17"/>
        <v/>
      </c>
      <c r="I194" t="str">
        <f t="shared" si="18"/>
        <v>&lt;h2&gt;&lt;/h2&gt;</v>
      </c>
      <c r="J194" t="str">
        <f t="shared" si="19"/>
        <v>&lt;h3&gt;&lt;/h3&gt;</v>
      </c>
      <c r="K194" t="str">
        <f t="shared" si="20"/>
        <v>&lt;p&gt;Outcomes Six Years Later for Students Enrolling for the First Time in 2010&lt;/p&gt;</v>
      </c>
    </row>
    <row r="195" spans="1:11">
      <c r="A195" s="1" t="s">
        <v>206</v>
      </c>
      <c r="B195" s="1" t="s">
        <v>239</v>
      </c>
      <c r="C195" s="1"/>
      <c r="D195" s="1" t="s">
        <v>161</v>
      </c>
      <c r="E195" s="2" t="str">
        <f t="shared" si="15"/>
        <v/>
      </c>
      <c r="F195" s="2" t="str">
        <f t="shared" si="16"/>
        <v>Employment after College</v>
      </c>
      <c r="G195" t="str">
        <f t="shared" si="21"/>
        <v>Labor Force Participation Rates among 25-to-34-Year-Olds by Educational Attainment, 1993–2017</v>
      </c>
      <c r="H195" t="str">
        <f t="shared" si="17"/>
        <v/>
      </c>
      <c r="I195" t="str">
        <f t="shared" si="18"/>
        <v>&lt;h2&gt;&lt;/h2&gt;</v>
      </c>
      <c r="J195" t="str">
        <f t="shared" si="19"/>
        <v>&lt;h3&gt;Employment after College&lt;/h3&gt;</v>
      </c>
      <c r="K195" t="str">
        <f t="shared" si="20"/>
        <v>&lt;p&gt;Labor Force Participation Rates among 25-to-34-Year-Olds by Educational Attainment, 1993–2017&lt;/p&gt;</v>
      </c>
    </row>
    <row r="196" spans="1:11">
      <c r="A196" s="1" t="s">
        <v>206</v>
      </c>
      <c r="B196" s="1" t="s">
        <v>239</v>
      </c>
      <c r="C196" s="1"/>
      <c r="D196" s="1" t="s">
        <v>162</v>
      </c>
      <c r="E196" s="2" t="str">
        <f t="shared" ref="E196:E238" si="22">IF(A196&lt;&gt;A195,A196,"")</f>
        <v/>
      </c>
      <c r="F196" s="2" t="str">
        <f t="shared" ref="F196:F238" si="23">IF(B196&lt;&gt;B195,B196,"")</f>
        <v/>
      </c>
      <c r="G196" t="str">
        <f t="shared" si="21"/>
        <v>Unemployment Rates among 25-to-34-Year-Olds in the Labor Force, by Educational Attainment, 1993–2017</v>
      </c>
      <c r="H196" t="str">
        <f t="shared" ref="H196:H238" si="24">IF(C196&lt;&gt;"",D196,"")</f>
        <v/>
      </c>
      <c r="I196" t="str">
        <f t="shared" ref="I196:I238" si="25">_xlfn.CONCAT("&lt;h2&gt;",E196,"&lt;/h2&gt;")</f>
        <v>&lt;h2&gt;&lt;/h2&gt;</v>
      </c>
      <c r="J196" t="str">
        <f t="shared" ref="J196:J238" si="26">_xlfn.CONCAT("&lt;h3&gt;",F196,"&lt;/h3&gt;")</f>
        <v>&lt;h3&gt;&lt;/h3&gt;</v>
      </c>
      <c r="K196" t="str">
        <f t="shared" ref="K196:K238" si="27">_xlfn.CONCAT("&lt;p&gt;",G196,"&lt;/p&gt;")</f>
        <v>&lt;p&gt;Unemployment Rates among 25-to-34-Year-Olds in the Labor Force, by Educational Attainment, 1993–2017&lt;/p&gt;</v>
      </c>
    </row>
    <row r="197" spans="1:11">
      <c r="A197" s="1" t="s">
        <v>206</v>
      </c>
      <c r="B197" s="1" t="s">
        <v>239</v>
      </c>
      <c r="C197" s="1"/>
      <c r="D197" s="1" t="s">
        <v>163</v>
      </c>
      <c r="E197" s="2" t="str">
        <f t="shared" si="22"/>
        <v/>
      </c>
      <c r="F197" s="2" t="str">
        <f t="shared" si="23"/>
        <v/>
      </c>
      <c r="G197" t="str">
        <f t="shared" si="21"/>
        <v>Type of Employment over the Past Year, among 25-to-34-Year-Olds in the Labor Force</v>
      </c>
      <c r="H197" t="str">
        <f t="shared" si="24"/>
        <v/>
      </c>
      <c r="I197" t="str">
        <f t="shared" si="25"/>
        <v>&lt;h2&gt;&lt;/h2&gt;</v>
      </c>
      <c r="J197" t="str">
        <f t="shared" si="26"/>
        <v>&lt;h3&gt;&lt;/h3&gt;</v>
      </c>
      <c r="K197" t="str">
        <f t="shared" si="27"/>
        <v>&lt;p&gt;Type of Employment over the Past Year, among 25-to-34-Year-Olds in the Labor Force&lt;/p&gt;</v>
      </c>
    </row>
    <row r="198" spans="1:11">
      <c r="A198" s="1" t="s">
        <v>206</v>
      </c>
      <c r="B198" s="1" t="s">
        <v>240</v>
      </c>
      <c r="C198" s="1"/>
      <c r="D198" s="1" t="s">
        <v>164</v>
      </c>
      <c r="E198" s="2" t="str">
        <f t="shared" si="22"/>
        <v/>
      </c>
      <c r="F198" s="2" t="str">
        <f t="shared" si="23"/>
        <v>Variation in Earnings</v>
      </c>
      <c r="G198" t="str">
        <f t="shared" si="21"/>
        <v>Median Earnings among 25-to-34-Year-Olds by Educational Attainment, 1992 to 2017, in 2017 Dollars</v>
      </c>
      <c r="H198" t="str">
        <f t="shared" si="24"/>
        <v/>
      </c>
      <c r="I198" t="str">
        <f t="shared" si="25"/>
        <v>&lt;h2&gt;&lt;/h2&gt;</v>
      </c>
      <c r="J198" t="str">
        <f t="shared" si="26"/>
        <v>&lt;h3&gt;Variation in Earnings&lt;/h3&gt;</v>
      </c>
      <c r="K198" t="str">
        <f t="shared" si="27"/>
        <v>&lt;p&gt;Median Earnings among 25-to-34-Year-Olds by Educational Attainment, 1992 to 2017, in 2017 Dollars&lt;/p&gt;</v>
      </c>
    </row>
    <row r="199" spans="1:11">
      <c r="A199" s="10" t="s">
        <v>206</v>
      </c>
      <c r="B199" s="1" t="s">
        <v>240</v>
      </c>
      <c r="C199" s="1"/>
      <c r="D199" s="1" t="s">
        <v>165</v>
      </c>
      <c r="E199" s="2" t="str">
        <f t="shared" si="22"/>
        <v/>
      </c>
      <c r="F199" s="2" t="str">
        <f t="shared" si="23"/>
        <v/>
      </c>
      <c r="G199" t="str">
        <f t="shared" si="21"/>
        <v>Median Earnings among Employed Workers by Age and Educational Attainment</v>
      </c>
      <c r="H199" t="str">
        <f t="shared" si="24"/>
        <v/>
      </c>
      <c r="I199" t="str">
        <f t="shared" si="25"/>
        <v>&lt;h2&gt;&lt;/h2&gt;</v>
      </c>
      <c r="J199" t="str">
        <f t="shared" si="26"/>
        <v>&lt;h3&gt;&lt;/h3&gt;</v>
      </c>
      <c r="K199" t="str">
        <f t="shared" si="27"/>
        <v>&lt;p&gt;Median Earnings among Employed Workers by Age and Educational Attainment&lt;/p&gt;</v>
      </c>
    </row>
    <row r="200" spans="1:11">
      <c r="A200" s="10" t="s">
        <v>206</v>
      </c>
      <c r="B200" s="1" t="s">
        <v>240</v>
      </c>
      <c r="C200" s="1"/>
      <c r="D200" s="2" t="s">
        <v>166</v>
      </c>
      <c r="E200" s="2" t="str">
        <f t="shared" si="22"/>
        <v/>
      </c>
      <c r="F200" s="2" t="str">
        <f t="shared" si="23"/>
        <v/>
      </c>
      <c r="G200" t="str">
        <f t="shared" si="21"/>
        <v>Earnings Distribution of Employed Workers Ages 34 to 44, by Educational Attainment</v>
      </c>
      <c r="H200" t="str">
        <f t="shared" si="24"/>
        <v/>
      </c>
      <c r="I200" t="str">
        <f t="shared" si="25"/>
        <v>&lt;h2&gt;&lt;/h2&gt;</v>
      </c>
      <c r="J200" t="str">
        <f t="shared" si="26"/>
        <v>&lt;h3&gt;&lt;/h3&gt;</v>
      </c>
      <c r="K200" t="str">
        <f t="shared" si="27"/>
        <v>&lt;p&gt;Earnings Distribution of Employed Workers Ages 34 to 44, by Educational Attainment&lt;/p&gt;</v>
      </c>
    </row>
    <row r="201" spans="1:11">
      <c r="A201" s="1" t="s">
        <v>206</v>
      </c>
      <c r="B201" s="1" t="s">
        <v>240</v>
      </c>
      <c r="C201" s="1"/>
      <c r="D201" s="1" t="s">
        <v>167</v>
      </c>
      <c r="E201" s="2" t="str">
        <f t="shared" si="22"/>
        <v/>
      </c>
      <c r="F201" s="2" t="str">
        <f t="shared" si="23"/>
        <v/>
      </c>
      <c r="G201" t="str">
        <f t="shared" si="21"/>
        <v>2016 Earnings by Field at the Median and the 25th and 75th Percentiles among Employed 35-to-44-Year-Olds with Bachelor's Degrees</v>
      </c>
      <c r="H201" t="str">
        <f t="shared" si="24"/>
        <v/>
      </c>
      <c r="I201" t="str">
        <f t="shared" si="25"/>
        <v>&lt;h2&gt;&lt;/h2&gt;</v>
      </c>
      <c r="J201" t="str">
        <f t="shared" si="26"/>
        <v>&lt;h3&gt;&lt;/h3&gt;</v>
      </c>
      <c r="K201" t="str">
        <f t="shared" si="27"/>
        <v>&lt;p&gt;2016 Earnings by Field at the Median and the 25th and 75th Percentiles among Employed 35-to-44-Year-Olds with Bachelor's Degrees&lt;/p&gt;</v>
      </c>
    </row>
    <row r="202" spans="1:11">
      <c r="A202" s="1" t="s">
        <v>206</v>
      </c>
      <c r="B202" s="1" t="s">
        <v>241</v>
      </c>
      <c r="C202" s="1"/>
      <c r="D202" s="4" t="s">
        <v>168</v>
      </c>
      <c r="E202" s="2" t="str">
        <f t="shared" si="22"/>
        <v/>
      </c>
      <c r="F202" s="2" t="str">
        <f t="shared" si="23"/>
        <v>Student Debt</v>
      </c>
      <c r="G202" t="str">
        <f t="shared" si="21"/>
        <v xml:space="preserve">Distribution of Outstanding Education Debt by Income Quartile, 2016 </v>
      </c>
      <c r="H202" t="str">
        <f t="shared" si="24"/>
        <v/>
      </c>
      <c r="I202" t="str">
        <f t="shared" si="25"/>
        <v>&lt;h2&gt;&lt;/h2&gt;</v>
      </c>
      <c r="J202" t="str">
        <f t="shared" si="26"/>
        <v>&lt;h3&gt;Student Debt&lt;/h3&gt;</v>
      </c>
      <c r="K202" t="str">
        <f t="shared" si="27"/>
        <v>&lt;p&gt;Distribution of Outstanding Education Debt by Income Quartile, 2016 &lt;/p&gt;</v>
      </c>
    </row>
    <row r="203" spans="1:11">
      <c r="A203" s="1" t="s">
        <v>206</v>
      </c>
      <c r="B203" s="1" t="s">
        <v>241</v>
      </c>
      <c r="C203" s="1"/>
      <c r="D203" s="1" t="s">
        <v>169</v>
      </c>
      <c r="E203" s="2" t="str">
        <f t="shared" si="22"/>
        <v/>
      </c>
      <c r="F203" s="2" t="str">
        <f t="shared" si="23"/>
        <v/>
      </c>
      <c r="G203" t="str">
        <f t="shared" si="21"/>
        <v>Distribution of Cumulative Debt among Bachelor’s Degree Recipients over Time, 2016 Dollars</v>
      </c>
      <c r="H203" t="str">
        <f t="shared" si="24"/>
        <v/>
      </c>
      <c r="I203" t="str">
        <f t="shared" si="25"/>
        <v>&lt;h2&gt;&lt;/h2&gt;</v>
      </c>
      <c r="J203" t="str">
        <f t="shared" si="26"/>
        <v>&lt;h3&gt;&lt;/h3&gt;</v>
      </c>
      <c r="K203" t="str">
        <f t="shared" si="27"/>
        <v>&lt;p&gt;Distribution of Cumulative Debt among Bachelor’s Degree Recipients over Time, 2016 Dollars&lt;/p&gt;</v>
      </c>
    </row>
    <row r="204" spans="1:11">
      <c r="A204" s="1" t="s">
        <v>206</v>
      </c>
      <c r="B204" s="1" t="s">
        <v>241</v>
      </c>
      <c r="C204" s="1"/>
      <c r="D204" s="1" t="s">
        <v>170</v>
      </c>
      <c r="E204" s="2" t="str">
        <f t="shared" si="22"/>
        <v/>
      </c>
      <c r="F204" s="2" t="str">
        <f t="shared" si="23"/>
        <v/>
      </c>
      <c r="G204" t="str">
        <f t="shared" si="21"/>
        <v>Distribution of Cumulative Debt of Bachelor’s Degree Recipients by Sector, 2015–16</v>
      </c>
      <c r="H204" t="str">
        <f t="shared" si="24"/>
        <v/>
      </c>
      <c r="I204" t="str">
        <f t="shared" si="25"/>
        <v>&lt;h2&gt;&lt;/h2&gt;</v>
      </c>
      <c r="J204" t="str">
        <f t="shared" si="26"/>
        <v>&lt;h3&gt;&lt;/h3&gt;</v>
      </c>
      <c r="K204" t="str">
        <f t="shared" si="27"/>
        <v>&lt;p&gt;Distribution of Cumulative Debt of Bachelor’s Degree Recipients by Sector, 2015–16&lt;/p&gt;</v>
      </c>
    </row>
    <row r="205" spans="1:11">
      <c r="A205" s="1" t="s">
        <v>206</v>
      </c>
      <c r="B205" s="1" t="s">
        <v>241</v>
      </c>
      <c r="C205" s="1"/>
      <c r="D205" s="1" t="s">
        <v>171</v>
      </c>
      <c r="E205" s="2" t="str">
        <f t="shared" si="22"/>
        <v/>
      </c>
      <c r="F205" s="2" t="str">
        <f t="shared" si="23"/>
        <v/>
      </c>
      <c r="G205" t="str">
        <f t="shared" si="21"/>
        <v>Distribution of Cumulative Debt of Associate Degree Recipients by Sector, 2015–16</v>
      </c>
      <c r="H205" t="str">
        <f t="shared" si="24"/>
        <v/>
      </c>
      <c r="I205" t="str">
        <f t="shared" si="25"/>
        <v>&lt;h2&gt;&lt;/h2&gt;</v>
      </c>
      <c r="J205" t="str">
        <f t="shared" si="26"/>
        <v>&lt;h3&gt;&lt;/h3&gt;</v>
      </c>
      <c r="K205" t="str">
        <f t="shared" si="27"/>
        <v>&lt;p&gt;Distribution of Cumulative Debt of Associate Degree Recipients by Sector, 2015–16&lt;/p&gt;</v>
      </c>
    </row>
    <row r="206" spans="1:11">
      <c r="A206" s="1" t="s">
        <v>206</v>
      </c>
      <c r="B206" s="1" t="s">
        <v>241</v>
      </c>
      <c r="C206" s="1"/>
      <c r="D206" s="1" t="s">
        <v>172</v>
      </c>
      <c r="E206" s="2" t="str">
        <f t="shared" si="22"/>
        <v/>
      </c>
      <c r="F206" s="2" t="str">
        <f t="shared" si="23"/>
        <v/>
      </c>
      <c r="G206" t="str">
        <f t="shared" si="21"/>
        <v>Distribution of Cumulative Debt of Certificate Recipients by Sector, 2015–16</v>
      </c>
      <c r="H206" t="str">
        <f t="shared" si="24"/>
        <v/>
      </c>
      <c r="I206" t="str">
        <f t="shared" si="25"/>
        <v>&lt;h2&gt;&lt;/h2&gt;</v>
      </c>
      <c r="J206" t="str">
        <f t="shared" si="26"/>
        <v>&lt;h3&gt;&lt;/h3&gt;</v>
      </c>
      <c r="K206" t="str">
        <f t="shared" si="27"/>
        <v>&lt;p&gt;Distribution of Cumulative Debt of Certificate Recipients by Sector, 2015–16&lt;/p&gt;</v>
      </c>
    </row>
    <row r="207" spans="1:11">
      <c r="A207" s="1" t="s">
        <v>206</v>
      </c>
      <c r="B207" s="1" t="s">
        <v>241</v>
      </c>
      <c r="C207" s="1"/>
      <c r="D207" s="1" t="s">
        <v>173</v>
      </c>
      <c r="E207" s="2" t="str">
        <f t="shared" si="22"/>
        <v/>
      </c>
      <c r="F207" s="2" t="str">
        <f t="shared" si="23"/>
        <v/>
      </c>
      <c r="G207" t="str">
        <f t="shared" si="21"/>
        <v>Debt Levels of 2015–16 Bachelor’s Degree Recipients, by Dependency Status</v>
      </c>
      <c r="H207" t="str">
        <f t="shared" si="24"/>
        <v/>
      </c>
      <c r="I207" t="str">
        <f t="shared" si="25"/>
        <v>&lt;h2&gt;&lt;/h2&gt;</v>
      </c>
      <c r="J207" t="str">
        <f t="shared" si="26"/>
        <v>&lt;h3&gt;&lt;/h3&gt;</v>
      </c>
      <c r="K207" t="str">
        <f t="shared" si="27"/>
        <v>&lt;p&gt;Debt Levels of 2015–16 Bachelor’s Degree Recipients, by Dependency Status&lt;/p&gt;</v>
      </c>
    </row>
    <row r="208" spans="1:11">
      <c r="A208" s="1" t="s">
        <v>206</v>
      </c>
      <c r="B208" s="1" t="s">
        <v>241</v>
      </c>
      <c r="C208" s="1"/>
      <c r="D208" s="1" t="s">
        <v>174</v>
      </c>
      <c r="E208" s="2" t="str">
        <f t="shared" si="22"/>
        <v/>
      </c>
      <c r="F208" s="2" t="str">
        <f t="shared" si="23"/>
        <v/>
      </c>
      <c r="G208" t="str">
        <f t="shared" si="21"/>
        <v>Debt Levels of 2015–16 Dependent Bachelor’s Degree Recipients, by Family Income</v>
      </c>
      <c r="H208" t="str">
        <f t="shared" si="24"/>
        <v/>
      </c>
      <c r="I208" t="str">
        <f t="shared" si="25"/>
        <v>&lt;h2&gt;&lt;/h2&gt;</v>
      </c>
      <c r="J208" t="str">
        <f t="shared" si="26"/>
        <v>&lt;h3&gt;&lt;/h3&gt;</v>
      </c>
      <c r="K208" t="str">
        <f t="shared" si="27"/>
        <v>&lt;p&gt;Debt Levels of 2015–16 Dependent Bachelor’s Degree Recipients, by Family Income&lt;/p&gt;</v>
      </c>
    </row>
    <row r="209" spans="1:11">
      <c r="A209" s="1" t="s">
        <v>206</v>
      </c>
      <c r="B209" s="1" t="s">
        <v>241</v>
      </c>
      <c r="C209" s="1"/>
      <c r="D209" s="1" t="s">
        <v>175</v>
      </c>
      <c r="E209" s="2" t="str">
        <f t="shared" si="22"/>
        <v/>
      </c>
      <c r="F209" s="2" t="str">
        <f t="shared" si="23"/>
        <v/>
      </c>
      <c r="G209" t="str">
        <f t="shared" si="21"/>
        <v>Debt Levels of 2015–16 Bachelor’s Degree Recipients by Race or Ethnicity</v>
      </c>
      <c r="H209" t="str">
        <f t="shared" si="24"/>
        <v/>
      </c>
      <c r="I209" t="str">
        <f t="shared" si="25"/>
        <v>&lt;h2&gt;&lt;/h2&gt;</v>
      </c>
      <c r="J209" t="str">
        <f t="shared" si="26"/>
        <v>&lt;h3&gt;&lt;/h3&gt;</v>
      </c>
      <c r="K209" t="str">
        <f t="shared" si="27"/>
        <v>&lt;p&gt;Debt Levels of 2015–16 Bachelor’s Degree Recipients by Race or Ethnicity&lt;/p&gt;</v>
      </c>
    </row>
    <row r="210" spans="1:11">
      <c r="A210" s="1" t="s">
        <v>206</v>
      </c>
      <c r="B210" s="1" t="s">
        <v>242</v>
      </c>
      <c r="C210" s="1"/>
      <c r="D210" s="2" t="s">
        <v>176</v>
      </c>
      <c r="E210" s="2" t="str">
        <f t="shared" si="22"/>
        <v/>
      </c>
      <c r="F210" s="2" t="str">
        <f t="shared" si="23"/>
        <v>Loan Repayment and Default</v>
      </c>
      <c r="G210" t="str">
        <f t="shared" ref="G210:G238" si="28">IF(C210="",D210,IF(C210&lt;&gt;C209,C210,""))</f>
        <v>Distribution of Borrowers by Federal Student Loan Repayment Plan, as of December 31, 2018</v>
      </c>
      <c r="H210" t="str">
        <f t="shared" si="24"/>
        <v/>
      </c>
      <c r="I210" t="str">
        <f t="shared" si="25"/>
        <v>&lt;h2&gt;&lt;/h2&gt;</v>
      </c>
      <c r="J210" t="str">
        <f t="shared" si="26"/>
        <v>&lt;h3&gt;Loan Repayment and Default&lt;/h3&gt;</v>
      </c>
      <c r="K210" t="str">
        <f t="shared" si="27"/>
        <v>&lt;p&gt;Distribution of Borrowers by Federal Student Loan Repayment Plan, as of December 31, 2018&lt;/p&gt;</v>
      </c>
    </row>
    <row r="211" spans="1:11">
      <c r="A211" s="1" t="s">
        <v>206</v>
      </c>
      <c r="B211" s="1" t="s">
        <v>242</v>
      </c>
      <c r="C211" s="1"/>
      <c r="D211" s="1" t="s">
        <v>177</v>
      </c>
      <c r="E211" s="2" t="str">
        <f t="shared" si="22"/>
        <v/>
      </c>
      <c r="F211" s="2" t="str">
        <f t="shared" si="23"/>
        <v/>
      </c>
      <c r="G211" t="str">
        <f t="shared" si="28"/>
        <v>Average Debt Levels by Federal Student Loan Repayment Plan, as of March 31, 2018</v>
      </c>
      <c r="H211" t="str">
        <f t="shared" si="24"/>
        <v/>
      </c>
      <c r="I211" t="str">
        <f t="shared" si="25"/>
        <v>&lt;h2&gt;&lt;/h2&gt;</v>
      </c>
      <c r="J211" t="str">
        <f t="shared" si="26"/>
        <v>&lt;h3&gt;&lt;/h3&gt;</v>
      </c>
      <c r="K211" t="str">
        <f t="shared" si="27"/>
        <v>&lt;p&gt;Average Debt Levels by Federal Student Loan Repayment Plan, as of March 31, 2018&lt;/p&gt;</v>
      </c>
    </row>
    <row r="212" spans="1:11">
      <c r="A212" s="1" t="s">
        <v>206</v>
      </c>
      <c r="B212" s="1" t="s">
        <v>242</v>
      </c>
      <c r="C212" s="15" t="s">
        <v>178</v>
      </c>
      <c r="D212" s="2" t="s">
        <v>179</v>
      </c>
      <c r="E212" s="2" t="str">
        <f t="shared" si="22"/>
        <v/>
      </c>
      <c r="F212" s="2" t="str">
        <f t="shared" si="23"/>
        <v/>
      </c>
      <c r="G212" t="str">
        <f t="shared" si="28"/>
        <v>Monthly Loan Payments by Family Income, Debt Amount, and Payment Plan</v>
      </c>
      <c r="H212" t="str">
        <f t="shared" si="24"/>
        <v>Income of $25,000</v>
      </c>
      <c r="I212" t="str">
        <f t="shared" si="25"/>
        <v>&lt;h2&gt;&lt;/h2&gt;</v>
      </c>
      <c r="J212" t="str">
        <f t="shared" si="26"/>
        <v>&lt;h3&gt;&lt;/h3&gt;</v>
      </c>
      <c r="K212" t="str">
        <f t="shared" si="27"/>
        <v>&lt;p&gt;Monthly Loan Payments by Family Income, Debt Amount, and Payment Plan&lt;/p&gt;</v>
      </c>
    </row>
    <row r="213" spans="1:11">
      <c r="A213" s="1" t="s">
        <v>206</v>
      </c>
      <c r="B213" s="1" t="s">
        <v>242</v>
      </c>
      <c r="C213" s="15" t="s">
        <v>178</v>
      </c>
      <c r="D213" s="2" t="s">
        <v>180</v>
      </c>
      <c r="E213" s="2" t="str">
        <f t="shared" si="22"/>
        <v/>
      </c>
      <c r="F213" s="2" t="str">
        <f t="shared" si="23"/>
        <v/>
      </c>
      <c r="G213" t="str">
        <f t="shared" si="28"/>
        <v/>
      </c>
      <c r="H213" t="str">
        <f t="shared" si="24"/>
        <v>Income of $50,000</v>
      </c>
      <c r="I213" t="str">
        <f t="shared" si="25"/>
        <v>&lt;h2&gt;&lt;/h2&gt;</v>
      </c>
      <c r="J213" t="str">
        <f t="shared" si="26"/>
        <v>&lt;h3&gt;&lt;/h3&gt;</v>
      </c>
      <c r="K213" t="str">
        <f t="shared" si="27"/>
        <v>&lt;p&gt;&lt;/p&gt;</v>
      </c>
    </row>
    <row r="214" spans="1:11">
      <c r="A214" s="1" t="s">
        <v>206</v>
      </c>
      <c r="B214" s="1" t="s">
        <v>242</v>
      </c>
      <c r="C214" s="15" t="s">
        <v>178</v>
      </c>
      <c r="D214" s="2" t="s">
        <v>181</v>
      </c>
      <c r="E214" s="2" t="str">
        <f t="shared" si="22"/>
        <v/>
      </c>
      <c r="F214" s="2" t="str">
        <f t="shared" si="23"/>
        <v/>
      </c>
      <c r="G214" t="str">
        <f t="shared" si="28"/>
        <v/>
      </c>
      <c r="H214" t="str">
        <f t="shared" si="24"/>
        <v>Income of $75,000</v>
      </c>
      <c r="I214" t="str">
        <f t="shared" si="25"/>
        <v>&lt;h2&gt;&lt;/h2&gt;</v>
      </c>
      <c r="J214" t="str">
        <f t="shared" si="26"/>
        <v>&lt;h3&gt;&lt;/h3&gt;</v>
      </c>
      <c r="K214" t="str">
        <f t="shared" si="27"/>
        <v>&lt;p&gt;&lt;/p&gt;</v>
      </c>
    </row>
    <row r="215" spans="1:11">
      <c r="A215" s="1" t="s">
        <v>206</v>
      </c>
      <c r="B215" s="1" t="s">
        <v>242</v>
      </c>
      <c r="C215" s="1"/>
      <c r="D215" s="1" t="s">
        <v>182</v>
      </c>
      <c r="E215" s="2" t="str">
        <f t="shared" si="22"/>
        <v/>
      </c>
      <c r="F215" s="2" t="str">
        <f t="shared" si="23"/>
        <v/>
      </c>
      <c r="G215" t="str">
        <f t="shared" si="28"/>
        <v>Official Three-Year Cohort Default Rates by Year Entering Repayment and Sector</v>
      </c>
      <c r="H215" t="str">
        <f t="shared" si="24"/>
        <v/>
      </c>
      <c r="I215" t="str">
        <f t="shared" si="25"/>
        <v>&lt;h2&gt;&lt;/h2&gt;</v>
      </c>
      <c r="J215" t="str">
        <f t="shared" si="26"/>
        <v>&lt;h3&gt;&lt;/h3&gt;</v>
      </c>
      <c r="K215" t="str">
        <f t="shared" si="27"/>
        <v>&lt;p&gt;Official Three-Year Cohort Default Rates by Year Entering Repayment and Sector&lt;/p&gt;</v>
      </c>
    </row>
    <row r="216" spans="1:11">
      <c r="A216" s="1" t="s">
        <v>206</v>
      </c>
      <c r="B216" s="1" t="s">
        <v>242</v>
      </c>
      <c r="C216" s="1"/>
      <c r="D216" s="1" t="s">
        <v>183</v>
      </c>
      <c r="E216" s="2" t="str">
        <f t="shared" si="22"/>
        <v/>
      </c>
      <c r="F216" s="2" t="str">
        <f t="shared" si="23"/>
        <v/>
      </c>
      <c r="G216" t="str">
        <f t="shared" si="28"/>
        <v>Share of Defaulters and Three-Year Federal Student Loan Default Rate among Borrowers Entering Repayment in 2010–11, by Loan Balance</v>
      </c>
      <c r="H216" t="str">
        <f t="shared" si="24"/>
        <v/>
      </c>
      <c r="I216" t="str">
        <f t="shared" si="25"/>
        <v>&lt;h2&gt;&lt;/h2&gt;</v>
      </c>
      <c r="J216" t="str">
        <f t="shared" si="26"/>
        <v>&lt;h3&gt;&lt;/h3&gt;</v>
      </c>
      <c r="K216" t="str">
        <f t="shared" si="27"/>
        <v>&lt;p&gt;Share of Defaulters and Three-Year Federal Student Loan Default Rate among Borrowers Entering Repayment in 2010–11, by Loan Balance&lt;/p&gt;</v>
      </c>
    </row>
    <row r="217" spans="1:11">
      <c r="A217" s="1" t="s">
        <v>206</v>
      </c>
      <c r="B217" s="1" t="s">
        <v>242</v>
      </c>
      <c r="C217" s="1"/>
      <c r="D217" s="1" t="s">
        <v>184</v>
      </c>
      <c r="E217" s="2" t="str">
        <f t="shared" si="22"/>
        <v/>
      </c>
      <c r="F217" s="2" t="str">
        <f t="shared" si="23"/>
        <v/>
      </c>
      <c r="G217" t="str">
        <f t="shared" si="28"/>
        <v>Federal Student Loan Five-Year Repayment Rate by Completion Status and by Dependency Status: Borrowers Entering Repayment in 2009–10 and 2010–11</v>
      </c>
      <c r="H217" t="str">
        <f t="shared" si="24"/>
        <v/>
      </c>
      <c r="I217" t="str">
        <f t="shared" si="25"/>
        <v>&lt;h2&gt;&lt;/h2&gt;</v>
      </c>
      <c r="J217" t="str">
        <f t="shared" si="26"/>
        <v>&lt;h3&gt;&lt;/h3&gt;</v>
      </c>
      <c r="K217" t="str">
        <f t="shared" si="27"/>
        <v>&lt;p&gt;Federal Student Loan Five-Year Repayment Rate by Completion Status and by Dependency Status: Borrowers Entering Repayment in 2009–10 and 2010–11&lt;/p&gt;</v>
      </c>
    </row>
    <row r="218" spans="1:11">
      <c r="A218" s="1" t="s">
        <v>208</v>
      </c>
      <c r="B218" s="1" t="s">
        <v>209</v>
      </c>
      <c r="C218" s="1"/>
      <c r="D218" s="1" t="s">
        <v>185</v>
      </c>
      <c r="E218" s="2" t="str">
        <f t="shared" si="22"/>
        <v>Breaking Even</v>
      </c>
      <c r="F218" s="2" t="str">
        <f t="shared" si="23"/>
        <v>no_name</v>
      </c>
      <c r="G218" t="str">
        <f t="shared" si="28"/>
        <v>Cumulative Earnings of College Graduates Net of Tuition Payments and Forgone Earnings, in 2018 Dollars</v>
      </c>
      <c r="H218" t="str">
        <f t="shared" si="24"/>
        <v/>
      </c>
      <c r="I218" t="str">
        <f t="shared" si="25"/>
        <v>&lt;h2&gt;Breaking Even&lt;/h2&gt;</v>
      </c>
      <c r="J218" t="str">
        <f t="shared" si="26"/>
        <v>&lt;h3&gt;no_name&lt;/h3&gt;</v>
      </c>
      <c r="K218" t="str">
        <f t="shared" si="27"/>
        <v>&lt;p&gt;Cumulative Earnings of College Graduates Net of Tuition Payments and Forgone Earnings, in 2018 Dollars&lt;/p&gt;</v>
      </c>
    </row>
    <row r="219" spans="1:11">
      <c r="A219" s="1" t="s">
        <v>210</v>
      </c>
      <c r="B219" s="1" t="s">
        <v>243</v>
      </c>
      <c r="C219" s="1"/>
      <c r="D219" s="2" t="s">
        <v>186</v>
      </c>
      <c r="E219" s="2" t="str">
        <f t="shared" si="22"/>
        <v>Student Profiles</v>
      </c>
      <c r="F219" s="2" t="str">
        <f t="shared" si="23"/>
        <v>Independent Students</v>
      </c>
      <c r="G219" t="str">
        <f t="shared" si="28"/>
        <v>Independent Students: Enrollment by Sector, 2015–16</v>
      </c>
      <c r="H219" t="str">
        <f t="shared" si="24"/>
        <v/>
      </c>
      <c r="I219" t="str">
        <f t="shared" si="25"/>
        <v>&lt;h2&gt;Student Profiles&lt;/h2&gt;</v>
      </c>
      <c r="J219" t="str">
        <f t="shared" si="26"/>
        <v>&lt;h3&gt;Independent Students&lt;/h3&gt;</v>
      </c>
      <c r="K219" t="str">
        <f t="shared" si="27"/>
        <v>&lt;p&gt;Independent Students: Enrollment by Sector, 2015–16&lt;/p&gt;</v>
      </c>
    </row>
    <row r="220" spans="1:11">
      <c r="A220" s="1" t="s">
        <v>210</v>
      </c>
      <c r="B220" s="1" t="s">
        <v>243</v>
      </c>
      <c r="C220" s="1"/>
      <c r="D220" s="1" t="s">
        <v>187</v>
      </c>
      <c r="E220" s="2" t="str">
        <f t="shared" si="22"/>
        <v/>
      </c>
      <c r="F220" s="2" t="str">
        <f t="shared" si="23"/>
        <v/>
      </c>
      <c r="G220" t="str">
        <f t="shared" si="28"/>
        <v>Independent Students: Average Published Prices, Budgets, and Resources Used to Pay for College, 2011–12</v>
      </c>
      <c r="H220" t="str">
        <f t="shared" si="24"/>
        <v/>
      </c>
      <c r="I220" t="str">
        <f t="shared" si="25"/>
        <v>&lt;h2&gt;&lt;/h2&gt;</v>
      </c>
      <c r="J220" t="str">
        <f t="shared" si="26"/>
        <v>&lt;h3&gt;&lt;/h3&gt;</v>
      </c>
      <c r="K220" t="str">
        <f t="shared" si="27"/>
        <v>&lt;p&gt;Independent Students: Average Published Prices, Budgets, and Resources Used to Pay for College, 2011–12&lt;/p&gt;</v>
      </c>
    </row>
    <row r="221" spans="1:11">
      <c r="A221" s="1" t="s">
        <v>210</v>
      </c>
      <c r="B221" s="1" t="s">
        <v>243</v>
      </c>
      <c r="C221" s="1"/>
      <c r="D221" s="1" t="s">
        <v>188</v>
      </c>
      <c r="E221" s="2" t="str">
        <f t="shared" si="22"/>
        <v/>
      </c>
      <c r="F221" s="2" t="str">
        <f t="shared" si="23"/>
        <v/>
      </c>
      <c r="G221" t="str">
        <f t="shared" si="28"/>
        <v>Average Expected Family Contribution, Total Grants, Total Loans, and Earnings and Other Resources Equal Tuition and Fees and Other Expenses</v>
      </c>
      <c r="H221" t="str">
        <f t="shared" si="24"/>
        <v/>
      </c>
      <c r="I221" t="str">
        <f t="shared" si="25"/>
        <v>&lt;h2&gt;&lt;/h2&gt;</v>
      </c>
      <c r="J221" t="str">
        <f t="shared" si="26"/>
        <v>&lt;h3&gt;&lt;/h3&gt;</v>
      </c>
      <c r="K221" t="str">
        <f t="shared" si="27"/>
        <v>&lt;p&gt;Average Expected Family Contribution, Total Grants, Total Loans, and Earnings and Other Resources Equal Tuition and Fees and Other Expenses&lt;/p&gt;</v>
      </c>
    </row>
    <row r="222" spans="1:11">
      <c r="A222" s="1" t="s">
        <v>210</v>
      </c>
      <c r="B222" s="1" t="s">
        <v>243</v>
      </c>
      <c r="C222" s="1"/>
      <c r="D222" s="1" t="s">
        <v>189</v>
      </c>
      <c r="E222" s="2" t="str">
        <f t="shared" si="22"/>
        <v/>
      </c>
      <c r="F222" s="2" t="str">
        <f t="shared" si="23"/>
        <v/>
      </c>
      <c r="G222" t="str">
        <f t="shared" si="28"/>
        <v xml:space="preserve">Tuition and Debt Based on Time to Degree, by Sector </v>
      </c>
      <c r="H222" t="str">
        <f t="shared" si="24"/>
        <v/>
      </c>
      <c r="I222" t="str">
        <f t="shared" si="25"/>
        <v>&lt;h2&gt;&lt;/h2&gt;</v>
      </c>
      <c r="J222" t="str">
        <f t="shared" si="26"/>
        <v>&lt;h3&gt;&lt;/h3&gt;</v>
      </c>
      <c r="K222" t="str">
        <f t="shared" si="27"/>
        <v>&lt;p&gt;Tuition and Debt Based on Time to Degree, by Sector &lt;/p&gt;</v>
      </c>
    </row>
    <row r="223" spans="1:11">
      <c r="A223" s="1" t="s">
        <v>210</v>
      </c>
      <c r="B223" s="1" t="s">
        <v>211</v>
      </c>
      <c r="C223" s="1"/>
      <c r="D223" s="1" t="s">
        <v>190</v>
      </c>
      <c r="E223" s="2" t="str">
        <f t="shared" si="22"/>
        <v/>
      </c>
      <c r="F223" s="2" t="str">
        <f t="shared" si="23"/>
        <v xml:space="preserve">Low-Income Dependent Students </v>
      </c>
      <c r="G223" t="str">
        <f t="shared" si="28"/>
        <v>Low-Income Dependent Students: Enrollment by Sector, 2015–16</v>
      </c>
      <c r="H223" t="str">
        <f t="shared" si="24"/>
        <v/>
      </c>
      <c r="I223" t="str">
        <f t="shared" si="25"/>
        <v>&lt;h2&gt;&lt;/h2&gt;</v>
      </c>
      <c r="J223" t="str">
        <f t="shared" si="26"/>
        <v>&lt;h3&gt;Low-Income Dependent Students &lt;/h3&gt;</v>
      </c>
      <c r="K223" t="str">
        <f t="shared" si="27"/>
        <v>&lt;p&gt;Low-Income Dependent Students: Enrollment by Sector, 2015–16&lt;/p&gt;</v>
      </c>
    </row>
    <row r="224" spans="1:11">
      <c r="A224" s="1" t="s">
        <v>210</v>
      </c>
      <c r="B224" s="1" t="s">
        <v>211</v>
      </c>
      <c r="C224" s="1"/>
      <c r="D224" s="1" t="s">
        <v>191</v>
      </c>
      <c r="E224" s="2" t="str">
        <f t="shared" si="22"/>
        <v/>
      </c>
      <c r="F224" s="2" t="str">
        <f t="shared" si="23"/>
        <v/>
      </c>
      <c r="G224" t="str">
        <f t="shared" si="28"/>
        <v xml:space="preserve">Low-Income Dependent Students: Average Publishd Prices, Budgets, and Resources Used to Pay for College, 2011–12 </v>
      </c>
      <c r="H224" t="str">
        <f t="shared" si="24"/>
        <v/>
      </c>
      <c r="I224" t="str">
        <f t="shared" si="25"/>
        <v>&lt;h2&gt;&lt;/h2&gt;</v>
      </c>
      <c r="J224" t="str">
        <f t="shared" si="26"/>
        <v>&lt;h3&gt;&lt;/h3&gt;</v>
      </c>
      <c r="K224" t="str">
        <f t="shared" si="27"/>
        <v>&lt;p&gt;Low-Income Dependent Students: Average Publishd Prices, Budgets, and Resources Used to Pay for College, 2011–12 &lt;/p&gt;</v>
      </c>
    </row>
    <row r="225" spans="1:11">
      <c r="A225" s="1" t="s">
        <v>210</v>
      </c>
      <c r="B225" s="1" t="s">
        <v>211</v>
      </c>
      <c r="C225" s="1"/>
      <c r="D225" s="1" t="s">
        <v>188</v>
      </c>
      <c r="E225" s="2" t="str">
        <f t="shared" si="22"/>
        <v/>
      </c>
      <c r="F225" s="2" t="str">
        <f t="shared" si="23"/>
        <v/>
      </c>
      <c r="G225" t="str">
        <f t="shared" si="28"/>
        <v>Average Expected Family Contribution, Total Grants, Total Loans, and Earnings and Other Resources Equal Tuition and Fees and Other Expenses</v>
      </c>
      <c r="H225" t="str">
        <f t="shared" si="24"/>
        <v/>
      </c>
      <c r="I225" t="str">
        <f t="shared" si="25"/>
        <v>&lt;h2&gt;&lt;/h2&gt;</v>
      </c>
      <c r="J225" t="str">
        <f t="shared" si="26"/>
        <v>&lt;h3&gt;&lt;/h3&gt;</v>
      </c>
      <c r="K225" t="str">
        <f t="shared" si="27"/>
        <v>&lt;p&gt;Average Expected Family Contribution, Total Grants, Total Loans, and Earnings and Other Resources Equal Tuition and Fees and Other Expenses&lt;/p&gt;</v>
      </c>
    </row>
    <row r="226" spans="1:11">
      <c r="A226" s="1" t="s">
        <v>210</v>
      </c>
      <c r="B226" s="1" t="s">
        <v>211</v>
      </c>
      <c r="C226" s="1"/>
      <c r="D226" s="1" t="s">
        <v>189</v>
      </c>
      <c r="E226" s="2" t="str">
        <f t="shared" si="22"/>
        <v/>
      </c>
      <c r="F226" s="2" t="str">
        <f t="shared" si="23"/>
        <v/>
      </c>
      <c r="G226" t="str">
        <f t="shared" si="28"/>
        <v xml:space="preserve">Tuition and Debt Based on Time to Degree, by Sector </v>
      </c>
      <c r="H226" t="str">
        <f t="shared" si="24"/>
        <v/>
      </c>
      <c r="I226" t="str">
        <f t="shared" si="25"/>
        <v>&lt;h2&gt;&lt;/h2&gt;</v>
      </c>
      <c r="J226" t="str">
        <f t="shared" si="26"/>
        <v>&lt;h3&gt;&lt;/h3&gt;</v>
      </c>
      <c r="K226" t="str">
        <f t="shared" si="27"/>
        <v>&lt;p&gt;Tuition and Debt Based on Time to Degree, by Sector &lt;/p&gt;</v>
      </c>
    </row>
    <row r="227" spans="1:11">
      <c r="A227" s="1" t="s">
        <v>210</v>
      </c>
      <c r="B227" s="1" t="s">
        <v>244</v>
      </c>
      <c r="C227" s="1"/>
      <c r="D227" s="1" t="s">
        <v>192</v>
      </c>
      <c r="E227" s="2" t="str">
        <f t="shared" si="22"/>
        <v/>
      </c>
      <c r="F227" s="2" t="str">
        <f t="shared" si="23"/>
        <v xml:space="preserve">Lower-Middle-Income Dependent Students </v>
      </c>
      <c r="G227" t="str">
        <f t="shared" si="28"/>
        <v>Lower-Middle-Income Students: Enrollment by Sector, 2015–16</v>
      </c>
      <c r="H227" t="str">
        <f t="shared" si="24"/>
        <v/>
      </c>
      <c r="I227" t="str">
        <f t="shared" si="25"/>
        <v>&lt;h2&gt;&lt;/h2&gt;</v>
      </c>
      <c r="J227" t="str">
        <f t="shared" si="26"/>
        <v>&lt;h3&gt;Lower-Middle-Income Dependent Students &lt;/h3&gt;</v>
      </c>
      <c r="K227" t="str">
        <f t="shared" si="27"/>
        <v>&lt;p&gt;Lower-Middle-Income Students: Enrollment by Sector, 2015–16&lt;/p&gt;</v>
      </c>
    </row>
    <row r="228" spans="1:11">
      <c r="A228" s="1" t="s">
        <v>210</v>
      </c>
      <c r="B228" s="1" t="s">
        <v>244</v>
      </c>
      <c r="C228" s="1"/>
      <c r="D228" s="1" t="s">
        <v>193</v>
      </c>
      <c r="E228" s="2" t="str">
        <f t="shared" si="22"/>
        <v/>
      </c>
      <c r="F228" s="2" t="str">
        <f t="shared" si="23"/>
        <v/>
      </c>
      <c r="G228" t="str">
        <f t="shared" si="28"/>
        <v>Lower-Middle-Income Dependent Students: Average Published Prices, Budgets, and Resources Used to Pay for College, 2011–12</v>
      </c>
      <c r="H228" t="str">
        <f t="shared" si="24"/>
        <v/>
      </c>
      <c r="I228" t="str">
        <f t="shared" si="25"/>
        <v>&lt;h2&gt;&lt;/h2&gt;</v>
      </c>
      <c r="J228" t="str">
        <f t="shared" si="26"/>
        <v>&lt;h3&gt;&lt;/h3&gt;</v>
      </c>
      <c r="K228" t="str">
        <f t="shared" si="27"/>
        <v>&lt;p&gt;Lower-Middle-Income Dependent Students: Average Published Prices, Budgets, and Resources Used to Pay for College, 2011–12&lt;/p&gt;</v>
      </c>
    </row>
    <row r="229" spans="1:11">
      <c r="A229" s="1" t="s">
        <v>210</v>
      </c>
      <c r="B229" s="1" t="s">
        <v>244</v>
      </c>
      <c r="C229" s="1"/>
      <c r="D229" s="1" t="s">
        <v>188</v>
      </c>
      <c r="E229" s="2" t="str">
        <f t="shared" si="22"/>
        <v/>
      </c>
      <c r="F229" s="2" t="str">
        <f t="shared" si="23"/>
        <v/>
      </c>
      <c r="G229" t="str">
        <f t="shared" si="28"/>
        <v>Average Expected Family Contribution, Total Grants, Total Loans, and Earnings and Other Resources Equal Tuition and Fees and Other Expenses</v>
      </c>
      <c r="H229" t="str">
        <f t="shared" si="24"/>
        <v/>
      </c>
      <c r="I229" t="str">
        <f t="shared" si="25"/>
        <v>&lt;h2&gt;&lt;/h2&gt;</v>
      </c>
      <c r="J229" t="str">
        <f t="shared" si="26"/>
        <v>&lt;h3&gt;&lt;/h3&gt;</v>
      </c>
      <c r="K229" t="str">
        <f t="shared" si="27"/>
        <v>&lt;p&gt;Average Expected Family Contribution, Total Grants, Total Loans, and Earnings and Other Resources Equal Tuition and Fees and Other Expenses&lt;/p&gt;</v>
      </c>
    </row>
    <row r="230" spans="1:11">
      <c r="A230" s="1" t="s">
        <v>210</v>
      </c>
      <c r="B230" s="1" t="s">
        <v>244</v>
      </c>
      <c r="C230" s="1"/>
      <c r="D230" s="1" t="s">
        <v>189</v>
      </c>
      <c r="E230" s="2" t="str">
        <f t="shared" si="22"/>
        <v/>
      </c>
      <c r="F230" s="2" t="str">
        <f t="shared" si="23"/>
        <v/>
      </c>
      <c r="G230" t="str">
        <f t="shared" si="28"/>
        <v xml:space="preserve">Tuition and Debt Based on Time to Degree, by Sector </v>
      </c>
      <c r="H230" t="str">
        <f t="shared" si="24"/>
        <v/>
      </c>
      <c r="I230" t="str">
        <f t="shared" si="25"/>
        <v>&lt;h2&gt;&lt;/h2&gt;</v>
      </c>
      <c r="J230" t="str">
        <f t="shared" si="26"/>
        <v>&lt;h3&gt;&lt;/h3&gt;</v>
      </c>
      <c r="K230" t="str">
        <f t="shared" si="27"/>
        <v>&lt;p&gt;Tuition and Debt Based on Time to Degree, by Sector &lt;/p&gt;</v>
      </c>
    </row>
    <row r="231" spans="1:11">
      <c r="A231" s="1" t="s">
        <v>210</v>
      </c>
      <c r="B231" s="1" t="s">
        <v>245</v>
      </c>
      <c r="C231" s="1"/>
      <c r="D231" s="1" t="s">
        <v>194</v>
      </c>
      <c r="E231" s="2" t="str">
        <f t="shared" si="22"/>
        <v/>
      </c>
      <c r="F231" s="2" t="str">
        <f t="shared" si="23"/>
        <v>Upper-Middle-Income Dependent Students</v>
      </c>
      <c r="G231" t="str">
        <f t="shared" si="28"/>
        <v>Upper-Middle-Income Students: Enrollment by Sector, 2015–16</v>
      </c>
      <c r="H231" t="str">
        <f t="shared" si="24"/>
        <v/>
      </c>
      <c r="I231" t="str">
        <f t="shared" si="25"/>
        <v>&lt;h2&gt;&lt;/h2&gt;</v>
      </c>
      <c r="J231" t="str">
        <f t="shared" si="26"/>
        <v>&lt;h3&gt;Upper-Middle-Income Dependent Students&lt;/h3&gt;</v>
      </c>
      <c r="K231" t="str">
        <f t="shared" si="27"/>
        <v>&lt;p&gt;Upper-Middle-Income Students: Enrollment by Sector, 2015–16&lt;/p&gt;</v>
      </c>
    </row>
    <row r="232" spans="1:11">
      <c r="A232" s="1" t="s">
        <v>210</v>
      </c>
      <c r="B232" s="1" t="s">
        <v>245</v>
      </c>
      <c r="C232" s="1"/>
      <c r="D232" s="1" t="s">
        <v>195</v>
      </c>
      <c r="E232" s="2" t="str">
        <f t="shared" si="22"/>
        <v/>
      </c>
      <c r="F232" s="2" t="str">
        <f t="shared" si="23"/>
        <v/>
      </c>
      <c r="G232" t="str">
        <f t="shared" si="28"/>
        <v xml:space="preserve">Upper-Middle-Income Students: Average Published Prices, Budgets, and Resources Used to Pay for College, 2011–12 </v>
      </c>
      <c r="H232" t="str">
        <f t="shared" si="24"/>
        <v/>
      </c>
      <c r="I232" t="str">
        <f t="shared" si="25"/>
        <v>&lt;h2&gt;&lt;/h2&gt;</v>
      </c>
      <c r="J232" t="str">
        <f t="shared" si="26"/>
        <v>&lt;h3&gt;&lt;/h3&gt;</v>
      </c>
      <c r="K232" t="str">
        <f t="shared" si="27"/>
        <v>&lt;p&gt;Upper-Middle-Income Students: Average Published Prices, Budgets, and Resources Used to Pay for College, 2011–12 &lt;/p&gt;</v>
      </c>
    </row>
    <row r="233" spans="1:11">
      <c r="A233" s="1" t="s">
        <v>210</v>
      </c>
      <c r="B233" s="1" t="s">
        <v>245</v>
      </c>
      <c r="C233" s="1"/>
      <c r="D233" s="1" t="s">
        <v>188</v>
      </c>
      <c r="E233" s="2" t="str">
        <f t="shared" si="22"/>
        <v/>
      </c>
      <c r="F233" s="2" t="str">
        <f t="shared" si="23"/>
        <v/>
      </c>
      <c r="G233" t="str">
        <f t="shared" si="28"/>
        <v>Average Expected Family Contribution, Total Grants, Total Loans, and Earnings and Other Resources Equal Tuition and Fees and Other Expenses</v>
      </c>
      <c r="H233" t="str">
        <f t="shared" si="24"/>
        <v/>
      </c>
      <c r="I233" t="str">
        <f t="shared" si="25"/>
        <v>&lt;h2&gt;&lt;/h2&gt;</v>
      </c>
      <c r="J233" t="str">
        <f t="shared" si="26"/>
        <v>&lt;h3&gt;&lt;/h3&gt;</v>
      </c>
      <c r="K233" t="str">
        <f t="shared" si="27"/>
        <v>&lt;p&gt;Average Expected Family Contribution, Total Grants, Total Loans, and Earnings and Other Resources Equal Tuition and Fees and Other Expenses&lt;/p&gt;</v>
      </c>
    </row>
    <row r="234" spans="1:11">
      <c r="A234" s="1" t="s">
        <v>210</v>
      </c>
      <c r="B234" s="1" t="s">
        <v>245</v>
      </c>
      <c r="C234" s="1"/>
      <c r="D234" s="1" t="s">
        <v>189</v>
      </c>
      <c r="E234" s="2" t="str">
        <f t="shared" si="22"/>
        <v/>
      </c>
      <c r="F234" s="2" t="str">
        <f t="shared" si="23"/>
        <v/>
      </c>
      <c r="G234" t="str">
        <f t="shared" si="28"/>
        <v xml:space="preserve">Tuition and Debt Based on Time to Degree, by Sector </v>
      </c>
      <c r="H234" t="str">
        <f t="shared" si="24"/>
        <v/>
      </c>
      <c r="I234" t="str">
        <f t="shared" si="25"/>
        <v>&lt;h2&gt;&lt;/h2&gt;</v>
      </c>
      <c r="J234" t="str">
        <f t="shared" si="26"/>
        <v>&lt;h3&gt;&lt;/h3&gt;</v>
      </c>
      <c r="K234" t="str">
        <f t="shared" si="27"/>
        <v>&lt;p&gt;Tuition and Debt Based on Time to Degree, by Sector &lt;/p&gt;</v>
      </c>
    </row>
    <row r="235" spans="1:11">
      <c r="A235" s="1" t="s">
        <v>210</v>
      </c>
      <c r="B235" s="1" t="s">
        <v>246</v>
      </c>
      <c r="C235" s="1"/>
      <c r="D235" s="1" t="s">
        <v>196</v>
      </c>
      <c r="E235" s="2" t="str">
        <f t="shared" si="22"/>
        <v/>
      </c>
      <c r="F235" s="2" t="str">
        <f t="shared" si="23"/>
        <v>Upper-Income Dependent Students</v>
      </c>
      <c r="G235" t="str">
        <f t="shared" si="28"/>
        <v>Upper-Income Dependent Students: Enrollment by Sector, 2015–16</v>
      </c>
      <c r="H235" t="str">
        <f t="shared" si="24"/>
        <v/>
      </c>
      <c r="I235" t="str">
        <f t="shared" si="25"/>
        <v>&lt;h2&gt;&lt;/h2&gt;</v>
      </c>
      <c r="J235" t="str">
        <f t="shared" si="26"/>
        <v>&lt;h3&gt;Upper-Income Dependent Students&lt;/h3&gt;</v>
      </c>
      <c r="K235" t="str">
        <f t="shared" si="27"/>
        <v>&lt;p&gt;Upper-Income Dependent Students: Enrollment by Sector, 2015–16&lt;/p&gt;</v>
      </c>
    </row>
    <row r="236" spans="1:11">
      <c r="A236" s="1" t="s">
        <v>210</v>
      </c>
      <c r="B236" s="1" t="s">
        <v>246</v>
      </c>
      <c r="C236" s="1"/>
      <c r="D236" s="1" t="s">
        <v>197</v>
      </c>
      <c r="E236" s="2" t="str">
        <f t="shared" si="22"/>
        <v/>
      </c>
      <c r="F236" s="2" t="str">
        <f t="shared" si="23"/>
        <v/>
      </c>
      <c r="G236" t="str">
        <f t="shared" si="28"/>
        <v xml:space="preserve">Upper-Income Dependent Students: Average Published Prices, Budgets, and Resources Used to Pay for College, 2011–12 </v>
      </c>
      <c r="H236" t="str">
        <f t="shared" si="24"/>
        <v/>
      </c>
      <c r="I236" t="str">
        <f t="shared" si="25"/>
        <v>&lt;h2&gt;&lt;/h2&gt;</v>
      </c>
      <c r="J236" t="str">
        <f t="shared" si="26"/>
        <v>&lt;h3&gt;&lt;/h3&gt;</v>
      </c>
      <c r="K236" t="str">
        <f t="shared" si="27"/>
        <v>&lt;p&gt;Upper-Income Dependent Students: Average Published Prices, Budgets, and Resources Used to Pay for College, 2011–12 &lt;/p&gt;</v>
      </c>
    </row>
    <row r="237" spans="1:11">
      <c r="A237" s="1" t="s">
        <v>210</v>
      </c>
      <c r="B237" s="1" t="s">
        <v>246</v>
      </c>
      <c r="C237" s="1"/>
      <c r="D237" s="1" t="s">
        <v>188</v>
      </c>
      <c r="E237" s="2" t="str">
        <f t="shared" si="22"/>
        <v/>
      </c>
      <c r="F237" s="2" t="str">
        <f t="shared" si="23"/>
        <v/>
      </c>
      <c r="G237" t="str">
        <f t="shared" si="28"/>
        <v>Average Expected Family Contribution, Total Grants, Total Loans, and Earnings and Other Resources Equal Tuition and Fees and Other Expenses</v>
      </c>
      <c r="H237" t="str">
        <f t="shared" si="24"/>
        <v/>
      </c>
      <c r="I237" t="str">
        <f t="shared" si="25"/>
        <v>&lt;h2&gt;&lt;/h2&gt;</v>
      </c>
      <c r="J237" t="str">
        <f t="shared" si="26"/>
        <v>&lt;h3&gt;&lt;/h3&gt;</v>
      </c>
      <c r="K237" t="str">
        <f t="shared" si="27"/>
        <v>&lt;p&gt;Average Expected Family Contribution, Total Grants, Total Loans, and Earnings and Other Resources Equal Tuition and Fees and Other Expenses&lt;/p&gt;</v>
      </c>
    </row>
    <row r="238" spans="1:11">
      <c r="A238" s="1" t="s">
        <v>210</v>
      </c>
      <c r="B238" s="1" t="s">
        <v>246</v>
      </c>
      <c r="C238" s="1"/>
      <c r="D238" s="1" t="s">
        <v>198</v>
      </c>
      <c r="E238" s="2" t="str">
        <f t="shared" si="22"/>
        <v/>
      </c>
      <c r="F238" s="2" t="str">
        <f t="shared" si="23"/>
        <v/>
      </c>
      <c r="G238" t="str">
        <f t="shared" si="28"/>
        <v xml:space="preserve">Tuition and Debt Based on Time to Degree by Sector </v>
      </c>
      <c r="H238" t="str">
        <f t="shared" si="24"/>
        <v/>
      </c>
      <c r="I238" t="str">
        <f t="shared" si="25"/>
        <v>&lt;h2&gt;&lt;/h2&gt;</v>
      </c>
      <c r="J238" t="str">
        <f t="shared" si="26"/>
        <v>&lt;h3&gt;&lt;/h3&gt;</v>
      </c>
      <c r="K238" t="str">
        <f t="shared" si="27"/>
        <v>&lt;p&gt;Tuition and Debt Based on Time to Degree by Sector &lt;/p&gt;</v>
      </c>
    </row>
    <row r="249" spans="4:4">
      <c r="D249" s="1"/>
    </row>
    <row r="250" spans="4:4">
      <c r="D250" s="1"/>
    </row>
    <row r="251" spans="4:4">
      <c r="D251" s="1"/>
    </row>
    <row r="252" spans="4:4">
      <c r="D252" s="1"/>
    </row>
    <row r="253" spans="4:4">
      <c r="D253" s="1"/>
    </row>
  </sheetData>
  <mergeCells count="2">
    <mergeCell ref="I1:L1"/>
    <mergeCell ref="E1:H1"/>
  </mergeCells>
  <conditionalFormatting sqref="E17:E29">
    <cfRule type="expression" dxfId="7" priority="7">
      <formula>E17&lt;&gt;E17</formula>
    </cfRule>
  </conditionalFormatting>
  <conditionalFormatting sqref="C28:C29">
    <cfRule type="expression" dxfId="6" priority="6">
      <formula>C28&lt;&gt;C28</formula>
    </cfRule>
  </conditionalFormatting>
  <conditionalFormatting sqref="E2:E238 F3:F238">
    <cfRule type="expression" dxfId="5" priority="8">
      <formula>E2&lt;&gt;#REF!</formula>
    </cfRule>
  </conditionalFormatting>
  <conditionalFormatting sqref="A2:B2">
    <cfRule type="expression" dxfId="4" priority="5">
      <formula>A2&lt;&gt;#REF!</formula>
    </cfRule>
  </conditionalFormatting>
  <conditionalFormatting sqref="I2">
    <cfRule type="expression" dxfId="3" priority="4">
      <formula>I2&lt;&gt;#REF!</formula>
    </cfRule>
  </conditionalFormatting>
  <conditionalFormatting sqref="D17:D29">
    <cfRule type="expression" dxfId="2" priority="2">
      <formula>D17&lt;&gt;D17</formula>
    </cfRule>
  </conditionalFormatting>
  <conditionalFormatting sqref="D2:D238">
    <cfRule type="expression" dxfId="1" priority="3">
      <formula>D2&lt;&gt;#REF!</formula>
    </cfRule>
  </conditionalFormatting>
  <conditionalFormatting sqref="A3:B238">
    <cfRule type="expression" dxfId="0" priority="1">
      <formula>A3&lt;&gt;#REF!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Wood, Daniel</dc:creator>
  <cp:lastModifiedBy>Wood, Daniel</cp:lastModifiedBy>
  <dcterms:created xsi:type="dcterms:W3CDTF">2019-06-28T14:21:45Z</dcterms:created>
  <dcterms:modified xsi:type="dcterms:W3CDTF">2019-06-28T16:15:07Z</dcterms:modified>
</cp:coreProperties>
</file>