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2240" yWindow="2240" windowWidth="25180" windowHeight="15300" tabRatio="913" activeTab="4"/>
  </bookViews>
  <sheets>
    <sheet name="Q2" sheetId="29" r:id="rId1"/>
    <sheet name="Q3" sheetId="25" r:id="rId2"/>
    <sheet name="Q4" sheetId="28" r:id="rId3"/>
    <sheet name="Q6" sheetId="27" r:id="rId4"/>
    <sheet name="Q10" sheetId="30" r:id="rId5"/>
  </sheets>
  <definedNames>
    <definedName name="AdultCost" localSheetId="4">#REF!</definedName>
    <definedName name="AdultCost" localSheetId="2">#REF!</definedName>
    <definedName name="AdultCost" localSheetId="3">#REF!</definedName>
    <definedName name="AdultCost">#REF!</definedName>
    <definedName name="AdultTickets" localSheetId="4">SUM(#REF!)</definedName>
    <definedName name="AdultTickets" localSheetId="2">SUM(#REF!)</definedName>
    <definedName name="AdultTickets" localSheetId="3">SUM(#REF!)</definedName>
    <definedName name="AdultTickets">SUM(#REF!)</definedName>
    <definedName name="ChildCost" localSheetId="2">#REF!</definedName>
    <definedName name="ChildCost" localSheetId="3">#REF!</definedName>
    <definedName name="ChildCost">#REF!</definedName>
    <definedName name="ChildTickets" localSheetId="4">SUM(#REF!)</definedName>
    <definedName name="ChildTickets" localSheetId="2">SUM(#REF!)</definedName>
    <definedName name="ChildTickets" localSheetId="3">SUM(#REF!)</definedName>
    <definedName name="ChildTickets">SUM(#REF!)</definedName>
    <definedName name="column_headings">#REF!</definedName>
    <definedName name="column_numbers">#REF!</definedName>
    <definedName name="data">#REF!</definedName>
    <definedName name="DiscountCost">#REF!</definedName>
    <definedName name="DiscountTickets" localSheetId="4">SUM(#REF!)</definedName>
    <definedName name="DiscountTickets" localSheetId="2">SUM(#REF!)</definedName>
    <definedName name="DiscountTickets" localSheetId="3">SUM(#REF!)</definedName>
    <definedName name="DiscountTickets">SUM(#REF!)</definedName>
    <definedName name="footnotes">#REF!</definedName>
    <definedName name="gtaxrat" localSheetId="4">#REF!</definedName>
    <definedName name="gtaxrat" localSheetId="2">#REF!</definedName>
    <definedName name="gtaxrat">#REF!</definedName>
    <definedName name="Print_Area_MI">#REF!</definedName>
    <definedName name="_xlnm.Print_Titles">#N/A</definedName>
    <definedName name="Print_Titles_MI" localSheetId="4">#REF!</definedName>
    <definedName name="Print_Titles_MI" localSheetId="2">#REF!</definedName>
    <definedName name="Print_Titles_MI" localSheetId="3">#REF!</definedName>
    <definedName name="Print_Titles_MI">#REF!</definedName>
    <definedName name="RSVPAmount" localSheetId="4">#REF!</definedName>
    <definedName name="RSVPAmount" localSheetId="2">#REF!</definedName>
    <definedName name="RSVPAmount" localSheetId="3">#REF!</definedName>
    <definedName name="RSVPAmount">#REF!</definedName>
    <definedName name="spanners_level1" localSheetId="4">#REF!</definedName>
    <definedName name="spanners_level1" localSheetId="2">#REF!</definedName>
    <definedName name="spanners_level1" localSheetId="3">#REF!</definedName>
    <definedName name="spanners_level1">#REF!</definedName>
    <definedName name="spanners_level2">#REF!</definedName>
    <definedName name="spanners_level3">#REF!</definedName>
    <definedName name="spanners_level4">#REF!</definedName>
    <definedName name="spanners_level5">#REF!</definedName>
    <definedName name="stub_lines">#REF!</definedName>
    <definedName name="titles">#REF!</definedName>
    <definedName name="TotalGuests">#REF!</definedName>
    <definedName name="totals" localSheetId="4">#REF!,#REF!,#REF!,#REF!,#REF!,#REF!,#REF!</definedName>
    <definedName name="totals" localSheetId="2">#REF!,#REF!,#REF!,#REF!,#REF!,#REF!,#REF!</definedName>
    <definedName name="totals" localSheetId="3">#REF!,#REF!,#REF!,#REF!,#REF!,#REF!,#REF!</definedName>
    <definedName name="totals">#REF!,#REF!,#REF!,#REF!,#REF!,#REF!,#REF!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30" l="1"/>
  <c r="E10" i="30"/>
  <c r="E11" i="30"/>
  <c r="F10" i="30"/>
  <c r="F11" i="30"/>
  <c r="G10" i="30"/>
  <c r="G11" i="30"/>
  <c r="H10" i="30"/>
  <c r="H11" i="30"/>
  <c r="I10" i="30"/>
  <c r="I11" i="30"/>
  <c r="J10" i="30"/>
  <c r="K10" i="30"/>
  <c r="K11" i="30"/>
  <c r="L10" i="30"/>
  <c r="M10" i="30"/>
  <c r="M11" i="30"/>
  <c r="N10" i="30"/>
  <c r="N11" i="30"/>
  <c r="D11" i="30"/>
  <c r="J11" i="30"/>
  <c r="L11" i="30"/>
  <c r="D12" i="30"/>
  <c r="E12" i="30"/>
  <c r="F12" i="30"/>
  <c r="G12" i="30"/>
  <c r="H12" i="30"/>
  <c r="I12" i="30"/>
  <c r="J12" i="30"/>
  <c r="K12" i="30"/>
  <c r="L12" i="30"/>
  <c r="M12" i="30"/>
  <c r="N12" i="30"/>
  <c r="D13" i="30"/>
  <c r="D14" i="30"/>
  <c r="E13" i="30"/>
  <c r="F13" i="30"/>
  <c r="F14" i="30"/>
  <c r="G13" i="30"/>
  <c r="G14" i="30"/>
  <c r="H13" i="30"/>
  <c r="H14" i="30"/>
  <c r="I13" i="30"/>
  <c r="J13" i="30"/>
  <c r="J14" i="30"/>
  <c r="K13" i="30"/>
  <c r="K14" i="30"/>
  <c r="L13" i="30"/>
  <c r="L14" i="30"/>
  <c r="M13" i="30"/>
  <c r="N13" i="30"/>
  <c r="N14" i="30"/>
  <c r="E14" i="30"/>
  <c r="I14" i="30"/>
  <c r="M14" i="30"/>
  <c r="D23" i="30"/>
  <c r="D24" i="30"/>
  <c r="E23" i="30"/>
  <c r="F23" i="30"/>
  <c r="F24" i="30"/>
  <c r="G23" i="30"/>
  <c r="G24" i="30"/>
  <c r="H23" i="30"/>
  <c r="H24" i="30"/>
  <c r="I23" i="30"/>
  <c r="J23" i="30"/>
  <c r="J24" i="30"/>
  <c r="K23" i="30"/>
  <c r="K24" i="30"/>
  <c r="L23" i="30"/>
  <c r="L24" i="30"/>
  <c r="M23" i="30"/>
  <c r="N23" i="30"/>
  <c r="N24" i="30"/>
  <c r="E24" i="30"/>
  <c r="I24" i="30"/>
  <c r="M24" i="30"/>
  <c r="D25" i="30"/>
  <c r="E25" i="30"/>
  <c r="F25" i="30"/>
  <c r="G25" i="30"/>
  <c r="H25" i="30"/>
  <c r="I25" i="30"/>
  <c r="J25" i="30"/>
  <c r="K25" i="30"/>
  <c r="L25" i="30"/>
  <c r="M25" i="30"/>
  <c r="N25" i="30"/>
  <c r="D26" i="30"/>
  <c r="D27" i="30"/>
  <c r="E26" i="30"/>
  <c r="E27" i="30"/>
  <c r="F26" i="30"/>
  <c r="G26" i="30"/>
  <c r="G27" i="30"/>
  <c r="H26" i="30"/>
  <c r="H27" i="30"/>
  <c r="I26" i="30"/>
  <c r="I27" i="30"/>
  <c r="J26" i="30"/>
  <c r="K26" i="30"/>
  <c r="K27" i="30"/>
  <c r="L26" i="30"/>
  <c r="L27" i="30"/>
  <c r="M26" i="30"/>
  <c r="M27" i="30"/>
  <c r="N26" i="30"/>
  <c r="F27" i="30"/>
  <c r="J27" i="30"/>
  <c r="N27" i="30"/>
  <c r="N32" i="30"/>
  <c r="F7" i="29"/>
  <c r="N26" i="28"/>
  <c r="N27" i="28"/>
  <c r="L26" i="28"/>
  <c r="L27" i="28"/>
  <c r="J26" i="28"/>
  <c r="J27" i="28"/>
  <c r="H26" i="28"/>
  <c r="H27" i="28"/>
  <c r="F26" i="28"/>
  <c r="F27" i="28"/>
  <c r="D26" i="28"/>
  <c r="D27" i="28"/>
  <c r="M26" i="28"/>
  <c r="M27" i="28"/>
  <c r="K26" i="28"/>
  <c r="K27" i="28"/>
  <c r="I26" i="28"/>
  <c r="I27" i="28"/>
  <c r="G26" i="28"/>
  <c r="G27" i="28"/>
  <c r="E26" i="28"/>
  <c r="E27" i="28"/>
  <c r="N25" i="28"/>
  <c r="M25" i="28"/>
  <c r="L25" i="28"/>
  <c r="K25" i="28"/>
  <c r="J25" i="28"/>
  <c r="I25" i="28"/>
  <c r="H25" i="28"/>
  <c r="G25" i="28"/>
  <c r="F25" i="28"/>
  <c r="E25" i="28"/>
  <c r="D25" i="28"/>
  <c r="M23" i="28"/>
  <c r="M24" i="28"/>
  <c r="K23" i="28"/>
  <c r="K24" i="28"/>
  <c r="I23" i="28"/>
  <c r="I24" i="28"/>
  <c r="G23" i="28"/>
  <c r="G24" i="28"/>
  <c r="E23" i="28"/>
  <c r="E24" i="28"/>
  <c r="N23" i="28"/>
  <c r="N24" i="28"/>
  <c r="L23" i="28"/>
  <c r="L24" i="28"/>
  <c r="J23" i="28"/>
  <c r="J24" i="28"/>
  <c r="H23" i="28"/>
  <c r="H24" i="28"/>
  <c r="F23" i="28"/>
  <c r="F24" i="28"/>
  <c r="D23" i="28"/>
  <c r="D24" i="28"/>
  <c r="M13" i="28"/>
  <c r="M14" i="28"/>
  <c r="K13" i="28"/>
  <c r="K14" i="28"/>
  <c r="I13" i="28"/>
  <c r="I14" i="28"/>
  <c r="G13" i="28"/>
  <c r="G14" i="28"/>
  <c r="E13" i="28"/>
  <c r="E14" i="28"/>
  <c r="N13" i="28"/>
  <c r="N14" i="28"/>
  <c r="N32" i="28"/>
  <c r="L13" i="28"/>
  <c r="L14" i="28"/>
  <c r="J13" i="28"/>
  <c r="J14" i="28"/>
  <c r="H13" i="28"/>
  <c r="H14" i="28"/>
  <c r="F13" i="28"/>
  <c r="F14" i="28"/>
  <c r="D13" i="28"/>
  <c r="D14" i="28"/>
  <c r="N12" i="28"/>
  <c r="M12" i="28"/>
  <c r="L12" i="28"/>
  <c r="K12" i="28"/>
  <c r="J12" i="28"/>
  <c r="I12" i="28"/>
  <c r="H12" i="28"/>
  <c r="G12" i="28"/>
  <c r="F12" i="28"/>
  <c r="E12" i="28"/>
  <c r="D12" i="28"/>
  <c r="N10" i="28"/>
  <c r="N11" i="28"/>
  <c r="L10" i="28"/>
  <c r="L11" i="28"/>
  <c r="J10" i="28"/>
  <c r="J11" i="28"/>
  <c r="H10" i="28"/>
  <c r="H11" i="28"/>
  <c r="F10" i="28"/>
  <c r="F11" i="28"/>
  <c r="D10" i="28"/>
  <c r="D11" i="28"/>
  <c r="M10" i="28"/>
  <c r="M11" i="28"/>
  <c r="K10" i="28"/>
  <c r="K11" i="28"/>
  <c r="I10" i="28"/>
  <c r="I11" i="28"/>
  <c r="G10" i="28"/>
  <c r="G11" i="28"/>
  <c r="E10" i="28"/>
  <c r="E11" i="28"/>
</calcChain>
</file>

<file path=xl/sharedStrings.xml><?xml version="1.0" encoding="utf-8"?>
<sst xmlns="http://schemas.openxmlformats.org/spreadsheetml/2006/main" count="90" uniqueCount="36">
  <si>
    <t>All</t>
  </si>
  <si>
    <t>Revenue Loss</t>
  </si>
  <si>
    <t>Total Increase in Deficit</t>
  </si>
  <si>
    <t>Additional Interest</t>
  </si>
  <si>
    <t>Increase in Deficit</t>
  </si>
  <si>
    <t>Total revenue effect of plan</t>
  </si>
  <si>
    <t>2027-36</t>
  </si>
  <si>
    <t>2016-26</t>
  </si>
  <si>
    <t>MARRIED</t>
  </si>
  <si>
    <t>CHILDLESS</t>
  </si>
  <si>
    <t>Current                        Married, Childless</t>
  </si>
  <si>
    <t>SINGLE</t>
  </si>
  <si>
    <t>Personal Exemption</t>
  </si>
  <si>
    <t>Standard Deduction</t>
  </si>
  <si>
    <t xml:space="preserve"> </t>
  </si>
  <si>
    <t>Top 0.1 Percent</t>
  </si>
  <si>
    <t>Top 1 Percent</t>
  </si>
  <si>
    <t>Top Quintile</t>
  </si>
  <si>
    <t>Fourth Quintile</t>
  </si>
  <si>
    <t>Middle Quintile</t>
  </si>
  <si>
    <t>Second Quintile</t>
  </si>
  <si>
    <t>Lowest Quintile</t>
  </si>
  <si>
    <t>Column1</t>
  </si>
  <si>
    <t>TRUMP</t>
  </si>
  <si>
    <t>$$</t>
  </si>
  <si>
    <t>CLINTON</t>
  </si>
  <si>
    <t>Cumulative Increase in Debt</t>
  </si>
  <si>
    <t>Trump Single</t>
  </si>
  <si>
    <t>Trump Married, Childless</t>
  </si>
  <si>
    <t>Trump                      Single</t>
  </si>
  <si>
    <t>Current                        Single</t>
  </si>
  <si>
    <t>Current                         Married, Childless</t>
  </si>
  <si>
    <t>Trump                    Married, Childless</t>
  </si>
  <si>
    <t>80–90</t>
  </si>
  <si>
    <t>90–95</t>
  </si>
  <si>
    <t>95–99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</si>
</sst>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"/>
    <numFmt numFmtId="168" formatCode="#,##0.0"/>
  </numFmts>
  <fonts count="4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u/>
      <sz val="12"/>
      <color theme="11"/>
      <name val="Calibri"/>
      <family val="2"/>
      <scheme val="minor"/>
    </font>
    <font>
      <sz val="7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Times New Roman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2"/>
      <color theme="0"/>
      <name val="Calibri"/>
      <family val="2"/>
      <scheme val="minor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sz val="12"/>
      <color theme="3"/>
      <name val="Cambria"/>
      <family val="1"/>
      <scheme val="major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sz val="10"/>
      <color rgb="FFFF0000"/>
      <name val="Arial"/>
      <family val="2"/>
    </font>
    <font>
      <sz val="11"/>
      <color theme="1"/>
      <name val="Lato"/>
      <family val="2"/>
    </font>
    <font>
      <sz val="12"/>
      <color indexed="8"/>
      <name val="Times New Roman"/>
      <family val="2"/>
    </font>
    <font>
      <sz val="12"/>
      <name val="Courier"/>
      <family val="3"/>
    </font>
    <font>
      <sz val="12"/>
      <name val="Arial"/>
      <family val="2"/>
    </font>
    <font>
      <sz val="11"/>
      <color indexed="8"/>
      <name val="Calibri"/>
      <family val="2"/>
    </font>
    <font>
      <sz val="10"/>
      <name val="Cambria"/>
      <family val="1"/>
    </font>
    <font>
      <sz val="10"/>
      <name val="Calibri"/>
      <family val="2"/>
    </font>
    <font>
      <b/>
      <sz val="18"/>
      <color indexed="56"/>
      <name val="Cambria"/>
      <family val="2"/>
    </font>
    <font>
      <b/>
      <sz val="11"/>
      <color theme="1"/>
      <name val="Lato"/>
      <family val="2"/>
    </font>
    <font>
      <sz val="11"/>
      <name val="Lato"/>
      <family val="2"/>
    </font>
    <font>
      <b/>
      <sz val="11"/>
      <name val="Lato"/>
      <family val="2"/>
    </font>
    <font>
      <sz val="11"/>
      <color theme="1"/>
      <name val="Lato"/>
    </font>
  </fonts>
  <fills count="3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4">
    <xf numFmtId="0" fontId="0" fillId="0" borderId="0"/>
    <xf numFmtId="0" fontId="5" fillId="0" borderId="0"/>
    <xf numFmtId="9" fontId="5" fillId="0" borderId="0" applyFont="0" applyFill="0" applyBorder="0" applyAlignment="0" applyProtection="0"/>
    <xf numFmtId="0" fontId="6" fillId="0" borderId="0"/>
    <xf numFmtId="0" fontId="7" fillId="0" borderId="0"/>
    <xf numFmtId="0" fontId="6" fillId="2" borderId="1" applyNumberFormat="0" applyFont="0" applyAlignment="0" applyProtection="0"/>
    <xf numFmtId="0" fontId="8" fillId="0" borderId="0" applyNumberForma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  <xf numFmtId="49" fontId="11" fillId="0" borderId="3">
      <alignment horizontal="right" wrapText="1"/>
    </xf>
    <xf numFmtId="49" fontId="11" fillId="0" borderId="3">
      <alignment horizontal="center" wrapText="1"/>
    </xf>
    <xf numFmtId="3" fontId="11" fillId="0" borderId="0">
      <alignment horizontal="right"/>
    </xf>
    <xf numFmtId="49" fontId="11" fillId="0" borderId="0">
      <alignment horizontal="left" wrapText="1"/>
    </xf>
    <xf numFmtId="49" fontId="11" fillId="0" borderId="4">
      <alignment horizontal="left" wrapText="1"/>
    </xf>
    <xf numFmtId="49" fontId="12" fillId="0" borderId="2">
      <alignment horizontal="left" vertical="center" wrapText="1"/>
    </xf>
    <xf numFmtId="0" fontId="13" fillId="0" borderId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14" fillId="12" borderId="0" applyNumberFormat="0" applyBorder="0" applyAlignment="0" applyProtection="0"/>
    <xf numFmtId="0" fontId="14" fillId="16" borderId="0" applyNumberFormat="0" applyBorder="0" applyAlignment="0" applyProtection="0"/>
    <xf numFmtId="0" fontId="14" fillId="20" borderId="0" applyNumberFormat="0" applyBorder="0" applyAlignment="0" applyProtection="0"/>
    <xf numFmtId="0" fontId="14" fillId="24" borderId="0" applyNumberFormat="0" applyBorder="0" applyAlignment="0" applyProtection="0"/>
    <xf numFmtId="0" fontId="14" fillId="28" borderId="0" applyNumberFormat="0" applyBorder="0" applyAlignment="0" applyProtection="0"/>
    <xf numFmtId="0" fontId="14" fillId="32" borderId="0" applyNumberFormat="0" applyBorder="0" applyAlignment="0" applyProtection="0"/>
    <xf numFmtId="0" fontId="14" fillId="9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9" borderId="0" applyNumberFormat="0" applyBorder="0" applyAlignment="0" applyProtection="0"/>
    <xf numFmtId="0" fontId="15" fillId="4" borderId="0" applyNumberFormat="0" applyBorder="0" applyAlignment="0" applyProtection="0"/>
    <xf numFmtId="0" fontId="16" fillId="7" borderId="7" applyNumberFormat="0" applyAlignment="0" applyProtection="0"/>
    <xf numFmtId="0" fontId="17" fillId="8" borderId="10" applyNumberFormat="0" applyAlignment="0" applyProtection="0"/>
    <xf numFmtId="0" fontId="18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20" fillId="0" borderId="5" applyNumberFormat="0" applyFill="0" applyAlignment="0" applyProtection="0"/>
    <xf numFmtId="0" fontId="21" fillId="0" borderId="0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23" fillId="6" borderId="7" applyNumberFormat="0" applyAlignment="0" applyProtection="0"/>
    <xf numFmtId="0" fontId="24" fillId="0" borderId="9" applyNumberFormat="0" applyFill="0" applyAlignment="0" applyProtection="0"/>
    <xf numFmtId="0" fontId="25" fillId="5" borderId="0" applyNumberFormat="0" applyBorder="0" applyAlignment="0" applyProtection="0"/>
    <xf numFmtId="0" fontId="9" fillId="0" borderId="0"/>
    <xf numFmtId="0" fontId="26" fillId="7" borderId="8" applyNumberFormat="0" applyAlignment="0" applyProtection="0"/>
    <xf numFmtId="0" fontId="12" fillId="0" borderId="11" applyNumberFormat="0" applyFill="0" applyAlignment="0" applyProtection="0"/>
    <xf numFmtId="0" fontId="27" fillId="0" borderId="0" applyNumberFormat="0" applyFill="0" applyBorder="0" applyAlignment="0" applyProtection="0"/>
    <xf numFmtId="0" fontId="3" fillId="0" borderId="0"/>
    <xf numFmtId="0" fontId="2" fillId="0" borderId="0"/>
    <xf numFmtId="166" fontId="29" fillId="0" borderId="0" applyFont="0" applyFill="0" applyBorder="0" applyAlignment="0" applyProtection="0"/>
    <xf numFmtId="166" fontId="13" fillId="0" borderId="0" applyFont="0" applyFill="0" applyBorder="0" applyAlignment="0" applyProtection="0"/>
    <xf numFmtId="3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5" fillId="0" borderId="0"/>
    <xf numFmtId="0" fontId="2" fillId="0" borderId="0"/>
    <xf numFmtId="0" fontId="31" fillId="0" borderId="0"/>
    <xf numFmtId="0" fontId="32" fillId="0" borderId="0"/>
    <xf numFmtId="0" fontId="31" fillId="0" borderId="0"/>
    <xf numFmtId="0" fontId="2" fillId="0" borderId="0"/>
    <xf numFmtId="0" fontId="32" fillId="0" borderId="0"/>
    <xf numFmtId="0" fontId="2" fillId="0" borderId="0"/>
    <xf numFmtId="0" fontId="33" fillId="0" borderId="0"/>
    <xf numFmtId="0" fontId="33" fillId="0" borderId="0"/>
    <xf numFmtId="0" fontId="9" fillId="0" borderId="0"/>
    <xf numFmtId="0" fontId="34" fillId="0" borderId="0"/>
    <xf numFmtId="9" fontId="32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1" fillId="0" borderId="0"/>
    <xf numFmtId="166" fontId="5" fillId="0" borderId="0" applyFont="0" applyFill="0" applyBorder="0" applyAlignment="0" applyProtection="0"/>
    <xf numFmtId="0" fontId="33" fillId="0" borderId="0"/>
    <xf numFmtId="0" fontId="1" fillId="0" borderId="0"/>
    <xf numFmtId="0" fontId="1" fillId="0" borderId="0"/>
  </cellStyleXfs>
  <cellXfs count="31">
    <xf numFmtId="0" fontId="0" fillId="0" borderId="0" xfId="0"/>
    <xf numFmtId="0" fontId="28" fillId="0" borderId="0" xfId="95" applyFont="1"/>
    <xf numFmtId="168" fontId="36" fillId="0" borderId="0" xfId="47" applyNumberFormat="1" applyFont="1"/>
    <xf numFmtId="1" fontId="37" fillId="0" borderId="0" xfId="47" applyNumberFormat="1" applyFont="1"/>
    <xf numFmtId="168" fontId="37" fillId="0" borderId="0" xfId="47" applyNumberFormat="1" applyFont="1"/>
    <xf numFmtId="167" fontId="37" fillId="0" borderId="0" xfId="47" applyNumberFormat="1" applyFont="1"/>
    <xf numFmtId="0" fontId="37" fillId="0" borderId="0" xfId="47" applyFont="1"/>
    <xf numFmtId="0" fontId="38" fillId="0" borderId="2" xfId="105" applyFont="1" applyFill="1" applyBorder="1" applyAlignment="1">
      <alignment horizontal="right"/>
    </xf>
    <xf numFmtId="0" fontId="38" fillId="0" borderId="2" xfId="105" applyFont="1" applyFill="1" applyBorder="1"/>
    <xf numFmtId="0" fontId="28" fillId="0" borderId="0" xfId="109" applyFont="1"/>
    <xf numFmtId="167" fontId="28" fillId="0" borderId="0" xfId="109" applyNumberFormat="1" applyFont="1"/>
    <xf numFmtId="167" fontId="28" fillId="33" borderId="0" xfId="109" applyNumberFormat="1" applyFont="1" applyFill="1"/>
    <xf numFmtId="0" fontId="28" fillId="33" borderId="0" xfId="109" applyFont="1" applyFill="1"/>
    <xf numFmtId="1" fontId="37" fillId="33" borderId="0" xfId="47" applyNumberFormat="1" applyFont="1" applyFill="1"/>
    <xf numFmtId="0" fontId="28" fillId="34" borderId="0" xfId="109" applyFont="1" applyFill="1"/>
    <xf numFmtId="1" fontId="37" fillId="34" borderId="0" xfId="47" applyNumberFormat="1" applyFont="1" applyFill="1"/>
    <xf numFmtId="1" fontId="28" fillId="0" borderId="0" xfId="109" applyNumberFormat="1" applyFont="1"/>
    <xf numFmtId="0" fontId="28" fillId="0" borderId="0" xfId="113" applyFont="1"/>
    <xf numFmtId="0" fontId="28" fillId="0" borderId="0" xfId="113" applyFont="1" applyBorder="1"/>
    <xf numFmtId="164" fontId="28" fillId="0" borderId="0" xfId="113" applyNumberFormat="1" applyFont="1" applyBorder="1"/>
    <xf numFmtId="0" fontId="39" fillId="0" borderId="0" xfId="113" applyFont="1" applyBorder="1"/>
    <xf numFmtId="164" fontId="39" fillId="0" borderId="0" xfId="113" applyNumberFormat="1" applyFont="1" applyBorder="1"/>
    <xf numFmtId="164" fontId="28" fillId="0" borderId="0" xfId="113" applyNumberFormat="1" applyFont="1"/>
    <xf numFmtId="1" fontId="37" fillId="35" borderId="0" xfId="47" applyNumberFormat="1" applyFont="1" applyFill="1"/>
    <xf numFmtId="0" fontId="28" fillId="35" borderId="0" xfId="109" applyFont="1" applyFill="1"/>
    <xf numFmtId="0" fontId="28" fillId="36" borderId="0" xfId="109" applyFont="1" applyFill="1" applyBorder="1"/>
    <xf numFmtId="0" fontId="28" fillId="36" borderId="0" xfId="109" applyFont="1" applyFill="1"/>
    <xf numFmtId="0" fontId="28" fillId="37" borderId="0" xfId="109" applyFont="1" applyFill="1"/>
    <xf numFmtId="1" fontId="37" fillId="37" borderId="0" xfId="47" applyNumberFormat="1" applyFont="1" applyFill="1"/>
    <xf numFmtId="0" fontId="28" fillId="37" borderId="0" xfId="95" applyFont="1" applyFill="1"/>
    <xf numFmtId="0" fontId="28" fillId="37" borderId="0" xfId="113" applyFont="1" applyFill="1"/>
  </cellXfs>
  <cellStyles count="114">
    <cellStyle name="20% - Accent1 2" xfId="48"/>
    <cellStyle name="20% - Accent2 2" xfId="49"/>
    <cellStyle name="20% - Accent3 2" xfId="50"/>
    <cellStyle name="20% - Accent4 2" xfId="51"/>
    <cellStyle name="20% - Accent5 2" xfId="52"/>
    <cellStyle name="20% - Accent6 2" xfId="53"/>
    <cellStyle name="40% - Accent1 2" xfId="54"/>
    <cellStyle name="40% - Accent2 2" xfId="55"/>
    <cellStyle name="40% - Accent3 2" xfId="56"/>
    <cellStyle name="40% - Accent4 2" xfId="57"/>
    <cellStyle name="40% - Accent5 2" xfId="58"/>
    <cellStyle name="40% - Accent6 2" xfId="59"/>
    <cellStyle name="60% - Accent1 2" xfId="60"/>
    <cellStyle name="60% - Accent2 2" xfId="61"/>
    <cellStyle name="60% - Accent3 2" xfId="62"/>
    <cellStyle name="60% - Accent4 2" xfId="63"/>
    <cellStyle name="60% - Accent5 2" xfId="64"/>
    <cellStyle name="60% - Accent6 2" xfId="65"/>
    <cellStyle name="Accent1 2" xfId="66"/>
    <cellStyle name="Accent2 2" xfId="67"/>
    <cellStyle name="Accent3 2" xfId="68"/>
    <cellStyle name="Accent4 2" xfId="69"/>
    <cellStyle name="Accent5 2" xfId="70"/>
    <cellStyle name="Accent6 2" xfId="71"/>
    <cellStyle name="Bad 2" xfId="72"/>
    <cellStyle name="Calculation 2" xfId="73"/>
    <cellStyle name="Check Cell 2" xfId="74"/>
    <cellStyle name="Column Heading" xfId="41"/>
    <cellStyle name="Column Spanner" xfId="42"/>
    <cellStyle name="Comma 2" xfId="40"/>
    <cellStyle name="Comma 2 2" xfId="110"/>
    <cellStyle name="Comma 3" xfId="90"/>
    <cellStyle name="Comma 4" xfId="91"/>
    <cellStyle name="Comma0" xfId="92"/>
    <cellStyle name="Currency 2" xfId="7"/>
    <cellStyle name="Currency0" xfId="93"/>
    <cellStyle name="Data" xfId="43"/>
    <cellStyle name="Explanatory Text 2" xfId="75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Good 2" xfId="76"/>
    <cellStyle name="Heading 1 2" xfId="77"/>
    <cellStyle name="Heading 2 2" xfId="78"/>
    <cellStyle name="Heading 3 2" xfId="79"/>
    <cellStyle name="Heading 4 2" xfId="80"/>
    <cellStyle name="Hyperlink 2" xfId="6"/>
    <cellStyle name="Input 2" xfId="81"/>
    <cellStyle name="Linked Cell 2" xfId="82"/>
    <cellStyle name="Neutral 2" xfId="83"/>
    <cellStyle name="Normal" xfId="0" builtinId="0"/>
    <cellStyle name="Normal 2" xfId="1"/>
    <cellStyle name="Normal 2 10" xfId="94"/>
    <cellStyle name="Normal 2 2" xfId="84"/>
    <cellStyle name="Normal 2 3" xfId="111"/>
    <cellStyle name="Normal 3" xfId="3"/>
    <cellStyle name="Normal 3 2" xfId="95"/>
    <cellStyle name="Normal 3 2 2" xfId="96"/>
    <cellStyle name="Normal 3 2 3" xfId="97"/>
    <cellStyle name="Normal 3 2 4" xfId="113"/>
    <cellStyle name="Normal 3 3" xfId="98"/>
    <cellStyle name="Normal 3 4" xfId="99"/>
    <cellStyle name="Normal 3 4 2" xfId="100"/>
    <cellStyle name="Normal 3 5" xfId="101"/>
    <cellStyle name="Normal 4" xfId="4"/>
    <cellStyle name="Normal 5" xfId="39"/>
    <cellStyle name="Normal 5 2" xfId="102"/>
    <cellStyle name="Normal 6" xfId="47"/>
    <cellStyle name="Normal 6 2" xfId="103"/>
    <cellStyle name="Normal 6 3" xfId="104"/>
    <cellStyle name="Normal 7" xfId="88"/>
    <cellStyle name="Normal 8" xfId="89"/>
    <cellStyle name="Normal 8 2" xfId="109"/>
    <cellStyle name="Normal 9" xfId="112"/>
    <cellStyle name="Normal_Revenue v3" xfId="105"/>
    <cellStyle name="Note 2" xfId="5"/>
    <cellStyle name="Output 2" xfId="85"/>
    <cellStyle name="Percent 2" xfId="2"/>
    <cellStyle name="Percent 2 2" xfId="106"/>
    <cellStyle name="Percent 3" xfId="8"/>
    <cellStyle name="Percent 4" xfId="107"/>
    <cellStyle name="Row Stub" xfId="44"/>
    <cellStyle name="Stub Heading" xfId="45"/>
    <cellStyle name="Table Title" xfId="46"/>
    <cellStyle name="Title 2" xfId="108"/>
    <cellStyle name="Total 2" xfId="86"/>
    <cellStyle name="Warning Text 2" xfId="87"/>
  </cellStyles>
  <dxfs count="6">
    <dxf>
      <font>
        <strike val="0"/>
        <outline val="0"/>
        <shadow val="0"/>
        <u val="none"/>
        <vertAlign val="baseline"/>
        <sz val="11"/>
        <color theme="1"/>
        <name val="Lat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Lat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Lat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Lat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Lat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Lato"/>
        <scheme val="none"/>
      </font>
    </dxf>
  </dxfs>
  <tableStyles count="0" defaultTableStyle="TableStyleMedium9" defaultPivotStyle="PivotStyleMedium4"/>
  <colors>
    <mruColors>
      <color rgb="FFE1F3F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solidFill>
                  <a:srgbClr val="000000"/>
                </a:solidFill>
                <a:effectLst/>
                <a:latin typeface="Avenir Book" charset="0"/>
                <a:ea typeface="Avenir Book" charset="0"/>
                <a:cs typeface="Avenir Book" charset="0"/>
              </a:rPr>
              <a:t>Trump Would Raise Income Level Not Eligible for Income Tax</a:t>
            </a:r>
            <a:endParaRPr lang="en-US" sz="1800">
              <a:effectLst/>
              <a:latin typeface="Avenir Book" charset="0"/>
              <a:ea typeface="Avenir Book" charset="0"/>
              <a:cs typeface="Avenir Book" charset="0"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800"/>
          </a:p>
        </c:rich>
      </c:tx>
      <c:layout>
        <c:manualLayout>
          <c:xMode val="edge"/>
          <c:yMode val="edge"/>
          <c:x val="0.000633320115561094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3767198139378"/>
          <c:y val="0.181783695922992"/>
          <c:w val="0.861456833020428"/>
          <c:h val="0.6106835088607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'Q2'!$C$3</c:f>
              <c:strCache>
                <c:ptCount val="1"/>
                <c:pt idx="0">
                  <c:v>Standard Deduction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'Q2'!$L$10:$L$14</c:f>
              <c:strCache>
                <c:ptCount val="5"/>
                <c:pt idx="0">
                  <c:v>Current                        Single</c:v>
                </c:pt>
                <c:pt idx="1">
                  <c:v>Trump                      Single</c:v>
                </c:pt>
                <c:pt idx="3">
                  <c:v>Current                         Married, Childless</c:v>
                </c:pt>
                <c:pt idx="4">
                  <c:v>Trump                    Married, Childless</c:v>
                </c:pt>
              </c:strCache>
            </c:strRef>
          </c:cat>
          <c:val>
            <c:numRef>
              <c:f>'Q2'!$C$4:$C$8</c:f>
              <c:numCache>
                <c:formatCode>"$"#,##0_);[Red]\("$"#,##0\)</c:formatCode>
                <c:ptCount val="5"/>
                <c:pt idx="0">
                  <c:v>6300.0</c:v>
                </c:pt>
                <c:pt idx="1">
                  <c:v>25000.0</c:v>
                </c:pt>
                <c:pt idx="3">
                  <c:v>12600.0</c:v>
                </c:pt>
                <c:pt idx="4">
                  <c:v>50000.0</c:v>
                </c:pt>
              </c:numCache>
            </c:numRef>
          </c:val>
        </c:ser>
        <c:ser>
          <c:idx val="1"/>
          <c:order val="1"/>
          <c:tx>
            <c:strRef>
              <c:f>'Q2'!$D$3</c:f>
              <c:strCache>
                <c:ptCount val="1"/>
                <c:pt idx="0">
                  <c:v>Personal Exemption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'Q2'!$L$10:$L$14</c:f>
              <c:strCache>
                <c:ptCount val="5"/>
                <c:pt idx="0">
                  <c:v>Current                        Single</c:v>
                </c:pt>
                <c:pt idx="1">
                  <c:v>Trump                      Single</c:v>
                </c:pt>
                <c:pt idx="3">
                  <c:v>Current                         Married, Childless</c:v>
                </c:pt>
                <c:pt idx="4">
                  <c:v>Trump                    Married, Childless</c:v>
                </c:pt>
              </c:strCache>
            </c:strRef>
          </c:cat>
          <c:val>
            <c:numRef>
              <c:f>'Q2'!$D$4:$D$8</c:f>
              <c:numCache>
                <c:formatCode>"$"#,##0_);[Red]\("$"#,##0\)</c:formatCode>
                <c:ptCount val="5"/>
                <c:pt idx="0">
                  <c:v>4000.0</c:v>
                </c:pt>
                <c:pt idx="1">
                  <c:v>4000.0</c:v>
                </c:pt>
                <c:pt idx="3">
                  <c:v>8000.0</c:v>
                </c:pt>
                <c:pt idx="4">
                  <c:v>8000.0</c:v>
                </c:pt>
              </c:numCache>
            </c:numRef>
          </c:val>
        </c:ser>
        <c:ser>
          <c:idx val="2"/>
          <c:order val="2"/>
          <c:tx>
            <c:strRef>
              <c:f>'Q2'!$E$3</c:f>
              <c:strCache>
                <c:ptCount val="1"/>
                <c:pt idx="0">
                  <c:v>Column1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dLbl>
              <c:idx val="4"/>
              <c:spPr/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  <a:latin typeface="Avenir LT Std 55 Roman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'Q2'!$L$10:$L$14</c:f>
              <c:strCache>
                <c:ptCount val="5"/>
                <c:pt idx="0">
                  <c:v>Current                        Single</c:v>
                </c:pt>
                <c:pt idx="1">
                  <c:v>Trump                      Single</c:v>
                </c:pt>
                <c:pt idx="3">
                  <c:v>Current                         Married, Childless</c:v>
                </c:pt>
                <c:pt idx="4">
                  <c:v>Trump                    Married, Childless</c:v>
                </c:pt>
              </c:strCache>
            </c:strRef>
          </c:cat>
          <c:val>
            <c:numRef>
              <c:f>'Q2'!$E$4:$E$8</c:f>
              <c:numCache>
                <c:formatCode>"$"#,##0_);[Red]\("$"#,##0\)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2061681208"/>
        <c:axId val="2134521400"/>
      </c:barChart>
      <c:catAx>
        <c:axId val="-20616812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100" strike="noStrike">
                <a:latin typeface="Avenir Light"/>
                <a:cs typeface="Avenir Light"/>
              </a:defRPr>
            </a:pPr>
            <a:endParaRPr lang="en-US"/>
          </a:p>
        </c:txPr>
        <c:crossAx val="2134521400"/>
        <c:crosses val="autoZero"/>
        <c:auto val="1"/>
        <c:lblAlgn val="ctr"/>
        <c:lblOffset val="100"/>
        <c:noMultiLvlLbl val="0"/>
      </c:catAx>
      <c:valAx>
        <c:axId val="2134521400"/>
        <c:scaling>
          <c:orientation val="minMax"/>
        </c:scaling>
        <c:delete val="0"/>
        <c:axPos val="l"/>
        <c:majorGridlines>
          <c:spPr>
            <a:ln w="12700" cap="sq">
              <a:prstDash val="sysDot"/>
              <a:miter lim="800000"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>
                <a:latin typeface="Avenir Light"/>
                <a:cs typeface="Avenir Light"/>
              </a:defRPr>
            </a:pPr>
            <a:endParaRPr lang="en-US"/>
          </a:p>
        </c:txPr>
        <c:crossAx val="-20616812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800">
                <a:latin typeface="Avenir Book"/>
                <a:cs typeface="Avenir Book"/>
              </a:defRPr>
            </a:pPr>
            <a:r>
              <a:rPr lang="en-US" sz="1800">
                <a:latin typeface="Avenir Book"/>
                <a:cs typeface="Avenir Book"/>
              </a:rPr>
              <a:t>Percent Change in After Tax Income</a:t>
            </a:r>
            <a:r>
              <a:rPr lang="en-US" sz="1800" baseline="0">
                <a:latin typeface="Avenir Book"/>
                <a:cs typeface="Avenir Book"/>
              </a:rPr>
              <a:t> Under Trump Proposal (</a:t>
            </a:r>
            <a:r>
              <a:rPr lang="en-US" sz="1800">
                <a:latin typeface="Avenir Book"/>
                <a:cs typeface="Avenir Book"/>
              </a:rPr>
              <a:t>2017)</a:t>
            </a:r>
          </a:p>
        </c:rich>
      </c:tx>
      <c:layout>
        <c:manualLayout>
          <c:xMode val="edge"/>
          <c:yMode val="edge"/>
          <c:x val="0.00157303370786517"/>
          <c:y val="0.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'Q3'!$C$7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'Q3'!$B$8:$B$19</c:f>
              <c:strCache>
                <c:ptCount val="12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5">
                  <c:v>All</c:v>
                </c:pt>
                <c:pt idx="7">
                  <c:v>80–90</c:v>
                </c:pt>
                <c:pt idx="8">
                  <c:v>90–95</c:v>
                </c:pt>
                <c:pt idx="9">
                  <c:v>95–99</c:v>
                </c:pt>
                <c:pt idx="10">
                  <c:v>Top 1 Percent</c:v>
                </c:pt>
                <c:pt idx="11">
                  <c:v>Top 0.1 Percent</c:v>
                </c:pt>
              </c:strCache>
            </c:strRef>
          </c:cat>
          <c:val>
            <c:numRef>
              <c:f>'Q3'!$C$8:$C$19</c:f>
              <c:numCache>
                <c:formatCode>General</c:formatCode>
                <c:ptCount val="12"/>
                <c:pt idx="0">
                  <c:v>0.97</c:v>
                </c:pt>
                <c:pt idx="1">
                  <c:v>3.05</c:v>
                </c:pt>
                <c:pt idx="2">
                  <c:v>4.94</c:v>
                </c:pt>
                <c:pt idx="3">
                  <c:v>5.79</c:v>
                </c:pt>
                <c:pt idx="4">
                  <c:v>9.7</c:v>
                </c:pt>
                <c:pt idx="5">
                  <c:v>7.14</c:v>
                </c:pt>
                <c:pt idx="7">
                  <c:v>5.4</c:v>
                </c:pt>
                <c:pt idx="8">
                  <c:v>5.73</c:v>
                </c:pt>
                <c:pt idx="9">
                  <c:v>8.52</c:v>
                </c:pt>
                <c:pt idx="10">
                  <c:v>17.54</c:v>
                </c:pt>
                <c:pt idx="11">
                  <c:v>18.93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2134173576"/>
        <c:axId val="2134176632"/>
      </c:barChart>
      <c:catAx>
        <c:axId val="21341735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34176632"/>
        <c:crosses val="autoZero"/>
        <c:auto val="1"/>
        <c:lblAlgn val="ctr"/>
        <c:lblOffset val="100"/>
        <c:noMultiLvlLbl val="0"/>
      </c:catAx>
      <c:valAx>
        <c:axId val="2134176632"/>
        <c:scaling>
          <c:orientation val="minMax"/>
        </c:scaling>
        <c:delete val="0"/>
        <c:axPos val="l"/>
        <c:majorGridlines>
          <c:spPr>
            <a:ln>
              <a:solidFill>
                <a:schemeClr val="accent5"/>
              </a:solidFill>
              <a:prstDash val="sysDot"/>
            </a:ln>
          </c:spPr>
        </c:majorGridlines>
        <c:numFmt formatCode="General\%" sourceLinked="0"/>
        <c:majorTickMark val="out"/>
        <c:minorTickMark val="none"/>
        <c:tickLblPos val="nextTo"/>
        <c:spPr>
          <a:ln>
            <a:noFill/>
            <a:prstDash val="sysDot"/>
          </a:ln>
        </c:spPr>
        <c:crossAx val="21341735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Avenir Book"/>
                <a:ea typeface="+mn-ea"/>
                <a:cs typeface="Avenir Book"/>
              </a:defRPr>
            </a:pPr>
            <a:r>
              <a:rPr lang="en-US" sz="1800" b="0" i="0" baseline="0">
                <a:solidFill>
                  <a:srgbClr val="000000"/>
                </a:solidFill>
                <a:effectLst/>
                <a:latin typeface="Avenir Book"/>
                <a:ea typeface="Avenir Book" charset="0"/>
                <a:cs typeface="Avenir Book"/>
              </a:rPr>
              <a:t>Percent Change in After-Tax Income, Trump Proposal</a:t>
            </a:r>
            <a:endParaRPr lang="en-US" sz="1800">
              <a:effectLst/>
              <a:latin typeface="Avenir Book"/>
              <a:ea typeface="Avenir Book" charset="0"/>
              <a:cs typeface="Avenir Book"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Avenir Book"/>
                <a:ea typeface="+mn-ea"/>
                <a:cs typeface="Avenir Book"/>
              </a:defRPr>
            </a:pPr>
            <a:r>
              <a:rPr lang="en-US" sz="1800" b="0" i="0" baseline="0">
                <a:solidFill>
                  <a:srgbClr val="000000"/>
                </a:solidFill>
                <a:effectLst/>
                <a:latin typeface="Avenir Book"/>
                <a:ea typeface="Avenir Medium"/>
                <a:cs typeface="Avenir Book"/>
              </a:rPr>
              <a:t>2017</a:t>
            </a:r>
            <a:endParaRPr lang="en-US" sz="1800">
              <a:latin typeface="Avenir Book"/>
              <a:cs typeface="Avenir Book"/>
            </a:endParaRPr>
          </a:p>
        </c:rich>
      </c:tx>
      <c:layout>
        <c:manualLayout>
          <c:xMode val="edge"/>
          <c:yMode val="edge"/>
          <c:x val="0.0015730337078651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93330786481878"/>
          <c:y val="0.202137344772202"/>
          <c:w val="0.884048361879293"/>
          <c:h val="0.62997845418576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5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8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9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10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</c:spPr>
          </c:dPt>
          <c:cat>
            <c:strRef>
              <c:f>'Q3'!$B$8:$B$19</c:f>
              <c:strCache>
                <c:ptCount val="12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5">
                  <c:v>All</c:v>
                </c:pt>
                <c:pt idx="7">
                  <c:v>80–90</c:v>
                </c:pt>
                <c:pt idx="8">
                  <c:v>90–95</c:v>
                </c:pt>
                <c:pt idx="9">
                  <c:v>95–99</c:v>
                </c:pt>
                <c:pt idx="10">
                  <c:v>Top 1 Percent</c:v>
                </c:pt>
                <c:pt idx="11">
                  <c:v>Top 0.1 Percent</c:v>
                </c:pt>
              </c:strCache>
            </c:strRef>
          </c:cat>
          <c:val>
            <c:numRef>
              <c:f>'Q3'!$C$8:$C$19</c:f>
              <c:numCache>
                <c:formatCode>General</c:formatCode>
                <c:ptCount val="12"/>
                <c:pt idx="0">
                  <c:v>0.97</c:v>
                </c:pt>
                <c:pt idx="1">
                  <c:v>3.05</c:v>
                </c:pt>
                <c:pt idx="2">
                  <c:v>4.94</c:v>
                </c:pt>
                <c:pt idx="3">
                  <c:v>5.79</c:v>
                </c:pt>
                <c:pt idx="4">
                  <c:v>9.7</c:v>
                </c:pt>
                <c:pt idx="5">
                  <c:v>7.14</c:v>
                </c:pt>
                <c:pt idx="7">
                  <c:v>5.4</c:v>
                </c:pt>
                <c:pt idx="8">
                  <c:v>5.73</c:v>
                </c:pt>
                <c:pt idx="9">
                  <c:v>8.52</c:v>
                </c:pt>
                <c:pt idx="10">
                  <c:v>17.54</c:v>
                </c:pt>
                <c:pt idx="11">
                  <c:v>18.93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2134592440"/>
        <c:axId val="2134160824"/>
      </c:barChart>
      <c:catAx>
        <c:axId val="2134592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txPr>
          <a:bodyPr/>
          <a:lstStyle/>
          <a:p>
            <a:pPr>
              <a:defRPr sz="1100">
                <a:latin typeface="Avenir Light"/>
                <a:cs typeface="Avenir Light"/>
              </a:defRPr>
            </a:pPr>
            <a:endParaRPr lang="en-US"/>
          </a:p>
        </c:txPr>
        <c:crossAx val="2134160824"/>
        <c:crosses val="autoZero"/>
        <c:auto val="1"/>
        <c:lblAlgn val="ctr"/>
        <c:lblOffset val="100"/>
        <c:noMultiLvlLbl val="0"/>
      </c:catAx>
      <c:valAx>
        <c:axId val="2134160824"/>
        <c:scaling>
          <c:orientation val="minMax"/>
        </c:scaling>
        <c:delete val="0"/>
        <c:axPos val="l"/>
        <c:majorGridlines>
          <c:spPr>
            <a:ln w="12700" cap="sq">
              <a:solidFill>
                <a:schemeClr val="accent5"/>
              </a:solidFill>
              <a:prstDash val="sysDot"/>
              <a:miter lim="800000"/>
            </a:ln>
          </c:spPr>
        </c:majorGridlines>
        <c:numFmt formatCode="General\%" sourceLinked="0"/>
        <c:majorTickMark val="out"/>
        <c:minorTickMark val="none"/>
        <c:tickLblPos val="nextTo"/>
        <c:spPr>
          <a:ln>
            <a:noFill/>
            <a:prstDash val="sysDot"/>
          </a:ln>
        </c:spPr>
        <c:txPr>
          <a:bodyPr/>
          <a:lstStyle/>
          <a:p>
            <a:pPr>
              <a:defRPr sz="1100">
                <a:latin typeface="Avenir Light"/>
                <a:cs typeface="Avenir Light"/>
              </a:defRPr>
            </a:pPr>
            <a:endParaRPr lang="en-US"/>
          </a:p>
        </c:txPr>
        <c:crossAx val="21345924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1210857306203"/>
          <c:y val="0.160444304916164"/>
          <c:w val="0.868640757776565"/>
          <c:h val="0.662895519752381"/>
        </c:manualLayout>
      </c:layout>
      <c:lineChart>
        <c:grouping val="standard"/>
        <c:varyColors val="0"/>
        <c:ser>
          <c:idx val="0"/>
          <c:order val="0"/>
          <c:spPr>
            <a:ln w="44450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'Q4'!$D$4:$N$4</c:f>
              <c:numCache>
                <c:formatCode>General</c:formatCode>
                <c:ptCount val="11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</c:numCache>
            </c:numRef>
          </c:cat>
          <c:val>
            <c:numRef>
              <c:f>'Q4'!$D$14:$N$14</c:f>
              <c:numCache>
                <c:formatCode>0</c:formatCode>
                <c:ptCount val="11"/>
                <c:pt idx="0">
                  <c:v>6.75240319361277E9</c:v>
                </c:pt>
                <c:pt idx="1">
                  <c:v>5.56772968638516E11</c:v>
                </c:pt>
                <c:pt idx="2">
                  <c:v>1.39879723592162E12</c:v>
                </c:pt>
                <c:pt idx="3">
                  <c:v>2.33312822654705E12</c:v>
                </c:pt>
                <c:pt idx="4">
                  <c:v>3.34151547025152E12</c:v>
                </c:pt>
                <c:pt idx="5">
                  <c:v>4.42781733213045E12</c:v>
                </c:pt>
                <c:pt idx="6">
                  <c:v>5.59455870670966E12</c:v>
                </c:pt>
                <c:pt idx="7">
                  <c:v>6.85115655270221E12</c:v>
                </c:pt>
                <c:pt idx="8">
                  <c:v>8.20332780065614E12</c:v>
                </c:pt>
                <c:pt idx="9">
                  <c:v>9.65229489278104E12</c:v>
                </c:pt>
                <c:pt idx="10">
                  <c:v>1.12115046758797E13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550440"/>
        <c:axId val="2133553832"/>
      </c:lineChart>
      <c:catAx>
        <c:axId val="213355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>
                <a:latin typeface="Avenir Light"/>
                <a:cs typeface="Avenir Light"/>
              </a:defRPr>
            </a:pPr>
            <a:endParaRPr lang="en-US"/>
          </a:p>
        </c:txPr>
        <c:crossAx val="2133553832"/>
        <c:crosses val="autoZero"/>
        <c:auto val="1"/>
        <c:lblAlgn val="ctr"/>
        <c:lblOffset val="100"/>
        <c:noMultiLvlLbl val="0"/>
      </c:catAx>
      <c:valAx>
        <c:axId val="2133553832"/>
        <c:scaling>
          <c:orientation val="minMax"/>
          <c:max val="1.2E13"/>
          <c:min val="-2.0E12"/>
        </c:scaling>
        <c:delete val="0"/>
        <c:axPos val="l"/>
        <c:majorGridlines>
          <c:spPr>
            <a:ln>
              <a:solidFill>
                <a:schemeClr val="accent5"/>
              </a:solidFill>
              <a:prstDash val="sysDot"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venir Light"/>
                <a:cs typeface="Avenir Light"/>
              </a:defRPr>
            </a:pPr>
            <a:endParaRPr lang="en-US"/>
          </a:p>
        </c:txPr>
        <c:crossAx val="2133550440"/>
        <c:crosses val="autoZero"/>
        <c:crossBetween val="midCat"/>
        <c:majorUnit val="2.0E12"/>
        <c:dispUnits>
          <c:builtInUnit val="trillions"/>
        </c:dispUnits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Lato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3283266539636"/>
          <c:y val="0.25405913333681"/>
          <c:w val="0.924408555456098"/>
          <c:h val="0.645099859206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236E8C"/>
            </a:solidFill>
          </c:spPr>
          <c:invertIfNegative val="0"/>
          <c:dPt>
            <c:idx val="5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7"/>
            <c:invertIfNegative val="0"/>
            <c:bubble3D val="0"/>
            <c:spPr>
              <a:solidFill>
                <a:srgbClr val="81AABC"/>
              </a:solidFill>
            </c:spPr>
          </c:dPt>
          <c:dPt>
            <c:idx val="8"/>
            <c:invertIfNegative val="0"/>
            <c:bubble3D val="0"/>
            <c:spPr>
              <a:solidFill>
                <a:srgbClr val="81AABC"/>
              </a:solidFill>
            </c:spPr>
          </c:dPt>
          <c:dPt>
            <c:idx val="9"/>
            <c:invertIfNegative val="0"/>
            <c:bubble3D val="0"/>
            <c:spPr>
              <a:solidFill>
                <a:srgbClr val="81AABC"/>
              </a:solidFill>
            </c:spPr>
          </c:dPt>
          <c:dPt>
            <c:idx val="10"/>
            <c:invertIfNegative val="0"/>
            <c:bubble3D val="0"/>
            <c:spPr>
              <a:solidFill>
                <a:srgbClr val="81AABC"/>
              </a:solidFill>
            </c:spPr>
          </c:dPt>
          <c:dPt>
            <c:idx val="11"/>
            <c:invertIfNegative val="0"/>
            <c:bubble3D val="0"/>
            <c:spPr>
              <a:solidFill>
                <a:srgbClr val="81AABC"/>
              </a:solidFill>
            </c:spPr>
          </c:dPt>
          <c:cat>
            <c:strRef>
              <c:f>'Q6'!$B$8:$B$19</c:f>
              <c:strCache>
                <c:ptCount val="12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5">
                  <c:v>All</c:v>
                </c:pt>
                <c:pt idx="7">
                  <c:v>80–90</c:v>
                </c:pt>
                <c:pt idx="8">
                  <c:v>90–95</c:v>
                </c:pt>
                <c:pt idx="9">
                  <c:v>95–99</c:v>
                </c:pt>
                <c:pt idx="10">
                  <c:v>Top 1 Percent</c:v>
                </c:pt>
                <c:pt idx="11">
                  <c:v>Top 0.1 Percent</c:v>
                </c:pt>
              </c:strCache>
            </c:strRef>
          </c:cat>
          <c:val>
            <c:numRef>
              <c:f>'Q6'!$C$8:$C$19</c:f>
              <c:numCache>
                <c:formatCode>General</c:formatCode>
                <c:ptCount val="12"/>
                <c:pt idx="0">
                  <c:v>0.0</c:v>
                </c:pt>
                <c:pt idx="1">
                  <c:v>-0.1</c:v>
                </c:pt>
                <c:pt idx="2">
                  <c:v>-0.1</c:v>
                </c:pt>
                <c:pt idx="3">
                  <c:v>-0.2</c:v>
                </c:pt>
                <c:pt idx="4">
                  <c:v>-1.7</c:v>
                </c:pt>
                <c:pt idx="5">
                  <c:v>-0.9</c:v>
                </c:pt>
                <c:pt idx="7">
                  <c:v>-0.2</c:v>
                </c:pt>
                <c:pt idx="8">
                  <c:v>-0.3</c:v>
                </c:pt>
                <c:pt idx="9">
                  <c:v>-0.8</c:v>
                </c:pt>
                <c:pt idx="10">
                  <c:v>-5.0</c:v>
                </c:pt>
                <c:pt idx="11">
                  <c:v>-7.6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34123624"/>
        <c:axId val="2134127064"/>
      </c:barChart>
      <c:catAx>
        <c:axId val="213412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100">
                <a:latin typeface="Avenir Light"/>
                <a:cs typeface="Avenir Light"/>
              </a:defRPr>
            </a:pPr>
            <a:endParaRPr lang="en-US"/>
          </a:p>
        </c:txPr>
        <c:crossAx val="2134127064"/>
        <c:crosses val="autoZero"/>
        <c:auto val="1"/>
        <c:lblAlgn val="ctr"/>
        <c:lblOffset val="100"/>
        <c:noMultiLvlLbl val="0"/>
      </c:catAx>
      <c:valAx>
        <c:axId val="21341270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>
                <a:latin typeface="Avenir Light"/>
                <a:cs typeface="Avenir Light"/>
              </a:defRPr>
            </a:pPr>
            <a:endParaRPr lang="en-US"/>
          </a:p>
        </c:txPr>
        <c:crossAx val="21341236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venir Medium"/>
          <a:cs typeface="Avenir Medium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50386748681367"/>
          <c:y val="0.229353884407519"/>
          <c:w val="0.872193570813245"/>
          <c:h val="0.635171999260218"/>
        </c:manualLayout>
      </c:layout>
      <c:lineChart>
        <c:grouping val="standard"/>
        <c:varyColors val="0"/>
        <c:ser>
          <c:idx val="1"/>
          <c:order val="0"/>
          <c:spPr>
            <a:ln w="4445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'Q10'!$D$4:$N$4</c:f>
              <c:numCache>
                <c:formatCode>General</c:formatCode>
                <c:ptCount val="11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</c:numCache>
            </c:numRef>
          </c:cat>
          <c:val>
            <c:numRef>
              <c:f>'Q10'!$D$27:$N$27</c:f>
              <c:numCache>
                <c:formatCode>0</c:formatCode>
                <c:ptCount val="11"/>
                <c:pt idx="0">
                  <c:v>-7.56487025948104E9</c:v>
                </c:pt>
                <c:pt idx="1">
                  <c:v>-3.83447734768491E10</c:v>
                </c:pt>
                <c:pt idx="2">
                  <c:v>-1.03232500615867E11</c:v>
                </c:pt>
                <c:pt idx="3">
                  <c:v>-1.91208723548713E11</c:v>
                </c:pt>
                <c:pt idx="4">
                  <c:v>-2.97568935465131E11</c:v>
                </c:pt>
                <c:pt idx="5">
                  <c:v>-4.20466458083537E11</c:v>
                </c:pt>
                <c:pt idx="6">
                  <c:v>-5.59705822462593E11</c:v>
                </c:pt>
                <c:pt idx="7">
                  <c:v>-7.12381276610377E11</c:v>
                </c:pt>
                <c:pt idx="8">
                  <c:v>-8.78162459495135E11</c:v>
                </c:pt>
                <c:pt idx="9">
                  <c:v>-1.0562618284717E12</c:v>
                </c:pt>
                <c:pt idx="10">
                  <c:v>-1.25082003806176E12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566936"/>
        <c:axId val="-2131556056"/>
      </c:lineChart>
      <c:catAx>
        <c:axId val="-2131566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>
                <a:latin typeface="Avenir Light"/>
                <a:cs typeface="Avenir Light"/>
              </a:defRPr>
            </a:pPr>
            <a:endParaRPr lang="en-US"/>
          </a:p>
        </c:txPr>
        <c:crossAx val="-2131556056"/>
        <c:crosses val="autoZero"/>
        <c:auto val="1"/>
        <c:lblAlgn val="ctr"/>
        <c:lblOffset val="100"/>
        <c:noMultiLvlLbl val="0"/>
      </c:catAx>
      <c:valAx>
        <c:axId val="-2131556056"/>
        <c:scaling>
          <c:orientation val="minMax"/>
          <c:max val="1.2E13"/>
          <c:min val="-2.0E12"/>
        </c:scaling>
        <c:delete val="0"/>
        <c:axPos val="l"/>
        <c:majorGridlines>
          <c:spPr>
            <a:ln>
              <a:solidFill>
                <a:schemeClr val="accent5"/>
              </a:solidFill>
              <a:prstDash val="sysDot"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venir Light"/>
                <a:cs typeface="Avenir Light"/>
              </a:defRPr>
            </a:pPr>
            <a:endParaRPr lang="en-US"/>
          </a:p>
        </c:txPr>
        <c:crossAx val="-2131566936"/>
        <c:crosses val="autoZero"/>
        <c:crossBetween val="midCat"/>
        <c:majorUnit val="2.0E12"/>
        <c:dispUnits>
          <c:builtInUnit val="trillions"/>
        </c:dispUnits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Lato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11</xdr:row>
      <xdr:rowOff>133350</xdr:rowOff>
    </xdr:from>
    <xdr:to>
      <xdr:col>7</xdr:col>
      <xdr:colOff>422275</xdr:colOff>
      <xdr:row>47</xdr:row>
      <xdr:rowOff>53975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0.11811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0"/>
          <a:ext cx="7699375" cy="5778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venir Book" charset="0"/>
              <a:ea typeface="Avenir Book" charset="0"/>
              <a:cs typeface="Avenir Book" charset="0"/>
            </a:rPr>
            <a:t>Clinton's Plan, Cumulative Decrease in National Debt</a:t>
          </a:r>
        </a:p>
        <a:p xmlns:a="http://schemas.openxmlformats.org/drawingml/2006/main"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venir LT Std 55 Roman" pitchFamily="34" charset="0"/>
              <a:ea typeface="Avenir Medium"/>
              <a:cs typeface="Avenir Medium"/>
            </a:rPr>
            <a:t>(Trillions of dollars)</a:t>
          </a:r>
          <a:endParaRPr kumimoji="0" lang="en-US" sz="12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venir LT Std 55 Roman" pitchFamily="34" charset="0"/>
            <a:ea typeface="Avenir Medium"/>
            <a:cs typeface="Avenir Medium"/>
          </a:endParaRPr>
        </a:p>
      </cdr:txBody>
    </cdr:sp>
  </cdr:relSizeAnchor>
  <cdr:relSizeAnchor xmlns:cdr="http://schemas.openxmlformats.org/drawingml/2006/chartDrawing">
    <cdr:from>
      <cdr:x>0.89597</cdr:x>
      <cdr:y>0.0276</cdr:y>
    </cdr:from>
    <cdr:to>
      <cdr:x>0.98311</cdr:x>
      <cdr:y>0.14467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410451" y="139700"/>
          <a:ext cx="720724" cy="5924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0.09979</cdr:x>
      <cdr:y>0.93835</cdr:y>
    </cdr:from>
    <cdr:to>
      <cdr:x>0.97072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68350" y="4591052"/>
          <a:ext cx="6705600" cy="301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0.95393</cdr:y>
    </cdr:from>
    <cdr:to>
      <cdr:x>1</cdr:x>
      <cdr:y>1</cdr:y>
    </cdr:to>
    <cdr:sp macro="" textlink="">
      <cdr:nvSpPr>
        <cdr:cNvPr id="8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4667252"/>
          <a:ext cx="7699375" cy="2254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27432" tIns="0" rIns="0" bIns="18288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venir Black"/>
              <a:cs typeface="Avenir Black"/>
            </a:rPr>
            <a:t>Source:</a:t>
          </a:r>
          <a:r>
            <a:rPr lang="en-US" sz="1000" b="1" i="0" u="none" strike="noStrike" baseline="0">
              <a:solidFill>
                <a:srgbClr val="000000"/>
              </a:solidFill>
              <a:latin typeface="Avenir LT Std 55 Roman" pitchFamily="34" charset="0"/>
              <a:cs typeface="Avenir Medium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venir Light"/>
              <a:cs typeface="Avenir Light"/>
            </a:rPr>
            <a:t>Urban-Brookings Tax Policy Center. </a:t>
          </a:r>
          <a:br>
            <a:rPr lang="en-US" sz="1000" b="0" i="0" u="none" strike="noStrike" baseline="0">
              <a:solidFill>
                <a:srgbClr val="000000"/>
              </a:solidFill>
              <a:latin typeface="Avenir Light"/>
              <a:cs typeface="Avenir Light"/>
            </a:rPr>
          </a:br>
          <a:endParaRPr lang="en-US" sz="1000" b="0" i="0" u="none" strike="noStrike" baseline="0">
            <a:solidFill>
              <a:srgbClr val="000000"/>
            </a:solidFill>
            <a:latin typeface="Avenir Light"/>
            <a:cs typeface="Avenir Light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0.94322</cdr:y>
    </cdr:from>
    <cdr:to>
      <cdr:x>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905375"/>
          <a:ext cx="726757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0.89181</cdr:y>
    </cdr:from>
    <cdr:to>
      <cdr:x>1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5739455"/>
          <a:ext cx="7185025" cy="6962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0">
              <a:latin typeface="Avenir Black"/>
              <a:cs typeface="Avenir Black"/>
            </a:rPr>
            <a:t>Source: </a:t>
          </a:r>
          <a:r>
            <a:rPr lang="en-US" sz="1000" b="0">
              <a:latin typeface="Avenir Light"/>
              <a:cs typeface="Avenir Light"/>
            </a:rPr>
            <a:t>Urban-Brookings Tax Policy Center based on the</a:t>
          </a:r>
          <a:r>
            <a:rPr lang="en-US" sz="1000" b="0" baseline="0">
              <a:latin typeface="Avenir Light"/>
              <a:cs typeface="Avenir Light"/>
            </a:rPr>
            <a:t> Trump's tax plan and IRS tax brackets.</a:t>
          </a:r>
          <a:r>
            <a:rPr lang="en-US" sz="1000" b="1">
              <a:latin typeface="Avenir Light"/>
              <a:cs typeface="Avenir Light"/>
            </a:rPr>
            <a:t/>
          </a:r>
          <a:br>
            <a:rPr lang="en-US" sz="1000" b="1">
              <a:latin typeface="Avenir Light"/>
              <a:cs typeface="Avenir Light"/>
            </a:rPr>
          </a:br>
          <a:r>
            <a:rPr lang="en-US" sz="1000" b="1">
              <a:latin typeface="Avenir Black"/>
              <a:cs typeface="Avenir Black"/>
            </a:rPr>
            <a:t>Note:</a:t>
          </a:r>
          <a:r>
            <a:rPr lang="en-US" sz="1000" b="1">
              <a:latin typeface="Avenir Light"/>
              <a:cs typeface="Avenir Light"/>
            </a:rPr>
            <a:t> </a:t>
          </a:r>
          <a:r>
            <a:rPr lang="en-US" sz="1000">
              <a:latin typeface="Avenir Light"/>
              <a:cs typeface="Avenir Light"/>
            </a:rPr>
            <a:t>The "current"</a:t>
          </a:r>
          <a:r>
            <a:rPr lang="en-US" sz="1000" baseline="0">
              <a:latin typeface="Avenir Light"/>
              <a:cs typeface="Avenir Light"/>
            </a:rPr>
            <a:t> s</a:t>
          </a:r>
          <a:r>
            <a:rPr lang="en-US" sz="1000">
              <a:latin typeface="Avenir Light"/>
              <a:cs typeface="Avenir Light"/>
            </a:rPr>
            <a:t>tandard</a:t>
          </a:r>
          <a:r>
            <a:rPr lang="en-US" sz="1000" baseline="0">
              <a:latin typeface="Avenir Light"/>
              <a:cs typeface="Avenir Light"/>
            </a:rPr>
            <a:t> deduction, personal exemption, and tax rates are from </a:t>
          </a:r>
          <a:r>
            <a:rPr lang="en-US" sz="1000">
              <a:latin typeface="Avenir Light"/>
              <a:cs typeface="Avenir Light"/>
            </a:rPr>
            <a:t>tax year 2015. In this example, a single filer gets one personal exemption</a:t>
          </a:r>
          <a:r>
            <a:rPr lang="en-US" sz="1000" baseline="0">
              <a:latin typeface="Avenir Light"/>
              <a:cs typeface="Avenir Light"/>
            </a:rPr>
            <a:t> and a married couple gets two. Actual tax calculations often involve other tax credits that lower taxable income.</a:t>
          </a:r>
          <a:endParaRPr lang="en-US" sz="1000">
            <a:latin typeface="Avenir Light"/>
            <a:cs typeface="Avenir Light"/>
          </a:endParaRPr>
        </a:p>
      </cdr:txBody>
    </cdr:sp>
  </cdr:relSizeAnchor>
  <cdr:relSizeAnchor xmlns:cdr="http://schemas.openxmlformats.org/drawingml/2006/chartDrawing">
    <cdr:from>
      <cdr:x>0</cdr:x>
      <cdr:y>0.94322</cdr:y>
    </cdr:from>
    <cdr:to>
      <cdr:x>1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4905375"/>
          <a:ext cx="726757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0.90359</cdr:x>
      <cdr:y>0.01205</cdr:y>
    </cdr:from>
    <cdr:to>
      <cdr:x>0.98754</cdr:x>
      <cdr:y>0.09141</cdr:y>
    </cdr:to>
    <cdr:pic>
      <cdr:nvPicPr>
        <cdr:cNvPr id="6" name="Picture 5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449295" y="76200"/>
          <a:ext cx="599205" cy="50165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0.82722</cdr:x>
      <cdr:y>0.62753</cdr:y>
    </cdr:from>
    <cdr:to>
      <cdr:x>0.95316</cdr:x>
      <cdr:y>0.69857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943600" y="4038600"/>
          <a:ext cx="904875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000" b="1">
              <a:solidFill>
                <a:schemeClr val="bg1"/>
              </a:solidFill>
              <a:latin typeface="Avenir Black"/>
              <a:cs typeface="Avenir Black"/>
            </a:rPr>
            <a:t>Standard</a:t>
          </a:r>
          <a:br>
            <a:rPr lang="en-US" sz="1000" b="1">
              <a:solidFill>
                <a:schemeClr val="bg1"/>
              </a:solidFill>
              <a:latin typeface="Avenir Black"/>
              <a:cs typeface="Avenir Black"/>
            </a:rPr>
          </a:br>
          <a:r>
            <a:rPr lang="en-US" sz="1000" b="1">
              <a:solidFill>
                <a:schemeClr val="bg1"/>
              </a:solidFill>
              <a:latin typeface="Avenir Black"/>
              <a:cs typeface="Avenir Black"/>
            </a:rPr>
            <a:t>Deduction</a:t>
          </a:r>
        </a:p>
      </cdr:txBody>
    </cdr:sp>
  </cdr:relSizeAnchor>
  <cdr:relSizeAnchor xmlns:cdr="http://schemas.openxmlformats.org/drawingml/2006/chartDrawing">
    <cdr:from>
      <cdr:x>0.82634</cdr:x>
      <cdr:y>0.28614</cdr:y>
    </cdr:from>
    <cdr:to>
      <cdr:x>0.95228</cdr:x>
      <cdr:y>0.35718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5905790" y="1841521"/>
          <a:ext cx="900084" cy="4571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>
              <a:solidFill>
                <a:sysClr val="windowText" lastClr="000000"/>
              </a:solidFill>
              <a:latin typeface="Avenir Black"/>
              <a:cs typeface="Avenir Black"/>
            </a:rPr>
            <a:t>Personal</a:t>
          </a:r>
          <a:br>
            <a:rPr lang="en-US" sz="1000" b="1">
              <a:solidFill>
                <a:sysClr val="windowText" lastClr="000000"/>
              </a:solidFill>
              <a:latin typeface="Avenir Black"/>
              <a:cs typeface="Avenir Black"/>
            </a:rPr>
          </a:br>
          <a:r>
            <a:rPr lang="en-US" sz="1000" b="1">
              <a:solidFill>
                <a:sysClr val="windowText" lastClr="000000"/>
              </a:solidFill>
              <a:latin typeface="Avenir Black"/>
              <a:cs typeface="Avenir Black"/>
            </a:rPr>
            <a:t>Exemption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5</xdr:row>
      <xdr:rowOff>85725</xdr:rowOff>
    </xdr:from>
    <xdr:to>
      <xdr:col>16</xdr:col>
      <xdr:colOff>209550</xdr:colOff>
      <xdr:row>30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241300</xdr:colOff>
      <xdr:row>35</xdr:row>
      <xdr:rowOff>12700</xdr:rowOff>
    </xdr:from>
    <xdr:to>
      <xdr:col>14</xdr:col>
      <xdr:colOff>292100</xdr:colOff>
      <xdr:row>63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0.92971</cdr:y>
    </cdr:from>
    <cdr:to>
      <cdr:x>0.78792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829175"/>
          <a:ext cx="5668730" cy="3651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latin typeface="Avenir Black"/>
              <a:cs typeface="Avenir Black"/>
            </a:rPr>
            <a:t>Source: </a:t>
          </a:r>
          <a:r>
            <a:rPr lang="en-US" sz="1000">
              <a:latin typeface="Avenir Light"/>
              <a:cs typeface="Avenir Light"/>
            </a:rPr>
            <a:t>Urban-Brookings Tax Policy Center Microsimulation Model (version 0515-3A).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dk1"/>
              </a:solidFill>
              <a:effectLst/>
              <a:latin typeface="Avenir Black"/>
              <a:ea typeface="+mn-ea"/>
              <a:cs typeface="Avenir Black"/>
            </a:rPr>
            <a:t>Source:</a:t>
          </a:r>
          <a:r>
            <a:rPr lang="en-US" sz="1000" b="1">
              <a:solidFill>
                <a:schemeClr val="dk1"/>
              </a:solidFill>
              <a:effectLst/>
              <a:latin typeface="Avenir Light"/>
              <a:ea typeface="+mn-ea"/>
              <a:cs typeface="Avenir Light"/>
            </a:rPr>
            <a:t> </a:t>
          </a:r>
          <a:r>
            <a:rPr lang="en-US" sz="1000" b="0">
              <a:solidFill>
                <a:schemeClr val="dk1"/>
              </a:solidFill>
              <a:effectLst/>
              <a:latin typeface="Avenir Light"/>
              <a:ea typeface="+mn-ea"/>
              <a:cs typeface="Avenir Light"/>
            </a:rPr>
            <a:t>Estimates </a:t>
          </a:r>
          <a:r>
            <a:rPr lang="en-US" sz="1000" b="0" baseline="0">
              <a:solidFill>
                <a:schemeClr val="dk1"/>
              </a:solidFill>
              <a:effectLst/>
              <a:latin typeface="Avenir Light"/>
              <a:ea typeface="+mn-ea"/>
              <a:cs typeface="Avenir Light"/>
            </a:rPr>
            <a:t>based on Trump's original tax plan.</a:t>
          </a:r>
          <a:endParaRPr lang="en-US" sz="1000" b="0">
            <a:solidFill>
              <a:schemeClr val="dk1"/>
            </a:solidFill>
            <a:effectLst/>
            <a:latin typeface="Avenir Light"/>
            <a:ea typeface="+mn-ea"/>
            <a:cs typeface="Avenir Light"/>
          </a:endParaRPr>
        </a:p>
        <a:p xmlns:a="http://schemas.openxmlformats.org/drawingml/2006/main">
          <a:endParaRPr lang="en-US" sz="1000">
            <a:latin typeface="Avenir Light"/>
            <a:cs typeface="Avenir Light"/>
          </a:endParaRPr>
        </a:p>
      </cdr:txBody>
    </cdr:sp>
  </cdr:relSizeAnchor>
  <cdr:relSizeAnchor xmlns:cdr="http://schemas.openxmlformats.org/drawingml/2006/chartDrawing">
    <cdr:from>
      <cdr:x>0.9241</cdr:x>
      <cdr:y>0</cdr:y>
    </cdr:from>
    <cdr:to>
      <cdr:x>1</cdr:x>
      <cdr:y>0.10101</cdr:y>
    </cdr:to>
    <cdr:pic>
      <cdr:nvPicPr>
        <cdr:cNvPr id="4" name="Picture 3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648451" y="0"/>
          <a:ext cx="546099" cy="524653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98425</xdr:colOff>
      <xdr:row>29</xdr:row>
      <xdr:rowOff>19048</xdr:rowOff>
    </xdr:from>
    <xdr:to>
      <xdr:col>9</xdr:col>
      <xdr:colOff>149225</xdr:colOff>
      <xdr:row>56</xdr:row>
      <xdr:rowOff>25399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0.22325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0"/>
          <a:ext cx="7696200" cy="10731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venir Book" charset="0"/>
              <a:ea typeface="Avenir Book" charset="0"/>
              <a:cs typeface="Avenir Book" charset="0"/>
            </a:rPr>
            <a:t>Trump</a:t>
          </a:r>
          <a:r>
            <a:rPr lang="en-US" sz="1800">
              <a:effectLst/>
              <a:latin typeface="Avenir Book"/>
              <a:ea typeface="+mn-ea"/>
              <a:cs typeface="Avenir Book"/>
            </a:rPr>
            <a:t>’</a:t>
          </a:r>
          <a:r>
            <a:rPr lang="en-US" sz="1800" b="0" i="0" u="none" strike="noStrike" baseline="0">
              <a:solidFill>
                <a:srgbClr val="000000"/>
              </a:solidFill>
              <a:latin typeface="Avenir Book" charset="0"/>
              <a:ea typeface="Avenir Book" charset="0"/>
              <a:cs typeface="Avenir Book" charset="0"/>
            </a:rPr>
            <a:t>s Plan, Cumulative Increase in National Debt</a:t>
          </a:r>
          <a:br>
            <a:rPr lang="en-US" sz="1800" b="0" i="0" u="none" strike="noStrike" baseline="0">
              <a:solidFill>
                <a:srgbClr val="000000"/>
              </a:solidFill>
              <a:latin typeface="Avenir Book" charset="0"/>
              <a:ea typeface="Avenir Book" charset="0"/>
              <a:cs typeface="Avenir Book" charset="0"/>
            </a:rPr>
          </a:br>
          <a:r>
            <a:rPr lang="en-US" sz="1200" b="0" i="1" u="none" strike="noStrike" baseline="0">
              <a:solidFill>
                <a:srgbClr val="000000"/>
              </a:solidFill>
              <a:latin typeface="Avenir Book" charset="0"/>
              <a:ea typeface="Avenir Book" charset="0"/>
              <a:cs typeface="Avenir Book" charset="0"/>
            </a:rPr>
            <a:t>(Trillions of dollars)</a:t>
          </a:r>
          <a:endParaRPr lang="en-US" sz="1200" b="0" i="0" u="none" strike="noStrike" baseline="0">
            <a:solidFill>
              <a:srgbClr val="000000"/>
            </a:solidFill>
            <a:latin typeface="Avenir Book" charset="0"/>
            <a:ea typeface="Avenir Book" charset="0"/>
            <a:cs typeface="Avenir Book" charset="0"/>
          </a:endParaRPr>
        </a:p>
      </cdr:txBody>
    </cdr:sp>
  </cdr:relSizeAnchor>
  <cdr:relSizeAnchor xmlns:cdr="http://schemas.openxmlformats.org/drawingml/2006/chartDrawing">
    <cdr:from>
      <cdr:x>0.91286</cdr:x>
      <cdr:y>0</cdr:y>
    </cdr:from>
    <cdr:to>
      <cdr:x>1</cdr:x>
      <cdr:y>0.11707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028487" y="0"/>
          <a:ext cx="670888" cy="57276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0.92338</cdr:y>
    </cdr:from>
    <cdr:to>
      <cdr:x>1</cdr:x>
      <cdr:y>1</cdr:y>
    </cdr:to>
    <cdr:sp macro="" textlink="">
      <cdr:nvSpPr>
        <cdr:cNvPr id="6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4438652"/>
          <a:ext cx="7696200" cy="3682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27432" tIns="0" rIns="0" bIns="18288" anchor="b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venir Black"/>
              <a:cs typeface="Avenir Black"/>
            </a:rPr>
            <a:t>Source: </a:t>
          </a:r>
          <a:r>
            <a:rPr lang="en-US" sz="1000" b="0" i="0" u="none" strike="noStrike" baseline="0">
              <a:solidFill>
                <a:srgbClr val="000000"/>
              </a:solidFill>
              <a:latin typeface="Avenir Light"/>
              <a:cs typeface="Avenir Light"/>
            </a:rPr>
            <a:t>Urban-Brookings Tax Policy Center. </a:t>
          </a:r>
          <a:r>
            <a:rPr lang="en-US" sz="1000" b="0" i="0" u="none" strike="noStrike" baseline="0">
              <a:solidFill>
                <a:srgbClr val="000000"/>
              </a:solidFill>
              <a:latin typeface="Avenir LT Std 55 Roman" pitchFamily="34" charset="0"/>
              <a:cs typeface="Avenir Medium"/>
            </a:rPr>
            <a:t/>
          </a:r>
          <a:br>
            <a:rPr lang="en-US" sz="1000" b="0" i="0" u="none" strike="noStrike" baseline="0">
              <a:solidFill>
                <a:srgbClr val="000000"/>
              </a:solidFill>
              <a:latin typeface="Avenir LT Std 55 Roman" pitchFamily="34" charset="0"/>
              <a:cs typeface="Avenir Medium"/>
            </a:rPr>
          </a:br>
          <a:r>
            <a:rPr lang="en-US" sz="1000" b="1" i="0" u="none" strike="noStrike" baseline="0">
              <a:solidFill>
                <a:srgbClr val="000000"/>
              </a:solidFill>
              <a:latin typeface="Avenir Black"/>
              <a:cs typeface="Avenir Black"/>
            </a:rPr>
            <a:t>Note:</a:t>
          </a:r>
          <a:r>
            <a:rPr lang="en-US" sz="1000" b="0" i="0" u="none" strike="noStrike" baseline="0">
              <a:solidFill>
                <a:srgbClr val="000000"/>
              </a:solidFill>
              <a:latin typeface="Avenir Black"/>
              <a:cs typeface="Avenir Black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venir Light"/>
              <a:cs typeface="Avenir Light"/>
            </a:rPr>
            <a:t>Trump's original tax plan as scored by the Tax Policy Center.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</xdr:row>
      <xdr:rowOff>57150</xdr:rowOff>
    </xdr:from>
    <xdr:to>
      <xdr:col>17</xdr:col>
      <xdr:colOff>476250</xdr:colOff>
      <xdr:row>27</xdr:row>
      <xdr:rowOff>146050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0.17591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0" y="0"/>
          <a:ext cx="8983133" cy="793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venir Book" charset="0"/>
              <a:ea typeface="Avenir Book" charset="0"/>
              <a:cs typeface="Avenir Book" charset="0"/>
            </a:rPr>
            <a:t>Percent Change in After-Tax Income under Clinton's Proposals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venir LT Std 55 Roman" pitchFamily="34" charset="0"/>
              <a:ea typeface="Avenir Medium"/>
              <a:cs typeface="Avenir Medium"/>
            </a:rPr>
            <a:t>2017</a:t>
          </a:r>
        </a:p>
      </cdr:txBody>
    </cdr:sp>
  </cdr:relSizeAnchor>
  <cdr:relSizeAnchor xmlns:cdr="http://schemas.openxmlformats.org/drawingml/2006/chartDrawing">
    <cdr:from>
      <cdr:x>0.0057</cdr:x>
      <cdr:y>0.94888</cdr:y>
    </cdr:from>
    <cdr:to>
      <cdr:x>0.65244</cdr:x>
      <cdr:y>0.99267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48809" y="4549168"/>
          <a:ext cx="5538018" cy="20994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latin typeface="Avenir Black"/>
              <a:cs typeface="Avenir Black"/>
            </a:rPr>
            <a:t>Source:</a:t>
          </a:r>
          <a:r>
            <a:rPr lang="en-US" sz="1000" b="1">
              <a:latin typeface="Avenir Light"/>
              <a:cs typeface="Avenir Light"/>
            </a:rPr>
            <a:t> </a:t>
          </a:r>
          <a:r>
            <a:rPr lang="en-US" sz="1000">
              <a:latin typeface="Avenir Light"/>
              <a:cs typeface="Avenir Light"/>
            </a:rPr>
            <a:t>Urban-Brookings Tax Policy Center Microsimulation Model (version 1006-1).</a:t>
          </a:r>
        </a:p>
      </cdr:txBody>
    </cdr:sp>
  </cdr:relSizeAnchor>
  <cdr:relSizeAnchor xmlns:cdr="http://schemas.openxmlformats.org/drawingml/2006/chartDrawing">
    <cdr:from>
      <cdr:x>0.92491</cdr:x>
      <cdr:y>0</cdr:y>
    </cdr:from>
    <cdr:to>
      <cdr:x>1</cdr:x>
      <cdr:y>0.11947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263562" y="0"/>
          <a:ext cx="670888" cy="572769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136524</xdr:colOff>
      <xdr:row>29</xdr:row>
      <xdr:rowOff>19048</xdr:rowOff>
    </xdr:from>
    <xdr:to>
      <xdr:col>9</xdr:col>
      <xdr:colOff>761999</xdr:colOff>
      <xdr:row>57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3:E8" totalsRowShown="0" headerRowDxfId="5" dataDxfId="4">
  <tableColumns count="4">
    <tableColumn id="1" name=" " dataDxfId="3"/>
    <tableColumn id="2" name="Standard Deduction" dataDxfId="2"/>
    <tableColumn id="3" name="Personal Exemption" dataDxfId="1"/>
    <tableColumn id="4" name="Column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PC Categorical">
      <a:dk1>
        <a:sysClr val="windowText" lastClr="000000"/>
      </a:dk1>
      <a:lt1>
        <a:srgbClr val="FFFFFF"/>
      </a:lt1>
      <a:dk2>
        <a:srgbClr val="000000"/>
      </a:dk2>
      <a:lt2>
        <a:srgbClr val="FFFFFF"/>
      </a:lt2>
      <a:accent1>
        <a:srgbClr val="008BB0"/>
      </a:accent1>
      <a:accent2>
        <a:srgbClr val="F0573E"/>
      </a:accent2>
      <a:accent3>
        <a:srgbClr val="FCB64B"/>
      </a:accent3>
      <a:accent4>
        <a:srgbClr val="174A7C"/>
      </a:accent4>
      <a:accent5>
        <a:srgbClr val="BCBEC0"/>
      </a:accent5>
      <a:accent6>
        <a:srgbClr val="3F4F56"/>
      </a:accent6>
      <a:hlink>
        <a:srgbClr val="000000"/>
      </a:hlink>
      <a:folHlink>
        <a:srgbClr val="535353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51"/>
  <sheetViews>
    <sheetView topLeftCell="A15" workbookViewId="0">
      <selection activeCell="C50" sqref="C50"/>
    </sheetView>
  </sheetViews>
  <sheetFormatPr baseColWidth="10" defaultColWidth="8.83203125" defaultRowHeight="14" x14ac:dyDescent="0"/>
  <cols>
    <col min="1" max="1" width="10.83203125" style="17" bestFit="1" customWidth="1"/>
    <col min="2" max="2" width="8.83203125" style="17"/>
    <col min="3" max="3" width="24.6640625" style="17" customWidth="1"/>
    <col min="4" max="4" width="22.33203125" style="17" customWidth="1"/>
    <col min="5" max="5" width="16.5" style="17" customWidth="1"/>
    <col min="6" max="16384" width="8.83203125" style="17"/>
  </cols>
  <sheetData>
    <row r="3" spans="1:12">
      <c r="B3" s="18" t="s">
        <v>14</v>
      </c>
      <c r="C3" s="18" t="s">
        <v>13</v>
      </c>
      <c r="D3" s="18" t="s">
        <v>12</v>
      </c>
      <c r="E3" s="18" t="s">
        <v>22</v>
      </c>
    </row>
    <row r="4" spans="1:12">
      <c r="A4" s="17" t="s">
        <v>11</v>
      </c>
      <c r="B4" s="18"/>
      <c r="C4" s="19">
        <v>6300</v>
      </c>
      <c r="D4" s="19">
        <v>4000</v>
      </c>
      <c r="E4" s="19"/>
    </row>
    <row r="5" spans="1:12">
      <c r="B5" s="18" t="s">
        <v>27</v>
      </c>
      <c r="C5" s="19">
        <v>25000</v>
      </c>
      <c r="D5" s="19">
        <v>4000</v>
      </c>
      <c r="E5" s="19"/>
    </row>
    <row r="6" spans="1:12">
      <c r="B6" s="20"/>
      <c r="C6" s="21"/>
      <c r="D6" s="21"/>
      <c r="E6" s="21"/>
    </row>
    <row r="7" spans="1:12">
      <c r="B7" s="18" t="s">
        <v>10</v>
      </c>
      <c r="C7" s="22">
        <v>12600</v>
      </c>
      <c r="D7" s="22">
        <v>8000</v>
      </c>
      <c r="E7" s="22"/>
      <c r="F7" s="17">
        <f>Table1[[#This Row],[Standard Deduction]]+Table1[[#This Row],[Personal Exemption]]</f>
        <v>20600</v>
      </c>
    </row>
    <row r="8" spans="1:12">
      <c r="A8" s="17" t="s">
        <v>9</v>
      </c>
      <c r="B8" s="18" t="s">
        <v>28</v>
      </c>
      <c r="C8" s="22">
        <v>50000</v>
      </c>
      <c r="D8" s="22">
        <v>8000</v>
      </c>
      <c r="E8" s="22"/>
    </row>
    <row r="9" spans="1:12">
      <c r="A9" s="17" t="s">
        <v>8</v>
      </c>
    </row>
    <row r="10" spans="1:12">
      <c r="L10" s="17" t="s">
        <v>30</v>
      </c>
    </row>
    <row r="11" spans="1:12">
      <c r="A11" s="30"/>
      <c r="B11" s="30"/>
      <c r="C11" s="30"/>
      <c r="D11" s="30"/>
      <c r="E11" s="30"/>
      <c r="F11" s="30"/>
      <c r="G11" s="30"/>
      <c r="H11" s="30"/>
      <c r="I11" s="30"/>
      <c r="L11" s="17" t="s">
        <v>29</v>
      </c>
    </row>
    <row r="12" spans="1:12">
      <c r="A12" s="30"/>
      <c r="B12" s="30"/>
      <c r="C12" s="30"/>
      <c r="D12" s="30"/>
      <c r="E12" s="30"/>
      <c r="F12" s="30"/>
      <c r="G12" s="30"/>
      <c r="H12" s="30"/>
      <c r="I12" s="30"/>
    </row>
    <row r="13" spans="1:12">
      <c r="A13" s="30"/>
      <c r="B13" s="30"/>
      <c r="C13" s="30"/>
      <c r="D13" s="30"/>
      <c r="E13" s="30"/>
      <c r="F13" s="30"/>
      <c r="G13" s="30"/>
      <c r="H13" s="30"/>
      <c r="I13" s="30"/>
      <c r="L13" s="17" t="s">
        <v>31</v>
      </c>
    </row>
    <row r="14" spans="1:12">
      <c r="A14" s="30"/>
      <c r="B14" s="30"/>
      <c r="C14" s="30"/>
      <c r="D14" s="30"/>
      <c r="E14" s="30"/>
      <c r="F14" s="30"/>
      <c r="G14" s="30"/>
      <c r="H14" s="30"/>
      <c r="I14" s="30"/>
      <c r="L14" s="17" t="s">
        <v>32</v>
      </c>
    </row>
    <row r="15" spans="1:12">
      <c r="A15" s="30"/>
      <c r="B15" s="30"/>
      <c r="C15" s="30"/>
      <c r="D15" s="30"/>
      <c r="E15" s="30"/>
      <c r="F15" s="30"/>
      <c r="G15" s="30"/>
      <c r="H15" s="30"/>
      <c r="I15" s="30"/>
    </row>
    <row r="16" spans="1:12">
      <c r="A16" s="30"/>
      <c r="B16" s="30"/>
      <c r="C16" s="30"/>
      <c r="D16" s="30"/>
      <c r="E16" s="30"/>
      <c r="F16" s="30"/>
      <c r="G16" s="30"/>
      <c r="H16" s="30"/>
      <c r="I16" s="30"/>
    </row>
    <row r="17" spans="1:9">
      <c r="A17" s="30"/>
      <c r="B17" s="30"/>
      <c r="C17" s="30"/>
      <c r="D17" s="30"/>
      <c r="E17" s="30"/>
      <c r="F17" s="30"/>
      <c r="G17" s="30"/>
      <c r="H17" s="30"/>
      <c r="I17" s="30"/>
    </row>
    <row r="18" spans="1:9">
      <c r="A18" s="30"/>
      <c r="B18" s="30"/>
      <c r="C18" s="30"/>
      <c r="D18" s="30"/>
      <c r="E18" s="30"/>
      <c r="F18" s="30"/>
      <c r="G18" s="30"/>
      <c r="H18" s="30"/>
      <c r="I18" s="30"/>
    </row>
    <row r="19" spans="1:9">
      <c r="A19" s="30"/>
      <c r="B19" s="30"/>
      <c r="C19" s="30"/>
      <c r="D19" s="30"/>
      <c r="E19" s="30"/>
      <c r="F19" s="30"/>
      <c r="G19" s="30"/>
      <c r="H19" s="30"/>
      <c r="I19" s="30"/>
    </row>
    <row r="20" spans="1:9">
      <c r="A20" s="30"/>
      <c r="B20" s="30"/>
      <c r="C20" s="30"/>
      <c r="D20" s="30"/>
      <c r="E20" s="30"/>
      <c r="F20" s="30"/>
      <c r="G20" s="30"/>
      <c r="H20" s="30"/>
      <c r="I20" s="30"/>
    </row>
    <row r="21" spans="1:9">
      <c r="A21" s="30"/>
      <c r="B21" s="30"/>
      <c r="C21" s="30"/>
      <c r="D21" s="30"/>
      <c r="E21" s="30"/>
      <c r="F21" s="30"/>
      <c r="G21" s="30"/>
      <c r="H21" s="30"/>
      <c r="I21" s="30"/>
    </row>
    <row r="22" spans="1:9">
      <c r="A22" s="30"/>
      <c r="B22" s="30"/>
      <c r="C22" s="30"/>
      <c r="D22" s="30"/>
      <c r="E22" s="30"/>
      <c r="F22" s="30"/>
      <c r="G22" s="30"/>
      <c r="H22" s="30"/>
      <c r="I22" s="30"/>
    </row>
    <row r="23" spans="1:9">
      <c r="A23" s="30"/>
      <c r="B23" s="30"/>
      <c r="C23" s="30"/>
      <c r="D23" s="30"/>
      <c r="E23" s="30"/>
      <c r="F23" s="30"/>
      <c r="G23" s="30"/>
      <c r="H23" s="30"/>
      <c r="I23" s="30"/>
    </row>
    <row r="24" spans="1:9">
      <c r="A24" s="30"/>
      <c r="B24" s="30"/>
      <c r="C24" s="30"/>
      <c r="D24" s="30"/>
      <c r="E24" s="30"/>
      <c r="F24" s="30"/>
      <c r="G24" s="30"/>
      <c r="H24" s="30"/>
      <c r="I24" s="30"/>
    </row>
    <row r="25" spans="1:9">
      <c r="A25" s="30"/>
      <c r="B25" s="30"/>
      <c r="C25" s="30"/>
      <c r="D25" s="30"/>
      <c r="E25" s="30"/>
      <c r="F25" s="30"/>
      <c r="G25" s="30"/>
      <c r="H25" s="30"/>
      <c r="I25" s="30"/>
    </row>
    <row r="26" spans="1:9">
      <c r="A26" s="30"/>
      <c r="B26" s="30"/>
      <c r="C26" s="30"/>
      <c r="D26" s="30"/>
      <c r="E26" s="30"/>
      <c r="F26" s="30"/>
      <c r="G26" s="30"/>
      <c r="H26" s="30"/>
      <c r="I26" s="30"/>
    </row>
    <row r="27" spans="1:9">
      <c r="A27" s="30"/>
      <c r="B27" s="30"/>
      <c r="C27" s="30"/>
      <c r="D27" s="30"/>
      <c r="E27" s="30"/>
      <c r="F27" s="30"/>
      <c r="G27" s="30"/>
      <c r="H27" s="30"/>
      <c r="I27" s="30"/>
    </row>
    <row r="28" spans="1:9">
      <c r="A28" s="30"/>
      <c r="B28" s="30"/>
      <c r="C28" s="30"/>
      <c r="D28" s="30"/>
      <c r="E28" s="30"/>
      <c r="F28" s="30"/>
      <c r="G28" s="30"/>
      <c r="H28" s="30"/>
      <c r="I28" s="30"/>
    </row>
    <row r="29" spans="1:9">
      <c r="A29" s="30"/>
      <c r="B29" s="30"/>
      <c r="C29" s="30"/>
      <c r="D29" s="30"/>
      <c r="E29" s="30"/>
      <c r="F29" s="30"/>
      <c r="G29" s="30"/>
      <c r="H29" s="30"/>
      <c r="I29" s="30"/>
    </row>
    <row r="30" spans="1:9">
      <c r="A30" s="30"/>
      <c r="B30" s="30"/>
      <c r="C30" s="30"/>
      <c r="D30" s="30"/>
      <c r="E30" s="30"/>
      <c r="F30" s="30"/>
      <c r="G30" s="30"/>
      <c r="H30" s="30"/>
      <c r="I30" s="30"/>
    </row>
    <row r="31" spans="1:9">
      <c r="A31" s="30"/>
      <c r="B31" s="30"/>
      <c r="C31" s="30"/>
      <c r="D31" s="30"/>
      <c r="E31" s="30"/>
      <c r="F31" s="30"/>
      <c r="G31" s="30"/>
      <c r="H31" s="30"/>
      <c r="I31" s="30"/>
    </row>
    <row r="32" spans="1:9">
      <c r="A32" s="30"/>
      <c r="B32" s="30"/>
      <c r="C32" s="30"/>
      <c r="D32" s="30"/>
      <c r="E32" s="30"/>
      <c r="F32" s="30"/>
      <c r="G32" s="30"/>
      <c r="H32" s="30"/>
      <c r="I32" s="30"/>
    </row>
    <row r="33" spans="1:9">
      <c r="A33" s="30"/>
      <c r="B33" s="30"/>
      <c r="C33" s="30"/>
      <c r="D33" s="30"/>
      <c r="E33" s="30"/>
      <c r="F33" s="30"/>
      <c r="G33" s="30"/>
      <c r="H33" s="30"/>
      <c r="I33" s="30"/>
    </row>
    <row r="34" spans="1:9">
      <c r="A34" s="30"/>
      <c r="B34" s="30"/>
      <c r="C34" s="30"/>
      <c r="D34" s="30"/>
      <c r="E34" s="30"/>
      <c r="F34" s="30"/>
      <c r="G34" s="30"/>
      <c r="H34" s="30"/>
      <c r="I34" s="30"/>
    </row>
    <row r="35" spans="1:9">
      <c r="A35" s="30"/>
      <c r="B35" s="30"/>
      <c r="C35" s="30"/>
      <c r="D35" s="30"/>
      <c r="E35" s="30"/>
      <c r="F35" s="30"/>
      <c r="G35" s="30"/>
      <c r="H35" s="30"/>
      <c r="I35" s="30"/>
    </row>
    <row r="36" spans="1:9">
      <c r="A36" s="30"/>
      <c r="B36" s="30"/>
      <c r="C36" s="30"/>
      <c r="D36" s="30"/>
      <c r="E36" s="30"/>
      <c r="F36" s="30"/>
      <c r="G36" s="30"/>
      <c r="H36" s="30"/>
      <c r="I36" s="30"/>
    </row>
    <row r="37" spans="1:9">
      <c r="A37" s="30"/>
      <c r="B37" s="30"/>
      <c r="C37" s="30"/>
      <c r="D37" s="30"/>
      <c r="E37" s="30"/>
      <c r="F37" s="30"/>
      <c r="G37" s="30"/>
      <c r="H37" s="30"/>
      <c r="I37" s="30"/>
    </row>
    <row r="38" spans="1:9">
      <c r="A38" s="30"/>
      <c r="B38" s="30"/>
      <c r="C38" s="30"/>
      <c r="D38" s="30"/>
      <c r="E38" s="30"/>
      <c r="F38" s="30"/>
      <c r="G38" s="30"/>
      <c r="H38" s="30"/>
      <c r="I38" s="30"/>
    </row>
    <row r="39" spans="1:9">
      <c r="A39" s="30"/>
      <c r="B39" s="30"/>
      <c r="C39" s="30"/>
      <c r="D39" s="30"/>
      <c r="E39" s="30"/>
      <c r="F39" s="30"/>
      <c r="G39" s="30"/>
      <c r="H39" s="30"/>
      <c r="I39" s="30"/>
    </row>
    <row r="40" spans="1:9">
      <c r="A40" s="30"/>
      <c r="B40" s="30"/>
      <c r="C40" s="30"/>
      <c r="D40" s="30"/>
      <c r="E40" s="30"/>
      <c r="F40" s="30"/>
      <c r="G40" s="30"/>
      <c r="H40" s="30"/>
      <c r="I40" s="30"/>
    </row>
    <row r="41" spans="1:9">
      <c r="A41" s="30"/>
      <c r="B41" s="30"/>
      <c r="C41" s="30"/>
      <c r="D41" s="30"/>
      <c r="E41" s="30"/>
      <c r="F41" s="30"/>
      <c r="G41" s="30"/>
      <c r="H41" s="30"/>
      <c r="I41" s="30"/>
    </row>
    <row r="42" spans="1:9">
      <c r="A42" s="30"/>
      <c r="B42" s="30"/>
      <c r="C42" s="30"/>
      <c r="D42" s="30"/>
      <c r="E42" s="30"/>
      <c r="F42" s="30"/>
      <c r="G42" s="30"/>
      <c r="H42" s="30"/>
      <c r="I42" s="30"/>
    </row>
    <row r="43" spans="1:9">
      <c r="A43" s="30"/>
      <c r="B43" s="30"/>
      <c r="C43" s="30"/>
      <c r="D43" s="30"/>
      <c r="E43" s="30"/>
      <c r="F43" s="30"/>
      <c r="G43" s="30"/>
      <c r="H43" s="30"/>
      <c r="I43" s="30"/>
    </row>
    <row r="44" spans="1:9">
      <c r="A44" s="30"/>
      <c r="B44" s="30"/>
      <c r="C44" s="30"/>
      <c r="D44" s="30"/>
      <c r="E44" s="30"/>
      <c r="F44" s="30"/>
      <c r="G44" s="30"/>
      <c r="H44" s="30"/>
      <c r="I44" s="30"/>
    </row>
    <row r="45" spans="1:9">
      <c r="A45" s="30"/>
      <c r="B45" s="30"/>
      <c r="C45" s="30"/>
      <c r="D45" s="30"/>
      <c r="E45" s="30"/>
      <c r="F45" s="30"/>
      <c r="G45" s="30"/>
      <c r="H45" s="30"/>
      <c r="I45" s="30"/>
    </row>
    <row r="46" spans="1:9">
      <c r="A46" s="30"/>
      <c r="B46" s="30"/>
      <c r="C46" s="30"/>
      <c r="D46" s="30"/>
      <c r="E46" s="30"/>
      <c r="F46" s="30"/>
      <c r="G46" s="30"/>
      <c r="H46" s="30"/>
      <c r="I46" s="30"/>
    </row>
    <row r="47" spans="1:9">
      <c r="A47" s="30"/>
      <c r="B47" s="30"/>
      <c r="C47" s="30"/>
      <c r="D47" s="30"/>
      <c r="E47" s="30"/>
      <c r="F47" s="30"/>
      <c r="G47" s="30"/>
      <c r="H47" s="30"/>
      <c r="I47" s="30"/>
    </row>
    <row r="48" spans="1:9">
      <c r="A48" s="30"/>
      <c r="B48" s="30"/>
      <c r="C48" s="30"/>
      <c r="D48" s="30"/>
      <c r="E48" s="30"/>
      <c r="F48" s="30"/>
      <c r="G48" s="30"/>
      <c r="H48" s="30"/>
      <c r="I48" s="30"/>
    </row>
    <row r="49" spans="1:9">
      <c r="A49" s="30"/>
      <c r="B49" s="30"/>
      <c r="C49" s="30"/>
      <c r="D49" s="30"/>
      <c r="E49" s="30"/>
      <c r="F49" s="30"/>
      <c r="G49" s="30"/>
      <c r="H49" s="30"/>
      <c r="I49" s="30"/>
    </row>
    <row r="50" spans="1:9">
      <c r="A50" s="30"/>
      <c r="B50" s="30"/>
      <c r="C50" s="30"/>
      <c r="D50" s="30"/>
      <c r="E50" s="30"/>
      <c r="F50" s="30"/>
      <c r="G50" s="30"/>
      <c r="H50" s="30"/>
      <c r="I50" s="30"/>
    </row>
    <row r="51" spans="1:9">
      <c r="A51" s="30"/>
      <c r="B51" s="30"/>
      <c r="C51" s="30"/>
      <c r="D51" s="30"/>
      <c r="E51" s="30"/>
      <c r="F51" s="30"/>
      <c r="G51" s="30"/>
      <c r="H51" s="30"/>
      <c r="I51" s="30"/>
    </row>
  </sheetData>
  <pageMargins left="0.7" right="0.7" top="0.75" bottom="0.75" header="0.3" footer="0.3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O67"/>
  <sheetViews>
    <sheetView topLeftCell="A34" workbookViewId="0">
      <selection activeCell="R31" sqref="R31"/>
    </sheetView>
  </sheetViews>
  <sheetFormatPr baseColWidth="10" defaultColWidth="8.83203125" defaultRowHeight="14" x14ac:dyDescent="0"/>
  <cols>
    <col min="1" max="1" width="8.83203125" style="1"/>
    <col min="2" max="2" width="13.33203125" style="1" bestFit="1" customWidth="1"/>
    <col min="3" max="16384" width="8.83203125" style="1"/>
  </cols>
  <sheetData>
    <row r="7" spans="2:4">
      <c r="C7" s="1">
        <v>2017</v>
      </c>
      <c r="D7" s="1">
        <v>2025</v>
      </c>
    </row>
    <row r="8" spans="2:4">
      <c r="B8" s="1" t="s">
        <v>21</v>
      </c>
      <c r="C8" s="1">
        <v>0.97</v>
      </c>
      <c r="D8" s="1">
        <v>1.1399999999999999</v>
      </c>
    </row>
    <row r="9" spans="2:4">
      <c r="B9" s="1" t="s">
        <v>20</v>
      </c>
      <c r="C9" s="1">
        <v>3.05</v>
      </c>
      <c r="D9" s="1">
        <v>3.07</v>
      </c>
    </row>
    <row r="10" spans="2:4">
      <c r="B10" s="1" t="s">
        <v>19</v>
      </c>
      <c r="C10" s="1">
        <v>4.9400000000000004</v>
      </c>
      <c r="D10" s="1">
        <v>4.9400000000000004</v>
      </c>
    </row>
    <row r="11" spans="2:4">
      <c r="B11" s="1" t="s">
        <v>18</v>
      </c>
      <c r="C11" s="1">
        <v>5.79</v>
      </c>
      <c r="D11" s="1">
        <v>5.23</v>
      </c>
    </row>
    <row r="12" spans="2:4">
      <c r="B12" s="1" t="s">
        <v>17</v>
      </c>
      <c r="C12" s="1">
        <v>9.6999999999999993</v>
      </c>
      <c r="D12" s="1">
        <v>9.5399999999999991</v>
      </c>
    </row>
    <row r="13" spans="2:4">
      <c r="B13" s="1" t="s">
        <v>0</v>
      </c>
      <c r="C13" s="1">
        <v>7.14</v>
      </c>
      <c r="D13" s="1">
        <v>6.92</v>
      </c>
    </row>
    <row r="15" spans="2:4">
      <c r="B15" s="1" t="s">
        <v>33</v>
      </c>
      <c r="C15" s="1">
        <v>5.4</v>
      </c>
      <c r="D15" s="1">
        <v>4.6399999999999997</v>
      </c>
    </row>
    <row r="16" spans="2:4">
      <c r="B16" s="1" t="s">
        <v>34</v>
      </c>
      <c r="C16" s="1">
        <v>5.73</v>
      </c>
      <c r="D16" s="1">
        <v>4.82</v>
      </c>
    </row>
    <row r="17" spans="2:4">
      <c r="B17" s="1" t="s">
        <v>35</v>
      </c>
      <c r="C17" s="1">
        <v>8.52</v>
      </c>
      <c r="D17" s="1">
        <v>7.83</v>
      </c>
    </row>
    <row r="18" spans="2:4">
      <c r="B18" s="1" t="s">
        <v>16</v>
      </c>
      <c r="C18" s="1">
        <v>17.54</v>
      </c>
      <c r="D18" s="1">
        <v>17.579999999999998</v>
      </c>
    </row>
    <row r="19" spans="2:4">
      <c r="B19" s="1" t="s">
        <v>15</v>
      </c>
      <c r="C19" s="1">
        <v>18.93</v>
      </c>
      <c r="D19" s="1">
        <v>18.28</v>
      </c>
    </row>
    <row r="35" spans="3:15"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</row>
    <row r="36" spans="3:15"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</row>
    <row r="37" spans="3:15"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</row>
    <row r="38" spans="3:15"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</row>
    <row r="39" spans="3:15"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</row>
    <row r="40" spans="3:15"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</row>
    <row r="41" spans="3:15"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</row>
    <row r="42" spans="3:15"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</row>
    <row r="43" spans="3:15"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</row>
    <row r="44" spans="3:15"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</row>
    <row r="45" spans="3:15"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3:15"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3:15"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</row>
    <row r="48" spans="3:15"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</row>
    <row r="49" spans="3:15"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</row>
    <row r="50" spans="3:15"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</row>
    <row r="51" spans="3:15"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</row>
    <row r="52" spans="3:15"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</row>
    <row r="53" spans="3:15"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</row>
    <row r="54" spans="3:15"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</row>
    <row r="55" spans="3:15"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</row>
    <row r="56" spans="3:15"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</row>
    <row r="57" spans="3:15"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</row>
    <row r="58" spans="3:15"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</row>
    <row r="59" spans="3:15"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</row>
    <row r="60" spans="3:15"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3:15"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3:15"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3:15"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3:15"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3:15"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3:15"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</row>
    <row r="67" spans="3:15"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58"/>
  <sheetViews>
    <sheetView topLeftCell="A25" workbookViewId="0">
      <selection activeCell="K46" sqref="K46"/>
    </sheetView>
  </sheetViews>
  <sheetFormatPr baseColWidth="10" defaultColWidth="8.6640625" defaultRowHeight="14" x14ac:dyDescent="0"/>
  <cols>
    <col min="1" max="1" width="9.33203125" style="9" bestFit="1" customWidth="1"/>
    <col min="2" max="2" width="8.33203125" style="9" bestFit="1" customWidth="1"/>
    <col min="3" max="3" width="24.1640625" style="9" bestFit="1" customWidth="1"/>
    <col min="4" max="4" width="14" style="9" bestFit="1" customWidth="1"/>
    <col min="5" max="5" width="16.33203125" style="9" bestFit="1" customWidth="1"/>
    <col min="6" max="14" width="17.5" style="9" bestFit="1" customWidth="1"/>
    <col min="15" max="15" width="9.33203125" style="9" customWidth="1"/>
    <col min="16" max="17" width="8.5" style="9" bestFit="1" customWidth="1"/>
    <col min="18" max="16384" width="8.6640625" style="9"/>
  </cols>
  <sheetData>
    <row r="4" spans="1:17">
      <c r="D4" s="8">
        <v>2016</v>
      </c>
      <c r="E4" s="8">
        <v>2017</v>
      </c>
      <c r="F4" s="8">
        <v>2018</v>
      </c>
      <c r="G4" s="8">
        <v>2019</v>
      </c>
      <c r="H4" s="8">
        <v>2020</v>
      </c>
      <c r="I4" s="8">
        <v>2021</v>
      </c>
      <c r="J4" s="8">
        <v>2022</v>
      </c>
      <c r="K4" s="8">
        <v>2023</v>
      </c>
      <c r="L4" s="8">
        <v>2024</v>
      </c>
      <c r="M4" s="8">
        <v>2025</v>
      </c>
      <c r="N4" s="8">
        <v>2026</v>
      </c>
      <c r="O4" s="8"/>
      <c r="P4" s="7" t="s">
        <v>7</v>
      </c>
      <c r="Q4" s="7" t="s">
        <v>6</v>
      </c>
    </row>
    <row r="5" spans="1:17">
      <c r="A5" s="9" t="s">
        <v>23</v>
      </c>
      <c r="C5" s="9" t="s">
        <v>5</v>
      </c>
      <c r="D5" s="10">
        <v>6.6944999999999997</v>
      </c>
      <c r="E5" s="10">
        <v>544.94177094955091</v>
      </c>
      <c r="F5" s="10">
        <v>817.44798104984829</v>
      </c>
      <c r="G5" s="10">
        <v>877.61958638361773</v>
      </c>
      <c r="H5" s="10">
        <v>915.20281191346135</v>
      </c>
      <c r="I5" s="10">
        <v>953.28774429675809</v>
      </c>
      <c r="J5" s="10">
        <v>990.6588939968799</v>
      </c>
      <c r="K5" s="10">
        <v>1033.7353930608133</v>
      </c>
      <c r="L5" s="10">
        <v>1080.032753354616</v>
      </c>
      <c r="M5" s="10">
        <v>1123.1007301225538</v>
      </c>
      <c r="N5" s="10">
        <v>1174.2750194445543</v>
      </c>
      <c r="O5" s="10"/>
      <c r="P5" s="10">
        <v>9516.9971845726541</v>
      </c>
      <c r="Q5" s="10">
        <v>15001.408857886108</v>
      </c>
    </row>
    <row r="6" spans="1:17">
      <c r="C6" s="9" t="s">
        <v>3</v>
      </c>
      <c r="D6" s="10">
        <v>5.7903193612774448E-2</v>
      </c>
      <c r="E6" s="10">
        <v>5.0787944953522572</v>
      </c>
      <c r="F6" s="10">
        <v>24.576286233251199</v>
      </c>
      <c r="G6" s="10">
        <v>56.711404241820205</v>
      </c>
      <c r="H6" s="10">
        <v>93.18443179100413</v>
      </c>
      <c r="I6" s="10">
        <v>133.01411758217802</v>
      </c>
      <c r="J6" s="10">
        <v>176.08248058232587</v>
      </c>
      <c r="K6" s="10">
        <v>222.86245293173459</v>
      </c>
      <c r="L6" s="10">
        <v>272.13849459931936</v>
      </c>
      <c r="M6" s="10">
        <v>325.86636200234801</v>
      </c>
      <c r="N6" s="10">
        <v>384.93476365407014</v>
      </c>
      <c r="O6" s="10"/>
      <c r="P6" s="10">
        <v>1694.5074913070166</v>
      </c>
      <c r="Q6" s="10">
        <v>7924.7122901674775</v>
      </c>
    </row>
    <row r="7" spans="1:17">
      <c r="C7" s="9" t="s">
        <v>4</v>
      </c>
      <c r="D7" s="10">
        <v>6.752403193612774</v>
      </c>
      <c r="E7" s="10">
        <v>550.02056544490313</v>
      </c>
      <c r="F7" s="10">
        <v>842.02426728309945</v>
      </c>
      <c r="G7" s="10">
        <v>934.33099062543795</v>
      </c>
      <c r="H7" s="10">
        <v>1008.3872437044655</v>
      </c>
      <c r="I7" s="10">
        <v>1086.3018618789361</v>
      </c>
      <c r="J7" s="10">
        <v>1166.7413745792057</v>
      </c>
      <c r="K7" s="10">
        <v>1256.5978459925479</v>
      </c>
      <c r="L7" s="10">
        <v>1352.1712479539353</v>
      </c>
      <c r="M7" s="10">
        <v>1448.9670921249019</v>
      </c>
      <c r="N7" s="10">
        <v>1559.2097830986245</v>
      </c>
      <c r="O7" s="10"/>
      <c r="P7" s="11">
        <v>11211.504675879673</v>
      </c>
      <c r="Q7" s="10">
        <v>22926.121148053586</v>
      </c>
    </row>
    <row r="8" spans="1:17"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1:17"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7">
      <c r="C10" s="9" t="s">
        <v>1</v>
      </c>
      <c r="D10" s="5">
        <f>D5</f>
        <v>6.6944999999999997</v>
      </c>
      <c r="E10" s="4">
        <f>SUM(D5:E5)</f>
        <v>551.63627094955086</v>
      </c>
      <c r="F10" s="4">
        <f>SUM(D5:F5)</f>
        <v>1369.0842519993992</v>
      </c>
      <c r="G10" s="4">
        <f>SUM(D5:G5)</f>
        <v>2246.7038383830168</v>
      </c>
      <c r="H10" s="4">
        <f>SUM(D5:H5)</f>
        <v>3161.9066502964779</v>
      </c>
      <c r="I10" s="4">
        <f>SUM(D5:I5)</f>
        <v>4115.1943945932362</v>
      </c>
      <c r="J10" s="4">
        <f>SUM(D5:J5)</f>
        <v>5105.8532885901159</v>
      </c>
      <c r="K10" s="4">
        <f>SUM(D5:K5)</f>
        <v>6139.5886816509292</v>
      </c>
      <c r="L10" s="4">
        <f>SUM(D5:L5)</f>
        <v>7219.6214350055452</v>
      </c>
      <c r="M10" s="4">
        <f>SUM(D5:M5)</f>
        <v>8342.7221651280997</v>
      </c>
      <c r="N10" s="4">
        <f>SUM(D5:N5)</f>
        <v>9516.9971845726541</v>
      </c>
      <c r="O10" s="4"/>
      <c r="P10" s="4"/>
    </row>
    <row r="11" spans="1:17">
      <c r="A11" s="9" t="s">
        <v>23</v>
      </c>
      <c r="B11" s="9" t="s">
        <v>24</v>
      </c>
      <c r="C11" s="9" t="s">
        <v>1</v>
      </c>
      <c r="D11" s="3">
        <f>D10*1000000000</f>
        <v>6694500000</v>
      </c>
      <c r="E11" s="3">
        <f t="shared" ref="E11:N11" si="0">E10*1000000000</f>
        <v>551636270949.5509</v>
      </c>
      <c r="F11" s="3">
        <f t="shared" si="0"/>
        <v>1369084251999.3992</v>
      </c>
      <c r="G11" s="3">
        <f t="shared" si="0"/>
        <v>2246703838383.0166</v>
      </c>
      <c r="H11" s="3">
        <f t="shared" si="0"/>
        <v>3161906650296.478</v>
      </c>
      <c r="I11" s="3">
        <f t="shared" si="0"/>
        <v>4115194394593.2363</v>
      </c>
      <c r="J11" s="3">
        <f t="shared" si="0"/>
        <v>5105853288590.1162</v>
      </c>
      <c r="K11" s="3">
        <f t="shared" si="0"/>
        <v>6139588681650.9287</v>
      </c>
      <c r="L11" s="3">
        <f t="shared" si="0"/>
        <v>7219621435005.5449</v>
      </c>
      <c r="M11" s="3">
        <f t="shared" si="0"/>
        <v>8342722165128.0996</v>
      </c>
      <c r="N11" s="3">
        <f t="shared" si="0"/>
        <v>9516997184572.6543</v>
      </c>
      <c r="O11" s="4"/>
      <c r="P11" s="4"/>
    </row>
    <row r="12" spans="1:17">
      <c r="C12" s="9" t="s">
        <v>3</v>
      </c>
      <c r="D12" s="5">
        <f>D6</f>
        <v>5.7903193612774448E-2</v>
      </c>
      <c r="E12" s="4">
        <f>SUM(D6:E6)</f>
        <v>5.1366976889650315</v>
      </c>
      <c r="F12" s="4">
        <f>SUM(D6:F6)</f>
        <v>29.712983922216232</v>
      </c>
      <c r="G12" s="4">
        <f>SUM(D6:G6)</f>
        <v>86.424388164036429</v>
      </c>
      <c r="H12" s="4">
        <f>SUM(D6:H6)</f>
        <v>179.60881995504056</v>
      </c>
      <c r="I12" s="4">
        <f>SUM(D6:I6)</f>
        <v>312.6229375372186</v>
      </c>
      <c r="J12" s="4">
        <f>SUM(D6:J6)</f>
        <v>488.70541811954445</v>
      </c>
      <c r="K12" s="4">
        <f>SUM(D6:K6)</f>
        <v>711.5678710512791</v>
      </c>
      <c r="L12" s="4">
        <f>SUM(D6:L6)</f>
        <v>983.7063656505984</v>
      </c>
      <c r="M12" s="4">
        <f>SUM(D6:M6)</f>
        <v>1309.5727276529465</v>
      </c>
      <c r="N12" s="4">
        <f>SUM(D6:N6)</f>
        <v>1694.5074913070166</v>
      </c>
      <c r="O12" s="4"/>
      <c r="P12" s="6"/>
    </row>
    <row r="13" spans="1:17">
      <c r="C13" s="9" t="s">
        <v>2</v>
      </c>
      <c r="D13" s="5">
        <f>D7</f>
        <v>6.752403193612774</v>
      </c>
      <c r="E13" s="4">
        <f>SUM(D7:E7)</f>
        <v>556.77296863851586</v>
      </c>
      <c r="F13" s="4">
        <f>SUM(D7:F7)</f>
        <v>1398.7972359216153</v>
      </c>
      <c r="G13" s="4">
        <f>SUM(D7:G7)</f>
        <v>2333.1282265470531</v>
      </c>
      <c r="H13" s="4">
        <f>SUM(D7:H7)</f>
        <v>3341.5154702515188</v>
      </c>
      <c r="I13" s="4">
        <f>SUM(D7:I7)</f>
        <v>4427.8173321304548</v>
      </c>
      <c r="J13" s="4">
        <f>SUM(D7:J7)</f>
        <v>5594.5587067096603</v>
      </c>
      <c r="K13" s="4">
        <f>SUM(D7:K7)</f>
        <v>6851.1565527022085</v>
      </c>
      <c r="L13" s="4">
        <f>SUM(D7:L7)</f>
        <v>8203.3278006561432</v>
      </c>
      <c r="M13" s="4">
        <f>SUM(D7:M7)</f>
        <v>9652.2948927810448</v>
      </c>
      <c r="N13" s="4">
        <f>SUM(D7:N7)</f>
        <v>11211.504675879669</v>
      </c>
      <c r="O13" s="2"/>
      <c r="P13" s="2"/>
    </row>
    <row r="14" spans="1:17">
      <c r="A14" s="9" t="s">
        <v>23</v>
      </c>
      <c r="B14" s="9" t="s">
        <v>24</v>
      </c>
      <c r="C14" s="12" t="s">
        <v>2</v>
      </c>
      <c r="D14" s="13">
        <f>D13*1000000000</f>
        <v>6752403193.6127739</v>
      </c>
      <c r="E14" s="13">
        <f t="shared" ref="E14:N14" si="1">E13*1000000000</f>
        <v>556772968638.51587</v>
      </c>
      <c r="F14" s="13">
        <f t="shared" si="1"/>
        <v>1398797235921.6152</v>
      </c>
      <c r="G14" s="13">
        <f t="shared" si="1"/>
        <v>2333128226547.0532</v>
      </c>
      <c r="H14" s="13">
        <f t="shared" si="1"/>
        <v>3341515470251.5186</v>
      </c>
      <c r="I14" s="13">
        <f t="shared" si="1"/>
        <v>4427817332130.4551</v>
      </c>
      <c r="J14" s="13">
        <f t="shared" si="1"/>
        <v>5594558706709.6602</v>
      </c>
      <c r="K14" s="13">
        <f t="shared" si="1"/>
        <v>6851156552702.209</v>
      </c>
      <c r="L14" s="13">
        <f t="shared" si="1"/>
        <v>8203327800656.1436</v>
      </c>
      <c r="M14" s="13">
        <f t="shared" si="1"/>
        <v>9652294892781.0449</v>
      </c>
      <c r="N14" s="13">
        <f t="shared" si="1"/>
        <v>11211504675879.668</v>
      </c>
      <c r="O14" s="2"/>
      <c r="P14" s="2"/>
    </row>
    <row r="18" spans="1:17">
      <c r="A18" s="9" t="s">
        <v>25</v>
      </c>
      <c r="C18" s="9" t="s">
        <v>5</v>
      </c>
      <c r="D18" s="9">
        <v>-7.4999999999999991</v>
      </c>
      <c r="E18" s="9">
        <v>-30.366140754227111</v>
      </c>
      <c r="F18" s="9">
        <v>-63.108479529235368</v>
      </c>
      <c r="G18" s="9">
        <v>-83.501810070910167</v>
      </c>
      <c r="H18" s="9">
        <v>-98.333898572192666</v>
      </c>
      <c r="I18" s="9">
        <v>-110.60446648411759</v>
      </c>
      <c r="J18" s="9">
        <v>-122.01878056861517</v>
      </c>
      <c r="K18" s="9">
        <v>-129.89649405323846</v>
      </c>
      <c r="L18" s="9">
        <v>-137.02907369401274</v>
      </c>
      <c r="M18" s="9">
        <v>-142.79599053317332</v>
      </c>
      <c r="N18" s="9">
        <v>-151.99280772727681</v>
      </c>
      <c r="O18" s="9">
        <v>-1077.1479419869995</v>
      </c>
      <c r="Q18" s="9">
        <v>-2084.1848869481805</v>
      </c>
    </row>
    <row r="19" spans="1:17">
      <c r="C19" s="9" t="s">
        <v>3</v>
      </c>
      <c r="D19" s="9">
        <v>-6.4870259481037917E-2</v>
      </c>
      <c r="E19" s="9">
        <v>-0.41376246314090598</v>
      </c>
      <c r="F19" s="9">
        <v>-1.7792476097827894</v>
      </c>
      <c r="G19" s="9">
        <v>-4.474412861935364</v>
      </c>
      <c r="H19" s="9">
        <v>-8.0263133442259829</v>
      </c>
      <c r="I19" s="9">
        <v>-12.293056134288177</v>
      </c>
      <c r="J19" s="9">
        <v>-17.220583810440612</v>
      </c>
      <c r="K19" s="9">
        <v>-22.778960094545305</v>
      </c>
      <c r="L19" s="9">
        <v>-28.752109190745635</v>
      </c>
      <c r="M19" s="9">
        <v>-35.303378443386507</v>
      </c>
      <c r="N19" s="9">
        <v>-42.565401862785066</v>
      </c>
      <c r="O19" s="9">
        <v>-173.67209607475735</v>
      </c>
      <c r="Q19" s="9">
        <v>-954.24745752741433</v>
      </c>
    </row>
    <row r="20" spans="1:17">
      <c r="C20" s="9" t="s">
        <v>4</v>
      </c>
      <c r="D20" s="9">
        <v>-7.5648702594810366</v>
      </c>
      <c r="E20" s="9">
        <v>-30.779903217368016</v>
      </c>
      <c r="F20" s="9">
        <v>-64.887727139018153</v>
      </c>
      <c r="G20" s="9">
        <v>-87.976222932845531</v>
      </c>
      <c r="H20" s="9">
        <v>-106.36021191641865</v>
      </c>
      <c r="I20" s="9">
        <v>-122.89752261840577</v>
      </c>
      <c r="J20" s="9">
        <v>-139.23936437905579</v>
      </c>
      <c r="K20" s="9">
        <v>-152.67545414778377</v>
      </c>
      <c r="L20" s="9">
        <v>-165.78118288475838</v>
      </c>
      <c r="M20" s="9">
        <v>-178.09936897655984</v>
      </c>
      <c r="N20" s="9">
        <v>-194.55820959006189</v>
      </c>
      <c r="O20" s="14">
        <v>-1250.8200380617566</v>
      </c>
      <c r="Q20" s="9">
        <v>-3038.4323444755946</v>
      </c>
    </row>
    <row r="23" spans="1:17">
      <c r="C23" s="9" t="s">
        <v>1</v>
      </c>
      <c r="D23" s="5">
        <f>D18</f>
        <v>-7.4999999999999991</v>
      </c>
      <c r="E23" s="4">
        <f>SUM(D18:E18)</f>
        <v>-37.866140754227111</v>
      </c>
      <c r="F23" s="4">
        <f>SUM(D18:F18)</f>
        <v>-100.97462028346249</v>
      </c>
      <c r="G23" s="4">
        <f>SUM(D18:G18)</f>
        <v>-184.47643035437267</v>
      </c>
      <c r="H23" s="4">
        <f>SUM(D18:H18)</f>
        <v>-282.81032892656532</v>
      </c>
      <c r="I23" s="4">
        <f>SUM(D18:I18)</f>
        <v>-393.41479541068293</v>
      </c>
      <c r="J23" s="4">
        <f>SUM(D18:J18)</f>
        <v>-515.4335759792981</v>
      </c>
      <c r="K23" s="4">
        <f>SUM(D18:K18)</f>
        <v>-645.33007003253658</v>
      </c>
      <c r="L23" s="4">
        <f>SUM(D18:L18)</f>
        <v>-782.35914372654929</v>
      </c>
      <c r="M23" s="4">
        <f>SUM(D18:M18)</f>
        <v>-925.15513425972267</v>
      </c>
      <c r="N23" s="4">
        <f>SUM(D18:N18)</f>
        <v>-1077.1479419869995</v>
      </c>
    </row>
    <row r="24" spans="1:17">
      <c r="A24" s="9" t="s">
        <v>25</v>
      </c>
      <c r="B24" s="9" t="s">
        <v>24</v>
      </c>
      <c r="C24" s="9" t="s">
        <v>1</v>
      </c>
      <c r="D24" s="3">
        <f>D23*1000000000</f>
        <v>-7499999999.999999</v>
      </c>
      <c r="E24" s="3">
        <f t="shared" ref="E24:N24" si="2">E23*1000000000</f>
        <v>-37866140754.227112</v>
      </c>
      <c r="F24" s="3">
        <f t="shared" si="2"/>
        <v>-100974620283.46248</v>
      </c>
      <c r="G24" s="3">
        <f t="shared" si="2"/>
        <v>-184476430354.37268</v>
      </c>
      <c r="H24" s="3">
        <f t="shared" si="2"/>
        <v>-282810328926.56531</v>
      </c>
      <c r="I24" s="3">
        <f t="shared" si="2"/>
        <v>-393414795410.68292</v>
      </c>
      <c r="J24" s="3">
        <f t="shared" si="2"/>
        <v>-515433575979.2981</v>
      </c>
      <c r="K24" s="3">
        <f t="shared" si="2"/>
        <v>-645330070032.53662</v>
      </c>
      <c r="L24" s="3">
        <f t="shared" si="2"/>
        <v>-782359143726.54932</v>
      </c>
      <c r="M24" s="3">
        <f t="shared" si="2"/>
        <v>-925155134259.72266</v>
      </c>
      <c r="N24" s="3">
        <f t="shared" si="2"/>
        <v>-1077147941986.9995</v>
      </c>
    </row>
    <row r="25" spans="1:17">
      <c r="C25" s="9" t="s">
        <v>3</v>
      </c>
      <c r="D25" s="5">
        <f>D19</f>
        <v>-6.4870259481037917E-2</v>
      </c>
      <c r="E25" s="4">
        <f>SUM(D19:E19)</f>
        <v>-0.4786327226219439</v>
      </c>
      <c r="F25" s="4">
        <f>SUM(D19:F19)</f>
        <v>-2.2578803324047332</v>
      </c>
      <c r="G25" s="4">
        <f>SUM(D19:G19)</f>
        <v>-6.7322931943400972</v>
      </c>
      <c r="H25" s="4">
        <f>SUM(D19:H19)</f>
        <v>-14.758606538566081</v>
      </c>
      <c r="I25" s="4">
        <f>SUM(D19:I19)</f>
        <v>-27.051662672854256</v>
      </c>
      <c r="J25" s="4">
        <f>SUM(D19:J19)</f>
        <v>-44.272246483294865</v>
      </c>
      <c r="K25" s="4">
        <f>SUM(D19:K19)</f>
        <v>-67.051206577840162</v>
      </c>
      <c r="L25" s="4">
        <f>SUM(D19:L19)</f>
        <v>-95.803315768585804</v>
      </c>
      <c r="M25" s="4">
        <f>SUM(D19:M19)</f>
        <v>-131.1066942119723</v>
      </c>
      <c r="N25" s="4">
        <f>SUM(D19:N19)</f>
        <v>-173.67209607475735</v>
      </c>
    </row>
    <row r="26" spans="1:17">
      <c r="C26" s="9" t="s">
        <v>2</v>
      </c>
      <c r="D26" s="5">
        <f>D20</f>
        <v>-7.5648702594810366</v>
      </c>
      <c r="E26" s="4">
        <f>SUM(D20:E20)</f>
        <v>-38.344773476849056</v>
      </c>
      <c r="F26" s="4">
        <f>SUM(D20:F20)</f>
        <v>-103.23250061586721</v>
      </c>
      <c r="G26" s="4">
        <f>SUM(D20:G20)</f>
        <v>-191.20872354871273</v>
      </c>
      <c r="H26" s="4">
        <f>SUM(D20:H20)</f>
        <v>-297.5689354651314</v>
      </c>
      <c r="I26" s="4">
        <f>SUM(D20:I20)</f>
        <v>-420.46645808353719</v>
      </c>
      <c r="J26" s="4">
        <f>SUM(D20:J20)</f>
        <v>-559.70582246259301</v>
      </c>
      <c r="K26" s="4">
        <f>SUM(D20:K20)</f>
        <v>-712.38127661037674</v>
      </c>
      <c r="L26" s="4">
        <f>SUM(D20:L20)</f>
        <v>-878.16245949513518</v>
      </c>
      <c r="M26" s="4">
        <f>SUM(D20:M20)</f>
        <v>-1056.261828471695</v>
      </c>
      <c r="N26" s="4">
        <f>SUM(D20:N20)</f>
        <v>-1250.8200380617568</v>
      </c>
    </row>
    <row r="27" spans="1:17">
      <c r="B27" s="9" t="s">
        <v>24</v>
      </c>
      <c r="C27" s="14" t="s">
        <v>2</v>
      </c>
      <c r="D27" s="15">
        <f>D26*1000000000</f>
        <v>-7564870259.4810362</v>
      </c>
      <c r="E27" s="15">
        <f t="shared" ref="E27:N27" si="3">E26*1000000000</f>
        <v>-38344773476.849052</v>
      </c>
      <c r="F27" s="15">
        <f t="shared" si="3"/>
        <v>-103232500615.8672</v>
      </c>
      <c r="G27" s="15">
        <f t="shared" si="3"/>
        <v>-191208723548.71274</v>
      </c>
      <c r="H27" s="15">
        <f t="shared" si="3"/>
        <v>-297568935465.13141</v>
      </c>
      <c r="I27" s="15">
        <f t="shared" si="3"/>
        <v>-420466458083.53717</v>
      </c>
      <c r="J27" s="15">
        <f t="shared" si="3"/>
        <v>-559705822462.59302</v>
      </c>
      <c r="K27" s="15">
        <f t="shared" si="3"/>
        <v>-712381276610.37671</v>
      </c>
      <c r="L27" s="15">
        <f t="shared" si="3"/>
        <v>-878162459495.13513</v>
      </c>
      <c r="M27" s="15">
        <f t="shared" si="3"/>
        <v>-1056261828471.6951</v>
      </c>
      <c r="N27" s="15">
        <f t="shared" si="3"/>
        <v>-1250820038061.7568</v>
      </c>
    </row>
    <row r="28" spans="1:17">
      <c r="C28" s="27"/>
      <c r="D28" s="28"/>
      <c r="E28" s="27"/>
      <c r="F28" s="27"/>
      <c r="G28" s="27"/>
      <c r="H28" s="27"/>
      <c r="I28" s="27"/>
      <c r="J28" s="27"/>
    </row>
    <row r="29" spans="1:17">
      <c r="C29" s="27"/>
      <c r="D29" s="27"/>
      <c r="E29" s="27"/>
      <c r="F29" s="27"/>
      <c r="G29" s="27"/>
      <c r="H29" s="27"/>
      <c r="I29" s="27"/>
      <c r="J29" s="27"/>
    </row>
    <row r="30" spans="1:17">
      <c r="C30" s="27"/>
      <c r="D30" s="27"/>
      <c r="E30" s="27"/>
      <c r="F30" s="27"/>
      <c r="G30" s="27"/>
      <c r="H30" s="27"/>
      <c r="I30" s="27"/>
      <c r="J30" s="27"/>
    </row>
    <row r="31" spans="1:17">
      <c r="C31" s="27"/>
      <c r="D31" s="27"/>
      <c r="E31" s="27"/>
      <c r="F31" s="27"/>
      <c r="G31" s="27"/>
      <c r="H31" s="27"/>
      <c r="I31" s="27"/>
      <c r="J31" s="27"/>
    </row>
    <row r="32" spans="1:17">
      <c r="C32" s="27"/>
      <c r="D32" s="27"/>
      <c r="E32" s="27"/>
      <c r="F32" s="27"/>
      <c r="G32" s="27"/>
      <c r="H32" s="27"/>
      <c r="I32" s="27"/>
      <c r="J32" s="27"/>
      <c r="N32" s="16">
        <f>N14-N27</f>
        <v>12462324713941.426</v>
      </c>
    </row>
    <row r="33" spans="3:10">
      <c r="C33" s="27"/>
      <c r="D33" s="27"/>
      <c r="E33" s="27"/>
      <c r="F33" s="27"/>
      <c r="G33" s="27"/>
      <c r="H33" s="27"/>
      <c r="I33" s="27"/>
      <c r="J33" s="27"/>
    </row>
    <row r="34" spans="3:10">
      <c r="C34" s="27"/>
      <c r="D34" s="27"/>
      <c r="E34" s="27"/>
      <c r="F34" s="27"/>
      <c r="G34" s="27"/>
      <c r="H34" s="27"/>
      <c r="I34" s="27"/>
      <c r="J34" s="27"/>
    </row>
    <row r="35" spans="3:10">
      <c r="C35" s="27"/>
      <c r="D35" s="27"/>
      <c r="E35" s="27"/>
      <c r="F35" s="27"/>
      <c r="G35" s="27"/>
      <c r="H35" s="27"/>
      <c r="I35" s="27"/>
      <c r="J35" s="27"/>
    </row>
    <row r="36" spans="3:10">
      <c r="C36" s="27"/>
      <c r="D36" s="27"/>
      <c r="E36" s="27"/>
      <c r="F36" s="27"/>
      <c r="G36" s="27"/>
      <c r="H36" s="27"/>
      <c r="I36" s="27"/>
      <c r="J36" s="27"/>
    </row>
    <row r="37" spans="3:10">
      <c r="C37" s="27"/>
      <c r="D37" s="27"/>
      <c r="E37" s="27"/>
      <c r="F37" s="27"/>
      <c r="G37" s="27"/>
      <c r="H37" s="27"/>
      <c r="I37" s="27"/>
      <c r="J37" s="27"/>
    </row>
    <row r="38" spans="3:10">
      <c r="C38" s="27"/>
      <c r="D38" s="27"/>
      <c r="E38" s="27"/>
      <c r="F38" s="27"/>
      <c r="G38" s="27"/>
      <c r="H38" s="27"/>
      <c r="I38" s="27"/>
      <c r="J38" s="27"/>
    </row>
    <row r="39" spans="3:10">
      <c r="C39" s="27"/>
      <c r="D39" s="27"/>
      <c r="E39" s="27"/>
      <c r="F39" s="27"/>
      <c r="G39" s="27"/>
      <c r="H39" s="27"/>
      <c r="I39" s="27"/>
      <c r="J39" s="27"/>
    </row>
    <row r="40" spans="3:10">
      <c r="C40" s="27"/>
      <c r="D40" s="27"/>
      <c r="E40" s="27"/>
      <c r="F40" s="27"/>
      <c r="G40" s="27"/>
      <c r="H40" s="27"/>
      <c r="I40" s="27"/>
      <c r="J40" s="27"/>
    </row>
    <row r="41" spans="3:10">
      <c r="C41" s="27"/>
      <c r="D41" s="27"/>
      <c r="E41" s="27"/>
      <c r="F41" s="27"/>
      <c r="G41" s="27"/>
      <c r="H41" s="27"/>
      <c r="I41" s="27"/>
      <c r="J41" s="27"/>
    </row>
    <row r="42" spans="3:10">
      <c r="C42" s="27"/>
      <c r="D42" s="27"/>
      <c r="E42" s="27"/>
      <c r="F42" s="27"/>
      <c r="G42" s="27"/>
      <c r="H42" s="27"/>
      <c r="I42" s="27"/>
      <c r="J42" s="27"/>
    </row>
    <row r="43" spans="3:10">
      <c r="C43" s="27"/>
      <c r="D43" s="27"/>
      <c r="E43" s="27"/>
      <c r="F43" s="27"/>
      <c r="G43" s="27"/>
      <c r="H43" s="27"/>
      <c r="I43" s="27"/>
      <c r="J43" s="27"/>
    </row>
    <row r="44" spans="3:10">
      <c r="C44" s="27"/>
      <c r="D44" s="27"/>
      <c r="E44" s="27"/>
      <c r="F44" s="27"/>
      <c r="G44" s="27"/>
      <c r="H44" s="27"/>
      <c r="I44" s="27"/>
      <c r="J44" s="27"/>
    </row>
    <row r="45" spans="3:10">
      <c r="C45" s="27"/>
      <c r="D45" s="27"/>
      <c r="E45" s="27"/>
      <c r="F45" s="27"/>
      <c r="G45" s="27"/>
      <c r="H45" s="27"/>
      <c r="I45" s="27"/>
      <c r="J45" s="27"/>
    </row>
    <row r="46" spans="3:10">
      <c r="C46" s="27"/>
      <c r="D46" s="27"/>
      <c r="E46" s="27"/>
      <c r="F46" s="27"/>
      <c r="G46" s="27"/>
      <c r="H46" s="27"/>
      <c r="I46" s="27"/>
      <c r="J46" s="27"/>
    </row>
    <row r="47" spans="3:10">
      <c r="C47" s="27"/>
      <c r="D47" s="27"/>
      <c r="E47" s="27"/>
      <c r="F47" s="27"/>
      <c r="G47" s="27"/>
      <c r="H47" s="27"/>
      <c r="I47" s="27"/>
      <c r="J47" s="27"/>
    </row>
    <row r="48" spans="3:10">
      <c r="C48" s="27"/>
      <c r="D48" s="27"/>
      <c r="E48" s="27"/>
      <c r="F48" s="27"/>
      <c r="G48" s="27"/>
      <c r="H48" s="27"/>
      <c r="I48" s="27"/>
      <c r="J48" s="27"/>
    </row>
    <row r="49" spans="3:10">
      <c r="C49" s="27"/>
      <c r="D49" s="27"/>
      <c r="E49" s="27"/>
      <c r="F49" s="27"/>
      <c r="G49" s="27"/>
      <c r="H49" s="27"/>
      <c r="I49" s="27"/>
      <c r="J49" s="27"/>
    </row>
    <row r="50" spans="3:10">
      <c r="C50" s="27"/>
      <c r="D50" s="27"/>
      <c r="E50" s="27"/>
      <c r="F50" s="27"/>
      <c r="G50" s="27"/>
      <c r="H50" s="27"/>
      <c r="I50" s="27"/>
      <c r="J50" s="27"/>
    </row>
    <row r="51" spans="3:10">
      <c r="C51" s="27"/>
      <c r="D51" s="27"/>
      <c r="E51" s="27"/>
      <c r="F51" s="27"/>
      <c r="G51" s="27"/>
      <c r="H51" s="27"/>
      <c r="I51" s="27"/>
      <c r="J51" s="27"/>
    </row>
    <row r="52" spans="3:10">
      <c r="C52" s="27"/>
      <c r="D52" s="27"/>
      <c r="E52" s="27"/>
      <c r="F52" s="27"/>
      <c r="G52" s="27"/>
      <c r="H52" s="27"/>
      <c r="I52" s="27"/>
      <c r="J52" s="27"/>
    </row>
    <row r="53" spans="3:10">
      <c r="C53" s="27"/>
      <c r="D53" s="27"/>
      <c r="E53" s="27"/>
      <c r="F53" s="27"/>
      <c r="G53" s="27"/>
      <c r="H53" s="27"/>
      <c r="I53" s="27"/>
      <c r="J53" s="27"/>
    </row>
    <row r="54" spans="3:10">
      <c r="C54" s="27"/>
      <c r="D54" s="27"/>
      <c r="E54" s="27"/>
      <c r="F54" s="27"/>
      <c r="G54" s="27"/>
      <c r="H54" s="27"/>
      <c r="I54" s="27"/>
      <c r="J54" s="27"/>
    </row>
    <row r="55" spans="3:10">
      <c r="C55" s="27"/>
      <c r="D55" s="27"/>
      <c r="E55" s="27"/>
      <c r="F55" s="27"/>
      <c r="G55" s="27"/>
      <c r="H55" s="27"/>
      <c r="I55" s="27"/>
      <c r="J55" s="27"/>
    </row>
    <row r="56" spans="3:10">
      <c r="C56" s="27"/>
      <c r="D56" s="27"/>
      <c r="E56" s="27"/>
      <c r="F56" s="27"/>
      <c r="G56" s="27"/>
      <c r="H56" s="27"/>
      <c r="I56" s="27"/>
      <c r="J56" s="27"/>
    </row>
    <row r="57" spans="3:10">
      <c r="C57" s="27"/>
      <c r="D57" s="27"/>
      <c r="E57" s="27"/>
      <c r="F57" s="27"/>
      <c r="G57" s="27"/>
      <c r="H57" s="27"/>
      <c r="I57" s="27"/>
      <c r="J57" s="27"/>
    </row>
    <row r="58" spans="3:10">
      <c r="C58" s="27"/>
      <c r="D58" s="27"/>
      <c r="E58" s="27"/>
      <c r="F58" s="27"/>
      <c r="G58" s="27"/>
      <c r="H58" s="27"/>
      <c r="I58" s="27"/>
      <c r="J58" s="27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9"/>
  <sheetViews>
    <sheetView workbookViewId="0">
      <selection activeCell="B18" sqref="B18"/>
    </sheetView>
  </sheetViews>
  <sheetFormatPr baseColWidth="10" defaultColWidth="8.6640625" defaultRowHeight="14" x14ac:dyDescent="0"/>
  <cols>
    <col min="1" max="1" width="8.6640625" style="9"/>
    <col min="2" max="2" width="13.33203125" style="9" bestFit="1" customWidth="1"/>
    <col min="3" max="16384" width="8.6640625" style="9"/>
  </cols>
  <sheetData>
    <row r="1" spans="2:19"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</row>
    <row r="2" spans="2:19"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2:19"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</row>
    <row r="4" spans="2:19"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</row>
    <row r="5" spans="2:19"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</row>
    <row r="6" spans="2:19"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2:19">
      <c r="C7" s="9">
        <v>2017</v>
      </c>
      <c r="D7" s="9">
        <v>2025</v>
      </c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</row>
    <row r="8" spans="2:19">
      <c r="B8" s="9" t="s">
        <v>21</v>
      </c>
      <c r="C8" s="9">
        <v>0</v>
      </c>
      <c r="D8" s="9">
        <v>0</v>
      </c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</row>
    <row r="9" spans="2:19">
      <c r="B9" s="9" t="s">
        <v>20</v>
      </c>
      <c r="C9" s="9">
        <v>-0.1</v>
      </c>
      <c r="D9" s="9">
        <v>0</v>
      </c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</row>
    <row r="10" spans="2:19">
      <c r="B10" s="9" t="s">
        <v>19</v>
      </c>
      <c r="C10" s="9">
        <v>-0.1</v>
      </c>
      <c r="D10" s="9">
        <v>-0.1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</row>
    <row r="11" spans="2:19">
      <c r="B11" s="9" t="s">
        <v>18</v>
      </c>
      <c r="C11" s="9">
        <v>-0.2</v>
      </c>
      <c r="D11" s="9">
        <v>-0.1</v>
      </c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</row>
    <row r="12" spans="2:19">
      <c r="B12" s="9" t="s">
        <v>17</v>
      </c>
      <c r="C12" s="9">
        <v>-1.7</v>
      </c>
      <c r="D12" s="9">
        <v>-2</v>
      </c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</row>
    <row r="13" spans="2:19">
      <c r="B13" s="9" t="s">
        <v>0</v>
      </c>
      <c r="C13" s="9">
        <v>-0.9</v>
      </c>
      <c r="D13" s="9">
        <v>-1</v>
      </c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</row>
    <row r="14" spans="2:19"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</row>
    <row r="15" spans="2:19">
      <c r="B15" s="9" t="s">
        <v>33</v>
      </c>
      <c r="C15" s="9">
        <v>-0.2</v>
      </c>
      <c r="D15" s="9">
        <v>-0.2</v>
      </c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</row>
    <row r="16" spans="2:19">
      <c r="B16" s="9" t="s">
        <v>34</v>
      </c>
      <c r="C16" s="9">
        <v>-0.3</v>
      </c>
      <c r="D16" s="9">
        <v>-0.3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</row>
    <row r="17" spans="2:19">
      <c r="B17" s="9" t="s">
        <v>35</v>
      </c>
      <c r="C17" s="9">
        <v>-0.8</v>
      </c>
      <c r="D17" s="9">
        <v>0.1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</row>
    <row r="18" spans="2:19">
      <c r="B18" s="9" t="s">
        <v>16</v>
      </c>
      <c r="C18" s="9">
        <v>-5</v>
      </c>
      <c r="D18" s="9">
        <v>-5.2</v>
      </c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2:19">
      <c r="B19" s="9" t="s">
        <v>15</v>
      </c>
      <c r="C19" s="9">
        <v>-7.6</v>
      </c>
      <c r="D19" s="9">
        <v>-7.8</v>
      </c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</row>
    <row r="20" spans="2:19"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</row>
    <row r="21" spans="2:19"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</row>
    <row r="22" spans="2:19"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</row>
    <row r="23" spans="2:19"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</row>
    <row r="24" spans="2:19"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</row>
    <row r="25" spans="2:19"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</row>
    <row r="26" spans="2:19"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</row>
    <row r="27" spans="2:19"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</row>
    <row r="28" spans="2:19"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2:19"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59"/>
  <sheetViews>
    <sheetView tabSelected="1" topLeftCell="A27" workbookViewId="0">
      <selection activeCell="L51" sqref="L51"/>
    </sheetView>
  </sheetViews>
  <sheetFormatPr baseColWidth="10" defaultColWidth="8.6640625" defaultRowHeight="14" x14ac:dyDescent="0"/>
  <cols>
    <col min="1" max="1" width="9.33203125" style="9" bestFit="1" customWidth="1"/>
    <col min="2" max="2" width="8.33203125" style="9" bestFit="1" customWidth="1"/>
    <col min="3" max="3" width="24.1640625" style="9" bestFit="1" customWidth="1"/>
    <col min="4" max="4" width="14" style="9" bestFit="1" customWidth="1"/>
    <col min="5" max="5" width="16.33203125" style="9" bestFit="1" customWidth="1"/>
    <col min="6" max="14" width="17.5" style="9" bestFit="1" customWidth="1"/>
    <col min="15" max="15" width="9.33203125" style="9" customWidth="1"/>
    <col min="16" max="17" width="8.5" style="9" bestFit="1" customWidth="1"/>
    <col min="18" max="16384" width="8.6640625" style="9"/>
  </cols>
  <sheetData>
    <row r="4" spans="1:17">
      <c r="D4" s="8">
        <v>2016</v>
      </c>
      <c r="E4" s="8">
        <v>2017</v>
      </c>
      <c r="F4" s="8">
        <v>2018</v>
      </c>
      <c r="G4" s="8">
        <v>2019</v>
      </c>
      <c r="H4" s="8">
        <v>2020</v>
      </c>
      <c r="I4" s="8">
        <v>2021</v>
      </c>
      <c r="J4" s="8">
        <v>2022</v>
      </c>
      <c r="K4" s="8">
        <v>2023</v>
      </c>
      <c r="L4" s="8">
        <v>2024</v>
      </c>
      <c r="M4" s="8">
        <v>2025</v>
      </c>
      <c r="N4" s="8">
        <v>2026</v>
      </c>
      <c r="O4" s="8"/>
      <c r="P4" s="7" t="s">
        <v>7</v>
      </c>
      <c r="Q4" s="7" t="s">
        <v>6</v>
      </c>
    </row>
    <row r="5" spans="1:17">
      <c r="A5" s="9" t="s">
        <v>23</v>
      </c>
      <c r="C5" s="9" t="s">
        <v>5</v>
      </c>
      <c r="D5" s="10">
        <v>6.6944999999999997</v>
      </c>
      <c r="E5" s="10">
        <v>544.94177094955091</v>
      </c>
      <c r="F5" s="10">
        <v>817.44798104984829</v>
      </c>
      <c r="G5" s="10">
        <v>877.61958638361773</v>
      </c>
      <c r="H5" s="10">
        <v>915.20281191346135</v>
      </c>
      <c r="I5" s="10">
        <v>953.28774429675809</v>
      </c>
      <c r="J5" s="10">
        <v>990.6588939968799</v>
      </c>
      <c r="K5" s="10">
        <v>1033.7353930608133</v>
      </c>
      <c r="L5" s="10">
        <v>1080.032753354616</v>
      </c>
      <c r="M5" s="10">
        <v>1123.1007301225538</v>
      </c>
      <c r="N5" s="10">
        <v>1174.2750194445543</v>
      </c>
      <c r="O5" s="10"/>
      <c r="P5" s="10">
        <v>9516.9971845726541</v>
      </c>
      <c r="Q5" s="10">
        <v>15001.408857886108</v>
      </c>
    </row>
    <row r="6" spans="1:17">
      <c r="C6" s="9" t="s">
        <v>3</v>
      </c>
      <c r="D6" s="10">
        <v>5.7903193612774448E-2</v>
      </c>
      <c r="E6" s="10">
        <v>5.0787944953522572</v>
      </c>
      <c r="F6" s="10">
        <v>24.576286233251199</v>
      </c>
      <c r="G6" s="10">
        <v>56.711404241820205</v>
      </c>
      <c r="H6" s="10">
        <v>93.18443179100413</v>
      </c>
      <c r="I6" s="10">
        <v>133.01411758217802</v>
      </c>
      <c r="J6" s="10">
        <v>176.08248058232587</v>
      </c>
      <c r="K6" s="10">
        <v>222.86245293173459</v>
      </c>
      <c r="L6" s="10">
        <v>272.13849459931936</v>
      </c>
      <c r="M6" s="10">
        <v>325.86636200234801</v>
      </c>
      <c r="N6" s="10">
        <v>384.93476365407014</v>
      </c>
      <c r="O6" s="10"/>
      <c r="P6" s="10">
        <v>1694.5074913070166</v>
      </c>
      <c r="Q6" s="10">
        <v>7924.7122901674775</v>
      </c>
    </row>
    <row r="7" spans="1:17">
      <c r="C7" s="9" t="s">
        <v>4</v>
      </c>
      <c r="D7" s="10">
        <v>6.752403193612774</v>
      </c>
      <c r="E7" s="10">
        <v>550.02056544490313</v>
      </c>
      <c r="F7" s="10">
        <v>842.02426728309945</v>
      </c>
      <c r="G7" s="10">
        <v>934.33099062543795</v>
      </c>
      <c r="H7" s="10">
        <v>1008.3872437044655</v>
      </c>
      <c r="I7" s="10">
        <v>1086.3018618789361</v>
      </c>
      <c r="J7" s="10">
        <v>1166.7413745792057</v>
      </c>
      <c r="K7" s="10">
        <v>1256.5978459925479</v>
      </c>
      <c r="L7" s="10">
        <v>1352.1712479539353</v>
      </c>
      <c r="M7" s="10">
        <v>1448.9670921249019</v>
      </c>
      <c r="N7" s="10">
        <v>1559.2097830986245</v>
      </c>
      <c r="O7" s="10"/>
      <c r="P7" s="11">
        <v>11211.504675879673</v>
      </c>
      <c r="Q7" s="10">
        <v>22926.121148053586</v>
      </c>
    </row>
    <row r="8" spans="1:17"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1:17"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7">
      <c r="C10" s="9" t="s">
        <v>1</v>
      </c>
      <c r="D10" s="5">
        <f>D5</f>
        <v>6.6944999999999997</v>
      </c>
      <c r="E10" s="4">
        <f>SUM(D5:E5)</f>
        <v>551.63627094955086</v>
      </c>
      <c r="F10" s="4">
        <f>SUM(D5:F5)</f>
        <v>1369.0842519993992</v>
      </c>
      <c r="G10" s="4">
        <f>SUM(D5:G5)</f>
        <v>2246.7038383830168</v>
      </c>
      <c r="H10" s="4">
        <f>SUM(D5:H5)</f>
        <v>3161.9066502964779</v>
      </c>
      <c r="I10" s="4">
        <f>SUM(D5:I5)</f>
        <v>4115.1943945932362</v>
      </c>
      <c r="J10" s="4">
        <f>SUM(D5:J5)</f>
        <v>5105.8532885901159</v>
      </c>
      <c r="K10" s="4">
        <f>SUM(D5:K5)</f>
        <v>6139.5886816509292</v>
      </c>
      <c r="L10" s="4">
        <f>SUM(D5:L5)</f>
        <v>7219.6214350055452</v>
      </c>
      <c r="M10" s="4">
        <f>SUM(D5:M5)</f>
        <v>8342.7221651280997</v>
      </c>
      <c r="N10" s="4">
        <f>SUM(D5:N5)</f>
        <v>9516.9971845726541</v>
      </c>
      <c r="O10" s="4"/>
      <c r="P10" s="4"/>
    </row>
    <row r="11" spans="1:17">
      <c r="A11" s="9" t="s">
        <v>23</v>
      </c>
      <c r="B11" s="9" t="s">
        <v>24</v>
      </c>
      <c r="C11" s="9" t="s">
        <v>1</v>
      </c>
      <c r="D11" s="3">
        <f t="shared" ref="D11:N11" si="0">D10*1000000000</f>
        <v>6694500000</v>
      </c>
      <c r="E11" s="3">
        <f t="shared" si="0"/>
        <v>551636270949.5509</v>
      </c>
      <c r="F11" s="3">
        <f t="shared" si="0"/>
        <v>1369084251999.3992</v>
      </c>
      <c r="G11" s="3">
        <f t="shared" si="0"/>
        <v>2246703838383.0166</v>
      </c>
      <c r="H11" s="3">
        <f t="shared" si="0"/>
        <v>3161906650296.478</v>
      </c>
      <c r="I11" s="3">
        <f t="shared" si="0"/>
        <v>4115194394593.2363</v>
      </c>
      <c r="J11" s="3">
        <f t="shared" si="0"/>
        <v>5105853288590.1162</v>
      </c>
      <c r="K11" s="3">
        <f t="shared" si="0"/>
        <v>6139588681650.9287</v>
      </c>
      <c r="L11" s="3">
        <f t="shared" si="0"/>
        <v>7219621435005.5449</v>
      </c>
      <c r="M11" s="3">
        <f t="shared" si="0"/>
        <v>8342722165128.0996</v>
      </c>
      <c r="N11" s="3">
        <f t="shared" si="0"/>
        <v>9516997184572.6543</v>
      </c>
      <c r="O11" s="4"/>
      <c r="P11" s="4"/>
    </row>
    <row r="12" spans="1:17">
      <c r="C12" s="9" t="s">
        <v>3</v>
      </c>
      <c r="D12" s="5">
        <f>D6</f>
        <v>5.7903193612774448E-2</v>
      </c>
      <c r="E12" s="4">
        <f>SUM(D6:E6)</f>
        <v>5.1366976889650315</v>
      </c>
      <c r="F12" s="4">
        <f>SUM(D6:F6)</f>
        <v>29.712983922216232</v>
      </c>
      <c r="G12" s="4">
        <f>SUM(D6:G6)</f>
        <v>86.424388164036429</v>
      </c>
      <c r="H12" s="4">
        <f>SUM(D6:H6)</f>
        <v>179.60881995504056</v>
      </c>
      <c r="I12" s="4">
        <f>SUM(D6:I6)</f>
        <v>312.6229375372186</v>
      </c>
      <c r="J12" s="4">
        <f>SUM(D6:J6)</f>
        <v>488.70541811954445</v>
      </c>
      <c r="K12" s="4">
        <f>SUM(D6:K6)</f>
        <v>711.5678710512791</v>
      </c>
      <c r="L12" s="4">
        <f>SUM(D6:L6)</f>
        <v>983.7063656505984</v>
      </c>
      <c r="M12" s="4">
        <f>SUM(D6:M6)</f>
        <v>1309.5727276529465</v>
      </c>
      <c r="N12" s="4">
        <f>SUM(D6:N6)</f>
        <v>1694.5074913070166</v>
      </c>
      <c r="O12" s="4"/>
      <c r="P12" s="6"/>
    </row>
    <row r="13" spans="1:17">
      <c r="C13" s="9" t="s">
        <v>2</v>
      </c>
      <c r="D13" s="5">
        <f>D7</f>
        <v>6.752403193612774</v>
      </c>
      <c r="E13" s="4">
        <f>SUM(D7:E7)</f>
        <v>556.77296863851586</v>
      </c>
      <c r="F13" s="4">
        <f>SUM(D7:F7)</f>
        <v>1398.7972359216153</v>
      </c>
      <c r="G13" s="4">
        <f>SUM(D7:G7)</f>
        <v>2333.1282265470531</v>
      </c>
      <c r="H13" s="4">
        <f>SUM(D7:H7)</f>
        <v>3341.5154702515188</v>
      </c>
      <c r="I13" s="4">
        <f>SUM(D7:I7)</f>
        <v>4427.8173321304548</v>
      </c>
      <c r="J13" s="4">
        <f>SUM(D7:J7)</f>
        <v>5594.5587067096603</v>
      </c>
      <c r="K13" s="4">
        <f>SUM(D7:K7)</f>
        <v>6851.1565527022085</v>
      </c>
      <c r="L13" s="4">
        <f>SUM(D7:L7)</f>
        <v>8203.3278006561432</v>
      </c>
      <c r="M13" s="4">
        <f>SUM(D7:M7)</f>
        <v>9652.2948927810448</v>
      </c>
      <c r="N13" s="4">
        <f>SUM(D7:N7)</f>
        <v>11211.504675879669</v>
      </c>
      <c r="O13" s="2"/>
      <c r="P13" s="2"/>
    </row>
    <row r="14" spans="1:17">
      <c r="A14" s="9" t="s">
        <v>23</v>
      </c>
      <c r="B14" s="9" t="s">
        <v>24</v>
      </c>
      <c r="C14" s="24" t="s">
        <v>26</v>
      </c>
      <c r="D14" s="23">
        <f t="shared" ref="D14:N14" si="1">D13*1000000000</f>
        <v>6752403193.6127739</v>
      </c>
      <c r="E14" s="23">
        <f t="shared" si="1"/>
        <v>556772968638.51587</v>
      </c>
      <c r="F14" s="23">
        <f t="shared" si="1"/>
        <v>1398797235921.6152</v>
      </c>
      <c r="G14" s="23">
        <f t="shared" si="1"/>
        <v>2333128226547.0532</v>
      </c>
      <c r="H14" s="23">
        <f t="shared" si="1"/>
        <v>3341515470251.5186</v>
      </c>
      <c r="I14" s="23">
        <f t="shared" si="1"/>
        <v>4427817332130.4551</v>
      </c>
      <c r="J14" s="23">
        <f t="shared" si="1"/>
        <v>5594558706709.6602</v>
      </c>
      <c r="K14" s="23">
        <f t="shared" si="1"/>
        <v>6851156552702.209</v>
      </c>
      <c r="L14" s="23">
        <f t="shared" si="1"/>
        <v>8203327800656.1436</v>
      </c>
      <c r="M14" s="23">
        <f t="shared" si="1"/>
        <v>9652294892781.0449</v>
      </c>
      <c r="N14" s="23">
        <f t="shared" si="1"/>
        <v>11211504675879.668</v>
      </c>
      <c r="O14" s="2"/>
      <c r="P14" s="2"/>
    </row>
    <row r="18" spans="1:17">
      <c r="A18" s="9" t="s">
        <v>25</v>
      </c>
      <c r="C18" s="9" t="s">
        <v>5</v>
      </c>
      <c r="D18" s="9">
        <v>-7.4999999999999991</v>
      </c>
      <c r="E18" s="9">
        <v>-30.366140754227111</v>
      </c>
      <c r="F18" s="9">
        <v>-63.108479529235368</v>
      </c>
      <c r="G18" s="9">
        <v>-83.501810070910167</v>
      </c>
      <c r="H18" s="9">
        <v>-98.333898572192666</v>
      </c>
      <c r="I18" s="9">
        <v>-110.60446648411759</v>
      </c>
      <c r="J18" s="9">
        <v>-122.01878056861517</v>
      </c>
      <c r="K18" s="9">
        <v>-129.89649405323846</v>
      </c>
      <c r="L18" s="9">
        <v>-137.02907369401274</v>
      </c>
      <c r="M18" s="9">
        <v>-142.79599053317332</v>
      </c>
      <c r="N18" s="9">
        <v>-151.99280772727681</v>
      </c>
      <c r="O18" s="9">
        <v>-1077.1479419869995</v>
      </c>
      <c r="Q18" s="9">
        <v>-2084.1848869481805</v>
      </c>
    </row>
    <row r="19" spans="1:17">
      <c r="C19" s="9" t="s">
        <v>3</v>
      </c>
      <c r="D19" s="9">
        <v>-6.4870259481037917E-2</v>
      </c>
      <c r="E19" s="9">
        <v>-0.41376246314090598</v>
      </c>
      <c r="F19" s="9">
        <v>-1.7792476097827894</v>
      </c>
      <c r="G19" s="9">
        <v>-4.474412861935364</v>
      </c>
      <c r="H19" s="9">
        <v>-8.0263133442259829</v>
      </c>
      <c r="I19" s="9">
        <v>-12.293056134288177</v>
      </c>
      <c r="J19" s="9">
        <v>-17.220583810440612</v>
      </c>
      <c r="K19" s="9">
        <v>-22.778960094545305</v>
      </c>
      <c r="L19" s="9">
        <v>-28.752109190745635</v>
      </c>
      <c r="M19" s="9">
        <v>-35.303378443386507</v>
      </c>
      <c r="N19" s="9">
        <v>-42.565401862785066</v>
      </c>
      <c r="O19" s="9">
        <v>-173.67209607475735</v>
      </c>
      <c r="Q19" s="9">
        <v>-954.24745752741433</v>
      </c>
    </row>
    <row r="20" spans="1:17">
      <c r="C20" s="9" t="s">
        <v>4</v>
      </c>
      <c r="D20" s="9">
        <v>-7.5648702594810366</v>
      </c>
      <c r="E20" s="9">
        <v>-30.779903217368016</v>
      </c>
      <c r="F20" s="9">
        <v>-64.887727139018153</v>
      </c>
      <c r="G20" s="9">
        <v>-87.976222932845531</v>
      </c>
      <c r="H20" s="9">
        <v>-106.36021191641865</v>
      </c>
      <c r="I20" s="9">
        <v>-122.89752261840577</v>
      </c>
      <c r="J20" s="9">
        <v>-139.23936437905579</v>
      </c>
      <c r="K20" s="9">
        <v>-152.67545414778377</v>
      </c>
      <c r="L20" s="9">
        <v>-165.78118288475838</v>
      </c>
      <c r="M20" s="9">
        <v>-178.09936897655984</v>
      </c>
      <c r="N20" s="9">
        <v>-194.55820959006189</v>
      </c>
      <c r="O20" s="14">
        <v>-1250.8200380617566</v>
      </c>
      <c r="Q20" s="9">
        <v>-3038.4323444755946</v>
      </c>
    </row>
    <row r="23" spans="1:17">
      <c r="C23" s="9" t="s">
        <v>1</v>
      </c>
      <c r="D23" s="5">
        <f>D18</f>
        <v>-7.4999999999999991</v>
      </c>
      <c r="E23" s="4">
        <f>SUM(D18:E18)</f>
        <v>-37.866140754227111</v>
      </c>
      <c r="F23" s="4">
        <f>SUM(D18:F18)</f>
        <v>-100.97462028346249</v>
      </c>
      <c r="G23" s="4">
        <f>SUM(D18:G18)</f>
        <v>-184.47643035437267</v>
      </c>
      <c r="H23" s="4">
        <f>SUM(D18:H18)</f>
        <v>-282.81032892656532</v>
      </c>
      <c r="I23" s="4">
        <f>SUM(D18:I18)</f>
        <v>-393.41479541068293</v>
      </c>
      <c r="J23" s="4">
        <f>SUM(D18:J18)</f>
        <v>-515.4335759792981</v>
      </c>
      <c r="K23" s="4">
        <f>SUM(D18:K18)</f>
        <v>-645.33007003253658</v>
      </c>
      <c r="L23" s="4">
        <f>SUM(D18:L18)</f>
        <v>-782.35914372654929</v>
      </c>
      <c r="M23" s="4">
        <f>SUM(D18:M18)</f>
        <v>-925.15513425972267</v>
      </c>
      <c r="N23" s="4">
        <f>SUM(D18:N18)</f>
        <v>-1077.1479419869995</v>
      </c>
    </row>
    <row r="24" spans="1:17">
      <c r="A24" s="9" t="s">
        <v>25</v>
      </c>
      <c r="B24" s="9" t="s">
        <v>24</v>
      </c>
      <c r="C24" s="9" t="s">
        <v>1</v>
      </c>
      <c r="D24" s="3">
        <f t="shared" ref="D24:N24" si="2">D23*1000000000</f>
        <v>-7499999999.999999</v>
      </c>
      <c r="E24" s="3">
        <f t="shared" si="2"/>
        <v>-37866140754.227112</v>
      </c>
      <c r="F24" s="3">
        <f t="shared" si="2"/>
        <v>-100974620283.46248</v>
      </c>
      <c r="G24" s="3">
        <f t="shared" si="2"/>
        <v>-184476430354.37268</v>
      </c>
      <c r="H24" s="3">
        <f t="shared" si="2"/>
        <v>-282810328926.56531</v>
      </c>
      <c r="I24" s="3">
        <f t="shared" si="2"/>
        <v>-393414795410.68292</v>
      </c>
      <c r="J24" s="3">
        <f t="shared" si="2"/>
        <v>-515433575979.2981</v>
      </c>
      <c r="K24" s="3">
        <f t="shared" si="2"/>
        <v>-645330070032.53662</v>
      </c>
      <c r="L24" s="3">
        <f t="shared" si="2"/>
        <v>-782359143726.54932</v>
      </c>
      <c r="M24" s="3">
        <f t="shared" si="2"/>
        <v>-925155134259.72266</v>
      </c>
      <c r="N24" s="3">
        <f t="shared" si="2"/>
        <v>-1077147941986.9995</v>
      </c>
    </row>
    <row r="25" spans="1:17">
      <c r="C25" s="9" t="s">
        <v>3</v>
      </c>
      <c r="D25" s="5">
        <f>D19</f>
        <v>-6.4870259481037917E-2</v>
      </c>
      <c r="E25" s="4">
        <f>SUM(D19:E19)</f>
        <v>-0.4786327226219439</v>
      </c>
      <c r="F25" s="4">
        <f>SUM(D19:F19)</f>
        <v>-2.2578803324047332</v>
      </c>
      <c r="G25" s="4">
        <f>SUM(D19:G19)</f>
        <v>-6.7322931943400972</v>
      </c>
      <c r="H25" s="4">
        <f>SUM(D19:H19)</f>
        <v>-14.758606538566081</v>
      </c>
      <c r="I25" s="4">
        <f>SUM(D19:I19)</f>
        <v>-27.051662672854256</v>
      </c>
      <c r="J25" s="4">
        <f>SUM(D19:J19)</f>
        <v>-44.272246483294865</v>
      </c>
      <c r="K25" s="4">
        <f>SUM(D19:K19)</f>
        <v>-67.051206577840162</v>
      </c>
      <c r="L25" s="4">
        <f>SUM(D19:L19)</f>
        <v>-95.803315768585804</v>
      </c>
      <c r="M25" s="4">
        <f>SUM(D19:M19)</f>
        <v>-131.1066942119723</v>
      </c>
      <c r="N25" s="4">
        <f>SUM(D19:N19)</f>
        <v>-173.67209607475735</v>
      </c>
    </row>
    <row r="26" spans="1:17">
      <c r="C26" s="9" t="s">
        <v>2</v>
      </c>
      <c r="D26" s="5">
        <f>D20</f>
        <v>-7.5648702594810366</v>
      </c>
      <c r="E26" s="4">
        <f>SUM(D20:E20)</f>
        <v>-38.344773476849056</v>
      </c>
      <c r="F26" s="4">
        <f>SUM(D20:F20)</f>
        <v>-103.23250061586721</v>
      </c>
      <c r="G26" s="4">
        <f>SUM(D20:G20)</f>
        <v>-191.20872354871273</v>
      </c>
      <c r="H26" s="4">
        <f>SUM(D20:H20)</f>
        <v>-297.5689354651314</v>
      </c>
      <c r="I26" s="4">
        <f>SUM(D20:I20)</f>
        <v>-420.46645808353719</v>
      </c>
      <c r="J26" s="4">
        <f>SUM(D20:J20)</f>
        <v>-559.70582246259301</v>
      </c>
      <c r="K26" s="4">
        <f>SUM(D20:K20)</f>
        <v>-712.38127661037674</v>
      </c>
      <c r="L26" s="4">
        <f>SUM(D20:L20)</f>
        <v>-878.16245949513518</v>
      </c>
      <c r="M26" s="4">
        <f>SUM(D20:M20)</f>
        <v>-1056.261828471695</v>
      </c>
      <c r="N26" s="4">
        <f>SUM(D20:N20)</f>
        <v>-1250.8200380617568</v>
      </c>
    </row>
    <row r="27" spans="1:17">
      <c r="B27" s="9" t="s">
        <v>24</v>
      </c>
      <c r="C27" s="24" t="s">
        <v>26</v>
      </c>
      <c r="D27" s="23">
        <f t="shared" ref="D27:N27" si="3">D26*1000000000</f>
        <v>-7564870259.4810362</v>
      </c>
      <c r="E27" s="23">
        <f t="shared" si="3"/>
        <v>-38344773476.849052</v>
      </c>
      <c r="F27" s="23">
        <f t="shared" si="3"/>
        <v>-103232500615.8672</v>
      </c>
      <c r="G27" s="23">
        <f t="shared" si="3"/>
        <v>-191208723548.71274</v>
      </c>
      <c r="H27" s="23">
        <f t="shared" si="3"/>
        <v>-297568935465.13141</v>
      </c>
      <c r="I27" s="23">
        <f t="shared" si="3"/>
        <v>-420466458083.53717</v>
      </c>
      <c r="J27" s="23">
        <f t="shared" si="3"/>
        <v>-559705822462.59302</v>
      </c>
      <c r="K27" s="23">
        <f t="shared" si="3"/>
        <v>-712381276610.37671</v>
      </c>
      <c r="L27" s="23">
        <f t="shared" si="3"/>
        <v>-878162459495.13513</v>
      </c>
      <c r="M27" s="23">
        <f t="shared" si="3"/>
        <v>-1056261828471.6951</v>
      </c>
      <c r="N27" s="23">
        <f t="shared" si="3"/>
        <v>-1250820038061.7568</v>
      </c>
    </row>
    <row r="28" spans="1:17">
      <c r="D28" s="3"/>
    </row>
    <row r="29" spans="1:17">
      <c r="D29" s="25"/>
      <c r="E29" s="25"/>
      <c r="F29" s="25"/>
      <c r="G29" s="25"/>
      <c r="H29" s="25"/>
      <c r="I29" s="25"/>
      <c r="J29" s="25"/>
    </row>
    <row r="30" spans="1:17">
      <c r="D30" s="25"/>
      <c r="E30" s="25"/>
      <c r="F30" s="25"/>
      <c r="G30" s="25"/>
      <c r="H30" s="25"/>
      <c r="I30" s="25"/>
      <c r="J30" s="25"/>
    </row>
    <row r="31" spans="1:17">
      <c r="D31" s="25"/>
      <c r="E31" s="25"/>
      <c r="F31" s="25"/>
      <c r="G31" s="25"/>
      <c r="H31" s="25"/>
      <c r="I31" s="25"/>
      <c r="J31" s="25"/>
    </row>
    <row r="32" spans="1:17">
      <c r="D32" s="25"/>
      <c r="E32" s="25"/>
      <c r="F32" s="25"/>
      <c r="G32" s="25"/>
      <c r="H32" s="25"/>
      <c r="I32" s="25"/>
      <c r="J32" s="25"/>
      <c r="N32" s="16">
        <f>N14-N27</f>
        <v>12462324713941.426</v>
      </c>
    </row>
    <row r="33" spans="4:10">
      <c r="D33" s="25"/>
      <c r="E33" s="25"/>
      <c r="F33" s="25"/>
      <c r="G33" s="25"/>
      <c r="H33" s="25"/>
      <c r="I33" s="25"/>
      <c r="J33" s="25"/>
    </row>
    <row r="34" spans="4:10">
      <c r="D34" s="25"/>
      <c r="E34" s="25"/>
      <c r="F34" s="25"/>
      <c r="G34" s="25"/>
      <c r="H34" s="25"/>
      <c r="I34" s="25"/>
      <c r="J34" s="25"/>
    </row>
    <row r="35" spans="4:10">
      <c r="D35" s="25"/>
      <c r="E35" s="25"/>
      <c r="F35" s="25"/>
      <c r="G35" s="25"/>
      <c r="H35" s="25"/>
      <c r="I35" s="25"/>
      <c r="J35" s="25"/>
    </row>
    <row r="36" spans="4:10">
      <c r="D36" s="25"/>
      <c r="E36" s="25"/>
      <c r="F36" s="25"/>
      <c r="G36" s="25"/>
      <c r="H36" s="25"/>
      <c r="I36" s="25"/>
      <c r="J36" s="25"/>
    </row>
    <row r="37" spans="4:10">
      <c r="D37" s="25"/>
      <c r="E37" s="25"/>
      <c r="F37" s="25"/>
      <c r="G37" s="25"/>
      <c r="H37" s="25"/>
      <c r="I37" s="25"/>
      <c r="J37" s="25"/>
    </row>
    <row r="38" spans="4:10">
      <c r="D38" s="25"/>
      <c r="E38" s="25"/>
      <c r="F38" s="25"/>
      <c r="G38" s="25"/>
      <c r="H38" s="25"/>
      <c r="I38" s="25"/>
      <c r="J38" s="25"/>
    </row>
    <row r="39" spans="4:10">
      <c r="D39" s="25"/>
      <c r="E39" s="25"/>
      <c r="F39" s="25"/>
      <c r="G39" s="25"/>
      <c r="H39" s="25"/>
      <c r="I39" s="25"/>
      <c r="J39" s="25"/>
    </row>
    <row r="40" spans="4:10">
      <c r="D40" s="25"/>
      <c r="E40" s="25"/>
      <c r="F40" s="25"/>
      <c r="G40" s="25"/>
      <c r="H40" s="25"/>
      <c r="I40" s="25"/>
      <c r="J40" s="25"/>
    </row>
    <row r="41" spans="4:10">
      <c r="D41" s="25"/>
      <c r="E41" s="25"/>
      <c r="F41" s="25"/>
      <c r="G41" s="25"/>
      <c r="H41" s="25"/>
      <c r="I41" s="25"/>
      <c r="J41" s="25"/>
    </row>
    <row r="42" spans="4:10">
      <c r="D42" s="25"/>
      <c r="E42" s="25"/>
      <c r="F42" s="25"/>
      <c r="G42" s="25"/>
      <c r="H42" s="25"/>
      <c r="I42" s="25"/>
      <c r="J42" s="25"/>
    </row>
    <row r="43" spans="4:10">
      <c r="D43" s="25"/>
      <c r="E43" s="25"/>
      <c r="F43" s="25"/>
      <c r="G43" s="25"/>
      <c r="H43" s="25"/>
      <c r="I43" s="25"/>
      <c r="J43" s="25"/>
    </row>
    <row r="44" spans="4:10">
      <c r="D44" s="25"/>
      <c r="E44" s="25"/>
      <c r="F44" s="25"/>
      <c r="G44" s="25"/>
      <c r="H44" s="25"/>
      <c r="I44" s="25"/>
      <c r="J44" s="25"/>
    </row>
    <row r="45" spans="4:10">
      <c r="D45" s="25"/>
      <c r="E45" s="25"/>
      <c r="F45" s="25"/>
      <c r="G45" s="25"/>
      <c r="H45" s="25"/>
      <c r="I45" s="25"/>
      <c r="J45" s="25"/>
    </row>
    <row r="46" spans="4:10">
      <c r="D46" s="25"/>
      <c r="E46" s="25"/>
      <c r="F46" s="25"/>
      <c r="G46" s="25"/>
      <c r="H46" s="25"/>
      <c r="I46" s="25"/>
      <c r="J46" s="25"/>
    </row>
    <row r="47" spans="4:10">
      <c r="D47" s="25"/>
      <c r="E47" s="25"/>
      <c r="F47" s="25"/>
      <c r="G47" s="25"/>
      <c r="H47" s="25"/>
      <c r="I47" s="25"/>
      <c r="J47" s="25"/>
    </row>
    <row r="48" spans="4:10">
      <c r="D48" s="25"/>
      <c r="E48" s="25"/>
      <c r="F48" s="25"/>
      <c r="G48" s="25"/>
      <c r="H48" s="25"/>
      <c r="I48" s="25"/>
      <c r="J48" s="25"/>
    </row>
    <row r="49" spans="4:10">
      <c r="D49" s="25"/>
      <c r="E49" s="25"/>
      <c r="F49" s="25"/>
      <c r="G49" s="25"/>
      <c r="H49" s="25"/>
      <c r="I49" s="25"/>
      <c r="J49" s="25"/>
    </row>
    <row r="50" spans="4:10">
      <c r="D50" s="25"/>
      <c r="E50" s="25"/>
      <c r="F50" s="25"/>
      <c r="G50" s="25"/>
      <c r="H50" s="25"/>
      <c r="I50" s="25"/>
      <c r="J50" s="25"/>
    </row>
    <row r="51" spans="4:10">
      <c r="D51" s="25"/>
      <c r="E51" s="25"/>
      <c r="F51" s="25"/>
      <c r="G51" s="25"/>
      <c r="H51" s="25"/>
      <c r="I51" s="25"/>
      <c r="J51" s="25"/>
    </row>
    <row r="52" spans="4:10">
      <c r="D52" s="25"/>
      <c r="E52" s="25"/>
      <c r="F52" s="25"/>
      <c r="G52" s="25"/>
      <c r="H52" s="25"/>
      <c r="I52" s="25"/>
      <c r="J52" s="25"/>
    </row>
    <row r="53" spans="4:10">
      <c r="D53" s="25"/>
      <c r="E53" s="25"/>
      <c r="F53" s="25"/>
      <c r="G53" s="25"/>
      <c r="H53" s="25"/>
      <c r="I53" s="25"/>
      <c r="J53" s="25"/>
    </row>
    <row r="54" spans="4:10">
      <c r="D54" s="25"/>
      <c r="E54" s="25"/>
      <c r="F54" s="25"/>
      <c r="G54" s="25"/>
      <c r="H54" s="25"/>
      <c r="I54" s="25"/>
      <c r="J54" s="25"/>
    </row>
    <row r="55" spans="4:10">
      <c r="D55" s="25"/>
      <c r="E55" s="25"/>
      <c r="F55" s="25"/>
      <c r="G55" s="25"/>
      <c r="H55" s="25"/>
      <c r="I55" s="25"/>
      <c r="J55" s="25"/>
    </row>
    <row r="56" spans="4:10">
      <c r="D56" s="25"/>
      <c r="E56" s="25"/>
      <c r="F56" s="25"/>
      <c r="G56" s="25"/>
      <c r="H56" s="25"/>
      <c r="I56" s="25"/>
      <c r="J56" s="25"/>
    </row>
    <row r="57" spans="4:10">
      <c r="D57" s="25"/>
      <c r="E57" s="25"/>
      <c r="F57" s="25"/>
      <c r="G57" s="25"/>
      <c r="H57" s="25"/>
      <c r="I57" s="25"/>
      <c r="J57" s="25"/>
    </row>
    <row r="58" spans="4:10">
      <c r="D58" s="25"/>
      <c r="E58" s="25"/>
      <c r="F58" s="25"/>
      <c r="G58" s="25"/>
      <c r="H58" s="25"/>
      <c r="I58" s="25"/>
      <c r="J58" s="25"/>
    </row>
    <row r="59" spans="4:10">
      <c r="D59" s="25"/>
      <c r="E59" s="25"/>
      <c r="F59" s="25"/>
      <c r="G59" s="25"/>
      <c r="H59" s="25"/>
      <c r="I59" s="25"/>
      <c r="J59" s="25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Q2</vt:lpstr>
      <vt:lpstr>Q3</vt:lpstr>
      <vt:lpstr>Q4</vt:lpstr>
      <vt:lpstr>Q6</vt:lpstr>
      <vt:lpstr>Q10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Meko</dc:creator>
  <cp:lastModifiedBy>BENJAMIN CHARTOFF</cp:lastModifiedBy>
  <cp:lastPrinted>2015-06-18T18:51:39Z</cp:lastPrinted>
  <dcterms:created xsi:type="dcterms:W3CDTF">2015-06-17T19:37:55Z</dcterms:created>
  <dcterms:modified xsi:type="dcterms:W3CDTF">2016-09-01T16:07:23Z</dcterms:modified>
</cp:coreProperties>
</file>