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 activeTab="3"/>
  </bookViews>
  <sheets>
    <sheet name="Digest 2013 Table 309.10" sheetId="1" r:id="rId1"/>
    <sheet name="Raw" sheetId="2" r:id="rId2"/>
    <sheet name="Net Migration" sheetId="3" r:id="rId3"/>
    <sheet name="Data" sheetId="4" r:id="rId4"/>
  </sheets>
  <externalReferences>
    <externalReference r:id="rId5"/>
  </externalReferences>
  <definedNames>
    <definedName name="_Regression_Int" localSheetId="0" hidden="1">1</definedName>
    <definedName name="_xlnm.Print_Area" localSheetId="0">'Digest 2013 Table 309.10'!$A$1:$J$87</definedName>
    <definedName name="Print_Area_MI" localSheetId="0">'Digest 2013 Table 309.10'!$A$1:$J$87</definedName>
  </definedNames>
  <calcPr calcId="145621"/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2" i="4"/>
  <c r="C3" i="4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2" i="4"/>
  <c r="E2" i="4" s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2" i="3"/>
  <c r="C3" i="3" l="1"/>
  <c r="D3" i="3" s="1"/>
  <c r="C4" i="3"/>
  <c r="D4" i="3" s="1"/>
  <c r="C5" i="3"/>
  <c r="D5" i="3"/>
  <c r="C6" i="3"/>
  <c r="D6" i="3"/>
  <c r="C7" i="3"/>
  <c r="D7" i="3" s="1"/>
  <c r="C8" i="3"/>
  <c r="D8" i="3" s="1"/>
  <c r="C9" i="3"/>
  <c r="D9" i="3" s="1"/>
  <c r="C10" i="3"/>
  <c r="D10" i="3"/>
  <c r="C11" i="3"/>
  <c r="D11" i="3" s="1"/>
  <c r="C12" i="3"/>
  <c r="D12" i="3" s="1"/>
  <c r="C13" i="3"/>
  <c r="D13" i="3"/>
  <c r="C14" i="3"/>
  <c r="D14" i="3" s="1"/>
  <c r="C15" i="3"/>
  <c r="D15" i="3" s="1"/>
  <c r="C16" i="3"/>
  <c r="D16" i="3" s="1"/>
  <c r="C17" i="3"/>
  <c r="D17" i="3"/>
  <c r="C18" i="3"/>
  <c r="D18" i="3"/>
  <c r="C19" i="3"/>
  <c r="D19" i="3" s="1"/>
  <c r="C20" i="3"/>
  <c r="D20" i="3" s="1"/>
  <c r="C21" i="3"/>
  <c r="D21" i="3"/>
  <c r="C22" i="3"/>
  <c r="D22" i="3"/>
  <c r="C23" i="3"/>
  <c r="D23" i="3" s="1"/>
  <c r="C24" i="3"/>
  <c r="D24" i="3" s="1"/>
  <c r="C25" i="3"/>
  <c r="D25" i="3" s="1"/>
  <c r="C26" i="3"/>
  <c r="D26" i="3"/>
  <c r="C27" i="3"/>
  <c r="D27" i="3" s="1"/>
  <c r="C28" i="3"/>
  <c r="D28" i="3" s="1"/>
  <c r="C29" i="3"/>
  <c r="D29" i="3"/>
  <c r="C30" i="3"/>
  <c r="D30" i="3" s="1"/>
  <c r="C31" i="3"/>
  <c r="D31" i="3" s="1"/>
  <c r="C32" i="3"/>
  <c r="D32" i="3" s="1"/>
  <c r="C33" i="3"/>
  <c r="D33" i="3"/>
  <c r="C34" i="3"/>
  <c r="D34" i="3"/>
  <c r="C35" i="3"/>
  <c r="D35" i="3" s="1"/>
  <c r="C36" i="3"/>
  <c r="D36" i="3" s="1"/>
  <c r="C37" i="3"/>
  <c r="D37" i="3"/>
  <c r="C38" i="3"/>
  <c r="D38" i="3"/>
  <c r="C39" i="3"/>
  <c r="D39" i="3" s="1"/>
  <c r="C40" i="3"/>
  <c r="D40" i="3" s="1"/>
  <c r="C41" i="3"/>
  <c r="D41" i="3" s="1"/>
  <c r="C42" i="3"/>
  <c r="D42" i="3"/>
  <c r="C43" i="3"/>
  <c r="D43" i="3" s="1"/>
  <c r="C44" i="3"/>
  <c r="D44" i="3" s="1"/>
  <c r="C45" i="3"/>
  <c r="D45" i="3"/>
  <c r="C46" i="3"/>
  <c r="D46" i="3" s="1"/>
  <c r="C47" i="3"/>
  <c r="D47" i="3" s="1"/>
  <c r="C48" i="3"/>
  <c r="D48" i="3" s="1"/>
  <c r="C49" i="3"/>
  <c r="D49" i="3"/>
  <c r="C50" i="3"/>
  <c r="D50" i="3"/>
  <c r="C51" i="3"/>
  <c r="D51" i="3" s="1"/>
  <c r="C52" i="3"/>
  <c r="D52" i="3" s="1"/>
  <c r="C53" i="3"/>
  <c r="D53" i="3"/>
  <c r="C2" i="3"/>
  <c r="D2" i="3" s="1"/>
</calcChain>
</file>

<file path=xl/sharedStrings.xml><?xml version="1.0" encoding="utf-8"?>
<sst xmlns="http://schemas.openxmlformats.org/spreadsheetml/2006/main" count="423" uniqueCount="210">
  <si>
    <t>Table 309.10. Residence and migration of all first-time degree/certificate-seeking undergraduates in degree-granting 
              postsecondary institutions, by state or jurisdiction: Fall 2012</t>
  </si>
  <si>
    <t>State or jurisdiction</t>
  </si>
  <si>
    <t>Total first-time enrollment in insti-tutions located in the state</t>
  </si>
  <si>
    <t>State residents enrolled in institutions</t>
  </si>
  <si>
    <t>Ratio of in-state students</t>
  </si>
  <si>
    <t>Migration of students</t>
  </si>
  <si>
    <t>In any state\1\</t>
  </si>
  <si>
    <t>In their
 home state</t>
  </si>
  <si>
    <t xml:space="preserve">To first-time enrollment (col. 4/
col. 2)  </t>
  </si>
  <si>
    <t xml:space="preserve">To residents enrolled in any state (col. 4/
col. 3) </t>
  </si>
  <si>
    <t xml:space="preserve">Out of state (col. 3 - col. 4) </t>
  </si>
  <si>
    <t xml:space="preserve">Into state\2\ (col. 2 - col. 4) </t>
  </si>
  <si>
    <t>Net
 (col. 8
 - col. 7)</t>
  </si>
  <si>
    <t xml:space="preserve">   United States ..................</t>
  </si>
  <si>
    <t>Alabama ...........................</t>
  </si>
  <si>
    <t>Alaska ............................</t>
  </si>
  <si>
    <t>Arizona ............................</t>
  </si>
  <si>
    <t>Arkansas ...........................</t>
  </si>
  <si>
    <t>California .........................</t>
  </si>
  <si>
    <t xml:space="preserve"> </t>
  </si>
  <si>
    <t>Colorado ...........................</t>
  </si>
  <si>
    <t>Connecticut .........................</t>
  </si>
  <si>
    <t>Delaware ............................</t>
  </si>
  <si>
    <t>District of Columbia ................</t>
  </si>
  <si>
    <t>Florida ............................</t>
  </si>
  <si>
    <t>Georgia .............................</t>
  </si>
  <si>
    <t>Hawaii ...............................</t>
  </si>
  <si>
    <t>Idaho ..............................</t>
  </si>
  <si>
    <t>Illinois ...........................</t>
  </si>
  <si>
    <t>Indiana .............................</t>
  </si>
  <si>
    <t>Iowa ...............................</t>
  </si>
  <si>
    <t>Kansas ..............................</t>
  </si>
  <si>
    <t>Kentucky ...........................</t>
  </si>
  <si>
    <t>Louisiana ..........................</t>
  </si>
  <si>
    <t>Maine ...............................</t>
  </si>
  <si>
    <t>Maryland ...........................</t>
  </si>
  <si>
    <t>Massachusetts ......................</t>
  </si>
  <si>
    <t>Michigan ..........................</t>
  </si>
  <si>
    <t>Minnesota ...........................</t>
  </si>
  <si>
    <t>Mississippi ........................</t>
  </si>
  <si>
    <t>Missouri..........................</t>
  </si>
  <si>
    <t>Montana ...........................</t>
  </si>
  <si>
    <t>Nebraska ..........................</t>
  </si>
  <si>
    <t>Nevada .............................</t>
  </si>
  <si>
    <t>New Hampshire .....................</t>
  </si>
  <si>
    <t>New Jersey ........................</t>
  </si>
  <si>
    <t>New Mexico ........................</t>
  </si>
  <si>
    <t>New York ..........................</t>
  </si>
  <si>
    <t>North Carolina ...................</t>
  </si>
  <si>
    <t>North Dakota ......................</t>
  </si>
  <si>
    <t>Ohio ..............................</t>
  </si>
  <si>
    <t>Oklahoma ..........................</t>
  </si>
  <si>
    <t>Oregon ............................</t>
  </si>
  <si>
    <t>Pennsylvania .....................</t>
  </si>
  <si>
    <t>Rhode Island .....................</t>
  </si>
  <si>
    <t>South Carolina ....................</t>
  </si>
  <si>
    <t>South Dakota .....................</t>
  </si>
  <si>
    <t>Tennessee ........................</t>
  </si>
  <si>
    <t>Texas ............................</t>
  </si>
  <si>
    <t>Utah ..............................</t>
  </si>
  <si>
    <t>Vermont ...........................</t>
  </si>
  <si>
    <t>Virginia ..........................</t>
  </si>
  <si>
    <t>Washington ........................</t>
  </si>
  <si>
    <t>West Virginia .....................</t>
  </si>
  <si>
    <t>Wisconsin .........................</t>
  </si>
  <si>
    <t>Wyoming ...........................</t>
  </si>
  <si>
    <t>U.S. Service Academies ......</t>
  </si>
  <si>
    <t>†</t>
  </si>
  <si>
    <t>\3\</t>
  </si>
  <si>
    <t>State unknown\4\ .........................</t>
  </si>
  <si>
    <t xml:space="preserve">   Other jurisdictions ...........</t>
  </si>
  <si>
    <t>American Samoa ................</t>
  </si>
  <si>
    <t>Federated States of
   Micronesia ............</t>
  </si>
  <si>
    <t>Guam .........................</t>
  </si>
  <si>
    <t>Marshall Islands ...............</t>
  </si>
  <si>
    <t>Northern Marianas ...............</t>
  </si>
  <si>
    <t>Palau .........................</t>
  </si>
  <si>
    <t>Puerto Rico .................</t>
  </si>
  <si>
    <t>U.S. Virgin Islands ...........</t>
  </si>
  <si>
    <t>Foreign countries ............</t>
  </si>
  <si>
    <t xml:space="preserve">       †</t>
  </si>
  <si>
    <t xml:space="preserve">        †</t>
  </si>
  <si>
    <t>Residence unknown ............</t>
  </si>
  <si>
    <t>†Not applicable.</t>
  </si>
  <si>
    <t>\1\Students residing in a particular state when admitted to an institution anywhere--either in their home state or another state.</t>
  </si>
  <si>
    <t>\2\Includes students coming to U.S. colleges from foreign countries and other jurisdictions.</t>
  </si>
  <si>
    <t>\3\Students whose residence is in the same state as the service academy.</t>
  </si>
  <si>
    <t>\4\Institution unable to determine student's home state.</t>
  </si>
  <si>
    <t>NOTE: Includes all first-time postsecondary students enrolled at reporting institutions. Degree-granting institutions grant associate's or higher degrees and participate in Title IV federal financial aid programs.</t>
  </si>
  <si>
    <t>SOURCE: U.S. Department of Education, National Center for Education Statistics, Integrated Postsecondary Education Data System (IPEDS), Spring 2013, Enrollment component. (This table was prepared March 2014.)</t>
  </si>
  <si>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</si>
  <si>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</si>
  <si>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</si>
  <si>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</si>
  <si>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</si>
  <si>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</si>
  <si>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</si>
  <si>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</si>
  <si>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</si>
  <si>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</si>
  <si>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</si>
  <si>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</si>
  <si>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</si>
  <si>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</si>
  <si>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</si>
  <si>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</si>
  <si>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</si>
  <si>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</si>
  <si>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</si>
  <si>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</si>
  <si>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</si>
  <si>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</si>
  <si>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</si>
  <si>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</si>
  <si>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</si>
  <si>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</si>
  <si>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</si>
  <si>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</si>
  <si>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</si>
  <si>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</si>
  <si>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</si>
  <si>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</si>
  <si>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</si>
  <si>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</si>
  <si>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</si>
  <si>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</si>
  <si>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</si>
  <si>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</si>
  <si>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</si>
  <si>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</si>
  <si>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</si>
  <si>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</si>
  <si>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</si>
  <si>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</si>
  <si>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</si>
  <si>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</si>
  <si>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</si>
  <si>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</si>
  <si>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</si>
  <si>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</si>
  <si>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</si>
  <si>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</si>
  <si>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residents enrolled in  any state</t>
  </si>
  <si>
    <t>Code</t>
  </si>
  <si>
    <t xml:space="preserve">State </t>
  </si>
  <si>
    <t>US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</si>
  <si>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</si>
  <si>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</si>
  <si>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</si>
  <si>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</si>
  <si>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</si>
  <si>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</si>
  <si>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</si>
  <si>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</si>
  <si>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</si>
  <si>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</si>
  <si>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</si>
  <si>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</si>
  <si>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</si>
  <si>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Idaho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</si>
  <si>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</si>
  <si>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</si>
  <si>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</si>
  <si>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</si>
  <si>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</si>
  <si>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</si>
  <si>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</si>
  <si>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</si>
  <si>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</si>
  <si>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</si>
  <si>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</si>
  <si>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</si>
  <si>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</si>
  <si>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</si>
  <si>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</si>
  <si>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</si>
  <si>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</si>
  <si>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</si>
  <si>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</si>
  <si>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</si>
  <si>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</si>
  <si>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</si>
  <si>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</si>
  <si>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</si>
  <si>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</si>
  <si>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</si>
  <si>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</si>
  <si>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</si>
  <si>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</si>
  <si>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</si>
  <si>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</si>
  <si>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</si>
  <si>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</si>
  <si>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</si>
  <si>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</si>
  <si>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</si>
  <si>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</si>
  <si>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</si>
  <si>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Total first-time enrollment in institutions located in the state</t>
  </si>
  <si>
    <t>States residents enrolled in their home state</t>
  </si>
  <si>
    <t xml:space="preserve">Into state (col. 2 - col. 4) </t>
  </si>
  <si>
    <t>Net (col. 8
 - col. 7)</t>
  </si>
  <si>
    <t xml:space="preserve">Ratio of in-state students to first-time enrollment (col. 4 / col. 2)  </t>
  </si>
  <si>
    <t xml:space="preserve">Ratio of in-state students residents enrolled in any state (col. 4/col. 3) </t>
  </si>
  <si>
    <t>In State Enrollment - Freshmen</t>
  </si>
  <si>
    <t>Out of State Enrollment - Freshmen</t>
  </si>
  <si>
    <t>Net Migration</t>
  </si>
  <si>
    <t>Population 18-24</t>
  </si>
  <si>
    <t xml:space="preserve">Net Migration </t>
  </si>
  <si>
    <t xml:space="preserve">Adjusted Population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</si>
</sst>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_)"/>
  </numFmts>
  <fonts count="6" x14ac:knownFonts="1">
    <font>
      <sz val="10"/>
      <name val="Courier"/>
    </font>
    <font>
      <b/>
      <sz val="10"/>
      <name val="Courier New"/>
      <family val="3"/>
    </font>
    <font>
      <sz val="10"/>
      <name val="Courier New"/>
      <family val="3"/>
    </font>
    <font>
      <sz val="10"/>
      <name val="Courier"/>
      <family val="3"/>
    </font>
    <font>
      <sz val="10"/>
      <name val="Courie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2" fillId="0" borderId="2" xfId="0" applyFont="1" applyFill="1" applyBorder="1" applyAlignment="1" applyProtection="1">
      <alignment horizontal="right" wrapText="1"/>
    </xf>
    <xf numFmtId="0" fontId="2" fillId="0" borderId="2" xfId="0" applyFont="1" applyFill="1" applyBorder="1" applyAlignment="1">
      <alignment horizontal="right" wrapText="1"/>
    </xf>
    <xf numFmtId="0" fontId="2" fillId="0" borderId="8" xfId="0" applyFont="1" applyFill="1" applyBorder="1" applyAlignment="1">
      <alignment horizontal="right" wrapText="1"/>
    </xf>
    <xf numFmtId="0" fontId="2" fillId="0" borderId="5" xfId="0" applyFont="1" applyFill="1" applyBorder="1" applyAlignment="1" applyProtection="1">
      <alignment horizontal="left" vertical="center"/>
    </xf>
    <xf numFmtId="0" fontId="2" fillId="0" borderId="5" xfId="0" applyFont="1" applyFill="1" applyBorder="1" applyAlignment="1" applyProtection="1">
      <alignment horizontal="right" vertical="center"/>
    </xf>
    <xf numFmtId="0" fontId="2" fillId="0" borderId="4" xfId="0" applyFont="1" applyFill="1" applyBorder="1" applyAlignment="1" applyProtection="1">
      <alignment horizontal="right" vertical="center"/>
    </xf>
    <xf numFmtId="0" fontId="1" fillId="0" borderId="9" xfId="0" applyFont="1" applyFill="1" applyBorder="1" applyAlignment="1" applyProtection="1">
      <alignment horizontal="left" vertical="center"/>
    </xf>
    <xf numFmtId="3" fontId="1" fillId="0" borderId="5" xfId="0" applyNumberFormat="1" applyFont="1" applyFill="1" applyBorder="1" applyAlignment="1" applyProtection="1">
      <alignment vertical="center"/>
    </xf>
    <xf numFmtId="3" fontId="1" fillId="0" borderId="3" xfId="0" applyNumberFormat="1" applyFont="1" applyFill="1" applyBorder="1" applyAlignment="1" applyProtection="1">
      <alignment vertical="center"/>
    </xf>
    <xf numFmtId="4" fontId="1" fillId="0" borderId="5" xfId="0" applyNumberFormat="1" applyFont="1" applyFill="1" applyBorder="1" applyAlignment="1" applyProtection="1">
      <alignment vertical="center"/>
    </xf>
    <xf numFmtId="3" fontId="1" fillId="0" borderId="4" xfId="0" applyNumberFormat="1" applyFont="1" applyFill="1" applyBorder="1" applyAlignment="1" applyProtection="1">
      <alignment vertical="center"/>
    </xf>
    <xf numFmtId="0" fontId="1" fillId="0" borderId="0" xfId="0" applyFont="1" applyFill="1" applyAlignment="1">
      <alignment vertical="center"/>
    </xf>
    <xf numFmtId="0" fontId="2" fillId="0" borderId="9" xfId="0" applyFont="1" applyFill="1" applyBorder="1" applyAlignment="1" applyProtection="1">
      <alignment horizontal="left" vertical="center"/>
    </xf>
    <xf numFmtId="3" fontId="2" fillId="0" borderId="9" xfId="0" applyNumberFormat="1" applyFont="1" applyFill="1" applyBorder="1" applyAlignment="1" applyProtection="1">
      <alignment vertical="center"/>
    </xf>
    <xf numFmtId="3" fontId="2" fillId="0" borderId="10" xfId="0" applyNumberFormat="1" applyFont="1" applyFill="1" applyBorder="1" applyAlignment="1" applyProtection="1">
      <alignment vertical="center"/>
    </xf>
    <xf numFmtId="3" fontId="2" fillId="0" borderId="9" xfId="0" applyNumberFormat="1" applyFont="1" applyFill="1" applyBorder="1" applyAlignment="1">
      <alignment vertical="center"/>
    </xf>
    <xf numFmtId="4" fontId="2" fillId="0" borderId="9" xfId="0" applyNumberFormat="1" applyFont="1" applyFill="1" applyBorder="1" applyAlignment="1" applyProtection="1">
      <alignment vertical="center"/>
    </xf>
    <xf numFmtId="3" fontId="2" fillId="0" borderId="0" xfId="0" applyNumberFormat="1" applyFont="1" applyFill="1" applyAlignment="1" applyProtection="1">
      <alignment vertical="center"/>
    </xf>
    <xf numFmtId="3" fontId="2" fillId="0" borderId="9" xfId="0" applyNumberFormat="1" applyFont="1" applyFill="1" applyBorder="1" applyAlignment="1" applyProtection="1">
      <alignment horizontal="left" vertical="center"/>
    </xf>
    <xf numFmtId="3" fontId="2" fillId="0" borderId="10" xfId="0" applyNumberFormat="1" applyFont="1" applyFill="1" applyBorder="1" applyAlignment="1" applyProtection="1">
      <alignment horizontal="left" vertical="center"/>
    </xf>
    <xf numFmtId="0" fontId="2" fillId="0" borderId="9" xfId="0" applyFont="1" applyFill="1" applyBorder="1" applyAlignment="1">
      <alignment vertical="center"/>
    </xf>
    <xf numFmtId="3" fontId="2" fillId="0" borderId="0" xfId="0" applyNumberFormat="1" applyFont="1" applyFill="1" applyAlignment="1" applyProtection="1">
      <alignment horizontal="left" vertical="center"/>
    </xf>
    <xf numFmtId="4" fontId="2" fillId="0" borderId="9" xfId="0" applyNumberFormat="1" applyFont="1" applyFill="1" applyBorder="1" applyAlignment="1" applyProtection="1">
      <alignment horizontal="right" vertical="center"/>
    </xf>
    <xf numFmtId="4" fontId="2" fillId="0" borderId="9" xfId="0" applyNumberFormat="1" applyFont="1" applyFill="1" applyBorder="1" applyAlignment="1" applyProtection="1">
      <alignment horizontal="left" vertical="center"/>
    </xf>
    <xf numFmtId="3" fontId="2" fillId="0" borderId="9" xfId="0" applyNumberFormat="1" applyFont="1" applyFill="1" applyBorder="1" applyAlignment="1" applyProtection="1">
      <alignment horizontal="right" vertical="center"/>
    </xf>
    <xf numFmtId="3" fontId="2" fillId="0" borderId="10" xfId="0" applyNumberFormat="1" applyFont="1" applyFill="1" applyBorder="1" applyAlignment="1" applyProtection="1">
      <alignment horizontal="right" vertical="center"/>
    </xf>
    <xf numFmtId="3" fontId="2" fillId="0" borderId="11" xfId="0" applyNumberFormat="1" applyFont="1" applyFill="1" applyBorder="1" applyAlignment="1" applyProtection="1">
      <alignment horizontal="right" vertical="center"/>
    </xf>
    <xf numFmtId="3" fontId="1" fillId="0" borderId="12" xfId="0" applyNumberFormat="1" applyFont="1" applyFill="1" applyBorder="1" applyAlignment="1" applyProtection="1">
      <alignment vertical="center"/>
    </xf>
    <xf numFmtId="3" fontId="1" fillId="0" borderId="13" xfId="0" applyNumberFormat="1" applyFont="1" applyFill="1" applyBorder="1" applyAlignment="1" applyProtection="1">
      <alignment vertical="center"/>
    </xf>
    <xf numFmtId="3" fontId="1" fillId="0" borderId="12" xfId="0" applyNumberFormat="1" applyFont="1" applyFill="1" applyBorder="1" applyAlignment="1">
      <alignment vertical="center"/>
    </xf>
    <xf numFmtId="4" fontId="1" fillId="0" borderId="12" xfId="0" applyNumberFormat="1" applyFont="1" applyFill="1" applyBorder="1" applyAlignment="1" applyProtection="1">
      <alignment vertical="center"/>
    </xf>
    <xf numFmtId="3" fontId="1" fillId="0" borderId="14" xfId="0" applyNumberFormat="1" applyFont="1" applyFill="1" applyBorder="1" applyAlignment="1" applyProtection="1">
      <alignment vertical="center"/>
    </xf>
    <xf numFmtId="0" fontId="2" fillId="0" borderId="9" xfId="0" applyFont="1" applyFill="1" applyBorder="1" applyAlignment="1" applyProtection="1">
      <alignment horizontal="left" wrapText="1"/>
    </xf>
    <xf numFmtId="3" fontId="2" fillId="0" borderId="9" xfId="0" applyNumberFormat="1" applyFont="1" applyFill="1" applyBorder="1" applyAlignment="1" applyProtection="1"/>
    <xf numFmtId="3" fontId="2" fillId="0" borderId="10" xfId="0" applyNumberFormat="1" applyFont="1" applyFill="1" applyBorder="1" applyAlignment="1" applyProtection="1"/>
    <xf numFmtId="3" fontId="2" fillId="0" borderId="9" xfId="0" applyNumberFormat="1" applyFont="1" applyFill="1" applyBorder="1" applyAlignment="1"/>
    <xf numFmtId="4" fontId="2" fillId="0" borderId="9" xfId="0" applyNumberFormat="1" applyFont="1" applyFill="1" applyBorder="1" applyAlignment="1" applyProtection="1"/>
    <xf numFmtId="3" fontId="2" fillId="0" borderId="0" xfId="0" applyNumberFormat="1" applyFont="1" applyFill="1" applyAlignment="1" applyProtection="1"/>
    <xf numFmtId="3" fontId="2" fillId="0" borderId="0" xfId="0" applyNumberFormat="1" applyFont="1" applyFill="1" applyBorder="1" applyAlignment="1" applyProtection="1">
      <alignment vertical="center"/>
    </xf>
    <xf numFmtId="3" fontId="2" fillId="0" borderId="15" xfId="0" applyNumberFormat="1" applyFont="1" applyFill="1" applyBorder="1" applyAlignment="1" applyProtection="1">
      <alignment vertical="center"/>
    </xf>
    <xf numFmtId="3" fontId="2" fillId="0" borderId="11" xfId="0" applyNumberFormat="1" applyFont="1" applyFill="1" applyBorder="1" applyAlignment="1" applyProtection="1">
      <alignment vertical="center"/>
    </xf>
    <xf numFmtId="0" fontId="2" fillId="0" borderId="15" xfId="0" applyFont="1" applyFill="1" applyBorder="1" applyAlignment="1">
      <alignment vertical="center"/>
    </xf>
    <xf numFmtId="4" fontId="2" fillId="0" borderId="15" xfId="0" applyNumberFormat="1" applyFont="1" applyFill="1" applyBorder="1" applyAlignment="1" applyProtection="1">
      <alignment vertical="center"/>
    </xf>
    <xf numFmtId="3" fontId="2" fillId="0" borderId="16" xfId="0" applyNumberFormat="1" applyFont="1" applyFill="1" applyBorder="1" applyAlignment="1" applyProtection="1">
      <alignment vertical="center"/>
    </xf>
    <xf numFmtId="0" fontId="2" fillId="0" borderId="6" xfId="0" applyFont="1" applyFill="1" applyBorder="1" applyAlignment="1" applyProtection="1">
      <alignment horizontal="left" vertical="center"/>
    </xf>
    <xf numFmtId="3" fontId="2" fillId="0" borderId="6" xfId="0" applyNumberFormat="1" applyFont="1" applyFill="1" applyBorder="1" applyAlignment="1" applyProtection="1">
      <alignment horizontal="right" vertical="center"/>
    </xf>
    <xf numFmtId="3" fontId="2" fillId="0" borderId="17" xfId="0" applyNumberFormat="1" applyFont="1" applyFill="1" applyBorder="1" applyAlignment="1" applyProtection="1">
      <alignment horizontal="right" vertical="center"/>
    </xf>
    <xf numFmtId="4" fontId="2" fillId="0" borderId="6" xfId="0" applyNumberFormat="1" applyFont="1" applyFill="1" applyBorder="1" applyAlignment="1" applyProtection="1">
      <alignment horizontal="right" vertical="center"/>
    </xf>
    <xf numFmtId="3" fontId="2" fillId="0" borderId="6" xfId="0" applyNumberFormat="1" applyFont="1" applyFill="1" applyBorder="1" applyAlignment="1" applyProtection="1">
      <alignment vertical="center"/>
    </xf>
    <xf numFmtId="3" fontId="2" fillId="0" borderId="18" xfId="0" applyNumberFormat="1" applyFont="1" applyFill="1" applyBorder="1" applyAlignment="1" applyProtection="1">
      <alignment vertical="center"/>
    </xf>
    <xf numFmtId="37" fontId="2" fillId="0" borderId="0" xfId="0" applyNumberFormat="1" applyFont="1" applyFill="1" applyProtection="1"/>
    <xf numFmtId="164" fontId="2" fillId="0" borderId="0" xfId="0" applyNumberFormat="1" applyFont="1" applyFill="1" applyProtection="1"/>
    <xf numFmtId="0" fontId="2" fillId="0" borderId="5" xfId="0" applyFont="1" applyFill="1" applyBorder="1" applyAlignment="1" applyProtection="1">
      <alignment horizontal="right" vertical="center"/>
    </xf>
    <xf numFmtId="43" fontId="1" fillId="0" borderId="5" xfId="1" applyFont="1" applyFill="1" applyBorder="1" applyAlignment="1" applyProtection="1">
      <alignment vertical="center"/>
    </xf>
    <xf numFmtId="43" fontId="1" fillId="0" borderId="3" xfId="1" applyFont="1" applyFill="1" applyBorder="1" applyAlignment="1" applyProtection="1">
      <alignment vertical="center"/>
    </xf>
    <xf numFmtId="43" fontId="1" fillId="0" borderId="4" xfId="1" applyFont="1" applyFill="1" applyBorder="1" applyAlignment="1" applyProtection="1">
      <alignment vertical="center"/>
    </xf>
    <xf numFmtId="43" fontId="2" fillId="0" borderId="9" xfId="1" applyFont="1" applyFill="1" applyBorder="1" applyAlignment="1" applyProtection="1">
      <alignment vertical="center"/>
    </xf>
    <xf numFmtId="43" fontId="2" fillId="0" borderId="10" xfId="1" applyFont="1" applyFill="1" applyBorder="1" applyAlignment="1" applyProtection="1">
      <alignment vertical="center"/>
    </xf>
    <xf numFmtId="43" fontId="2" fillId="0" borderId="0" xfId="1" applyFont="1" applyFill="1" applyAlignment="1" applyProtection="1">
      <alignment vertical="center"/>
    </xf>
    <xf numFmtId="43" fontId="2" fillId="0" borderId="9" xfId="1" applyFont="1" applyFill="1" applyBorder="1" applyAlignment="1" applyProtection="1">
      <alignment horizontal="right" vertical="center"/>
    </xf>
    <xf numFmtId="0" fontId="2" fillId="0" borderId="1" xfId="0" applyFont="1" applyFill="1" applyBorder="1" applyAlignment="1">
      <alignment wrapText="1"/>
    </xf>
    <xf numFmtId="0" fontId="5" fillId="0" borderId="0" xfId="0" applyFont="1"/>
    <xf numFmtId="0" fontId="2" fillId="0" borderId="3" xfId="0" applyFont="1" applyFill="1" applyBorder="1" applyAlignment="1" applyProtection="1">
      <alignment vertical="center"/>
    </xf>
    <xf numFmtId="0" fontId="2" fillId="0" borderId="2" xfId="0" applyFont="1" applyFill="1" applyBorder="1" applyAlignment="1" applyProtection="1">
      <alignment horizontal="left" wrapText="1"/>
    </xf>
    <xf numFmtId="0" fontId="2" fillId="0" borderId="3" xfId="0" applyFont="1" applyFill="1" applyBorder="1" applyAlignment="1" applyProtection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horizontal="left" wrapText="1"/>
    </xf>
    <xf numFmtId="43" fontId="5" fillId="0" borderId="0" xfId="1" applyFont="1"/>
    <xf numFmtId="43" fontId="0" fillId="0" borderId="0" xfId="0" applyNumberFormat="1"/>
    <xf numFmtId="43" fontId="5" fillId="0" borderId="0" xfId="0" applyNumberFormat="1" applyFont="1"/>
    <xf numFmtId="0" fontId="2" fillId="0" borderId="0" xfId="0" applyFont="1" applyFill="1" applyAlignment="1" applyProtection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3" xfId="0" applyFont="1" applyFill="1" applyBorder="1" applyAlignment="1" applyProtection="1">
      <alignment horizontal="right" vertical="center"/>
    </xf>
    <xf numFmtId="0" fontId="2" fillId="0" borderId="5" xfId="0" applyFont="1" applyFill="1" applyBorder="1" applyAlignment="1" applyProtection="1">
      <alignment horizontal="right" vertical="center"/>
    </xf>
    <xf numFmtId="0" fontId="2" fillId="0" borderId="19" xfId="0" applyFont="1" applyFill="1" applyBorder="1" applyAlignment="1" applyProtection="1">
      <alignment horizontal="left" vertical="center"/>
    </xf>
    <xf numFmtId="0" fontId="2" fillId="0" borderId="0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0" xfId="0" applyFont="1" applyFill="1" applyAlignment="1" applyProtection="1">
      <alignment horizontal="left" vertical="center"/>
    </xf>
    <xf numFmtId="0" fontId="2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horizontal="left" vertical="center" wrapText="1"/>
    </xf>
    <xf numFmtId="0" fontId="1" fillId="0" borderId="0" xfId="0" applyFont="1" applyFill="1" applyAlignment="1" applyProtection="1">
      <alignment horizontal="left" vertical="center"/>
    </xf>
    <xf numFmtId="0" fontId="2" fillId="0" borderId="1" xfId="0" applyFont="1" applyFill="1" applyBorder="1" applyAlignment="1">
      <alignment horizontal="left" wrapText="1"/>
    </xf>
    <xf numFmtId="0" fontId="3" fillId="0" borderId="6" xfId="0" applyFont="1" applyFill="1" applyBorder="1"/>
    <xf numFmtId="0" fontId="2" fillId="0" borderId="2" xfId="0" applyFont="1" applyFill="1" applyBorder="1" applyAlignment="1" applyProtection="1">
      <alignment horizontal="right" wrapText="1"/>
    </xf>
    <xf numFmtId="0" fontId="3" fillId="0" borderId="7" xfId="0" applyFont="1" applyFill="1" applyBorder="1"/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2" fillId="0" borderId="3" xfId="0" applyFont="1" applyFill="1" applyBorder="1" applyAlignment="1" applyProtection="1">
      <alignment horizontal="center" wrapText="1"/>
    </xf>
    <xf numFmtId="0" fontId="3" fillId="0" borderId="4" xfId="0" applyFont="1" applyFill="1" applyBorder="1"/>
    <xf numFmtId="0" fontId="2" fillId="0" borderId="3" xfId="0" applyFont="1" applyFill="1" applyBorder="1" applyAlignment="1" applyProtection="1">
      <alignment horizontal="right" wrapText="1"/>
    </xf>
    <xf numFmtId="0" fontId="3" fillId="0" borderId="5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PC/CENTER/SLFI/WebInteractive/Webtool%20Data/Post-Secondary%20Education/Census%20-%202012%20State%20Population%20Estimates%20by%20Single%20Year%20(PSE).x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_2012_PEPSYASEX_with_ann"/>
      <sheetName val="Data"/>
      <sheetName val="18-24"/>
      <sheetName val="Other"/>
    </sheetNames>
    <sheetDataSet>
      <sheetData sheetId="0"/>
      <sheetData sheetId="1"/>
      <sheetData sheetId="2">
        <row r="2">
          <cell r="B2" t="str">
            <v>United States</v>
          </cell>
          <cell r="C2">
            <v>4354017</v>
          </cell>
          <cell r="D2">
            <v>4422695</v>
          </cell>
          <cell r="E2">
            <v>4543774</v>
          </cell>
          <cell r="F2">
            <v>4627509</v>
          </cell>
          <cell r="G2">
            <v>4623739</v>
          </cell>
          <cell r="H2">
            <v>4443539</v>
          </cell>
          <cell r="I2">
            <v>4344642</v>
          </cell>
          <cell r="J2">
            <v>31359915</v>
          </cell>
        </row>
        <row r="3">
          <cell r="B3" t="str">
            <v>Alabama</v>
          </cell>
          <cell r="C3">
            <v>65871</v>
          </cell>
          <cell r="D3">
            <v>66189</v>
          </cell>
          <cell r="E3">
            <v>70165</v>
          </cell>
          <cell r="F3">
            <v>74303</v>
          </cell>
          <cell r="G3">
            <v>73762</v>
          </cell>
          <cell r="H3">
            <v>69378</v>
          </cell>
          <cell r="I3">
            <v>65273</v>
          </cell>
          <cell r="J3">
            <v>484941</v>
          </cell>
        </row>
        <row r="4">
          <cell r="B4" t="str">
            <v>Alaska</v>
          </cell>
          <cell r="C4">
            <v>9850</v>
          </cell>
          <cell r="D4">
            <v>9707</v>
          </cell>
          <cell r="E4">
            <v>11564</v>
          </cell>
          <cell r="F4">
            <v>12378</v>
          </cell>
          <cell r="G4">
            <v>12180</v>
          </cell>
          <cell r="H4">
            <v>11890</v>
          </cell>
          <cell r="I4">
            <v>12098</v>
          </cell>
          <cell r="J4">
            <v>79667</v>
          </cell>
        </row>
        <row r="5">
          <cell r="B5" t="str">
            <v>Arizona</v>
          </cell>
          <cell r="C5">
            <v>90664</v>
          </cell>
          <cell r="D5">
            <v>87854</v>
          </cell>
          <cell r="E5">
            <v>89943</v>
          </cell>
          <cell r="F5">
            <v>97104</v>
          </cell>
          <cell r="G5">
            <v>99107</v>
          </cell>
          <cell r="H5">
            <v>96388</v>
          </cell>
          <cell r="I5">
            <v>91891</v>
          </cell>
          <cell r="J5">
            <v>652951</v>
          </cell>
        </row>
        <row r="6">
          <cell r="B6" t="str">
            <v>Arkansas</v>
          </cell>
          <cell r="C6">
            <v>38613</v>
          </cell>
          <cell r="D6">
            <v>39199</v>
          </cell>
          <cell r="E6">
            <v>40870</v>
          </cell>
          <cell r="F6">
            <v>43345</v>
          </cell>
          <cell r="G6">
            <v>43301</v>
          </cell>
          <cell r="H6">
            <v>41209</v>
          </cell>
          <cell r="I6">
            <v>40155</v>
          </cell>
          <cell r="J6">
            <v>286692</v>
          </cell>
        </row>
        <row r="7">
          <cell r="B7" t="str">
            <v>California</v>
          </cell>
          <cell r="C7">
            <v>558318</v>
          </cell>
          <cell r="D7">
            <v>540942</v>
          </cell>
          <cell r="E7">
            <v>565699</v>
          </cell>
          <cell r="F7">
            <v>599851</v>
          </cell>
          <cell r="G7">
            <v>601064</v>
          </cell>
          <cell r="H7">
            <v>584529</v>
          </cell>
          <cell r="I7">
            <v>570840</v>
          </cell>
          <cell r="J7">
            <v>4021243</v>
          </cell>
        </row>
        <row r="8">
          <cell r="B8" t="str">
            <v>Colorado</v>
          </cell>
          <cell r="C8">
            <v>69549</v>
          </cell>
          <cell r="D8">
            <v>71868</v>
          </cell>
          <cell r="E8">
            <v>70845</v>
          </cell>
          <cell r="F8">
            <v>71077</v>
          </cell>
          <cell r="G8">
            <v>75292</v>
          </cell>
          <cell r="H8">
            <v>73764</v>
          </cell>
          <cell r="I8">
            <v>74275</v>
          </cell>
          <cell r="J8">
            <v>506670</v>
          </cell>
        </row>
        <row r="9">
          <cell r="B9" t="str">
            <v>Connecticut</v>
          </cell>
          <cell r="C9">
            <v>53941</v>
          </cell>
          <cell r="D9">
            <v>54181</v>
          </cell>
          <cell r="E9">
            <v>51157</v>
          </cell>
          <cell r="F9">
            <v>47932</v>
          </cell>
          <cell r="G9">
            <v>43936</v>
          </cell>
          <cell r="H9">
            <v>41942</v>
          </cell>
          <cell r="I9">
            <v>43979</v>
          </cell>
          <cell r="J9">
            <v>337068</v>
          </cell>
        </row>
        <row r="10">
          <cell r="B10" t="str">
            <v>Delaware</v>
          </cell>
          <cell r="C10">
            <v>13416</v>
          </cell>
          <cell r="D10">
            <v>13531</v>
          </cell>
          <cell r="E10">
            <v>13148</v>
          </cell>
          <cell r="F10">
            <v>13064</v>
          </cell>
          <cell r="G10">
            <v>13635</v>
          </cell>
          <cell r="H10">
            <v>13973</v>
          </cell>
          <cell r="I10">
            <v>12894</v>
          </cell>
          <cell r="J10">
            <v>93661</v>
          </cell>
        </row>
        <row r="11">
          <cell r="B11" t="str">
            <v>District of Columbia</v>
          </cell>
          <cell r="C11">
            <v>9565</v>
          </cell>
          <cell r="D11">
            <v>13164</v>
          </cell>
          <cell r="E11">
            <v>11624</v>
          </cell>
          <cell r="F11">
            <v>10381</v>
          </cell>
          <cell r="G11">
            <v>11150</v>
          </cell>
          <cell r="H11">
            <v>12790</v>
          </cell>
          <cell r="I11">
            <v>13818</v>
          </cell>
          <cell r="J11">
            <v>82492</v>
          </cell>
        </row>
        <row r="12">
          <cell r="B12" t="str">
            <v>Florida</v>
          </cell>
          <cell r="C12">
            <v>238363</v>
          </cell>
          <cell r="D12">
            <v>236316</v>
          </cell>
          <cell r="E12">
            <v>253223</v>
          </cell>
          <cell r="F12">
            <v>271272</v>
          </cell>
          <cell r="G12">
            <v>273212</v>
          </cell>
          <cell r="H12">
            <v>263082</v>
          </cell>
          <cell r="I12">
            <v>255517</v>
          </cell>
          <cell r="J12">
            <v>1790985</v>
          </cell>
        </row>
        <row r="13">
          <cell r="B13" t="str">
            <v>Georgia</v>
          </cell>
          <cell r="C13">
            <v>142199</v>
          </cell>
          <cell r="D13">
            <v>145909</v>
          </cell>
          <cell r="E13">
            <v>147701</v>
          </cell>
          <cell r="F13">
            <v>148338</v>
          </cell>
          <cell r="G13">
            <v>149871</v>
          </cell>
          <cell r="H13">
            <v>143532</v>
          </cell>
          <cell r="I13">
            <v>138732</v>
          </cell>
          <cell r="J13">
            <v>1016282</v>
          </cell>
        </row>
        <row r="14">
          <cell r="B14" t="str">
            <v>Hawaii</v>
          </cell>
          <cell r="C14">
            <v>16455</v>
          </cell>
          <cell r="D14">
            <v>16625</v>
          </cell>
          <cell r="E14">
            <v>18911</v>
          </cell>
          <cell r="F14">
            <v>21074</v>
          </cell>
          <cell r="G14">
            <v>21476</v>
          </cell>
          <cell r="H14">
            <v>21107</v>
          </cell>
          <cell r="I14">
            <v>21222</v>
          </cell>
          <cell r="J14">
            <v>136870</v>
          </cell>
        </row>
        <row r="15">
          <cell r="B15" t="str">
            <v>Idaho</v>
          </cell>
          <cell r="C15">
            <v>22358</v>
          </cell>
          <cell r="D15">
            <v>22173</v>
          </cell>
          <cell r="E15">
            <v>22342</v>
          </cell>
          <cell r="F15">
            <v>22723</v>
          </cell>
          <cell r="G15">
            <v>23640</v>
          </cell>
          <cell r="H15">
            <v>22667</v>
          </cell>
          <cell r="I15">
            <v>20944</v>
          </cell>
          <cell r="J15">
            <v>156847</v>
          </cell>
        </row>
        <row r="16">
          <cell r="B16" t="str">
            <v>Illinois</v>
          </cell>
          <cell r="C16">
            <v>179263</v>
          </cell>
          <cell r="D16">
            <v>179146</v>
          </cell>
          <cell r="E16">
            <v>184751</v>
          </cell>
          <cell r="F16">
            <v>182215</v>
          </cell>
          <cell r="G16">
            <v>181140</v>
          </cell>
          <cell r="H16">
            <v>174220</v>
          </cell>
          <cell r="I16">
            <v>173912</v>
          </cell>
          <cell r="J16">
            <v>1254647</v>
          </cell>
        </row>
        <row r="17">
          <cell r="B17" t="str">
            <v>Indiana</v>
          </cell>
          <cell r="C17">
            <v>88942</v>
          </cell>
          <cell r="D17">
            <v>98270</v>
          </cell>
          <cell r="E17">
            <v>106067</v>
          </cell>
          <cell r="F17">
            <v>100945</v>
          </cell>
          <cell r="G17">
            <v>95424</v>
          </cell>
          <cell r="H17">
            <v>87701</v>
          </cell>
          <cell r="I17">
            <v>85131</v>
          </cell>
          <cell r="J17">
            <v>662480</v>
          </cell>
        </row>
        <row r="18">
          <cell r="B18" t="str">
            <v>Iowa</v>
          </cell>
          <cell r="C18">
            <v>42880</v>
          </cell>
          <cell r="D18">
            <v>48884</v>
          </cell>
          <cell r="E18">
            <v>50167</v>
          </cell>
          <cell r="F18">
            <v>47622</v>
          </cell>
          <cell r="G18">
            <v>46429</v>
          </cell>
          <cell r="H18">
            <v>40632</v>
          </cell>
          <cell r="I18">
            <v>37676</v>
          </cell>
          <cell r="J18">
            <v>314290</v>
          </cell>
        </row>
        <row r="19">
          <cell r="B19" t="str">
            <v>Kansas</v>
          </cell>
          <cell r="C19">
            <v>39650</v>
          </cell>
          <cell r="D19">
            <v>43591</v>
          </cell>
          <cell r="E19">
            <v>46991</v>
          </cell>
          <cell r="F19">
            <v>44345</v>
          </cell>
          <cell r="G19">
            <v>42944</v>
          </cell>
          <cell r="H19">
            <v>40814</v>
          </cell>
          <cell r="I19">
            <v>38607</v>
          </cell>
          <cell r="J19">
            <v>296942</v>
          </cell>
        </row>
        <row r="20">
          <cell r="B20" t="str">
            <v>Kentucky</v>
          </cell>
          <cell r="C20">
            <v>56524</v>
          </cell>
          <cell r="D20">
            <v>57344</v>
          </cell>
          <cell r="E20">
            <v>61700</v>
          </cell>
          <cell r="F20">
            <v>65243</v>
          </cell>
          <cell r="G20">
            <v>65090</v>
          </cell>
          <cell r="H20">
            <v>60824</v>
          </cell>
          <cell r="I20">
            <v>57162</v>
          </cell>
          <cell r="J20">
            <v>423887</v>
          </cell>
        </row>
        <row r="21">
          <cell r="B21" t="str">
            <v>Louisiana</v>
          </cell>
          <cell r="C21">
            <v>61728</v>
          </cell>
          <cell r="D21">
            <v>61656</v>
          </cell>
          <cell r="E21">
            <v>67594</v>
          </cell>
          <cell r="F21">
            <v>73595</v>
          </cell>
          <cell r="G21">
            <v>72754</v>
          </cell>
          <cell r="H21">
            <v>71126</v>
          </cell>
          <cell r="I21">
            <v>67403</v>
          </cell>
          <cell r="J21">
            <v>475856</v>
          </cell>
        </row>
        <row r="22">
          <cell r="B22" t="str">
            <v>Maine</v>
          </cell>
          <cell r="C22">
            <v>17860</v>
          </cell>
          <cell r="D22">
            <v>18036</v>
          </cell>
          <cell r="E22">
            <v>17063</v>
          </cell>
          <cell r="F22">
            <v>16126</v>
          </cell>
          <cell r="G22">
            <v>15761</v>
          </cell>
          <cell r="H22">
            <v>15392</v>
          </cell>
          <cell r="I22">
            <v>15455</v>
          </cell>
          <cell r="J22">
            <v>115693</v>
          </cell>
        </row>
        <row r="23">
          <cell r="B23" t="str">
            <v>Maryland</v>
          </cell>
          <cell r="C23">
            <v>82736</v>
          </cell>
          <cell r="D23">
            <v>81413</v>
          </cell>
          <cell r="E23">
            <v>77875</v>
          </cell>
          <cell r="F23">
            <v>80020</v>
          </cell>
          <cell r="G23">
            <v>81866</v>
          </cell>
          <cell r="H23">
            <v>80448</v>
          </cell>
          <cell r="I23">
            <v>83382</v>
          </cell>
          <cell r="J23">
            <v>567740</v>
          </cell>
        </row>
        <row r="24">
          <cell r="B24" t="str">
            <v>Massachusetts</v>
          </cell>
          <cell r="C24">
            <v>100302</v>
          </cell>
          <cell r="D24">
            <v>109325</v>
          </cell>
          <cell r="E24">
            <v>102462</v>
          </cell>
          <cell r="F24">
            <v>95455</v>
          </cell>
          <cell r="G24">
            <v>94974</v>
          </cell>
          <cell r="H24">
            <v>89844</v>
          </cell>
          <cell r="I24">
            <v>93199</v>
          </cell>
          <cell r="J24">
            <v>685561</v>
          </cell>
        </row>
        <row r="25">
          <cell r="B25" t="str">
            <v>Michigan</v>
          </cell>
          <cell r="C25">
            <v>143629</v>
          </cell>
          <cell r="D25">
            <v>141054</v>
          </cell>
          <cell r="E25">
            <v>146829</v>
          </cell>
          <cell r="F25">
            <v>155637</v>
          </cell>
          <cell r="G25">
            <v>150046</v>
          </cell>
          <cell r="H25">
            <v>134057</v>
          </cell>
          <cell r="I25">
            <v>127423</v>
          </cell>
          <cell r="J25">
            <v>998675</v>
          </cell>
        </row>
        <row r="26">
          <cell r="B26" t="str">
            <v>Minnesota</v>
          </cell>
          <cell r="C26">
            <v>72914</v>
          </cell>
          <cell r="D26">
            <v>75709</v>
          </cell>
          <cell r="E26">
            <v>75995</v>
          </cell>
          <cell r="F26">
            <v>70565</v>
          </cell>
          <cell r="G26">
            <v>72451</v>
          </cell>
          <cell r="H26">
            <v>68845</v>
          </cell>
          <cell r="I26">
            <v>69897</v>
          </cell>
          <cell r="J26">
            <v>506376</v>
          </cell>
        </row>
        <row r="27">
          <cell r="B27" t="str">
            <v>Mississippi</v>
          </cell>
          <cell r="C27">
            <v>42712</v>
          </cell>
          <cell r="D27">
            <v>44952</v>
          </cell>
          <cell r="E27">
            <v>46200</v>
          </cell>
          <cell r="F27">
            <v>47579</v>
          </cell>
          <cell r="G27">
            <v>47078</v>
          </cell>
          <cell r="H27">
            <v>43439</v>
          </cell>
          <cell r="I27">
            <v>39161</v>
          </cell>
          <cell r="J27">
            <v>311121</v>
          </cell>
        </row>
        <row r="28">
          <cell r="B28" t="str">
            <v>Missouri</v>
          </cell>
          <cell r="C28">
            <v>80177</v>
          </cell>
          <cell r="D28">
            <v>84773</v>
          </cell>
          <cell r="E28">
            <v>90688</v>
          </cell>
          <cell r="F28">
            <v>89382</v>
          </cell>
          <cell r="G28">
            <v>87236</v>
          </cell>
          <cell r="H28">
            <v>82190</v>
          </cell>
          <cell r="I28">
            <v>79080</v>
          </cell>
          <cell r="J28">
            <v>593526</v>
          </cell>
        </row>
        <row r="29">
          <cell r="B29" t="str">
            <v>Montana</v>
          </cell>
          <cell r="C29">
            <v>13044</v>
          </cell>
          <cell r="D29">
            <v>14197</v>
          </cell>
          <cell r="E29">
            <v>14955</v>
          </cell>
          <cell r="F29">
            <v>14483</v>
          </cell>
          <cell r="G29">
            <v>14788</v>
          </cell>
          <cell r="H29">
            <v>13989</v>
          </cell>
          <cell r="I29">
            <v>13058</v>
          </cell>
          <cell r="J29">
            <v>98514</v>
          </cell>
        </row>
        <row r="30">
          <cell r="B30" t="str">
            <v>Nebraska</v>
          </cell>
          <cell r="C30">
            <v>25482</v>
          </cell>
          <cell r="D30">
            <v>28490</v>
          </cell>
          <cell r="E30">
            <v>29687</v>
          </cell>
          <cell r="F30">
            <v>26949</v>
          </cell>
          <cell r="G30">
            <v>25780</v>
          </cell>
          <cell r="H30">
            <v>24451</v>
          </cell>
          <cell r="I30">
            <v>24842</v>
          </cell>
          <cell r="J30">
            <v>185681</v>
          </cell>
        </row>
        <row r="31">
          <cell r="B31" t="str">
            <v>Nevada</v>
          </cell>
          <cell r="C31">
            <v>34243</v>
          </cell>
          <cell r="D31">
            <v>31404</v>
          </cell>
          <cell r="E31">
            <v>34159</v>
          </cell>
          <cell r="F31">
            <v>37951</v>
          </cell>
          <cell r="G31">
            <v>39725</v>
          </cell>
          <cell r="H31">
            <v>38738</v>
          </cell>
          <cell r="I31">
            <v>38527</v>
          </cell>
          <cell r="J31">
            <v>254747</v>
          </cell>
        </row>
        <row r="32">
          <cell r="B32" t="str">
            <v>New Hampshire</v>
          </cell>
          <cell r="C32">
            <v>19175</v>
          </cell>
          <cell r="D32">
            <v>20575</v>
          </cell>
          <cell r="E32">
            <v>20054</v>
          </cell>
          <cell r="F32">
            <v>18925</v>
          </cell>
          <cell r="G32">
            <v>16657</v>
          </cell>
          <cell r="H32">
            <v>15267</v>
          </cell>
          <cell r="I32">
            <v>15100</v>
          </cell>
          <cell r="J32">
            <v>125753</v>
          </cell>
        </row>
        <row r="33">
          <cell r="B33" t="str">
            <v>New Jersey</v>
          </cell>
          <cell r="C33">
            <v>118082</v>
          </cell>
          <cell r="D33">
            <v>111806</v>
          </cell>
          <cell r="E33">
            <v>112195</v>
          </cell>
          <cell r="F33">
            <v>112377</v>
          </cell>
          <cell r="G33">
            <v>112113</v>
          </cell>
          <cell r="H33">
            <v>107710</v>
          </cell>
          <cell r="I33">
            <v>110928</v>
          </cell>
          <cell r="J33">
            <v>785211</v>
          </cell>
        </row>
        <row r="34">
          <cell r="B34" t="str">
            <v>New Mexico</v>
          </cell>
          <cell r="C34">
            <v>28769</v>
          </cell>
          <cell r="D34">
            <v>28794</v>
          </cell>
          <cell r="E34">
            <v>29600</v>
          </cell>
          <cell r="F34">
            <v>30052</v>
          </cell>
          <cell r="G34">
            <v>31052</v>
          </cell>
          <cell r="H34">
            <v>29776</v>
          </cell>
          <cell r="I34">
            <v>29182</v>
          </cell>
          <cell r="J34">
            <v>207225</v>
          </cell>
        </row>
        <row r="35">
          <cell r="B35" t="str">
            <v>New York</v>
          </cell>
          <cell r="C35">
            <v>276749</v>
          </cell>
          <cell r="D35">
            <v>276687</v>
          </cell>
          <cell r="E35">
            <v>277709</v>
          </cell>
          <cell r="F35">
            <v>293588</v>
          </cell>
          <cell r="G35">
            <v>295353</v>
          </cell>
          <cell r="H35">
            <v>287103</v>
          </cell>
          <cell r="I35">
            <v>290457</v>
          </cell>
          <cell r="J35">
            <v>1997646</v>
          </cell>
        </row>
        <row r="36">
          <cell r="B36" t="str">
            <v>North Carolina</v>
          </cell>
          <cell r="C36">
            <v>133789</v>
          </cell>
          <cell r="D36">
            <v>141146</v>
          </cell>
          <cell r="E36">
            <v>142543</v>
          </cell>
          <cell r="F36">
            <v>144353</v>
          </cell>
          <cell r="G36">
            <v>143567</v>
          </cell>
          <cell r="H36">
            <v>136453</v>
          </cell>
          <cell r="I36">
            <v>130311</v>
          </cell>
          <cell r="J36">
            <v>972162</v>
          </cell>
        </row>
        <row r="37">
          <cell r="B37" t="str">
            <v>North Dakota</v>
          </cell>
          <cell r="C37">
            <v>9886</v>
          </cell>
          <cell r="D37">
            <v>12730</v>
          </cell>
          <cell r="E37">
            <v>13178</v>
          </cell>
          <cell r="F37">
            <v>13271</v>
          </cell>
          <cell r="G37">
            <v>14559</v>
          </cell>
          <cell r="H37">
            <v>12942</v>
          </cell>
          <cell r="I37">
            <v>10827</v>
          </cell>
          <cell r="J37">
            <v>87393</v>
          </cell>
        </row>
        <row r="38">
          <cell r="B38" t="str">
            <v>Ohio</v>
          </cell>
          <cell r="C38">
            <v>157573</v>
          </cell>
          <cell r="D38">
            <v>162426</v>
          </cell>
          <cell r="E38">
            <v>164191</v>
          </cell>
          <cell r="F38">
            <v>159723</v>
          </cell>
          <cell r="G38">
            <v>159793</v>
          </cell>
          <cell r="H38">
            <v>154056</v>
          </cell>
          <cell r="I38">
            <v>150912</v>
          </cell>
          <cell r="J38">
            <v>1108674</v>
          </cell>
        </row>
        <row r="39">
          <cell r="B39" t="str">
            <v>Oklahoma</v>
          </cell>
          <cell r="C39">
            <v>51130</v>
          </cell>
          <cell r="D39">
            <v>53808</v>
          </cell>
          <cell r="E39">
            <v>58533</v>
          </cell>
          <cell r="F39">
            <v>59496</v>
          </cell>
          <cell r="G39">
            <v>59119</v>
          </cell>
          <cell r="H39">
            <v>56454</v>
          </cell>
          <cell r="I39">
            <v>52964</v>
          </cell>
          <cell r="J39">
            <v>391504</v>
          </cell>
        </row>
        <row r="40">
          <cell r="B40" t="str">
            <v>Oregon</v>
          </cell>
          <cell r="C40">
            <v>49416</v>
          </cell>
          <cell r="D40">
            <v>49251</v>
          </cell>
          <cell r="E40">
            <v>52207</v>
          </cell>
          <cell r="F40">
            <v>55379</v>
          </cell>
          <cell r="G40">
            <v>55022</v>
          </cell>
          <cell r="H40">
            <v>53151</v>
          </cell>
          <cell r="I40">
            <v>50578</v>
          </cell>
          <cell r="J40">
            <v>365004</v>
          </cell>
        </row>
        <row r="41">
          <cell r="B41" t="str">
            <v>Pennsylvania</v>
          </cell>
          <cell r="C41">
            <v>182031</v>
          </cell>
          <cell r="D41">
            <v>192211</v>
          </cell>
          <cell r="E41">
            <v>186306</v>
          </cell>
          <cell r="F41">
            <v>181313</v>
          </cell>
          <cell r="G41">
            <v>178627</v>
          </cell>
          <cell r="H41">
            <v>171992</v>
          </cell>
          <cell r="I41">
            <v>171288</v>
          </cell>
          <cell r="J41">
            <v>1263768</v>
          </cell>
        </row>
        <row r="42">
          <cell r="B42" t="str">
            <v>Rhode Island</v>
          </cell>
          <cell r="C42">
            <v>17456</v>
          </cell>
          <cell r="D42">
            <v>19329</v>
          </cell>
          <cell r="E42">
            <v>18225</v>
          </cell>
          <cell r="F42">
            <v>17929</v>
          </cell>
          <cell r="G42">
            <v>16495</v>
          </cell>
          <cell r="H42">
            <v>15585</v>
          </cell>
          <cell r="I42">
            <v>15442</v>
          </cell>
          <cell r="J42">
            <v>120461</v>
          </cell>
        </row>
        <row r="43">
          <cell r="B43" t="str">
            <v>South Carolina</v>
          </cell>
          <cell r="C43">
            <v>65475</v>
          </cell>
          <cell r="D43">
            <v>69388</v>
          </cell>
          <cell r="E43">
            <v>69045</v>
          </cell>
          <cell r="F43">
            <v>71830</v>
          </cell>
          <cell r="G43">
            <v>72753</v>
          </cell>
          <cell r="H43">
            <v>70141</v>
          </cell>
          <cell r="I43">
            <v>65779</v>
          </cell>
          <cell r="J43">
            <v>484411</v>
          </cell>
        </row>
        <row r="44">
          <cell r="B44" t="str">
            <v>South Dakota</v>
          </cell>
          <cell r="C44">
            <v>11392</v>
          </cell>
          <cell r="D44">
            <v>13046</v>
          </cell>
          <cell r="E44">
            <v>13200</v>
          </cell>
          <cell r="F44">
            <v>11524</v>
          </cell>
          <cell r="G44">
            <v>11594</v>
          </cell>
          <cell r="H44">
            <v>11404</v>
          </cell>
          <cell r="I44">
            <v>11452</v>
          </cell>
          <cell r="J44">
            <v>83612</v>
          </cell>
        </row>
        <row r="45">
          <cell r="B45" t="str">
            <v>Tennessee</v>
          </cell>
          <cell r="C45">
            <v>84654</v>
          </cell>
          <cell r="D45">
            <v>84391</v>
          </cell>
          <cell r="E45">
            <v>89022</v>
          </cell>
          <cell r="F45">
            <v>93312</v>
          </cell>
          <cell r="G45">
            <v>94122</v>
          </cell>
          <cell r="H45">
            <v>91513</v>
          </cell>
          <cell r="I45">
            <v>87214</v>
          </cell>
          <cell r="J45">
            <v>624228</v>
          </cell>
        </row>
        <row r="46">
          <cell r="B46" t="str">
            <v>Texas</v>
          </cell>
          <cell r="C46">
            <v>373624</v>
          </cell>
          <cell r="D46">
            <v>375642</v>
          </cell>
          <cell r="E46">
            <v>389631</v>
          </cell>
          <cell r="F46">
            <v>389222</v>
          </cell>
          <cell r="G46">
            <v>392253</v>
          </cell>
          <cell r="H46">
            <v>384843</v>
          </cell>
          <cell r="I46">
            <v>377809</v>
          </cell>
          <cell r="J46">
            <v>2683024</v>
          </cell>
        </row>
        <row r="47">
          <cell r="B47" t="str">
            <v>Utah</v>
          </cell>
          <cell r="C47">
            <v>43006</v>
          </cell>
          <cell r="D47">
            <v>42361</v>
          </cell>
          <cell r="E47">
            <v>45677</v>
          </cell>
          <cell r="F47">
            <v>50365</v>
          </cell>
          <cell r="G47">
            <v>49470</v>
          </cell>
          <cell r="H47">
            <v>50804</v>
          </cell>
          <cell r="I47">
            <v>45304</v>
          </cell>
          <cell r="J47">
            <v>326987</v>
          </cell>
        </row>
        <row r="48">
          <cell r="B48" t="str">
            <v>Vermont</v>
          </cell>
          <cell r="C48">
            <v>10072</v>
          </cell>
          <cell r="D48">
            <v>11934</v>
          </cell>
          <cell r="E48">
            <v>11111</v>
          </cell>
          <cell r="F48">
            <v>9950</v>
          </cell>
          <cell r="G48">
            <v>8442</v>
          </cell>
          <cell r="H48">
            <v>7298</v>
          </cell>
          <cell r="I48">
            <v>7516</v>
          </cell>
          <cell r="J48">
            <v>66323</v>
          </cell>
        </row>
        <row r="49">
          <cell r="B49" t="str">
            <v>Virginia</v>
          </cell>
          <cell r="C49">
            <v>112709</v>
          </cell>
          <cell r="D49">
            <v>117630</v>
          </cell>
          <cell r="E49">
            <v>117337</v>
          </cell>
          <cell r="F49">
            <v>119778</v>
          </cell>
          <cell r="G49">
            <v>121450</v>
          </cell>
          <cell r="H49">
            <v>117542</v>
          </cell>
          <cell r="I49">
            <v>116747</v>
          </cell>
          <cell r="J49">
            <v>823193</v>
          </cell>
        </row>
        <row r="50">
          <cell r="B50" t="str">
            <v>Washington</v>
          </cell>
          <cell r="C50">
            <v>88239</v>
          </cell>
          <cell r="D50">
            <v>87898</v>
          </cell>
          <cell r="E50">
            <v>94252</v>
          </cell>
          <cell r="F50">
            <v>98540</v>
          </cell>
          <cell r="G50">
            <v>101259</v>
          </cell>
          <cell r="H50">
            <v>99964</v>
          </cell>
          <cell r="I50">
            <v>97727</v>
          </cell>
          <cell r="J50">
            <v>667879</v>
          </cell>
        </row>
        <row r="51">
          <cell r="B51" t="str">
            <v>West Virginia</v>
          </cell>
          <cell r="C51">
            <v>22958</v>
          </cell>
          <cell r="D51">
            <v>23854</v>
          </cell>
          <cell r="E51">
            <v>25522</v>
          </cell>
          <cell r="F51">
            <v>26868</v>
          </cell>
          <cell r="G51">
            <v>26261</v>
          </cell>
          <cell r="H51">
            <v>23650</v>
          </cell>
          <cell r="I51">
            <v>22026</v>
          </cell>
          <cell r="J51">
            <v>171139</v>
          </cell>
        </row>
        <row r="52">
          <cell r="B52" t="str">
            <v>Wisconsin</v>
          </cell>
          <cell r="C52">
            <v>78970</v>
          </cell>
          <cell r="D52">
            <v>83947</v>
          </cell>
          <cell r="E52">
            <v>85526</v>
          </cell>
          <cell r="F52">
            <v>80029</v>
          </cell>
          <cell r="G52">
            <v>79431</v>
          </cell>
          <cell r="H52">
            <v>74423</v>
          </cell>
          <cell r="I52">
            <v>71743</v>
          </cell>
          <cell r="J52">
            <v>554069</v>
          </cell>
        </row>
        <row r="53">
          <cell r="B53" t="str">
            <v>Wyoming</v>
          </cell>
          <cell r="C53">
            <v>7614</v>
          </cell>
          <cell r="D53">
            <v>7939</v>
          </cell>
          <cell r="E53">
            <v>8335</v>
          </cell>
          <cell r="F53">
            <v>8731</v>
          </cell>
          <cell r="G53">
            <v>9235</v>
          </cell>
          <cell r="H53">
            <v>8507</v>
          </cell>
          <cell r="I53">
            <v>7783</v>
          </cell>
          <cell r="J53">
            <v>58144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J105"/>
  <sheetViews>
    <sheetView showGridLines="0" zoomScaleNormal="100" workbookViewId="0">
      <selection activeCell="B23" sqref="B23"/>
    </sheetView>
  </sheetViews>
  <sheetFormatPr defaultColWidth="9.625" defaultRowHeight="12" customHeight="1" x14ac:dyDescent="0.25"/>
  <cols>
    <col min="1" max="1" width="27.25" style="2" customWidth="1"/>
    <col min="2" max="2" width="11.375" style="2" customWidth="1"/>
    <col min="3" max="3" width="10.75" style="2" customWidth="1"/>
    <col min="4" max="4" width="10.625" style="2" customWidth="1"/>
    <col min="5" max="5" width="3.375" style="2" customWidth="1"/>
    <col min="6" max="6" width="11.25" style="2" customWidth="1"/>
    <col min="7" max="7" width="12.875" style="2" customWidth="1"/>
    <col min="8" max="9" width="9.75" style="2" customWidth="1"/>
    <col min="10" max="10" width="10.75" style="2" customWidth="1"/>
    <col min="11" max="16384" width="9.625" style="2"/>
  </cols>
  <sheetData>
    <row r="1" spans="1:10" s="1" customFormat="1" ht="26.1" customHeight="1" x14ac:dyDescent="0.15">
      <c r="A1" s="82" t="s">
        <v>0</v>
      </c>
      <c r="B1" s="83"/>
      <c r="C1" s="83"/>
      <c r="D1" s="83"/>
      <c r="E1" s="83"/>
      <c r="F1" s="83"/>
      <c r="G1" s="83"/>
      <c r="H1" s="83"/>
      <c r="I1" s="83"/>
      <c r="J1" s="83"/>
    </row>
    <row r="2" spans="1:10" ht="24.75" customHeight="1" x14ac:dyDescent="0.25">
      <c r="A2" s="84" t="s">
        <v>1</v>
      </c>
      <c r="B2" s="86" t="s">
        <v>2</v>
      </c>
      <c r="C2" s="88" t="s">
        <v>3</v>
      </c>
      <c r="D2" s="89"/>
      <c r="E2" s="90"/>
      <c r="F2" s="88" t="s">
        <v>4</v>
      </c>
      <c r="G2" s="90"/>
      <c r="H2" s="91" t="s">
        <v>5</v>
      </c>
      <c r="I2" s="92"/>
      <c r="J2" s="92"/>
    </row>
    <row r="3" spans="1:10" ht="68.099999999999994" customHeight="1" x14ac:dyDescent="0.25">
      <c r="A3" s="85"/>
      <c r="B3" s="87"/>
      <c r="C3" s="3" t="s">
        <v>6</v>
      </c>
      <c r="D3" s="93" t="s">
        <v>7</v>
      </c>
      <c r="E3" s="94"/>
      <c r="F3" s="3" t="s">
        <v>8</v>
      </c>
      <c r="G3" s="3" t="s">
        <v>9</v>
      </c>
      <c r="H3" s="4" t="s">
        <v>10</v>
      </c>
      <c r="I3" s="4" t="s">
        <v>11</v>
      </c>
      <c r="J3" s="5" t="s">
        <v>12</v>
      </c>
    </row>
    <row r="4" spans="1:10" s="1" customFormat="1" ht="12.75" customHeight="1" x14ac:dyDescent="0.15">
      <c r="A4" s="6">
        <v>1</v>
      </c>
      <c r="B4" s="7">
        <v>2</v>
      </c>
      <c r="C4" s="7">
        <v>3</v>
      </c>
      <c r="D4" s="75">
        <v>4</v>
      </c>
      <c r="E4" s="76"/>
      <c r="F4" s="7">
        <v>5</v>
      </c>
      <c r="G4" s="7">
        <v>6</v>
      </c>
      <c r="H4" s="7">
        <v>7</v>
      </c>
      <c r="I4" s="7">
        <v>8</v>
      </c>
      <c r="J4" s="8">
        <v>9</v>
      </c>
    </row>
    <row r="5" spans="1:10" s="14" customFormat="1" ht="12.75" customHeight="1" x14ac:dyDescent="0.15">
      <c r="A5" s="9" t="s">
        <v>13</v>
      </c>
      <c r="B5" s="10">
        <v>2990280</v>
      </c>
      <c r="C5" s="10">
        <v>2904789</v>
      </c>
      <c r="D5" s="11">
        <v>2386491</v>
      </c>
      <c r="E5" s="10"/>
      <c r="F5" s="12">
        <v>0.79808278823387779</v>
      </c>
      <c r="G5" s="12">
        <v>0.82157120534400263</v>
      </c>
      <c r="H5" s="10">
        <v>518298</v>
      </c>
      <c r="I5" s="10">
        <v>603789</v>
      </c>
      <c r="J5" s="13">
        <v>103804</v>
      </c>
    </row>
    <row r="6" spans="1:10" s="1" customFormat="1" ht="12" customHeight="1" x14ac:dyDescent="0.15">
      <c r="A6" s="15" t="s">
        <v>14</v>
      </c>
      <c r="B6" s="16">
        <v>51975</v>
      </c>
      <c r="C6" s="16">
        <v>43246</v>
      </c>
      <c r="D6" s="17">
        <v>37115</v>
      </c>
      <c r="E6" s="18"/>
      <c r="F6" s="19">
        <v>0.71409331409331411</v>
      </c>
      <c r="G6" s="19">
        <v>0.85822966285899271</v>
      </c>
      <c r="H6" s="16">
        <v>6131</v>
      </c>
      <c r="I6" s="16">
        <v>14860</v>
      </c>
      <c r="J6" s="20">
        <v>8729</v>
      </c>
    </row>
    <row r="7" spans="1:10" s="1" customFormat="1" ht="12" customHeight="1" x14ac:dyDescent="0.15">
      <c r="A7" s="15" t="s">
        <v>15</v>
      </c>
      <c r="B7" s="16">
        <v>4474</v>
      </c>
      <c r="C7" s="16">
        <v>5407</v>
      </c>
      <c r="D7" s="17">
        <v>3565</v>
      </c>
      <c r="E7" s="18"/>
      <c r="F7" s="19">
        <v>0.79682610639248996</v>
      </c>
      <c r="G7" s="19">
        <v>0.65933049750323658</v>
      </c>
      <c r="H7" s="16">
        <v>1842</v>
      </c>
      <c r="I7" s="16">
        <v>909</v>
      </c>
      <c r="J7" s="20">
        <v>-933</v>
      </c>
    </row>
    <row r="8" spans="1:10" s="1" customFormat="1" ht="12" customHeight="1" x14ac:dyDescent="0.15">
      <c r="A8" s="15" t="s">
        <v>16</v>
      </c>
      <c r="B8" s="16">
        <v>79100</v>
      </c>
      <c r="C8" s="16">
        <v>54993</v>
      </c>
      <c r="D8" s="17">
        <v>49530</v>
      </c>
      <c r="E8" s="18"/>
      <c r="F8" s="19">
        <v>0.62616940581542346</v>
      </c>
      <c r="G8" s="19">
        <v>0.90066008401069231</v>
      </c>
      <c r="H8" s="16">
        <v>5463</v>
      </c>
      <c r="I8" s="16">
        <v>29570</v>
      </c>
      <c r="J8" s="20">
        <v>24107</v>
      </c>
    </row>
    <row r="9" spans="1:10" s="1" customFormat="1" ht="12" customHeight="1" x14ac:dyDescent="0.15">
      <c r="A9" s="15" t="s">
        <v>17</v>
      </c>
      <c r="B9" s="16">
        <v>28830</v>
      </c>
      <c r="C9" s="16">
        <v>26521</v>
      </c>
      <c r="D9" s="17">
        <v>23137</v>
      </c>
      <c r="E9" s="18"/>
      <c r="F9" s="19">
        <v>0.80253208463406178</v>
      </c>
      <c r="G9" s="19">
        <v>0.87240300139512084</v>
      </c>
      <c r="H9" s="16">
        <v>3384</v>
      </c>
      <c r="I9" s="16">
        <v>5693</v>
      </c>
      <c r="J9" s="20">
        <v>2309</v>
      </c>
    </row>
    <row r="10" spans="1:10" s="1" customFormat="1" ht="12" customHeight="1" x14ac:dyDescent="0.15">
      <c r="A10" s="15" t="s">
        <v>18</v>
      </c>
      <c r="B10" s="16">
        <v>373490</v>
      </c>
      <c r="C10" s="16">
        <v>373234</v>
      </c>
      <c r="D10" s="17">
        <v>334689</v>
      </c>
      <c r="E10" s="18"/>
      <c r="F10" s="19">
        <v>0.89611234571206722</v>
      </c>
      <c r="G10" s="19">
        <v>0.89672698628742287</v>
      </c>
      <c r="H10" s="16">
        <v>38545</v>
      </c>
      <c r="I10" s="16">
        <v>38801</v>
      </c>
      <c r="J10" s="20">
        <v>256</v>
      </c>
    </row>
    <row r="11" spans="1:10" s="1" customFormat="1" ht="9" customHeight="1" x14ac:dyDescent="0.15">
      <c r="A11" s="15" t="s">
        <v>19</v>
      </c>
      <c r="B11" s="21"/>
      <c r="C11" s="21"/>
      <c r="D11" s="22"/>
      <c r="E11" s="23"/>
      <c r="F11" s="19"/>
      <c r="G11" s="19"/>
      <c r="H11" s="21" t="s">
        <v>19</v>
      </c>
      <c r="I11" s="21" t="s">
        <v>19</v>
      </c>
      <c r="J11" s="24" t="s">
        <v>19</v>
      </c>
    </row>
    <row r="12" spans="1:10" s="1" customFormat="1" ht="12" customHeight="1" x14ac:dyDescent="0.15">
      <c r="A12" s="15" t="s">
        <v>20</v>
      </c>
      <c r="B12" s="16">
        <v>47226</v>
      </c>
      <c r="C12" s="16">
        <v>46262</v>
      </c>
      <c r="D12" s="17">
        <v>36786</v>
      </c>
      <c r="E12" s="18"/>
      <c r="F12" s="19">
        <v>0.77893533223224498</v>
      </c>
      <c r="G12" s="19">
        <v>0.79516665946132892</v>
      </c>
      <c r="H12" s="16">
        <v>9476</v>
      </c>
      <c r="I12" s="16">
        <v>10440</v>
      </c>
      <c r="J12" s="20">
        <v>964</v>
      </c>
    </row>
    <row r="13" spans="1:10" s="1" customFormat="1" ht="12" customHeight="1" x14ac:dyDescent="0.15">
      <c r="A13" s="15" t="s">
        <v>21</v>
      </c>
      <c r="B13" s="16">
        <v>32193</v>
      </c>
      <c r="C13" s="16">
        <v>37763</v>
      </c>
      <c r="D13" s="17">
        <v>22229</v>
      </c>
      <c r="E13" s="18"/>
      <c r="F13" s="19">
        <v>0.69049172180287643</v>
      </c>
      <c r="G13" s="19">
        <v>0.58864496994412518</v>
      </c>
      <c r="H13" s="16">
        <v>15534</v>
      </c>
      <c r="I13" s="16">
        <v>9964</v>
      </c>
      <c r="J13" s="20">
        <v>-5570</v>
      </c>
    </row>
    <row r="14" spans="1:10" s="1" customFormat="1" ht="12" customHeight="1" x14ac:dyDescent="0.15">
      <c r="A14" s="15" t="s">
        <v>22</v>
      </c>
      <c r="B14" s="16">
        <v>9655</v>
      </c>
      <c r="C14" s="16">
        <v>8236</v>
      </c>
      <c r="D14" s="17">
        <v>5812</v>
      </c>
      <c r="E14" s="18"/>
      <c r="F14" s="19">
        <v>0.60196789228379077</v>
      </c>
      <c r="G14" s="19">
        <v>0.7056823700825644</v>
      </c>
      <c r="H14" s="16">
        <v>2424</v>
      </c>
      <c r="I14" s="16">
        <v>3843</v>
      </c>
      <c r="J14" s="20">
        <v>1419</v>
      </c>
    </row>
    <row r="15" spans="1:10" s="1" customFormat="1" ht="12" customHeight="1" x14ac:dyDescent="0.15">
      <c r="A15" s="15" t="s">
        <v>23</v>
      </c>
      <c r="B15" s="16">
        <v>9546</v>
      </c>
      <c r="C15" s="16">
        <v>3660</v>
      </c>
      <c r="D15" s="17">
        <v>822</v>
      </c>
      <c r="E15" s="18"/>
      <c r="F15" s="19">
        <v>8.6109365179132619E-2</v>
      </c>
      <c r="G15" s="25">
        <v>0.22459016393442624</v>
      </c>
      <c r="H15" s="16">
        <v>2838</v>
      </c>
      <c r="I15" s="16">
        <v>8724</v>
      </c>
      <c r="J15" s="20">
        <v>5886</v>
      </c>
    </row>
    <row r="16" spans="1:10" s="1" customFormat="1" ht="12" customHeight="1" x14ac:dyDescent="0.15">
      <c r="A16" s="15" t="s">
        <v>24</v>
      </c>
      <c r="B16" s="16">
        <v>165420</v>
      </c>
      <c r="C16" s="16">
        <v>155906</v>
      </c>
      <c r="D16" s="17">
        <v>138198</v>
      </c>
      <c r="E16" s="18"/>
      <c r="F16" s="19">
        <v>0.83543706927820094</v>
      </c>
      <c r="G16" s="19">
        <v>0.88641873949687633</v>
      </c>
      <c r="H16" s="16">
        <v>17708</v>
      </c>
      <c r="I16" s="16">
        <v>27222</v>
      </c>
      <c r="J16" s="20">
        <v>9514</v>
      </c>
    </row>
    <row r="17" spans="1:10" s="1" customFormat="1" ht="9" customHeight="1" x14ac:dyDescent="0.15">
      <c r="A17" s="15" t="s">
        <v>19</v>
      </c>
      <c r="B17" s="21"/>
      <c r="C17" s="21"/>
      <c r="D17" s="22"/>
      <c r="E17" s="23"/>
      <c r="F17" s="19"/>
      <c r="G17" s="19"/>
      <c r="H17" s="21" t="s">
        <v>19</v>
      </c>
      <c r="I17" s="21" t="s">
        <v>19</v>
      </c>
      <c r="J17" s="24" t="s">
        <v>19</v>
      </c>
    </row>
    <row r="18" spans="1:10" s="1" customFormat="1" ht="12" customHeight="1" x14ac:dyDescent="0.15">
      <c r="A18" s="15" t="s">
        <v>25</v>
      </c>
      <c r="B18" s="16">
        <v>88437</v>
      </c>
      <c r="C18" s="16">
        <v>94075</v>
      </c>
      <c r="D18" s="17">
        <v>75554</v>
      </c>
      <c r="E18" s="18"/>
      <c r="F18" s="19">
        <v>0.85432567816637828</v>
      </c>
      <c r="G18" s="19">
        <v>0.80312516609088491</v>
      </c>
      <c r="H18" s="16">
        <v>18521</v>
      </c>
      <c r="I18" s="16">
        <v>12883</v>
      </c>
      <c r="J18" s="20">
        <v>-5638</v>
      </c>
    </row>
    <row r="19" spans="1:10" s="1" customFormat="1" ht="12" customHeight="1" x14ac:dyDescent="0.15">
      <c r="A19" s="15" t="s">
        <v>26</v>
      </c>
      <c r="B19" s="16">
        <v>10271</v>
      </c>
      <c r="C19" s="16">
        <v>11785</v>
      </c>
      <c r="D19" s="17">
        <v>8223</v>
      </c>
      <c r="E19" s="18"/>
      <c r="F19" s="19">
        <v>0.80060364132022199</v>
      </c>
      <c r="G19" s="19">
        <v>0.69775137887144678</v>
      </c>
      <c r="H19" s="16">
        <v>3562</v>
      </c>
      <c r="I19" s="16">
        <v>2048</v>
      </c>
      <c r="J19" s="20">
        <v>-1514</v>
      </c>
    </row>
    <row r="20" spans="1:10" s="1" customFormat="1" ht="12" customHeight="1" x14ac:dyDescent="0.15">
      <c r="A20" s="15" t="s">
        <v>27</v>
      </c>
      <c r="B20" s="16">
        <v>14232</v>
      </c>
      <c r="C20" s="16">
        <v>13181</v>
      </c>
      <c r="D20" s="17">
        <v>9758</v>
      </c>
      <c r="E20" s="18"/>
      <c r="F20" s="19">
        <v>0.68563799887577292</v>
      </c>
      <c r="G20" s="19">
        <v>0.74030801911842803</v>
      </c>
      <c r="H20" s="16">
        <v>3423</v>
      </c>
      <c r="I20" s="16">
        <v>4474</v>
      </c>
      <c r="J20" s="20">
        <v>1051</v>
      </c>
    </row>
    <row r="21" spans="1:10" s="1" customFormat="1" ht="12" customHeight="1" x14ac:dyDescent="0.15">
      <c r="A21" s="15" t="s">
        <v>28</v>
      </c>
      <c r="B21" s="16">
        <v>104815</v>
      </c>
      <c r="C21" s="16">
        <v>121378</v>
      </c>
      <c r="D21" s="17">
        <v>88244</v>
      </c>
      <c r="E21" s="18"/>
      <c r="F21" s="19">
        <v>0.84190239946572532</v>
      </c>
      <c r="G21" s="19">
        <v>0.72701807576331789</v>
      </c>
      <c r="H21" s="16">
        <v>33134</v>
      </c>
      <c r="I21" s="16">
        <v>16571</v>
      </c>
      <c r="J21" s="20">
        <v>-16563</v>
      </c>
    </row>
    <row r="22" spans="1:10" s="1" customFormat="1" ht="12" customHeight="1" x14ac:dyDescent="0.15">
      <c r="A22" s="15" t="s">
        <v>29</v>
      </c>
      <c r="B22" s="16">
        <v>72021</v>
      </c>
      <c r="C22" s="16">
        <v>63907</v>
      </c>
      <c r="D22" s="17">
        <v>55683</v>
      </c>
      <c r="E22" s="18"/>
      <c r="F22" s="19">
        <v>0.77314949806306499</v>
      </c>
      <c r="G22" s="19">
        <v>0.87131300170560344</v>
      </c>
      <c r="H22" s="16">
        <v>8224</v>
      </c>
      <c r="I22" s="16">
        <v>16338</v>
      </c>
      <c r="J22" s="20">
        <v>8114</v>
      </c>
    </row>
    <row r="23" spans="1:10" s="1" customFormat="1" ht="9" customHeight="1" x14ac:dyDescent="0.15">
      <c r="A23" s="15" t="s">
        <v>19</v>
      </c>
      <c r="B23" s="21"/>
      <c r="C23" s="21"/>
      <c r="D23" s="22"/>
      <c r="E23" s="23"/>
      <c r="F23" s="19"/>
      <c r="G23" s="19"/>
      <c r="H23" s="21" t="s">
        <v>19</v>
      </c>
      <c r="I23" s="21" t="s">
        <v>19</v>
      </c>
      <c r="J23" s="24" t="s">
        <v>19</v>
      </c>
    </row>
    <row r="24" spans="1:10" s="1" customFormat="1" ht="12" customHeight="1" x14ac:dyDescent="0.15">
      <c r="A24" s="15" t="s">
        <v>30</v>
      </c>
      <c r="B24" s="16">
        <v>43637</v>
      </c>
      <c r="C24" s="16">
        <v>30326</v>
      </c>
      <c r="D24" s="17">
        <v>26472</v>
      </c>
      <c r="E24" s="18"/>
      <c r="F24" s="19">
        <v>0.6066411531498499</v>
      </c>
      <c r="G24" s="19">
        <v>0.87291433093714965</v>
      </c>
      <c r="H24" s="16">
        <v>3854</v>
      </c>
      <c r="I24" s="16">
        <v>17165</v>
      </c>
      <c r="J24" s="20">
        <v>13311</v>
      </c>
    </row>
    <row r="25" spans="1:10" s="1" customFormat="1" ht="12" customHeight="1" x14ac:dyDescent="0.15">
      <c r="A25" s="15" t="s">
        <v>31</v>
      </c>
      <c r="B25" s="16">
        <v>32737</v>
      </c>
      <c r="C25" s="16">
        <v>29396</v>
      </c>
      <c r="D25" s="17">
        <v>25260</v>
      </c>
      <c r="E25" s="18"/>
      <c r="F25" s="19">
        <v>0.77160399547912151</v>
      </c>
      <c r="G25" s="19">
        <v>0.85930058511362095</v>
      </c>
      <c r="H25" s="16">
        <v>4136</v>
      </c>
      <c r="I25" s="16">
        <v>7477</v>
      </c>
      <c r="J25" s="20">
        <v>3341</v>
      </c>
    </row>
    <row r="26" spans="1:10" s="1" customFormat="1" ht="12" customHeight="1" x14ac:dyDescent="0.15">
      <c r="A26" s="15" t="s">
        <v>32</v>
      </c>
      <c r="B26" s="16">
        <v>40401</v>
      </c>
      <c r="C26" s="16">
        <v>37616</v>
      </c>
      <c r="D26" s="17">
        <v>32443</v>
      </c>
      <c r="E26" s="18"/>
      <c r="F26" s="19">
        <v>0.80302467760698992</v>
      </c>
      <c r="G26" s="19">
        <v>0.86247873245427475</v>
      </c>
      <c r="H26" s="16">
        <v>5173</v>
      </c>
      <c r="I26" s="16">
        <v>7958</v>
      </c>
      <c r="J26" s="20">
        <v>2785</v>
      </c>
    </row>
    <row r="27" spans="1:10" s="1" customFormat="1" ht="12" customHeight="1" x14ac:dyDescent="0.15">
      <c r="A27" s="15" t="s">
        <v>33</v>
      </c>
      <c r="B27" s="16">
        <v>42183</v>
      </c>
      <c r="C27" s="16">
        <v>41092</v>
      </c>
      <c r="D27" s="17">
        <v>36307</v>
      </c>
      <c r="E27" s="18"/>
      <c r="F27" s="19">
        <v>0.86070217860275466</v>
      </c>
      <c r="G27" s="19">
        <v>0.88355397644310329</v>
      </c>
      <c r="H27" s="16">
        <v>4785</v>
      </c>
      <c r="I27" s="16">
        <v>5876</v>
      </c>
      <c r="J27" s="20">
        <v>1091</v>
      </c>
    </row>
    <row r="28" spans="1:10" s="1" customFormat="1" ht="12" customHeight="1" x14ac:dyDescent="0.15">
      <c r="A28" s="15" t="s">
        <v>34</v>
      </c>
      <c r="B28" s="16">
        <v>12433</v>
      </c>
      <c r="C28" s="16">
        <v>11723</v>
      </c>
      <c r="D28" s="17">
        <v>8368</v>
      </c>
      <c r="E28" s="18"/>
      <c r="F28" s="19">
        <v>0.6730475347864554</v>
      </c>
      <c r="G28" s="19">
        <v>0.71381045807387189</v>
      </c>
      <c r="H28" s="16">
        <v>3355</v>
      </c>
      <c r="I28" s="16">
        <v>4065</v>
      </c>
      <c r="J28" s="20">
        <v>710</v>
      </c>
    </row>
    <row r="29" spans="1:10" s="1" customFormat="1" ht="9" customHeight="1" x14ac:dyDescent="0.15">
      <c r="A29" s="15" t="s">
        <v>19</v>
      </c>
      <c r="B29" s="21"/>
      <c r="C29" s="21"/>
      <c r="D29" s="22"/>
      <c r="E29" s="23"/>
      <c r="F29" s="19"/>
      <c r="G29" s="19"/>
      <c r="H29" s="21" t="s">
        <v>19</v>
      </c>
      <c r="I29" s="21" t="s">
        <v>19</v>
      </c>
      <c r="J29" s="24" t="s">
        <v>19</v>
      </c>
    </row>
    <row r="30" spans="1:10" s="1" customFormat="1" ht="12" customHeight="1" x14ac:dyDescent="0.15">
      <c r="A30" s="15" t="s">
        <v>35</v>
      </c>
      <c r="B30" s="16">
        <v>48002</v>
      </c>
      <c r="C30" s="16">
        <v>56744</v>
      </c>
      <c r="D30" s="17">
        <v>38418</v>
      </c>
      <c r="E30" s="18"/>
      <c r="F30" s="19">
        <v>0.80034165243114874</v>
      </c>
      <c r="G30" s="19">
        <v>0.67704074439588324</v>
      </c>
      <c r="H30" s="16">
        <v>18326</v>
      </c>
      <c r="I30" s="16">
        <v>9584</v>
      </c>
      <c r="J30" s="20">
        <v>-8742</v>
      </c>
    </row>
    <row r="31" spans="1:10" s="1" customFormat="1" ht="12" customHeight="1" x14ac:dyDescent="0.15">
      <c r="A31" s="15" t="s">
        <v>36</v>
      </c>
      <c r="B31" s="16">
        <v>76090</v>
      </c>
      <c r="C31" s="16">
        <v>66891</v>
      </c>
      <c r="D31" s="17">
        <v>47487</v>
      </c>
      <c r="E31" s="18"/>
      <c r="F31" s="19">
        <v>0.6240898935471153</v>
      </c>
      <c r="G31" s="19">
        <v>0.7099161322150962</v>
      </c>
      <c r="H31" s="16">
        <v>19404</v>
      </c>
      <c r="I31" s="16">
        <v>28603</v>
      </c>
      <c r="J31" s="20">
        <v>9199</v>
      </c>
    </row>
    <row r="32" spans="1:10" s="1" customFormat="1" ht="12" customHeight="1" x14ac:dyDescent="0.15">
      <c r="A32" s="15" t="s">
        <v>37</v>
      </c>
      <c r="B32" s="16">
        <v>95351</v>
      </c>
      <c r="C32" s="16">
        <v>94844</v>
      </c>
      <c r="D32" s="17">
        <v>84214</v>
      </c>
      <c r="E32" s="18"/>
      <c r="F32" s="19">
        <v>0.8831999664397856</v>
      </c>
      <c r="G32" s="19">
        <v>0.88792121800008439</v>
      </c>
      <c r="H32" s="16">
        <v>10630</v>
      </c>
      <c r="I32" s="16">
        <v>11137</v>
      </c>
      <c r="J32" s="20">
        <v>507</v>
      </c>
    </row>
    <row r="33" spans="1:10" s="1" customFormat="1" ht="12" customHeight="1" x14ac:dyDescent="0.15">
      <c r="A33" s="15" t="s">
        <v>38</v>
      </c>
      <c r="B33" s="16">
        <v>49875</v>
      </c>
      <c r="C33" s="16">
        <v>53821</v>
      </c>
      <c r="D33" s="17">
        <v>39387</v>
      </c>
      <c r="E33" s="18"/>
      <c r="F33" s="19">
        <v>0.7897142857142857</v>
      </c>
      <c r="G33" s="19">
        <v>0.73181471916166552</v>
      </c>
      <c r="H33" s="16">
        <v>14434</v>
      </c>
      <c r="I33" s="16">
        <v>10488</v>
      </c>
      <c r="J33" s="20">
        <v>-3946</v>
      </c>
    </row>
    <row r="34" spans="1:10" s="1" customFormat="1" ht="12" customHeight="1" x14ac:dyDescent="0.15">
      <c r="A34" s="15" t="s">
        <v>39</v>
      </c>
      <c r="B34" s="16">
        <v>34534</v>
      </c>
      <c r="C34" s="16">
        <v>33565</v>
      </c>
      <c r="D34" s="17">
        <v>28379</v>
      </c>
      <c r="E34" s="18"/>
      <c r="F34" s="19">
        <v>0.82176985000289571</v>
      </c>
      <c r="G34" s="19">
        <v>0.84549381796514222</v>
      </c>
      <c r="H34" s="16">
        <v>5186</v>
      </c>
      <c r="I34" s="16">
        <v>6155</v>
      </c>
      <c r="J34" s="20">
        <v>969</v>
      </c>
    </row>
    <row r="35" spans="1:10" s="1" customFormat="1" ht="9" customHeight="1" x14ac:dyDescent="0.15">
      <c r="A35" s="15" t="s">
        <v>19</v>
      </c>
      <c r="B35" s="21"/>
      <c r="C35" s="21"/>
      <c r="D35" s="22"/>
      <c r="E35" s="23"/>
      <c r="F35" s="19"/>
      <c r="G35" s="19"/>
      <c r="H35" s="21" t="s">
        <v>19</v>
      </c>
      <c r="I35" s="21" t="s">
        <v>19</v>
      </c>
      <c r="J35" s="24" t="s">
        <v>19</v>
      </c>
    </row>
    <row r="36" spans="1:10" s="1" customFormat="1" ht="12" customHeight="1" x14ac:dyDescent="0.15">
      <c r="A36" s="15" t="s">
        <v>40</v>
      </c>
      <c r="B36" s="16">
        <v>61459</v>
      </c>
      <c r="C36" s="16">
        <v>56784</v>
      </c>
      <c r="D36" s="17">
        <v>47436</v>
      </c>
      <c r="E36" s="18"/>
      <c r="F36" s="19">
        <v>0.77183162758912449</v>
      </c>
      <c r="G36" s="19">
        <v>0.83537616229923928</v>
      </c>
      <c r="H36" s="16">
        <v>9348</v>
      </c>
      <c r="I36" s="16">
        <v>14023</v>
      </c>
      <c r="J36" s="20">
        <v>4675</v>
      </c>
    </row>
    <row r="37" spans="1:10" s="1" customFormat="1" ht="12" customHeight="1" x14ac:dyDescent="0.15">
      <c r="A37" s="15" t="s">
        <v>41</v>
      </c>
      <c r="B37" s="16">
        <v>8918</v>
      </c>
      <c r="C37" s="16">
        <v>8162</v>
      </c>
      <c r="D37" s="17">
        <v>6403</v>
      </c>
      <c r="E37" s="18"/>
      <c r="F37" s="19">
        <v>0.7179860955371159</v>
      </c>
      <c r="G37" s="19">
        <v>0.78448909580985049</v>
      </c>
      <c r="H37" s="16">
        <v>1759</v>
      </c>
      <c r="I37" s="16">
        <v>2515</v>
      </c>
      <c r="J37" s="20">
        <v>756</v>
      </c>
    </row>
    <row r="38" spans="1:10" s="1" customFormat="1" ht="12" customHeight="1" x14ac:dyDescent="0.15">
      <c r="A38" s="15" t="s">
        <v>42</v>
      </c>
      <c r="B38" s="16">
        <v>18201</v>
      </c>
      <c r="C38" s="16">
        <v>17713</v>
      </c>
      <c r="D38" s="17">
        <v>14422</v>
      </c>
      <c r="E38" s="18"/>
      <c r="F38" s="19">
        <v>0.79237404538212186</v>
      </c>
      <c r="G38" s="19">
        <v>0.81420425676057129</v>
      </c>
      <c r="H38" s="16">
        <v>3291</v>
      </c>
      <c r="I38" s="16">
        <v>3779</v>
      </c>
      <c r="J38" s="20">
        <v>488</v>
      </c>
    </row>
    <row r="39" spans="1:10" s="1" customFormat="1" ht="12" customHeight="1" x14ac:dyDescent="0.15">
      <c r="A39" s="15" t="s">
        <v>43</v>
      </c>
      <c r="B39" s="16">
        <v>15890</v>
      </c>
      <c r="C39" s="16">
        <v>18185</v>
      </c>
      <c r="D39" s="17">
        <v>14206</v>
      </c>
      <c r="E39" s="18"/>
      <c r="F39" s="19">
        <v>0.89402139710509754</v>
      </c>
      <c r="G39" s="19">
        <v>0.78119329117404457</v>
      </c>
      <c r="H39" s="16">
        <v>3979</v>
      </c>
      <c r="I39" s="16">
        <v>1684</v>
      </c>
      <c r="J39" s="20">
        <v>-2295</v>
      </c>
    </row>
    <row r="40" spans="1:10" s="1" customFormat="1" ht="12" customHeight="1" x14ac:dyDescent="0.15">
      <c r="A40" s="15" t="s">
        <v>44</v>
      </c>
      <c r="B40" s="16">
        <v>13761</v>
      </c>
      <c r="C40" s="16">
        <v>12571</v>
      </c>
      <c r="D40" s="17">
        <v>7029</v>
      </c>
      <c r="E40" s="18"/>
      <c r="F40" s="19">
        <v>0.51079136690647486</v>
      </c>
      <c r="G40" s="19">
        <v>0.55914406172937714</v>
      </c>
      <c r="H40" s="16">
        <v>5542</v>
      </c>
      <c r="I40" s="16">
        <v>6732</v>
      </c>
      <c r="J40" s="20">
        <v>1190</v>
      </c>
    </row>
    <row r="41" spans="1:10" s="1" customFormat="1" ht="9" customHeight="1" x14ac:dyDescent="0.15">
      <c r="A41" s="15" t="s">
        <v>19</v>
      </c>
      <c r="B41" s="21"/>
      <c r="C41" s="21"/>
      <c r="D41" s="22"/>
      <c r="E41" s="23"/>
      <c r="F41" s="19"/>
      <c r="G41" s="19"/>
      <c r="H41" s="21" t="s">
        <v>19</v>
      </c>
      <c r="I41" s="21" t="s">
        <v>19</v>
      </c>
      <c r="J41" s="24" t="s">
        <v>19</v>
      </c>
    </row>
    <row r="42" spans="1:10" s="1" customFormat="1" ht="12" customHeight="1" x14ac:dyDescent="0.15">
      <c r="A42" s="15" t="s">
        <v>45</v>
      </c>
      <c r="B42" s="16">
        <v>65607</v>
      </c>
      <c r="C42" s="16">
        <v>94844</v>
      </c>
      <c r="D42" s="17">
        <v>59969</v>
      </c>
      <c r="E42" s="18"/>
      <c r="F42" s="19">
        <v>0.91406404804365393</v>
      </c>
      <c r="G42" s="19">
        <v>0.63229091982624097</v>
      </c>
      <c r="H42" s="16">
        <v>34875</v>
      </c>
      <c r="I42" s="16">
        <v>5638</v>
      </c>
      <c r="J42" s="20">
        <v>-29237</v>
      </c>
    </row>
    <row r="43" spans="1:10" s="1" customFormat="1" ht="12" customHeight="1" x14ac:dyDescent="0.15">
      <c r="A43" s="15" t="s">
        <v>46</v>
      </c>
      <c r="B43" s="16">
        <v>20094</v>
      </c>
      <c r="C43" s="16">
        <v>19877</v>
      </c>
      <c r="D43" s="17">
        <v>16903</v>
      </c>
      <c r="E43" s="18"/>
      <c r="F43" s="19">
        <v>0.84119637702796857</v>
      </c>
      <c r="G43" s="19">
        <v>0.85037983599134681</v>
      </c>
      <c r="H43" s="16">
        <v>2974</v>
      </c>
      <c r="I43" s="16">
        <v>3191</v>
      </c>
      <c r="J43" s="20">
        <v>217</v>
      </c>
    </row>
    <row r="44" spans="1:10" s="1" customFormat="1" ht="12" customHeight="1" x14ac:dyDescent="0.15">
      <c r="A44" s="15" t="s">
        <v>47</v>
      </c>
      <c r="B44" s="16">
        <v>191958</v>
      </c>
      <c r="C44" s="16">
        <v>185923</v>
      </c>
      <c r="D44" s="17">
        <v>153169</v>
      </c>
      <c r="E44" s="18"/>
      <c r="F44" s="19">
        <v>0.79792975546734179</v>
      </c>
      <c r="G44" s="19">
        <v>0.82383029533731711</v>
      </c>
      <c r="H44" s="16">
        <v>32754</v>
      </c>
      <c r="I44" s="16">
        <v>38789</v>
      </c>
      <c r="J44" s="20">
        <v>6035</v>
      </c>
    </row>
    <row r="45" spans="1:10" s="1" customFormat="1" ht="12" customHeight="1" x14ac:dyDescent="0.15">
      <c r="A45" s="15" t="s">
        <v>48</v>
      </c>
      <c r="B45" s="16">
        <v>94267</v>
      </c>
      <c r="C45" s="16">
        <v>89821</v>
      </c>
      <c r="D45" s="17">
        <v>78229</v>
      </c>
      <c r="E45" s="18"/>
      <c r="F45" s="19">
        <v>0.82986623102464274</v>
      </c>
      <c r="G45" s="19">
        <v>0.87094332060431301</v>
      </c>
      <c r="H45" s="16">
        <v>11592</v>
      </c>
      <c r="I45" s="16">
        <v>16038</v>
      </c>
      <c r="J45" s="20">
        <v>4446</v>
      </c>
    </row>
    <row r="46" spans="1:10" s="1" customFormat="1" ht="12" customHeight="1" x14ac:dyDescent="0.15">
      <c r="A46" s="15" t="s">
        <v>49</v>
      </c>
      <c r="B46" s="16">
        <v>9034</v>
      </c>
      <c r="C46" s="16">
        <v>6077</v>
      </c>
      <c r="D46" s="17">
        <v>4446</v>
      </c>
      <c r="E46" s="18"/>
      <c r="F46" s="19">
        <v>0.49214080141686961</v>
      </c>
      <c r="G46" s="19">
        <v>0.73161099226592063</v>
      </c>
      <c r="H46" s="16">
        <v>1631</v>
      </c>
      <c r="I46" s="16">
        <v>4588</v>
      </c>
      <c r="J46" s="20">
        <v>2957</v>
      </c>
    </row>
    <row r="47" spans="1:10" s="1" customFormat="1" ht="9" customHeight="1" x14ac:dyDescent="0.15">
      <c r="A47" s="15" t="s">
        <v>19</v>
      </c>
      <c r="B47" s="21"/>
      <c r="C47" s="21"/>
      <c r="D47" s="22"/>
      <c r="E47" s="23"/>
      <c r="F47" s="19"/>
      <c r="G47" s="19"/>
      <c r="H47" s="21" t="s">
        <v>19</v>
      </c>
      <c r="I47" s="21" t="s">
        <v>19</v>
      </c>
      <c r="J47" s="24" t="s">
        <v>19</v>
      </c>
    </row>
    <row r="48" spans="1:10" s="1" customFormat="1" ht="12" customHeight="1" x14ac:dyDescent="0.15">
      <c r="A48" s="15" t="s">
        <v>50</v>
      </c>
      <c r="B48" s="16">
        <v>110404</v>
      </c>
      <c r="C48" s="16">
        <v>107587</v>
      </c>
      <c r="D48" s="17">
        <v>90886</v>
      </c>
      <c r="E48" s="18"/>
      <c r="F48" s="19">
        <v>0.82321292706785987</v>
      </c>
      <c r="G48" s="19">
        <v>0.8447674904960637</v>
      </c>
      <c r="H48" s="16">
        <v>16701</v>
      </c>
      <c r="I48" s="16">
        <v>19518</v>
      </c>
      <c r="J48" s="20">
        <v>2817</v>
      </c>
    </row>
    <row r="49" spans="1:10" s="1" customFormat="1" ht="12" customHeight="1" x14ac:dyDescent="0.15">
      <c r="A49" s="15" t="s">
        <v>51</v>
      </c>
      <c r="B49" s="16">
        <v>36821</v>
      </c>
      <c r="C49" s="16">
        <v>31918</v>
      </c>
      <c r="D49" s="17">
        <v>28157</v>
      </c>
      <c r="E49" s="18"/>
      <c r="F49" s="19">
        <v>0.76469949213763888</v>
      </c>
      <c r="G49" s="19">
        <v>0.88216680243123002</v>
      </c>
      <c r="H49" s="16">
        <v>3761</v>
      </c>
      <c r="I49" s="16">
        <v>8664</v>
      </c>
      <c r="J49" s="20">
        <v>4903</v>
      </c>
    </row>
    <row r="50" spans="1:10" s="1" customFormat="1" ht="12" customHeight="1" x14ac:dyDescent="0.15">
      <c r="A50" s="15" t="s">
        <v>52</v>
      </c>
      <c r="B50" s="16">
        <v>32765</v>
      </c>
      <c r="C50" s="16">
        <v>29126</v>
      </c>
      <c r="D50" s="17">
        <v>24067</v>
      </c>
      <c r="E50" s="18"/>
      <c r="F50" s="19">
        <v>0.734533801312376</v>
      </c>
      <c r="G50" s="19">
        <v>0.82630639291354802</v>
      </c>
      <c r="H50" s="16">
        <v>5059</v>
      </c>
      <c r="I50" s="16">
        <v>8698</v>
      </c>
      <c r="J50" s="20">
        <v>3639</v>
      </c>
    </row>
    <row r="51" spans="1:10" s="1" customFormat="1" ht="12" customHeight="1" x14ac:dyDescent="0.15">
      <c r="A51" s="15" t="s">
        <v>53</v>
      </c>
      <c r="B51" s="16">
        <v>132337</v>
      </c>
      <c r="C51" s="16">
        <v>116270</v>
      </c>
      <c r="D51" s="17">
        <v>96033</v>
      </c>
      <c r="E51" s="18"/>
      <c r="F51" s="19">
        <v>0.72567006959504898</v>
      </c>
      <c r="G51" s="19">
        <v>0.82594822396146894</v>
      </c>
      <c r="H51" s="16">
        <v>20237</v>
      </c>
      <c r="I51" s="16">
        <v>36304</v>
      </c>
      <c r="J51" s="20">
        <v>16067</v>
      </c>
    </row>
    <row r="52" spans="1:10" s="1" customFormat="1" ht="12" customHeight="1" x14ac:dyDescent="0.15">
      <c r="A52" s="15" t="s">
        <v>54</v>
      </c>
      <c r="B52" s="16">
        <v>15454</v>
      </c>
      <c r="C52" s="16">
        <v>9800</v>
      </c>
      <c r="D52" s="17">
        <v>6772</v>
      </c>
      <c r="E52" s="18"/>
      <c r="F52" s="19">
        <v>0.43820370130710495</v>
      </c>
      <c r="G52" s="19">
        <v>0.69102040816326527</v>
      </c>
      <c r="H52" s="16">
        <v>3028</v>
      </c>
      <c r="I52" s="16">
        <v>8682</v>
      </c>
      <c r="J52" s="20">
        <v>5654</v>
      </c>
    </row>
    <row r="53" spans="1:10" s="1" customFormat="1" ht="9" customHeight="1" x14ac:dyDescent="0.15">
      <c r="A53" s="15" t="s">
        <v>19</v>
      </c>
      <c r="B53" s="21"/>
      <c r="C53" s="21"/>
      <c r="D53" s="22"/>
      <c r="E53" s="23"/>
      <c r="F53" s="19"/>
      <c r="G53" s="19"/>
      <c r="H53" s="21" t="s">
        <v>19</v>
      </c>
      <c r="I53" s="21" t="s">
        <v>19</v>
      </c>
      <c r="J53" s="24" t="s">
        <v>19</v>
      </c>
    </row>
    <row r="54" spans="1:10" s="1" customFormat="1" ht="12" customHeight="1" x14ac:dyDescent="0.15">
      <c r="A54" s="15" t="s">
        <v>55</v>
      </c>
      <c r="B54" s="16">
        <v>48307</v>
      </c>
      <c r="C54" s="16">
        <v>43055</v>
      </c>
      <c r="D54" s="17">
        <v>37572</v>
      </c>
      <c r="E54" s="18"/>
      <c r="F54" s="19">
        <v>0.77777547767404309</v>
      </c>
      <c r="G54" s="19">
        <v>0.87265126001625826</v>
      </c>
      <c r="H54" s="16">
        <v>5483</v>
      </c>
      <c r="I54" s="16">
        <v>10735</v>
      </c>
      <c r="J54" s="20">
        <v>5252</v>
      </c>
    </row>
    <row r="55" spans="1:10" s="1" customFormat="1" ht="12" customHeight="1" x14ac:dyDescent="0.15">
      <c r="A55" s="15" t="s">
        <v>56</v>
      </c>
      <c r="B55" s="16">
        <v>9301</v>
      </c>
      <c r="C55" s="16">
        <v>7834</v>
      </c>
      <c r="D55" s="17">
        <v>6090</v>
      </c>
      <c r="E55" s="18"/>
      <c r="F55" s="19">
        <v>0.65476830448338885</v>
      </c>
      <c r="G55" s="19">
        <v>0.77738064845545063</v>
      </c>
      <c r="H55" s="16">
        <v>1744</v>
      </c>
      <c r="I55" s="16">
        <v>3211</v>
      </c>
      <c r="J55" s="20">
        <v>1467</v>
      </c>
    </row>
    <row r="56" spans="1:10" s="1" customFormat="1" ht="12" customHeight="1" x14ac:dyDescent="0.15">
      <c r="A56" s="15" t="s">
        <v>57</v>
      </c>
      <c r="B56" s="16">
        <v>54594</v>
      </c>
      <c r="C56" s="16">
        <v>54165</v>
      </c>
      <c r="D56" s="17">
        <v>44914</v>
      </c>
      <c r="E56" s="18"/>
      <c r="F56" s="19">
        <v>0.82269113822031725</v>
      </c>
      <c r="G56" s="19">
        <v>0.82920705252469307</v>
      </c>
      <c r="H56" s="16">
        <v>9251</v>
      </c>
      <c r="I56" s="16">
        <v>9680</v>
      </c>
      <c r="J56" s="20">
        <v>429</v>
      </c>
    </row>
    <row r="57" spans="1:10" s="1" customFormat="1" ht="12" customHeight="1" x14ac:dyDescent="0.15">
      <c r="A57" s="15" t="s">
        <v>58</v>
      </c>
      <c r="B57" s="16">
        <v>231755</v>
      </c>
      <c r="C57" s="16">
        <v>240386</v>
      </c>
      <c r="D57" s="17">
        <v>213713</v>
      </c>
      <c r="E57" s="18"/>
      <c r="F57" s="19">
        <v>0.92215054691376674</v>
      </c>
      <c r="G57" s="19">
        <v>0.88904095912407544</v>
      </c>
      <c r="H57" s="16">
        <v>26673</v>
      </c>
      <c r="I57" s="16">
        <v>18042</v>
      </c>
      <c r="J57" s="20">
        <v>-8631</v>
      </c>
    </row>
    <row r="58" spans="1:10" s="1" customFormat="1" ht="12" customHeight="1" x14ac:dyDescent="0.15">
      <c r="A58" s="15" t="s">
        <v>59</v>
      </c>
      <c r="B58" s="16">
        <v>30184</v>
      </c>
      <c r="C58" s="16">
        <v>22955</v>
      </c>
      <c r="D58" s="17">
        <v>20845</v>
      </c>
      <c r="E58" s="18"/>
      <c r="F58" s="19">
        <v>0.69059766763848396</v>
      </c>
      <c r="G58" s="19">
        <v>0.90808102809845348</v>
      </c>
      <c r="H58" s="16">
        <v>2110</v>
      </c>
      <c r="I58" s="16">
        <v>9339</v>
      </c>
      <c r="J58" s="20">
        <v>7229</v>
      </c>
    </row>
    <row r="59" spans="1:10" s="1" customFormat="1" ht="9" customHeight="1" x14ac:dyDescent="0.15">
      <c r="A59" s="15" t="s">
        <v>19</v>
      </c>
      <c r="B59" s="21"/>
      <c r="C59" s="21"/>
      <c r="D59" s="22"/>
      <c r="E59" s="23"/>
      <c r="F59" s="19"/>
      <c r="G59" s="26" t="s">
        <v>19</v>
      </c>
      <c r="H59" s="21" t="s">
        <v>19</v>
      </c>
      <c r="I59" s="21" t="s">
        <v>19</v>
      </c>
      <c r="J59" s="24" t="s">
        <v>19</v>
      </c>
    </row>
    <row r="60" spans="1:10" s="1" customFormat="1" ht="12" customHeight="1" x14ac:dyDescent="0.15">
      <c r="A60" s="15" t="s">
        <v>60</v>
      </c>
      <c r="B60" s="16">
        <v>7881</v>
      </c>
      <c r="C60" s="16">
        <v>5114</v>
      </c>
      <c r="D60" s="17">
        <v>2696</v>
      </c>
      <c r="E60" s="18"/>
      <c r="F60" s="19">
        <v>0.34208856744068011</v>
      </c>
      <c r="G60" s="19">
        <v>0.52718028940164252</v>
      </c>
      <c r="H60" s="16">
        <v>2418</v>
      </c>
      <c r="I60" s="16">
        <v>5185</v>
      </c>
      <c r="J60" s="20">
        <v>2767</v>
      </c>
    </row>
    <row r="61" spans="1:10" s="1" customFormat="1" ht="12" customHeight="1" x14ac:dyDescent="0.15">
      <c r="A61" s="15" t="s">
        <v>61</v>
      </c>
      <c r="B61" s="16">
        <v>82270</v>
      </c>
      <c r="C61" s="16">
        <v>75068</v>
      </c>
      <c r="D61" s="17">
        <v>61590</v>
      </c>
      <c r="E61" s="18"/>
      <c r="F61" s="19">
        <v>0.7486325513552935</v>
      </c>
      <c r="G61" s="19">
        <v>0.82045611978472854</v>
      </c>
      <c r="H61" s="16">
        <v>13478</v>
      </c>
      <c r="I61" s="16">
        <v>20680</v>
      </c>
      <c r="J61" s="20">
        <v>7202</v>
      </c>
    </row>
    <row r="62" spans="1:10" s="1" customFormat="1" ht="12" customHeight="1" x14ac:dyDescent="0.15">
      <c r="A62" s="15" t="s">
        <v>62</v>
      </c>
      <c r="B62" s="16">
        <v>40961</v>
      </c>
      <c r="C62" s="16">
        <v>44646</v>
      </c>
      <c r="D62" s="17">
        <v>33911</v>
      </c>
      <c r="E62" s="18"/>
      <c r="F62" s="19">
        <v>0.82788506139986817</v>
      </c>
      <c r="G62" s="19">
        <v>0.75955292747390579</v>
      </c>
      <c r="H62" s="16">
        <v>10735</v>
      </c>
      <c r="I62" s="16">
        <v>7050</v>
      </c>
      <c r="J62" s="20">
        <v>-3685</v>
      </c>
    </row>
    <row r="63" spans="1:10" s="1" customFormat="1" ht="12" customHeight="1" x14ac:dyDescent="0.15">
      <c r="A63" s="15" t="s">
        <v>63</v>
      </c>
      <c r="B63" s="16">
        <v>25018</v>
      </c>
      <c r="C63" s="16">
        <v>13928</v>
      </c>
      <c r="D63" s="17">
        <v>12141</v>
      </c>
      <c r="E63" s="18"/>
      <c r="F63" s="19">
        <v>0.48529059077464226</v>
      </c>
      <c r="G63" s="19">
        <v>0.87169730040206783</v>
      </c>
      <c r="H63" s="16">
        <v>1787</v>
      </c>
      <c r="I63" s="16">
        <v>12877</v>
      </c>
      <c r="J63" s="20">
        <v>11090</v>
      </c>
    </row>
    <row r="64" spans="1:10" s="1" customFormat="1" ht="12" customHeight="1" x14ac:dyDescent="0.15">
      <c r="A64" s="15" t="s">
        <v>64</v>
      </c>
      <c r="B64" s="16">
        <v>56570</v>
      </c>
      <c r="C64" s="16">
        <v>54482</v>
      </c>
      <c r="D64" s="17">
        <v>44951</v>
      </c>
      <c r="E64" s="18"/>
      <c r="F64" s="19">
        <v>0.794608449708326</v>
      </c>
      <c r="G64" s="19">
        <v>0.8250614881979369</v>
      </c>
      <c r="H64" s="16">
        <v>9531</v>
      </c>
      <c r="I64" s="16">
        <v>11619</v>
      </c>
      <c r="J64" s="20">
        <v>2088</v>
      </c>
    </row>
    <row r="65" spans="1:10" s="1" customFormat="1" ht="12" customHeight="1" x14ac:dyDescent="0.15">
      <c r="A65" s="15" t="s">
        <v>65</v>
      </c>
      <c r="B65" s="16">
        <v>5759</v>
      </c>
      <c r="C65" s="16">
        <v>4613</v>
      </c>
      <c r="D65" s="17">
        <v>3590</v>
      </c>
      <c r="E65" s="18"/>
      <c r="F65" s="19">
        <v>0.62337211321409969</v>
      </c>
      <c r="G65" s="19">
        <v>0.7782354216345112</v>
      </c>
      <c r="H65" s="16">
        <v>1023</v>
      </c>
      <c r="I65" s="16">
        <v>2169</v>
      </c>
      <c r="J65" s="20">
        <v>1146</v>
      </c>
    </row>
    <row r="66" spans="1:10" s="1" customFormat="1" ht="9.75" customHeight="1" x14ac:dyDescent="0.15">
      <c r="A66" s="23"/>
      <c r="B66" s="21"/>
      <c r="C66" s="21"/>
      <c r="D66" s="22"/>
      <c r="E66" s="23"/>
      <c r="F66" s="19"/>
      <c r="G66" s="19"/>
      <c r="H66" s="21" t="s">
        <v>19</v>
      </c>
      <c r="I66" s="21" t="s">
        <v>19</v>
      </c>
      <c r="J66" s="24" t="s">
        <v>19</v>
      </c>
    </row>
    <row r="67" spans="1:10" s="1" customFormat="1" ht="12" customHeight="1" x14ac:dyDescent="0.15">
      <c r="A67" s="15" t="s">
        <v>66</v>
      </c>
      <c r="B67" s="27">
        <v>3782</v>
      </c>
      <c r="C67" s="27" t="s">
        <v>67</v>
      </c>
      <c r="D67" s="28">
        <v>271</v>
      </c>
      <c r="E67" s="23" t="s">
        <v>68</v>
      </c>
      <c r="F67" s="27" t="s">
        <v>67</v>
      </c>
      <c r="G67" s="27" t="s">
        <v>67</v>
      </c>
      <c r="H67" s="16">
        <v>-271</v>
      </c>
      <c r="I67" s="27">
        <v>3511</v>
      </c>
      <c r="J67" s="20">
        <v>3782</v>
      </c>
    </row>
    <row r="68" spans="1:10" s="1" customFormat="1" ht="12" customHeight="1" thickBot="1" x14ac:dyDescent="0.2">
      <c r="A68" s="15" t="s">
        <v>69</v>
      </c>
      <c r="B68" s="27" t="s">
        <v>67</v>
      </c>
      <c r="C68" s="27">
        <v>18313</v>
      </c>
      <c r="D68" s="29" t="s">
        <v>67</v>
      </c>
      <c r="E68" s="23"/>
      <c r="F68" s="27" t="s">
        <v>67</v>
      </c>
      <c r="G68" s="27" t="s">
        <v>67</v>
      </c>
      <c r="H68" s="16">
        <v>18313</v>
      </c>
      <c r="I68" s="27" t="s">
        <v>67</v>
      </c>
      <c r="J68" s="20">
        <v>-18313</v>
      </c>
    </row>
    <row r="69" spans="1:10" s="14" customFormat="1" ht="13.5" customHeight="1" thickTop="1" x14ac:dyDescent="0.15">
      <c r="A69" s="9" t="s">
        <v>70</v>
      </c>
      <c r="B69" s="30">
        <v>51926</v>
      </c>
      <c r="C69" s="30">
        <v>53269</v>
      </c>
      <c r="D69" s="31">
        <v>51397</v>
      </c>
      <c r="E69" s="32"/>
      <c r="F69" s="33">
        <v>0.98981242537457148</v>
      </c>
      <c r="G69" s="33">
        <v>0.96485760949144905</v>
      </c>
      <c r="H69" s="30">
        <v>1872</v>
      </c>
      <c r="I69" s="30">
        <v>529</v>
      </c>
      <c r="J69" s="34">
        <v>-1343</v>
      </c>
    </row>
    <row r="70" spans="1:10" s="1" customFormat="1" ht="12.75" customHeight="1" x14ac:dyDescent="0.15">
      <c r="A70" s="15" t="s">
        <v>71</v>
      </c>
      <c r="B70" s="16">
        <v>545</v>
      </c>
      <c r="C70" s="16">
        <v>646</v>
      </c>
      <c r="D70" s="17">
        <v>545</v>
      </c>
      <c r="E70" s="23"/>
      <c r="F70" s="19">
        <v>1</v>
      </c>
      <c r="G70" s="19">
        <v>0.84365325077399378</v>
      </c>
      <c r="H70" s="16">
        <v>101</v>
      </c>
      <c r="I70" s="16">
        <v>0</v>
      </c>
      <c r="J70" s="20">
        <v>-101</v>
      </c>
    </row>
    <row r="71" spans="1:10" s="1" customFormat="1" ht="26.1" customHeight="1" x14ac:dyDescent="0.25">
      <c r="A71" s="35" t="s">
        <v>72</v>
      </c>
      <c r="B71" s="36">
        <v>700</v>
      </c>
      <c r="C71" s="36">
        <v>809</v>
      </c>
      <c r="D71" s="37">
        <v>700</v>
      </c>
      <c r="E71" s="38"/>
      <c r="F71" s="39">
        <v>1</v>
      </c>
      <c r="G71" s="39">
        <v>0.86526576019777501</v>
      </c>
      <c r="H71" s="36">
        <v>109</v>
      </c>
      <c r="I71" s="36">
        <v>0</v>
      </c>
      <c r="J71" s="40">
        <v>-109</v>
      </c>
    </row>
    <row r="72" spans="1:10" s="1" customFormat="1" ht="12" customHeight="1" x14ac:dyDescent="0.15">
      <c r="A72" s="15" t="s">
        <v>73</v>
      </c>
      <c r="B72" s="16">
        <v>961</v>
      </c>
      <c r="C72" s="16">
        <v>1074</v>
      </c>
      <c r="D72" s="17">
        <v>873</v>
      </c>
      <c r="E72" s="23"/>
      <c r="F72" s="19">
        <v>0.9084287200832466</v>
      </c>
      <c r="G72" s="19">
        <v>0.81284916201117319</v>
      </c>
      <c r="H72" s="16">
        <v>201</v>
      </c>
      <c r="I72" s="16">
        <v>88</v>
      </c>
      <c r="J72" s="20">
        <v>-113</v>
      </c>
    </row>
    <row r="73" spans="1:10" s="1" customFormat="1" ht="12" customHeight="1" x14ac:dyDescent="0.15">
      <c r="A73" s="15" t="s">
        <v>74</v>
      </c>
      <c r="B73" s="16">
        <v>349</v>
      </c>
      <c r="C73" s="16">
        <v>353</v>
      </c>
      <c r="D73" s="17">
        <v>336</v>
      </c>
      <c r="E73" s="23"/>
      <c r="F73" s="19">
        <v>0.96275071633237819</v>
      </c>
      <c r="G73" s="19">
        <v>0.95184135977337114</v>
      </c>
      <c r="H73" s="16">
        <v>17</v>
      </c>
      <c r="I73" s="16">
        <v>13</v>
      </c>
      <c r="J73" s="20">
        <v>-4</v>
      </c>
    </row>
    <row r="74" spans="1:10" s="1" customFormat="1" ht="12" customHeight="1" x14ac:dyDescent="0.15">
      <c r="A74" s="15" t="s">
        <v>75</v>
      </c>
      <c r="B74" s="16">
        <v>322</v>
      </c>
      <c r="C74" s="16">
        <v>380</v>
      </c>
      <c r="D74" s="17">
        <v>318</v>
      </c>
      <c r="E74" s="23"/>
      <c r="F74" s="19">
        <v>0.98757763975155277</v>
      </c>
      <c r="G74" s="19">
        <v>0.83684210526315794</v>
      </c>
      <c r="H74" s="16">
        <v>62</v>
      </c>
      <c r="I74" s="16">
        <v>4</v>
      </c>
      <c r="J74" s="20">
        <v>-58</v>
      </c>
    </row>
    <row r="75" spans="1:10" s="1" customFormat="1" ht="12" customHeight="1" x14ac:dyDescent="0.15">
      <c r="A75" s="15" t="s">
        <v>76</v>
      </c>
      <c r="B75" s="16">
        <v>236</v>
      </c>
      <c r="C75" s="16">
        <v>193</v>
      </c>
      <c r="D75" s="17">
        <v>176</v>
      </c>
      <c r="E75" s="23"/>
      <c r="F75" s="19">
        <v>0.74576271186440679</v>
      </c>
      <c r="G75" s="19">
        <v>0.91191709844559588</v>
      </c>
      <c r="H75" s="16">
        <v>17</v>
      </c>
      <c r="I75" s="16">
        <v>60</v>
      </c>
      <c r="J75" s="20">
        <v>43</v>
      </c>
    </row>
    <row r="76" spans="1:10" s="1" customFormat="1" ht="12" customHeight="1" x14ac:dyDescent="0.15">
      <c r="A76" s="15" t="s">
        <v>77</v>
      </c>
      <c r="B76" s="16">
        <v>48414</v>
      </c>
      <c r="C76" s="16">
        <v>49043</v>
      </c>
      <c r="D76" s="17">
        <v>48070</v>
      </c>
      <c r="E76" s="18"/>
      <c r="F76" s="19">
        <v>0.99289461725947037</v>
      </c>
      <c r="G76" s="19">
        <v>0.98016026752033925</v>
      </c>
      <c r="H76" s="16">
        <v>973</v>
      </c>
      <c r="I76" s="16">
        <v>344</v>
      </c>
      <c r="J76" s="20">
        <v>-629</v>
      </c>
    </row>
    <row r="77" spans="1:10" s="1" customFormat="1" ht="12" customHeight="1" x14ac:dyDescent="0.15">
      <c r="A77" s="15" t="s">
        <v>78</v>
      </c>
      <c r="B77" s="16">
        <v>399</v>
      </c>
      <c r="C77" s="16">
        <v>771</v>
      </c>
      <c r="D77" s="17">
        <v>379</v>
      </c>
      <c r="E77" s="23"/>
      <c r="F77" s="19">
        <v>0.94987468671679198</v>
      </c>
      <c r="G77" s="19">
        <v>0.4915693904020752</v>
      </c>
      <c r="H77" s="16">
        <v>392</v>
      </c>
      <c r="I77" s="16">
        <v>20</v>
      </c>
      <c r="J77" s="41">
        <v>-372</v>
      </c>
    </row>
    <row r="78" spans="1:10" s="1" customFormat="1" ht="9" customHeight="1" thickBot="1" x14ac:dyDescent="0.2">
      <c r="A78" s="15"/>
      <c r="B78" s="42"/>
      <c r="C78" s="42"/>
      <c r="D78" s="43"/>
      <c r="E78" s="44"/>
      <c r="F78" s="45"/>
      <c r="G78" s="45"/>
      <c r="H78" s="42"/>
      <c r="I78" s="42"/>
      <c r="J78" s="46"/>
    </row>
    <row r="79" spans="1:10" s="1" customFormat="1" ht="13.5" customHeight="1" thickTop="1" x14ac:dyDescent="0.15">
      <c r="A79" s="15" t="s">
        <v>79</v>
      </c>
      <c r="B79" s="27" t="s">
        <v>80</v>
      </c>
      <c r="C79" s="27">
        <v>74425</v>
      </c>
      <c r="D79" s="28" t="s">
        <v>80</v>
      </c>
      <c r="E79" s="27"/>
      <c r="F79" s="25" t="s">
        <v>80</v>
      </c>
      <c r="G79" s="25" t="s">
        <v>81</v>
      </c>
      <c r="H79" s="16">
        <v>74425</v>
      </c>
      <c r="I79" s="27" t="s">
        <v>80</v>
      </c>
      <c r="J79" s="20">
        <v>-74425</v>
      </c>
    </row>
    <row r="80" spans="1:10" s="1" customFormat="1" ht="12" customHeight="1" x14ac:dyDescent="0.15">
      <c r="A80" s="47" t="s">
        <v>82</v>
      </c>
      <c r="B80" s="48" t="s">
        <v>80</v>
      </c>
      <c r="C80" s="48">
        <v>9723</v>
      </c>
      <c r="D80" s="49" t="s">
        <v>80</v>
      </c>
      <c r="E80" s="48"/>
      <c r="F80" s="50" t="s">
        <v>80</v>
      </c>
      <c r="G80" s="50" t="s">
        <v>81</v>
      </c>
      <c r="H80" s="51">
        <v>9723</v>
      </c>
      <c r="I80" s="48" t="s">
        <v>80</v>
      </c>
      <c r="J80" s="52">
        <v>-9723</v>
      </c>
    </row>
    <row r="81" spans="1:10" s="1" customFormat="1" ht="12" customHeight="1" x14ac:dyDescent="0.15">
      <c r="A81" s="77" t="s">
        <v>83</v>
      </c>
      <c r="B81" s="78"/>
      <c r="C81" s="79"/>
      <c r="D81" s="79"/>
      <c r="E81" s="79"/>
      <c r="F81" s="79"/>
      <c r="G81" s="79"/>
      <c r="H81" s="79"/>
      <c r="I81" s="79"/>
      <c r="J81" s="79"/>
    </row>
    <row r="82" spans="1:10" s="1" customFormat="1" ht="24.95" customHeight="1" x14ac:dyDescent="0.15">
      <c r="A82" s="73" t="s">
        <v>84</v>
      </c>
      <c r="B82" s="74"/>
      <c r="C82" s="74"/>
      <c r="D82" s="74"/>
      <c r="E82" s="74"/>
      <c r="F82" s="74"/>
      <c r="G82" s="74"/>
      <c r="H82" s="74"/>
      <c r="I82" s="74"/>
      <c r="J82" s="74"/>
    </row>
    <row r="83" spans="1:10" s="1" customFormat="1" ht="12" customHeight="1" x14ac:dyDescent="0.15">
      <c r="A83" s="80" t="s">
        <v>85</v>
      </c>
      <c r="B83" s="81"/>
      <c r="C83" s="81"/>
      <c r="D83" s="81"/>
      <c r="E83" s="81"/>
      <c r="F83" s="81"/>
      <c r="G83" s="81"/>
      <c r="H83" s="81"/>
      <c r="I83" s="81"/>
      <c r="J83" s="81"/>
    </row>
    <row r="84" spans="1:10" s="1" customFormat="1" ht="12" customHeight="1" x14ac:dyDescent="0.15">
      <c r="A84" s="73" t="s">
        <v>86</v>
      </c>
      <c r="B84" s="74"/>
      <c r="C84" s="74"/>
      <c r="D84" s="74"/>
      <c r="E84" s="74"/>
      <c r="F84" s="74"/>
      <c r="G84" s="74"/>
      <c r="H84" s="74"/>
      <c r="I84" s="74"/>
      <c r="J84" s="74"/>
    </row>
    <row r="85" spans="1:10" s="1" customFormat="1" ht="12.75" customHeight="1" x14ac:dyDescent="0.15">
      <c r="A85" s="73" t="s">
        <v>87</v>
      </c>
      <c r="B85" s="74"/>
      <c r="C85" s="74"/>
      <c r="D85" s="74"/>
      <c r="E85" s="74"/>
      <c r="F85" s="74"/>
      <c r="G85" s="74"/>
      <c r="H85" s="74"/>
      <c r="I85" s="74"/>
      <c r="J85" s="74"/>
    </row>
    <row r="86" spans="1:10" s="1" customFormat="1" ht="26.1" customHeight="1" x14ac:dyDescent="0.15">
      <c r="A86" s="73" t="s">
        <v>88</v>
      </c>
      <c r="B86" s="74"/>
      <c r="C86" s="74"/>
      <c r="D86" s="74"/>
      <c r="E86" s="74"/>
      <c r="F86" s="74"/>
      <c r="G86" s="74"/>
      <c r="H86" s="74"/>
      <c r="I86" s="74"/>
      <c r="J86" s="74"/>
    </row>
    <row r="87" spans="1:10" s="1" customFormat="1" ht="24.75" customHeight="1" x14ac:dyDescent="0.15">
      <c r="A87" s="73" t="s">
        <v>89</v>
      </c>
      <c r="B87" s="74"/>
      <c r="C87" s="74"/>
      <c r="D87" s="74"/>
      <c r="E87" s="74"/>
      <c r="F87" s="74"/>
      <c r="G87" s="74"/>
      <c r="H87" s="74"/>
      <c r="I87" s="74"/>
      <c r="J87" s="74"/>
    </row>
    <row r="88" spans="1:10" ht="12" customHeight="1" x14ac:dyDescent="0.25">
      <c r="B88" s="53"/>
      <c r="C88" s="53"/>
      <c r="D88" s="53"/>
      <c r="E88" s="53"/>
      <c r="J88" s="54"/>
    </row>
    <row r="89" spans="1:10" ht="12" customHeight="1" x14ac:dyDescent="0.25">
      <c r="B89" s="53"/>
      <c r="C89" s="53"/>
      <c r="D89" s="53"/>
      <c r="E89" s="53"/>
      <c r="J89" s="54"/>
    </row>
    <row r="90" spans="1:10" ht="12" customHeight="1" x14ac:dyDescent="0.25">
      <c r="B90" s="53"/>
      <c r="C90" s="53"/>
      <c r="D90" s="53"/>
      <c r="E90" s="53"/>
      <c r="J90" s="54"/>
    </row>
    <row r="91" spans="1:10" ht="12" customHeight="1" x14ac:dyDescent="0.25">
      <c r="B91" s="53"/>
      <c r="C91" s="53"/>
      <c r="D91" s="53"/>
      <c r="E91" s="53"/>
      <c r="J91" s="54"/>
    </row>
    <row r="92" spans="1:10" ht="12" customHeight="1" x14ac:dyDescent="0.25">
      <c r="B92" s="53"/>
      <c r="C92" s="53"/>
      <c r="D92" s="53"/>
      <c r="E92" s="53"/>
      <c r="J92" s="54"/>
    </row>
    <row r="93" spans="1:10" ht="12" customHeight="1" x14ac:dyDescent="0.25">
      <c r="B93" s="53"/>
      <c r="C93" s="53"/>
      <c r="D93" s="53"/>
      <c r="E93" s="53"/>
      <c r="J93" s="54"/>
    </row>
    <row r="94" spans="1:10" ht="12" customHeight="1" x14ac:dyDescent="0.25">
      <c r="B94" s="53"/>
      <c r="C94" s="53"/>
      <c r="D94" s="53"/>
      <c r="E94" s="53"/>
    </row>
    <row r="95" spans="1:10" ht="12" customHeight="1" x14ac:dyDescent="0.25">
      <c r="B95" s="53"/>
      <c r="C95" s="53"/>
      <c r="D95" s="53"/>
      <c r="E95" s="53"/>
    </row>
    <row r="96" spans="1:10" ht="12" customHeight="1" x14ac:dyDescent="0.25">
      <c r="B96" s="53"/>
      <c r="C96" s="53"/>
      <c r="D96" s="53"/>
      <c r="E96" s="53"/>
    </row>
    <row r="97" spans="2:5" ht="12" customHeight="1" x14ac:dyDescent="0.25">
      <c r="B97" s="53"/>
      <c r="C97" s="53"/>
      <c r="D97" s="53"/>
      <c r="E97" s="53"/>
    </row>
    <row r="98" spans="2:5" ht="12" customHeight="1" x14ac:dyDescent="0.25">
      <c r="B98" s="53"/>
      <c r="C98" s="53"/>
      <c r="D98" s="53"/>
      <c r="E98" s="53"/>
    </row>
    <row r="99" spans="2:5" ht="12" customHeight="1" x14ac:dyDescent="0.25">
      <c r="B99" s="53"/>
      <c r="C99" s="53"/>
      <c r="D99" s="53"/>
      <c r="E99" s="53"/>
    </row>
    <row r="100" spans="2:5" ht="12" customHeight="1" x14ac:dyDescent="0.25">
      <c r="B100" s="53"/>
      <c r="C100" s="53"/>
      <c r="D100" s="53"/>
      <c r="E100" s="53"/>
    </row>
    <row r="101" spans="2:5" ht="12" customHeight="1" x14ac:dyDescent="0.25">
      <c r="B101" s="53"/>
      <c r="C101" s="53"/>
      <c r="D101" s="53"/>
      <c r="E101" s="53"/>
    </row>
    <row r="102" spans="2:5" ht="12" customHeight="1" x14ac:dyDescent="0.25">
      <c r="B102" s="53"/>
      <c r="C102" s="53"/>
      <c r="D102" s="53"/>
      <c r="E102" s="53"/>
    </row>
    <row r="103" spans="2:5" ht="12" customHeight="1" x14ac:dyDescent="0.25">
      <c r="B103" s="53"/>
      <c r="C103" s="53"/>
      <c r="D103" s="53"/>
      <c r="E103" s="53"/>
    </row>
    <row r="104" spans="2:5" ht="12" customHeight="1" x14ac:dyDescent="0.25">
      <c r="B104" s="53"/>
      <c r="C104" s="53"/>
      <c r="D104" s="53"/>
      <c r="E104" s="53"/>
    </row>
    <row r="105" spans="2:5" ht="12" customHeight="1" x14ac:dyDescent="0.25">
      <c r="B105" s="53"/>
      <c r="C105" s="53"/>
      <c r="D105" s="53"/>
      <c r="E105" s="53"/>
    </row>
  </sheetData>
  <mergeCells count="15">
    <mergeCell ref="A1:J1"/>
    <mergeCell ref="A2:A3"/>
    <mergeCell ref="B2:B3"/>
    <mergeCell ref="C2:E2"/>
    <mergeCell ref="F2:G2"/>
    <mergeCell ref="H2:J2"/>
    <mergeCell ref="D3:E3"/>
    <mergeCell ref="A86:J86"/>
    <mergeCell ref="A87:J87"/>
    <mergeCell ref="D4:E4"/>
    <mergeCell ref="A81:J81"/>
    <mergeCell ref="A82:J82"/>
    <mergeCell ref="A83:J83"/>
    <mergeCell ref="A84:J84"/>
    <mergeCell ref="A85:J85"/>
  </mergeCells>
  <pageMargins left="0.75" right="0.75" top="1" bottom="0.75" header="0.5" footer="0.5"/>
  <pageSetup scale="60" orientation="portrait" r:id="rId1"/>
  <headerFooter alignWithMargins="0">
    <oddHeader xml:space="preserve">&amp;R&amp;"Courier New,Regular"&amp;9&amp;08 &amp;A_x000D_
 Page &amp;P of &amp;N </oddHeader>
    <oddFooter>&amp;R&amp;"Courier New,Regular"&amp;9Printed: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B1" workbookViewId="0">
      <selection activeCell="K4" sqref="K4"/>
    </sheetView>
  </sheetViews>
  <sheetFormatPr defaultRowHeight="12" x14ac:dyDescent="0.15"/>
  <cols>
    <col min="1" max="1" width="39.75" bestFit="1" customWidth="1"/>
    <col min="2" max="2" width="23.375" customWidth="1"/>
    <col min="3" max="4" width="15" bestFit="1" customWidth="1"/>
    <col min="5" max="5" width="20.375" customWidth="1"/>
    <col min="6" max="6" width="19.125" customWidth="1"/>
    <col min="7" max="9" width="13" bestFit="1" customWidth="1"/>
  </cols>
  <sheetData>
    <row r="1" spans="1:9" ht="67.5" x14ac:dyDescent="0.25">
      <c r="A1" s="63" t="s">
        <v>90</v>
      </c>
      <c r="B1" s="66" t="s">
        <v>198</v>
      </c>
      <c r="C1" s="66" t="s">
        <v>142</v>
      </c>
      <c r="D1" s="67" t="s">
        <v>199</v>
      </c>
      <c r="E1" s="66" t="s">
        <v>202</v>
      </c>
      <c r="F1" s="66" t="s">
        <v>203</v>
      </c>
      <c r="G1" s="68" t="s">
        <v>10</v>
      </c>
      <c r="H1" s="68" t="s">
        <v>200</v>
      </c>
      <c r="I1" s="69" t="s">
        <v>201</v>
      </c>
    </row>
    <row r="2" spans="1:9" ht="13.5" x14ac:dyDescent="0.15">
      <c r="A2" s="6">
        <v>1</v>
      </c>
      <c r="B2" s="55">
        <v>2</v>
      </c>
      <c r="C2" s="55">
        <v>3</v>
      </c>
      <c r="D2" s="65">
        <v>4</v>
      </c>
      <c r="E2" s="55">
        <v>5</v>
      </c>
      <c r="F2" s="55">
        <v>6</v>
      </c>
      <c r="G2" s="55">
        <v>7</v>
      </c>
      <c r="H2" s="55">
        <v>8</v>
      </c>
      <c r="I2" s="8">
        <v>9</v>
      </c>
    </row>
    <row r="3" spans="1:9" ht="13.5" x14ac:dyDescent="0.15">
      <c r="A3" s="9" t="s">
        <v>91</v>
      </c>
      <c r="B3" s="56">
        <v>2990280</v>
      </c>
      <c r="C3" s="56">
        <v>2904789</v>
      </c>
      <c r="D3" s="57">
        <v>2386491</v>
      </c>
      <c r="E3" s="56">
        <v>0.79808278823387779</v>
      </c>
      <c r="F3" s="56">
        <v>0.82157120534400263</v>
      </c>
      <c r="G3" s="56">
        <v>518298</v>
      </c>
      <c r="H3" s="56">
        <v>603789</v>
      </c>
      <c r="I3" s="58">
        <v>103804</v>
      </c>
    </row>
    <row r="4" spans="1:9" ht="13.5" x14ac:dyDescent="0.15">
      <c r="A4" s="15" t="s">
        <v>92</v>
      </c>
      <c r="B4" s="59">
        <v>51975</v>
      </c>
      <c r="C4" s="59">
        <v>43246</v>
      </c>
      <c r="D4" s="60">
        <v>37115</v>
      </c>
      <c r="E4" s="59">
        <v>0.71409331409331411</v>
      </c>
      <c r="F4" s="59">
        <v>0.85822966285899271</v>
      </c>
      <c r="G4" s="59">
        <v>6131</v>
      </c>
      <c r="H4" s="59">
        <v>14860</v>
      </c>
      <c r="I4" s="61">
        <v>8729</v>
      </c>
    </row>
    <row r="5" spans="1:9" ht="13.5" x14ac:dyDescent="0.15">
      <c r="A5" s="15" t="s">
        <v>93</v>
      </c>
      <c r="B5" s="59">
        <v>4474</v>
      </c>
      <c r="C5" s="59">
        <v>5407</v>
      </c>
      <c r="D5" s="60">
        <v>3565</v>
      </c>
      <c r="E5" s="59">
        <v>0.79682610639248996</v>
      </c>
      <c r="F5" s="59">
        <v>0.65933049750323658</v>
      </c>
      <c r="G5" s="59">
        <v>1842</v>
      </c>
      <c r="H5" s="59">
        <v>909</v>
      </c>
      <c r="I5" s="61">
        <v>-933</v>
      </c>
    </row>
    <row r="6" spans="1:9" ht="13.5" x14ac:dyDescent="0.15">
      <c r="A6" s="15" t="s">
        <v>94</v>
      </c>
      <c r="B6" s="59">
        <v>79100</v>
      </c>
      <c r="C6" s="59">
        <v>54993</v>
      </c>
      <c r="D6" s="60">
        <v>49530</v>
      </c>
      <c r="E6" s="59">
        <v>0.62616940581542346</v>
      </c>
      <c r="F6" s="59">
        <v>0.90066008401069231</v>
      </c>
      <c r="G6" s="59">
        <v>5463</v>
      </c>
      <c r="H6" s="59">
        <v>29570</v>
      </c>
      <c r="I6" s="61">
        <v>24107</v>
      </c>
    </row>
    <row r="7" spans="1:9" ht="13.5" x14ac:dyDescent="0.15">
      <c r="A7" s="15" t="s">
        <v>95</v>
      </c>
      <c r="B7" s="59">
        <v>28830</v>
      </c>
      <c r="C7" s="59">
        <v>26521</v>
      </c>
      <c r="D7" s="60">
        <v>23137</v>
      </c>
      <c r="E7" s="59">
        <v>0.80253208463406178</v>
      </c>
      <c r="F7" s="59">
        <v>0.87240300139512084</v>
      </c>
      <c r="G7" s="59">
        <v>3384</v>
      </c>
      <c r="H7" s="59">
        <v>5693</v>
      </c>
      <c r="I7" s="61">
        <v>2309</v>
      </c>
    </row>
    <row r="8" spans="1:9" ht="13.5" x14ac:dyDescent="0.15">
      <c r="A8" s="15" t="s">
        <v>96</v>
      </c>
      <c r="B8" s="59">
        <v>373490</v>
      </c>
      <c r="C8" s="59">
        <v>373234</v>
      </c>
      <c r="D8" s="60">
        <v>334689</v>
      </c>
      <c r="E8" s="59">
        <v>0.89611234571206722</v>
      </c>
      <c r="F8" s="59">
        <v>0.89672698628742287</v>
      </c>
      <c r="G8" s="59">
        <v>38545</v>
      </c>
      <c r="H8" s="59">
        <v>38801</v>
      </c>
      <c r="I8" s="61">
        <v>256</v>
      </c>
    </row>
    <row r="9" spans="1:9" ht="13.5" x14ac:dyDescent="0.15">
      <c r="A9" s="15" t="s">
        <v>97</v>
      </c>
      <c r="B9" s="59">
        <v>47226</v>
      </c>
      <c r="C9" s="59">
        <v>46262</v>
      </c>
      <c r="D9" s="60">
        <v>36786</v>
      </c>
      <c r="E9" s="59">
        <v>0.77893533223224498</v>
      </c>
      <c r="F9" s="59">
        <v>0.79516665946132892</v>
      </c>
      <c r="G9" s="59">
        <v>9476</v>
      </c>
      <c r="H9" s="59">
        <v>10440</v>
      </c>
      <c r="I9" s="61">
        <v>964</v>
      </c>
    </row>
    <row r="10" spans="1:9" ht="13.5" x14ac:dyDescent="0.15">
      <c r="A10" s="15" t="s">
        <v>98</v>
      </c>
      <c r="B10" s="59">
        <v>32193</v>
      </c>
      <c r="C10" s="59">
        <v>37763</v>
      </c>
      <c r="D10" s="60">
        <v>22229</v>
      </c>
      <c r="E10" s="59">
        <v>0.69049172180287643</v>
      </c>
      <c r="F10" s="59">
        <v>0.58864496994412518</v>
      </c>
      <c r="G10" s="59">
        <v>15534</v>
      </c>
      <c r="H10" s="59">
        <v>9964</v>
      </c>
      <c r="I10" s="61">
        <v>-5570</v>
      </c>
    </row>
    <row r="11" spans="1:9" ht="13.5" x14ac:dyDescent="0.15">
      <c r="A11" s="15" t="s">
        <v>99</v>
      </c>
      <c r="B11" s="59">
        <v>9655</v>
      </c>
      <c r="C11" s="59">
        <v>8236</v>
      </c>
      <c r="D11" s="60">
        <v>5812</v>
      </c>
      <c r="E11" s="59">
        <v>0.60196789228379077</v>
      </c>
      <c r="F11" s="59">
        <v>0.7056823700825644</v>
      </c>
      <c r="G11" s="59">
        <v>2424</v>
      </c>
      <c r="H11" s="59">
        <v>3843</v>
      </c>
      <c r="I11" s="61">
        <v>1419</v>
      </c>
    </row>
    <row r="12" spans="1:9" ht="13.5" x14ac:dyDescent="0.15">
      <c r="A12" s="15" t="s">
        <v>100</v>
      </c>
      <c r="B12" s="59">
        <v>9546</v>
      </c>
      <c r="C12" s="59">
        <v>3660</v>
      </c>
      <c r="D12" s="60">
        <v>822</v>
      </c>
      <c r="E12" s="59">
        <v>8.6109365179132619E-2</v>
      </c>
      <c r="F12" s="62">
        <v>0.22459016393442624</v>
      </c>
      <c r="G12" s="59">
        <v>2838</v>
      </c>
      <c r="H12" s="59">
        <v>8724</v>
      </c>
      <c r="I12" s="61">
        <v>5886</v>
      </c>
    </row>
    <row r="13" spans="1:9" ht="13.5" x14ac:dyDescent="0.15">
      <c r="A13" s="15" t="s">
        <v>101</v>
      </c>
      <c r="B13" s="59">
        <v>165420</v>
      </c>
      <c r="C13" s="59">
        <v>155906</v>
      </c>
      <c r="D13" s="60">
        <v>138198</v>
      </c>
      <c r="E13" s="59">
        <v>0.83543706927820094</v>
      </c>
      <c r="F13" s="59">
        <v>0.88641873949687633</v>
      </c>
      <c r="G13" s="59">
        <v>17708</v>
      </c>
      <c r="H13" s="59">
        <v>27222</v>
      </c>
      <c r="I13" s="61">
        <v>9514</v>
      </c>
    </row>
    <row r="14" spans="1:9" ht="13.5" x14ac:dyDescent="0.15">
      <c r="A14" s="15" t="s">
        <v>102</v>
      </c>
      <c r="B14" s="59">
        <v>88437</v>
      </c>
      <c r="C14" s="59">
        <v>94075</v>
      </c>
      <c r="D14" s="60">
        <v>75554</v>
      </c>
      <c r="E14" s="59">
        <v>0.85432567816637828</v>
      </c>
      <c r="F14" s="59">
        <v>0.80312516609088491</v>
      </c>
      <c r="G14" s="59">
        <v>18521</v>
      </c>
      <c r="H14" s="59">
        <v>12883</v>
      </c>
      <c r="I14" s="61">
        <v>-5638</v>
      </c>
    </row>
    <row r="15" spans="1:9" ht="13.5" x14ac:dyDescent="0.15">
      <c r="A15" s="15" t="s">
        <v>103</v>
      </c>
      <c r="B15" s="59">
        <v>10271</v>
      </c>
      <c r="C15" s="59">
        <v>11785</v>
      </c>
      <c r="D15" s="60">
        <v>8223</v>
      </c>
      <c r="E15" s="59">
        <v>0.80060364132022199</v>
      </c>
      <c r="F15" s="59">
        <v>0.69775137887144678</v>
      </c>
      <c r="G15" s="59">
        <v>3562</v>
      </c>
      <c r="H15" s="59">
        <v>2048</v>
      </c>
      <c r="I15" s="61">
        <v>-1514</v>
      </c>
    </row>
    <row r="16" spans="1:9" ht="14.25" x14ac:dyDescent="0.2">
      <c r="A16" s="64" t="s">
        <v>159</v>
      </c>
      <c r="B16" s="59">
        <v>14232</v>
      </c>
      <c r="C16" s="59">
        <v>13181</v>
      </c>
      <c r="D16" s="60">
        <v>9758</v>
      </c>
      <c r="E16" s="59">
        <v>0.68563799887577292</v>
      </c>
      <c r="F16" s="59">
        <v>0.74030801911842803</v>
      </c>
      <c r="G16" s="59">
        <v>3423</v>
      </c>
      <c r="H16" s="59">
        <v>4474</v>
      </c>
      <c r="I16" s="61">
        <v>1051</v>
      </c>
    </row>
    <row r="17" spans="1:9" ht="13.5" x14ac:dyDescent="0.15">
      <c r="A17" s="15" t="s">
        <v>104</v>
      </c>
      <c r="B17" s="59">
        <v>104815</v>
      </c>
      <c r="C17" s="59">
        <v>121378</v>
      </c>
      <c r="D17" s="60">
        <v>88244</v>
      </c>
      <c r="E17" s="59">
        <v>0.84190239946572532</v>
      </c>
      <c r="F17" s="59">
        <v>0.72701807576331789</v>
      </c>
      <c r="G17" s="59">
        <v>33134</v>
      </c>
      <c r="H17" s="59">
        <v>16571</v>
      </c>
      <c r="I17" s="61">
        <v>-16563</v>
      </c>
    </row>
    <row r="18" spans="1:9" ht="13.5" x14ac:dyDescent="0.15">
      <c r="A18" s="15" t="s">
        <v>105</v>
      </c>
      <c r="B18" s="59">
        <v>72021</v>
      </c>
      <c r="C18" s="59">
        <v>63907</v>
      </c>
      <c r="D18" s="60">
        <v>55683</v>
      </c>
      <c r="E18" s="59">
        <v>0.77314949806306499</v>
      </c>
      <c r="F18" s="59">
        <v>0.87131300170560344</v>
      </c>
      <c r="G18" s="59">
        <v>8224</v>
      </c>
      <c r="H18" s="59">
        <v>16338</v>
      </c>
      <c r="I18" s="61">
        <v>8114</v>
      </c>
    </row>
    <row r="19" spans="1:9" ht="13.5" x14ac:dyDescent="0.15">
      <c r="A19" s="15" t="s">
        <v>106</v>
      </c>
      <c r="B19" s="59">
        <v>43637</v>
      </c>
      <c r="C19" s="59">
        <v>30326</v>
      </c>
      <c r="D19" s="60">
        <v>26472</v>
      </c>
      <c r="E19" s="59">
        <v>0.6066411531498499</v>
      </c>
      <c r="F19" s="59">
        <v>0.87291433093714965</v>
      </c>
      <c r="G19" s="59">
        <v>3854</v>
      </c>
      <c r="H19" s="59">
        <v>17165</v>
      </c>
      <c r="I19" s="61">
        <v>13311</v>
      </c>
    </row>
    <row r="20" spans="1:9" ht="13.5" x14ac:dyDescent="0.15">
      <c r="A20" s="15" t="s">
        <v>107</v>
      </c>
      <c r="B20" s="59">
        <v>32737</v>
      </c>
      <c r="C20" s="59">
        <v>29396</v>
      </c>
      <c r="D20" s="60">
        <v>25260</v>
      </c>
      <c r="E20" s="59">
        <v>0.77160399547912151</v>
      </c>
      <c r="F20" s="59">
        <v>0.85930058511362095</v>
      </c>
      <c r="G20" s="59">
        <v>4136</v>
      </c>
      <c r="H20" s="59">
        <v>7477</v>
      </c>
      <c r="I20" s="61">
        <v>3341</v>
      </c>
    </row>
    <row r="21" spans="1:9" ht="13.5" x14ac:dyDescent="0.15">
      <c r="A21" s="15" t="s">
        <v>108</v>
      </c>
      <c r="B21" s="59">
        <v>40401</v>
      </c>
      <c r="C21" s="59">
        <v>37616</v>
      </c>
      <c r="D21" s="60">
        <v>32443</v>
      </c>
      <c r="E21" s="59">
        <v>0.80302467760698992</v>
      </c>
      <c r="F21" s="59">
        <v>0.86247873245427475</v>
      </c>
      <c r="G21" s="59">
        <v>5173</v>
      </c>
      <c r="H21" s="59">
        <v>7958</v>
      </c>
      <c r="I21" s="61">
        <v>2785</v>
      </c>
    </row>
    <row r="22" spans="1:9" ht="13.5" x14ac:dyDescent="0.15">
      <c r="A22" s="15" t="s">
        <v>109</v>
      </c>
      <c r="B22" s="59">
        <v>42183</v>
      </c>
      <c r="C22" s="59">
        <v>41092</v>
      </c>
      <c r="D22" s="60">
        <v>36307</v>
      </c>
      <c r="E22" s="59">
        <v>0.86070217860275466</v>
      </c>
      <c r="F22" s="59">
        <v>0.88355397644310329</v>
      </c>
      <c r="G22" s="59">
        <v>4785</v>
      </c>
      <c r="H22" s="59">
        <v>5876</v>
      </c>
      <c r="I22" s="61">
        <v>1091</v>
      </c>
    </row>
    <row r="23" spans="1:9" ht="13.5" x14ac:dyDescent="0.15">
      <c r="A23" s="15" t="s">
        <v>110</v>
      </c>
      <c r="B23" s="59">
        <v>12433</v>
      </c>
      <c r="C23" s="59">
        <v>11723</v>
      </c>
      <c r="D23" s="60">
        <v>8368</v>
      </c>
      <c r="E23" s="59">
        <v>0.6730475347864554</v>
      </c>
      <c r="F23" s="59">
        <v>0.71381045807387189</v>
      </c>
      <c r="G23" s="59">
        <v>3355</v>
      </c>
      <c r="H23" s="59">
        <v>4065</v>
      </c>
      <c r="I23" s="61">
        <v>710</v>
      </c>
    </row>
    <row r="24" spans="1:9" ht="13.5" x14ac:dyDescent="0.15">
      <c r="A24" s="15" t="s">
        <v>111</v>
      </c>
      <c r="B24" s="59">
        <v>48002</v>
      </c>
      <c r="C24" s="59">
        <v>56744</v>
      </c>
      <c r="D24" s="60">
        <v>38418</v>
      </c>
      <c r="E24" s="59">
        <v>0.80034165243114874</v>
      </c>
      <c r="F24" s="59">
        <v>0.67704074439588324</v>
      </c>
      <c r="G24" s="59">
        <v>18326</v>
      </c>
      <c r="H24" s="59">
        <v>9584</v>
      </c>
      <c r="I24" s="61">
        <v>-8742</v>
      </c>
    </row>
    <row r="25" spans="1:9" ht="13.5" x14ac:dyDescent="0.15">
      <c r="A25" s="15" t="s">
        <v>112</v>
      </c>
      <c r="B25" s="59">
        <v>76090</v>
      </c>
      <c r="C25" s="59">
        <v>66891</v>
      </c>
      <c r="D25" s="60">
        <v>47487</v>
      </c>
      <c r="E25" s="59">
        <v>0.6240898935471153</v>
      </c>
      <c r="F25" s="59">
        <v>0.7099161322150962</v>
      </c>
      <c r="G25" s="59">
        <v>19404</v>
      </c>
      <c r="H25" s="59">
        <v>28603</v>
      </c>
      <c r="I25" s="61">
        <v>9199</v>
      </c>
    </row>
    <row r="26" spans="1:9" ht="13.5" x14ac:dyDescent="0.15">
      <c r="A26" s="15" t="s">
        <v>113</v>
      </c>
      <c r="B26" s="59">
        <v>95351</v>
      </c>
      <c r="C26" s="59">
        <v>94844</v>
      </c>
      <c r="D26" s="60">
        <v>84214</v>
      </c>
      <c r="E26" s="59">
        <v>0.8831999664397856</v>
      </c>
      <c r="F26" s="59">
        <v>0.88792121800008439</v>
      </c>
      <c r="G26" s="59">
        <v>10630</v>
      </c>
      <c r="H26" s="59">
        <v>11137</v>
      </c>
      <c r="I26" s="61">
        <v>507</v>
      </c>
    </row>
    <row r="27" spans="1:9" ht="13.5" x14ac:dyDescent="0.15">
      <c r="A27" s="15" t="s">
        <v>114</v>
      </c>
      <c r="B27" s="59">
        <v>49875</v>
      </c>
      <c r="C27" s="59">
        <v>53821</v>
      </c>
      <c r="D27" s="60">
        <v>39387</v>
      </c>
      <c r="E27" s="59">
        <v>0.7897142857142857</v>
      </c>
      <c r="F27" s="59">
        <v>0.73181471916166552</v>
      </c>
      <c r="G27" s="59">
        <v>14434</v>
      </c>
      <c r="H27" s="59">
        <v>10488</v>
      </c>
      <c r="I27" s="61">
        <v>-3946</v>
      </c>
    </row>
    <row r="28" spans="1:9" ht="13.5" x14ac:dyDescent="0.15">
      <c r="A28" s="15" t="s">
        <v>115</v>
      </c>
      <c r="B28" s="59">
        <v>34534</v>
      </c>
      <c r="C28" s="59">
        <v>33565</v>
      </c>
      <c r="D28" s="60">
        <v>28379</v>
      </c>
      <c r="E28" s="59">
        <v>0.82176985000289571</v>
      </c>
      <c r="F28" s="59">
        <v>0.84549381796514222</v>
      </c>
      <c r="G28" s="59">
        <v>5186</v>
      </c>
      <c r="H28" s="59">
        <v>6155</v>
      </c>
      <c r="I28" s="61">
        <v>969</v>
      </c>
    </row>
    <row r="29" spans="1:9" ht="13.5" x14ac:dyDescent="0.15">
      <c r="A29" s="15" t="s">
        <v>116</v>
      </c>
      <c r="B29" s="59">
        <v>61459</v>
      </c>
      <c r="C29" s="59">
        <v>56784</v>
      </c>
      <c r="D29" s="60">
        <v>47436</v>
      </c>
      <c r="E29" s="59">
        <v>0.77183162758912449</v>
      </c>
      <c r="F29" s="59">
        <v>0.83537616229923928</v>
      </c>
      <c r="G29" s="59">
        <v>9348</v>
      </c>
      <c r="H29" s="59">
        <v>14023</v>
      </c>
      <c r="I29" s="61">
        <v>4675</v>
      </c>
    </row>
    <row r="30" spans="1:9" ht="13.5" x14ac:dyDescent="0.15">
      <c r="A30" s="15" t="s">
        <v>117</v>
      </c>
      <c r="B30" s="59">
        <v>8918</v>
      </c>
      <c r="C30" s="59">
        <v>8162</v>
      </c>
      <c r="D30" s="60">
        <v>6403</v>
      </c>
      <c r="E30" s="59">
        <v>0.7179860955371159</v>
      </c>
      <c r="F30" s="59">
        <v>0.78448909580985049</v>
      </c>
      <c r="G30" s="59">
        <v>1759</v>
      </c>
      <c r="H30" s="59">
        <v>2515</v>
      </c>
      <c r="I30" s="61">
        <v>756</v>
      </c>
    </row>
    <row r="31" spans="1:9" ht="13.5" x14ac:dyDescent="0.15">
      <c r="A31" s="15" t="s">
        <v>118</v>
      </c>
      <c r="B31" s="59">
        <v>18201</v>
      </c>
      <c r="C31" s="59">
        <v>17713</v>
      </c>
      <c r="D31" s="60">
        <v>14422</v>
      </c>
      <c r="E31" s="59">
        <v>0.79237404538212186</v>
      </c>
      <c r="F31" s="59">
        <v>0.81420425676057129</v>
      </c>
      <c r="G31" s="59">
        <v>3291</v>
      </c>
      <c r="H31" s="59">
        <v>3779</v>
      </c>
      <c r="I31" s="61">
        <v>488</v>
      </c>
    </row>
    <row r="32" spans="1:9" ht="13.5" x14ac:dyDescent="0.15">
      <c r="A32" s="15" t="s">
        <v>119</v>
      </c>
      <c r="B32" s="59">
        <v>15890</v>
      </c>
      <c r="C32" s="59">
        <v>18185</v>
      </c>
      <c r="D32" s="60">
        <v>14206</v>
      </c>
      <c r="E32" s="59">
        <v>0.89402139710509754</v>
      </c>
      <c r="F32" s="59">
        <v>0.78119329117404457</v>
      </c>
      <c r="G32" s="59">
        <v>3979</v>
      </c>
      <c r="H32" s="59">
        <v>1684</v>
      </c>
      <c r="I32" s="61">
        <v>-2295</v>
      </c>
    </row>
    <row r="33" spans="1:9" ht="13.5" x14ac:dyDescent="0.15">
      <c r="A33" s="15" t="s">
        <v>120</v>
      </c>
      <c r="B33" s="59">
        <v>13761</v>
      </c>
      <c r="C33" s="59">
        <v>12571</v>
      </c>
      <c r="D33" s="60">
        <v>7029</v>
      </c>
      <c r="E33" s="59">
        <v>0.51079136690647486</v>
      </c>
      <c r="F33" s="59">
        <v>0.55914406172937714</v>
      </c>
      <c r="G33" s="59">
        <v>5542</v>
      </c>
      <c r="H33" s="59">
        <v>6732</v>
      </c>
      <c r="I33" s="61">
        <v>1190</v>
      </c>
    </row>
    <row r="34" spans="1:9" ht="13.5" x14ac:dyDescent="0.15">
      <c r="A34" s="15" t="s">
        <v>121</v>
      </c>
      <c r="B34" s="59">
        <v>65607</v>
      </c>
      <c r="C34" s="59">
        <v>94844</v>
      </c>
      <c r="D34" s="60">
        <v>59969</v>
      </c>
      <c r="E34" s="59">
        <v>0.91406404804365393</v>
      </c>
      <c r="F34" s="59">
        <v>0.63229091982624097</v>
      </c>
      <c r="G34" s="59">
        <v>34875</v>
      </c>
      <c r="H34" s="59">
        <v>5638</v>
      </c>
      <c r="I34" s="61">
        <v>-29237</v>
      </c>
    </row>
    <row r="35" spans="1:9" ht="13.5" x14ac:dyDescent="0.15">
      <c r="A35" s="15" t="s">
        <v>122</v>
      </c>
      <c r="B35" s="59">
        <v>20094</v>
      </c>
      <c r="C35" s="59">
        <v>19877</v>
      </c>
      <c r="D35" s="60">
        <v>16903</v>
      </c>
      <c r="E35" s="59">
        <v>0.84119637702796857</v>
      </c>
      <c r="F35" s="59">
        <v>0.85037983599134681</v>
      </c>
      <c r="G35" s="59">
        <v>2974</v>
      </c>
      <c r="H35" s="59">
        <v>3191</v>
      </c>
      <c r="I35" s="61">
        <v>217</v>
      </c>
    </row>
    <row r="36" spans="1:9" ht="13.5" x14ac:dyDescent="0.15">
      <c r="A36" s="15" t="s">
        <v>123</v>
      </c>
      <c r="B36" s="59">
        <v>191958</v>
      </c>
      <c r="C36" s="59">
        <v>185923</v>
      </c>
      <c r="D36" s="60">
        <v>153169</v>
      </c>
      <c r="E36" s="59">
        <v>0.79792975546734179</v>
      </c>
      <c r="F36" s="59">
        <v>0.82383029533731711</v>
      </c>
      <c r="G36" s="59">
        <v>32754</v>
      </c>
      <c r="H36" s="59">
        <v>38789</v>
      </c>
      <c r="I36" s="61">
        <v>6035</v>
      </c>
    </row>
    <row r="37" spans="1:9" ht="13.5" x14ac:dyDescent="0.15">
      <c r="A37" s="15" t="s">
        <v>124</v>
      </c>
      <c r="B37" s="59">
        <v>94267</v>
      </c>
      <c r="C37" s="59">
        <v>89821</v>
      </c>
      <c r="D37" s="60">
        <v>78229</v>
      </c>
      <c r="E37" s="59">
        <v>0.82986623102464274</v>
      </c>
      <c r="F37" s="59">
        <v>0.87094332060431301</v>
      </c>
      <c r="G37" s="59">
        <v>11592</v>
      </c>
      <c r="H37" s="59">
        <v>16038</v>
      </c>
      <c r="I37" s="61">
        <v>4446</v>
      </c>
    </row>
    <row r="38" spans="1:9" ht="13.5" x14ac:dyDescent="0.15">
      <c r="A38" s="15" t="s">
        <v>125</v>
      </c>
      <c r="B38" s="59">
        <v>9034</v>
      </c>
      <c r="C38" s="59">
        <v>6077</v>
      </c>
      <c r="D38" s="60">
        <v>4446</v>
      </c>
      <c r="E38" s="59">
        <v>0.49214080141686961</v>
      </c>
      <c r="F38" s="59">
        <v>0.73161099226592063</v>
      </c>
      <c r="G38" s="59">
        <v>1631</v>
      </c>
      <c r="H38" s="59">
        <v>4588</v>
      </c>
      <c r="I38" s="61">
        <v>2957</v>
      </c>
    </row>
    <row r="39" spans="1:9" ht="13.5" x14ac:dyDescent="0.15">
      <c r="A39" s="15" t="s">
        <v>126</v>
      </c>
      <c r="B39" s="59">
        <v>110404</v>
      </c>
      <c r="C39" s="59">
        <v>107587</v>
      </c>
      <c r="D39" s="60">
        <v>90886</v>
      </c>
      <c r="E39" s="59">
        <v>0.82321292706785987</v>
      </c>
      <c r="F39" s="59">
        <v>0.8447674904960637</v>
      </c>
      <c r="G39" s="59">
        <v>16701</v>
      </c>
      <c r="H39" s="59">
        <v>19518</v>
      </c>
      <c r="I39" s="61">
        <v>2817</v>
      </c>
    </row>
    <row r="40" spans="1:9" ht="13.5" x14ac:dyDescent="0.15">
      <c r="A40" s="15" t="s">
        <v>127</v>
      </c>
      <c r="B40" s="59">
        <v>36821</v>
      </c>
      <c r="C40" s="59">
        <v>31918</v>
      </c>
      <c r="D40" s="60">
        <v>28157</v>
      </c>
      <c r="E40" s="59">
        <v>0.76469949213763888</v>
      </c>
      <c r="F40" s="59">
        <v>0.88216680243123002</v>
      </c>
      <c r="G40" s="59">
        <v>3761</v>
      </c>
      <c r="H40" s="59">
        <v>8664</v>
      </c>
      <c r="I40" s="61">
        <v>4903</v>
      </c>
    </row>
    <row r="41" spans="1:9" ht="13.5" x14ac:dyDescent="0.15">
      <c r="A41" s="15" t="s">
        <v>128</v>
      </c>
      <c r="B41" s="59">
        <v>32765</v>
      </c>
      <c r="C41" s="59">
        <v>29126</v>
      </c>
      <c r="D41" s="60">
        <v>24067</v>
      </c>
      <c r="E41" s="59">
        <v>0.734533801312376</v>
      </c>
      <c r="F41" s="59">
        <v>0.82630639291354802</v>
      </c>
      <c r="G41" s="59">
        <v>5059</v>
      </c>
      <c r="H41" s="59">
        <v>8698</v>
      </c>
      <c r="I41" s="61">
        <v>3639</v>
      </c>
    </row>
    <row r="42" spans="1:9" ht="13.5" x14ac:dyDescent="0.15">
      <c r="A42" s="15" t="s">
        <v>129</v>
      </c>
      <c r="B42" s="59">
        <v>132337</v>
      </c>
      <c r="C42" s="59">
        <v>116270</v>
      </c>
      <c r="D42" s="60">
        <v>96033</v>
      </c>
      <c r="E42" s="59">
        <v>0.72567006959504898</v>
      </c>
      <c r="F42" s="59">
        <v>0.82594822396146894</v>
      </c>
      <c r="G42" s="59">
        <v>20237</v>
      </c>
      <c r="H42" s="59">
        <v>36304</v>
      </c>
      <c r="I42" s="61">
        <v>16067</v>
      </c>
    </row>
    <row r="43" spans="1:9" ht="13.5" x14ac:dyDescent="0.15">
      <c r="A43" s="15" t="s">
        <v>130</v>
      </c>
      <c r="B43" s="59">
        <v>15454</v>
      </c>
      <c r="C43" s="59">
        <v>9800</v>
      </c>
      <c r="D43" s="60">
        <v>6772</v>
      </c>
      <c r="E43" s="59">
        <v>0.43820370130710495</v>
      </c>
      <c r="F43" s="59">
        <v>0.69102040816326527</v>
      </c>
      <c r="G43" s="59">
        <v>3028</v>
      </c>
      <c r="H43" s="59">
        <v>8682</v>
      </c>
      <c r="I43" s="61">
        <v>5654</v>
      </c>
    </row>
    <row r="44" spans="1:9" ht="13.5" x14ac:dyDescent="0.15">
      <c r="A44" s="15" t="s">
        <v>131</v>
      </c>
      <c r="B44" s="59">
        <v>48307</v>
      </c>
      <c r="C44" s="59">
        <v>43055</v>
      </c>
      <c r="D44" s="60">
        <v>37572</v>
      </c>
      <c r="E44" s="59">
        <v>0.77777547767404309</v>
      </c>
      <c r="F44" s="59">
        <v>0.87265126001625826</v>
      </c>
      <c r="G44" s="59">
        <v>5483</v>
      </c>
      <c r="H44" s="59">
        <v>10735</v>
      </c>
      <c r="I44" s="61">
        <v>5252</v>
      </c>
    </row>
    <row r="45" spans="1:9" ht="13.5" x14ac:dyDescent="0.15">
      <c r="A45" s="15" t="s">
        <v>132</v>
      </c>
      <c r="B45" s="59">
        <v>9301</v>
      </c>
      <c r="C45" s="59">
        <v>7834</v>
      </c>
      <c r="D45" s="60">
        <v>6090</v>
      </c>
      <c r="E45" s="59">
        <v>0.65476830448338885</v>
      </c>
      <c r="F45" s="59">
        <v>0.77738064845545063</v>
      </c>
      <c r="G45" s="59">
        <v>1744</v>
      </c>
      <c r="H45" s="59">
        <v>3211</v>
      </c>
      <c r="I45" s="61">
        <v>1467</v>
      </c>
    </row>
    <row r="46" spans="1:9" ht="13.5" x14ac:dyDescent="0.15">
      <c r="A46" s="15" t="s">
        <v>133</v>
      </c>
      <c r="B46" s="59">
        <v>54594</v>
      </c>
      <c r="C46" s="59">
        <v>54165</v>
      </c>
      <c r="D46" s="60">
        <v>44914</v>
      </c>
      <c r="E46" s="59">
        <v>0.82269113822031725</v>
      </c>
      <c r="F46" s="59">
        <v>0.82920705252469307</v>
      </c>
      <c r="G46" s="59">
        <v>9251</v>
      </c>
      <c r="H46" s="59">
        <v>9680</v>
      </c>
      <c r="I46" s="61">
        <v>429</v>
      </c>
    </row>
    <row r="47" spans="1:9" ht="13.5" x14ac:dyDescent="0.15">
      <c r="A47" s="15" t="s">
        <v>134</v>
      </c>
      <c r="B47" s="59">
        <v>231755</v>
      </c>
      <c r="C47" s="59">
        <v>240386</v>
      </c>
      <c r="D47" s="60">
        <v>213713</v>
      </c>
      <c r="E47" s="59">
        <v>0.92215054691376674</v>
      </c>
      <c r="F47" s="59">
        <v>0.88904095912407544</v>
      </c>
      <c r="G47" s="59">
        <v>26673</v>
      </c>
      <c r="H47" s="59">
        <v>18042</v>
      </c>
      <c r="I47" s="61">
        <v>-8631</v>
      </c>
    </row>
    <row r="48" spans="1:9" ht="13.5" x14ac:dyDescent="0.15">
      <c r="A48" s="15" t="s">
        <v>135</v>
      </c>
      <c r="B48" s="59">
        <v>30184</v>
      </c>
      <c r="C48" s="59">
        <v>22955</v>
      </c>
      <c r="D48" s="60">
        <v>20845</v>
      </c>
      <c r="E48" s="59">
        <v>0.69059766763848396</v>
      </c>
      <c r="F48" s="59">
        <v>0.90808102809845348</v>
      </c>
      <c r="G48" s="59">
        <v>2110</v>
      </c>
      <c r="H48" s="59">
        <v>9339</v>
      </c>
      <c r="I48" s="61">
        <v>7229</v>
      </c>
    </row>
    <row r="49" spans="1:9" ht="13.5" x14ac:dyDescent="0.15">
      <c r="A49" s="15" t="s">
        <v>136</v>
      </c>
      <c r="B49" s="59">
        <v>7881</v>
      </c>
      <c r="C49" s="59">
        <v>5114</v>
      </c>
      <c r="D49" s="60">
        <v>2696</v>
      </c>
      <c r="E49" s="59">
        <v>0.34208856744068011</v>
      </c>
      <c r="F49" s="59">
        <v>0.52718028940164252</v>
      </c>
      <c r="G49" s="59">
        <v>2418</v>
      </c>
      <c r="H49" s="59">
        <v>5185</v>
      </c>
      <c r="I49" s="61">
        <v>2767</v>
      </c>
    </row>
    <row r="50" spans="1:9" ht="13.5" x14ac:dyDescent="0.15">
      <c r="A50" s="15" t="s">
        <v>137</v>
      </c>
      <c r="B50" s="59">
        <v>82270</v>
      </c>
      <c r="C50" s="59">
        <v>75068</v>
      </c>
      <c r="D50" s="60">
        <v>61590</v>
      </c>
      <c r="E50" s="59">
        <v>0.7486325513552935</v>
      </c>
      <c r="F50" s="59">
        <v>0.82045611978472854</v>
      </c>
      <c r="G50" s="59">
        <v>13478</v>
      </c>
      <c r="H50" s="59">
        <v>20680</v>
      </c>
      <c r="I50" s="61">
        <v>7202</v>
      </c>
    </row>
    <row r="51" spans="1:9" ht="13.5" x14ac:dyDescent="0.15">
      <c r="A51" s="15" t="s">
        <v>138</v>
      </c>
      <c r="B51" s="59">
        <v>40961</v>
      </c>
      <c r="C51" s="59">
        <v>44646</v>
      </c>
      <c r="D51" s="60">
        <v>33911</v>
      </c>
      <c r="E51" s="59">
        <v>0.82788506139986817</v>
      </c>
      <c r="F51" s="59">
        <v>0.75955292747390579</v>
      </c>
      <c r="G51" s="59">
        <v>10735</v>
      </c>
      <c r="H51" s="59">
        <v>7050</v>
      </c>
      <c r="I51" s="61">
        <v>-3685</v>
      </c>
    </row>
    <row r="52" spans="1:9" ht="13.5" x14ac:dyDescent="0.15">
      <c r="A52" s="15" t="s">
        <v>139</v>
      </c>
      <c r="B52" s="59">
        <v>25018</v>
      </c>
      <c r="C52" s="59">
        <v>13928</v>
      </c>
      <c r="D52" s="60">
        <v>12141</v>
      </c>
      <c r="E52" s="59">
        <v>0.48529059077464226</v>
      </c>
      <c r="F52" s="59">
        <v>0.87169730040206783</v>
      </c>
      <c r="G52" s="59">
        <v>1787</v>
      </c>
      <c r="H52" s="59">
        <v>12877</v>
      </c>
      <c r="I52" s="61">
        <v>11090</v>
      </c>
    </row>
    <row r="53" spans="1:9" ht="13.5" x14ac:dyDescent="0.15">
      <c r="A53" s="15" t="s">
        <v>140</v>
      </c>
      <c r="B53" s="59">
        <v>56570</v>
      </c>
      <c r="C53" s="59">
        <v>54482</v>
      </c>
      <c r="D53" s="60">
        <v>44951</v>
      </c>
      <c r="E53" s="59">
        <v>0.794608449708326</v>
      </c>
      <c r="F53" s="59">
        <v>0.8250614881979369</v>
      </c>
      <c r="G53" s="59">
        <v>9531</v>
      </c>
      <c r="H53" s="59">
        <v>11619</v>
      </c>
      <c r="I53" s="61">
        <v>2088</v>
      </c>
    </row>
    <row r="54" spans="1:9" ht="13.5" x14ac:dyDescent="0.15">
      <c r="A54" s="15" t="s">
        <v>141</v>
      </c>
      <c r="B54" s="59">
        <v>5759</v>
      </c>
      <c r="C54" s="59">
        <v>4613</v>
      </c>
      <c r="D54" s="60">
        <v>3590</v>
      </c>
      <c r="E54" s="59">
        <v>0.62337211321409969</v>
      </c>
      <c r="F54" s="59">
        <v>0.7782354216345112</v>
      </c>
      <c r="G54" s="59">
        <v>1023</v>
      </c>
      <c r="H54" s="59">
        <v>2169</v>
      </c>
      <c r="I54" s="61">
        <v>1146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selection activeCell="D18" sqref="D18"/>
    </sheetView>
  </sheetViews>
  <sheetFormatPr defaultRowHeight="12" x14ac:dyDescent="0.15"/>
  <cols>
    <col min="2" max="2" width="16.625" bestFit="1" customWidth="1"/>
    <col min="3" max="3" width="25.625" bestFit="1" customWidth="1"/>
    <col min="4" max="4" width="28.875" bestFit="1" customWidth="1"/>
    <col min="5" max="5" width="11.125" bestFit="1" customWidth="1"/>
    <col min="7" max="7" width="13" bestFit="1" customWidth="1"/>
  </cols>
  <sheetData>
    <row r="1" spans="1:7" ht="14.25" x14ac:dyDescent="0.2">
      <c r="A1" s="64" t="s">
        <v>143</v>
      </c>
      <c r="B1" s="64" t="s">
        <v>144</v>
      </c>
      <c r="C1" s="64" t="s">
        <v>204</v>
      </c>
      <c r="D1" s="64" t="s">
        <v>205</v>
      </c>
      <c r="E1" s="64" t="s">
        <v>206</v>
      </c>
    </row>
    <row r="2" spans="1:7" ht="14.25" x14ac:dyDescent="0.2">
      <c r="A2" s="64" t="s">
        <v>145</v>
      </c>
      <c r="B2" s="64" t="s">
        <v>91</v>
      </c>
      <c r="C2" s="70">
        <f>VLOOKUP($B2,Raw!$A$3:$I$54,4,FALSE)</f>
        <v>2386491</v>
      </c>
      <c r="D2" s="70">
        <f>VLOOKUP($B2,Raw!$A$3:$I$54,2,FALSE)-C2</f>
        <v>603789</v>
      </c>
      <c r="E2" s="70">
        <f>VLOOKUP($B2,Raw!$A$3:$I$54,9,FALSE)</f>
        <v>103804</v>
      </c>
    </row>
    <row r="3" spans="1:7" ht="14.25" x14ac:dyDescent="0.2">
      <c r="A3" s="64" t="s">
        <v>146</v>
      </c>
      <c r="B3" s="64" t="s">
        <v>92</v>
      </c>
      <c r="C3" s="70">
        <f>VLOOKUP($B3,Raw!$A$3:$I$54,4,FALSE)</f>
        <v>37115</v>
      </c>
      <c r="D3" s="70">
        <f>VLOOKUP($B3,Raw!$A$3:$I$54,2,FALSE)-C3</f>
        <v>14860</v>
      </c>
      <c r="E3" s="70">
        <f>VLOOKUP($B3,Raw!$A$3:$I$54,9,FALSE)</f>
        <v>8729</v>
      </c>
      <c r="G3" s="71"/>
    </row>
    <row r="4" spans="1:7" ht="14.25" x14ac:dyDescent="0.2">
      <c r="A4" s="64" t="s">
        <v>147</v>
      </c>
      <c r="B4" s="64" t="s">
        <v>93</v>
      </c>
      <c r="C4" s="70">
        <f>VLOOKUP($B4,Raw!$A$3:$I$54,4,FALSE)</f>
        <v>3565</v>
      </c>
      <c r="D4" s="70">
        <f>VLOOKUP($B4,Raw!$A$3:$I$54,2,FALSE)-C4</f>
        <v>909</v>
      </c>
      <c r="E4" s="70">
        <f>VLOOKUP($B4,Raw!$A$3:$I$54,9,FALSE)</f>
        <v>-933</v>
      </c>
    </row>
    <row r="5" spans="1:7" ht="14.25" x14ac:dyDescent="0.2">
      <c r="A5" s="64" t="s">
        <v>148</v>
      </c>
      <c r="B5" s="64" t="s">
        <v>94</v>
      </c>
      <c r="C5" s="70">
        <f>VLOOKUP($B5,Raw!$A$3:$I$54,4,FALSE)</f>
        <v>49530</v>
      </c>
      <c r="D5" s="70">
        <f>VLOOKUP($B5,Raw!$A$3:$I$54,2,FALSE)-C5</f>
        <v>29570</v>
      </c>
      <c r="E5" s="70">
        <f>VLOOKUP($B5,Raw!$A$3:$I$54,9,FALSE)</f>
        <v>24107</v>
      </c>
    </row>
    <row r="6" spans="1:7" ht="14.25" x14ac:dyDescent="0.2">
      <c r="A6" s="64" t="s">
        <v>149</v>
      </c>
      <c r="B6" s="64" t="s">
        <v>95</v>
      </c>
      <c r="C6" s="70">
        <f>VLOOKUP($B6,Raw!$A$3:$I$54,4,FALSE)</f>
        <v>23137</v>
      </c>
      <c r="D6" s="70">
        <f>VLOOKUP($B6,Raw!$A$3:$I$54,2,FALSE)-C6</f>
        <v>5693</v>
      </c>
      <c r="E6" s="70">
        <f>VLOOKUP($B6,Raw!$A$3:$I$54,9,FALSE)</f>
        <v>2309</v>
      </c>
    </row>
    <row r="7" spans="1:7" ht="14.25" x14ac:dyDescent="0.2">
      <c r="A7" s="64" t="s">
        <v>150</v>
      </c>
      <c r="B7" s="64" t="s">
        <v>96</v>
      </c>
      <c r="C7" s="70">
        <f>VLOOKUP($B7,Raw!$A$3:$I$54,4,FALSE)</f>
        <v>334689</v>
      </c>
      <c r="D7" s="70">
        <f>VLOOKUP($B7,Raw!$A$3:$I$54,2,FALSE)-C7</f>
        <v>38801</v>
      </c>
      <c r="E7" s="70">
        <f>VLOOKUP($B7,Raw!$A$3:$I$54,9,FALSE)</f>
        <v>256</v>
      </c>
    </row>
    <row r="8" spans="1:7" ht="14.25" x14ac:dyDescent="0.2">
      <c r="A8" s="64" t="s">
        <v>151</v>
      </c>
      <c r="B8" s="64" t="s">
        <v>97</v>
      </c>
      <c r="C8" s="70">
        <f>VLOOKUP($B8,Raw!$A$3:$I$54,4,FALSE)</f>
        <v>36786</v>
      </c>
      <c r="D8" s="70">
        <f>VLOOKUP($B8,Raw!$A$3:$I$54,2,FALSE)-C8</f>
        <v>10440</v>
      </c>
      <c r="E8" s="70">
        <f>VLOOKUP($B8,Raw!$A$3:$I$54,9,FALSE)</f>
        <v>964</v>
      </c>
    </row>
    <row r="9" spans="1:7" ht="14.25" x14ac:dyDescent="0.2">
      <c r="A9" s="64" t="s">
        <v>152</v>
      </c>
      <c r="B9" s="64" t="s">
        <v>98</v>
      </c>
      <c r="C9" s="70">
        <f>VLOOKUP($B9,Raw!$A$3:$I$54,4,FALSE)</f>
        <v>22229</v>
      </c>
      <c r="D9" s="70">
        <f>VLOOKUP($B9,Raw!$A$3:$I$54,2,FALSE)-C9</f>
        <v>9964</v>
      </c>
      <c r="E9" s="70">
        <f>VLOOKUP($B9,Raw!$A$3:$I$54,9,FALSE)</f>
        <v>-5570</v>
      </c>
    </row>
    <row r="10" spans="1:7" ht="14.25" x14ac:dyDescent="0.2">
      <c r="A10" s="64" t="s">
        <v>153</v>
      </c>
      <c r="B10" s="64" t="s">
        <v>99</v>
      </c>
      <c r="C10" s="70">
        <f>VLOOKUP($B10,Raw!$A$3:$I$54,4,FALSE)</f>
        <v>5812</v>
      </c>
      <c r="D10" s="70">
        <f>VLOOKUP($B10,Raw!$A$3:$I$54,2,FALSE)-C10</f>
        <v>3843</v>
      </c>
      <c r="E10" s="70">
        <f>VLOOKUP($B10,Raw!$A$3:$I$54,9,FALSE)</f>
        <v>1419</v>
      </c>
    </row>
    <row r="11" spans="1:7" ht="14.25" x14ac:dyDescent="0.2">
      <c r="A11" s="64" t="s">
        <v>154</v>
      </c>
      <c r="B11" s="64" t="s">
        <v>100</v>
      </c>
      <c r="C11" s="70">
        <f>VLOOKUP($B11,Raw!$A$3:$I$54,4,FALSE)</f>
        <v>822</v>
      </c>
      <c r="D11" s="70">
        <f>VLOOKUP($B11,Raw!$A$3:$I$54,2,FALSE)-C11</f>
        <v>8724</v>
      </c>
      <c r="E11" s="70">
        <f>VLOOKUP($B11,Raw!$A$3:$I$54,9,FALSE)</f>
        <v>5886</v>
      </c>
    </row>
    <row r="12" spans="1:7" ht="14.25" x14ac:dyDescent="0.2">
      <c r="A12" s="64" t="s">
        <v>155</v>
      </c>
      <c r="B12" s="64" t="s">
        <v>101</v>
      </c>
      <c r="C12" s="70">
        <f>VLOOKUP($B12,Raw!$A$3:$I$54,4,FALSE)</f>
        <v>138198</v>
      </c>
      <c r="D12" s="70">
        <f>VLOOKUP($B12,Raw!$A$3:$I$54,2,FALSE)-C12</f>
        <v>27222</v>
      </c>
      <c r="E12" s="70">
        <f>VLOOKUP($B12,Raw!$A$3:$I$54,9,FALSE)</f>
        <v>9514</v>
      </c>
    </row>
    <row r="13" spans="1:7" ht="14.25" x14ac:dyDescent="0.2">
      <c r="A13" s="64" t="s">
        <v>156</v>
      </c>
      <c r="B13" s="64" t="s">
        <v>102</v>
      </c>
      <c r="C13" s="70">
        <f>VLOOKUP($B13,Raw!$A$3:$I$54,4,FALSE)</f>
        <v>75554</v>
      </c>
      <c r="D13" s="70">
        <f>VLOOKUP($B13,Raw!$A$3:$I$54,2,FALSE)-C13</f>
        <v>12883</v>
      </c>
      <c r="E13" s="70">
        <f>VLOOKUP($B13,Raw!$A$3:$I$54,9,FALSE)</f>
        <v>-5638</v>
      </c>
    </row>
    <row r="14" spans="1:7" ht="14.25" x14ac:dyDescent="0.2">
      <c r="A14" s="64" t="s">
        <v>157</v>
      </c>
      <c r="B14" s="64" t="s">
        <v>103</v>
      </c>
      <c r="C14" s="70">
        <f>VLOOKUP($B14,Raw!$A$3:$I$54,4,FALSE)</f>
        <v>8223</v>
      </c>
      <c r="D14" s="70">
        <f>VLOOKUP($B14,Raw!$A$3:$I$54,2,FALSE)-C14</f>
        <v>2048</v>
      </c>
      <c r="E14" s="70">
        <f>VLOOKUP($B14,Raw!$A$3:$I$54,9,FALSE)</f>
        <v>-1514</v>
      </c>
    </row>
    <row r="15" spans="1:7" ht="14.25" x14ac:dyDescent="0.2">
      <c r="A15" s="64" t="s">
        <v>158</v>
      </c>
      <c r="B15" s="64" t="s">
        <v>159</v>
      </c>
      <c r="C15" s="70">
        <f>VLOOKUP($B15,Raw!$A$3:$I$54,4,FALSE)</f>
        <v>9758</v>
      </c>
      <c r="D15" s="70">
        <f>VLOOKUP($B15,Raw!$A$3:$I$54,2,FALSE)-C15</f>
        <v>4474</v>
      </c>
      <c r="E15" s="70">
        <f>VLOOKUP($B15,Raw!$A$3:$I$54,9,FALSE)</f>
        <v>1051</v>
      </c>
    </row>
    <row r="16" spans="1:7" ht="14.25" x14ac:dyDescent="0.2">
      <c r="A16" s="64" t="s">
        <v>160</v>
      </c>
      <c r="B16" s="64" t="s">
        <v>104</v>
      </c>
      <c r="C16" s="70">
        <f>VLOOKUP($B16,Raw!$A$3:$I$54,4,FALSE)</f>
        <v>88244</v>
      </c>
      <c r="D16" s="70">
        <f>VLOOKUP($B16,Raw!$A$3:$I$54,2,FALSE)-C16</f>
        <v>16571</v>
      </c>
      <c r="E16" s="70">
        <f>VLOOKUP($B16,Raw!$A$3:$I$54,9,FALSE)</f>
        <v>-16563</v>
      </c>
    </row>
    <row r="17" spans="1:5" ht="14.25" x14ac:dyDescent="0.2">
      <c r="A17" s="64" t="s">
        <v>161</v>
      </c>
      <c r="B17" s="64" t="s">
        <v>105</v>
      </c>
      <c r="C17" s="70">
        <f>VLOOKUP($B17,Raw!$A$3:$I$54,4,FALSE)</f>
        <v>55683</v>
      </c>
      <c r="D17" s="70">
        <f>VLOOKUP($B17,Raw!$A$3:$I$54,2,FALSE)-C17</f>
        <v>16338</v>
      </c>
      <c r="E17" s="70">
        <f>VLOOKUP($B17,Raw!$A$3:$I$54,9,FALSE)</f>
        <v>8114</v>
      </c>
    </row>
    <row r="18" spans="1:5" ht="14.25" x14ac:dyDescent="0.2">
      <c r="A18" s="64" t="s">
        <v>162</v>
      </c>
      <c r="B18" s="64" t="s">
        <v>106</v>
      </c>
      <c r="C18" s="70">
        <f>VLOOKUP($B18,Raw!$A$3:$I$54,4,FALSE)</f>
        <v>26472</v>
      </c>
      <c r="D18" s="70">
        <f>VLOOKUP($B18,Raw!$A$3:$I$54,2,FALSE)-C18</f>
        <v>17165</v>
      </c>
      <c r="E18" s="70">
        <f>VLOOKUP($B18,Raw!$A$3:$I$54,9,FALSE)</f>
        <v>13311</v>
      </c>
    </row>
    <row r="19" spans="1:5" ht="14.25" x14ac:dyDescent="0.2">
      <c r="A19" s="64" t="s">
        <v>163</v>
      </c>
      <c r="B19" s="64" t="s">
        <v>107</v>
      </c>
      <c r="C19" s="70">
        <f>VLOOKUP($B19,Raw!$A$3:$I$54,4,FALSE)</f>
        <v>25260</v>
      </c>
      <c r="D19" s="70">
        <f>VLOOKUP($B19,Raw!$A$3:$I$54,2,FALSE)-C19</f>
        <v>7477</v>
      </c>
      <c r="E19" s="70">
        <f>VLOOKUP($B19,Raw!$A$3:$I$54,9,FALSE)</f>
        <v>3341</v>
      </c>
    </row>
    <row r="20" spans="1:5" ht="14.25" x14ac:dyDescent="0.2">
      <c r="A20" s="64" t="s">
        <v>164</v>
      </c>
      <c r="B20" s="64" t="s">
        <v>108</v>
      </c>
      <c r="C20" s="70">
        <f>VLOOKUP($B20,Raw!$A$3:$I$54,4,FALSE)</f>
        <v>32443</v>
      </c>
      <c r="D20" s="70">
        <f>VLOOKUP($B20,Raw!$A$3:$I$54,2,FALSE)-C20</f>
        <v>7958</v>
      </c>
      <c r="E20" s="70">
        <f>VLOOKUP($B20,Raw!$A$3:$I$54,9,FALSE)</f>
        <v>2785</v>
      </c>
    </row>
    <row r="21" spans="1:5" ht="14.25" x14ac:dyDescent="0.2">
      <c r="A21" s="64" t="s">
        <v>165</v>
      </c>
      <c r="B21" s="64" t="s">
        <v>109</v>
      </c>
      <c r="C21" s="70">
        <f>VLOOKUP($B21,Raw!$A$3:$I$54,4,FALSE)</f>
        <v>36307</v>
      </c>
      <c r="D21" s="70">
        <f>VLOOKUP($B21,Raw!$A$3:$I$54,2,FALSE)-C21</f>
        <v>5876</v>
      </c>
      <c r="E21" s="70">
        <f>VLOOKUP($B21,Raw!$A$3:$I$54,9,FALSE)</f>
        <v>1091</v>
      </c>
    </row>
    <row r="22" spans="1:5" ht="14.25" x14ac:dyDescent="0.2">
      <c r="A22" s="64" t="s">
        <v>166</v>
      </c>
      <c r="B22" s="64" t="s">
        <v>110</v>
      </c>
      <c r="C22" s="70">
        <f>VLOOKUP($B22,Raw!$A$3:$I$54,4,FALSE)</f>
        <v>8368</v>
      </c>
      <c r="D22" s="70">
        <f>VLOOKUP($B22,Raw!$A$3:$I$54,2,FALSE)-C22</f>
        <v>4065</v>
      </c>
      <c r="E22" s="70">
        <f>VLOOKUP($B22,Raw!$A$3:$I$54,9,FALSE)</f>
        <v>710</v>
      </c>
    </row>
    <row r="23" spans="1:5" ht="14.25" x14ac:dyDescent="0.2">
      <c r="A23" s="64" t="s">
        <v>167</v>
      </c>
      <c r="B23" s="64" t="s">
        <v>111</v>
      </c>
      <c r="C23" s="70">
        <f>VLOOKUP($B23,Raw!$A$3:$I$54,4,FALSE)</f>
        <v>38418</v>
      </c>
      <c r="D23" s="70">
        <f>VLOOKUP($B23,Raw!$A$3:$I$54,2,FALSE)-C23</f>
        <v>9584</v>
      </c>
      <c r="E23" s="70">
        <f>VLOOKUP($B23,Raw!$A$3:$I$54,9,FALSE)</f>
        <v>-8742</v>
      </c>
    </row>
    <row r="24" spans="1:5" ht="14.25" x14ac:dyDescent="0.2">
      <c r="A24" s="64" t="s">
        <v>168</v>
      </c>
      <c r="B24" s="64" t="s">
        <v>112</v>
      </c>
      <c r="C24" s="70">
        <f>VLOOKUP($B24,Raw!$A$3:$I$54,4,FALSE)</f>
        <v>47487</v>
      </c>
      <c r="D24" s="70">
        <f>VLOOKUP($B24,Raw!$A$3:$I$54,2,FALSE)-C24</f>
        <v>28603</v>
      </c>
      <c r="E24" s="70">
        <f>VLOOKUP($B24,Raw!$A$3:$I$54,9,FALSE)</f>
        <v>9199</v>
      </c>
    </row>
    <row r="25" spans="1:5" ht="14.25" x14ac:dyDescent="0.2">
      <c r="A25" s="64" t="s">
        <v>169</v>
      </c>
      <c r="B25" s="64" t="s">
        <v>113</v>
      </c>
      <c r="C25" s="70">
        <f>VLOOKUP($B25,Raw!$A$3:$I$54,4,FALSE)</f>
        <v>84214</v>
      </c>
      <c r="D25" s="70">
        <f>VLOOKUP($B25,Raw!$A$3:$I$54,2,FALSE)-C25</f>
        <v>11137</v>
      </c>
      <c r="E25" s="70">
        <f>VLOOKUP($B25,Raw!$A$3:$I$54,9,FALSE)</f>
        <v>507</v>
      </c>
    </row>
    <row r="26" spans="1:5" ht="14.25" x14ac:dyDescent="0.2">
      <c r="A26" s="64" t="s">
        <v>170</v>
      </c>
      <c r="B26" s="64" t="s">
        <v>114</v>
      </c>
      <c r="C26" s="70">
        <f>VLOOKUP($B26,Raw!$A$3:$I$54,4,FALSE)</f>
        <v>39387</v>
      </c>
      <c r="D26" s="70">
        <f>VLOOKUP($B26,Raw!$A$3:$I$54,2,FALSE)-C26</f>
        <v>10488</v>
      </c>
      <c r="E26" s="70">
        <f>VLOOKUP($B26,Raw!$A$3:$I$54,9,FALSE)</f>
        <v>-3946</v>
      </c>
    </row>
    <row r="27" spans="1:5" ht="14.25" x14ac:dyDescent="0.2">
      <c r="A27" s="64" t="s">
        <v>171</v>
      </c>
      <c r="B27" s="64" t="s">
        <v>115</v>
      </c>
      <c r="C27" s="70">
        <f>VLOOKUP($B27,Raw!$A$3:$I$54,4,FALSE)</f>
        <v>28379</v>
      </c>
      <c r="D27" s="70">
        <f>VLOOKUP($B27,Raw!$A$3:$I$54,2,FALSE)-C27</f>
        <v>6155</v>
      </c>
      <c r="E27" s="70">
        <f>VLOOKUP($B27,Raw!$A$3:$I$54,9,FALSE)</f>
        <v>969</v>
      </c>
    </row>
    <row r="28" spans="1:5" ht="14.25" x14ac:dyDescent="0.2">
      <c r="A28" s="64" t="s">
        <v>172</v>
      </c>
      <c r="B28" s="64" t="s">
        <v>116</v>
      </c>
      <c r="C28" s="70">
        <f>VLOOKUP($B28,Raw!$A$3:$I$54,4,FALSE)</f>
        <v>47436</v>
      </c>
      <c r="D28" s="70">
        <f>VLOOKUP($B28,Raw!$A$3:$I$54,2,FALSE)-C28</f>
        <v>14023</v>
      </c>
      <c r="E28" s="70">
        <f>VLOOKUP($B28,Raw!$A$3:$I$54,9,FALSE)</f>
        <v>4675</v>
      </c>
    </row>
    <row r="29" spans="1:5" ht="14.25" x14ac:dyDescent="0.2">
      <c r="A29" s="64" t="s">
        <v>173</v>
      </c>
      <c r="B29" s="64" t="s">
        <v>117</v>
      </c>
      <c r="C29" s="70">
        <f>VLOOKUP($B29,Raw!$A$3:$I$54,4,FALSE)</f>
        <v>6403</v>
      </c>
      <c r="D29" s="70">
        <f>VLOOKUP($B29,Raw!$A$3:$I$54,2,FALSE)-C29</f>
        <v>2515</v>
      </c>
      <c r="E29" s="70">
        <f>VLOOKUP($B29,Raw!$A$3:$I$54,9,FALSE)</f>
        <v>756</v>
      </c>
    </row>
    <row r="30" spans="1:5" ht="14.25" x14ac:dyDescent="0.2">
      <c r="A30" s="64" t="s">
        <v>174</v>
      </c>
      <c r="B30" s="64" t="s">
        <v>118</v>
      </c>
      <c r="C30" s="70">
        <f>VLOOKUP($B30,Raw!$A$3:$I$54,4,FALSE)</f>
        <v>14422</v>
      </c>
      <c r="D30" s="70">
        <f>VLOOKUP($B30,Raw!$A$3:$I$54,2,FALSE)-C30</f>
        <v>3779</v>
      </c>
      <c r="E30" s="70">
        <f>VLOOKUP($B30,Raw!$A$3:$I$54,9,FALSE)</f>
        <v>488</v>
      </c>
    </row>
    <row r="31" spans="1:5" ht="14.25" x14ac:dyDescent="0.2">
      <c r="A31" s="64" t="s">
        <v>175</v>
      </c>
      <c r="B31" s="64" t="s">
        <v>119</v>
      </c>
      <c r="C31" s="70">
        <f>VLOOKUP($B31,Raw!$A$3:$I$54,4,FALSE)</f>
        <v>14206</v>
      </c>
      <c r="D31" s="70">
        <f>VLOOKUP($B31,Raw!$A$3:$I$54,2,FALSE)-C31</f>
        <v>1684</v>
      </c>
      <c r="E31" s="70">
        <f>VLOOKUP($B31,Raw!$A$3:$I$54,9,FALSE)</f>
        <v>-2295</v>
      </c>
    </row>
    <row r="32" spans="1:5" ht="14.25" x14ac:dyDescent="0.2">
      <c r="A32" s="64" t="s">
        <v>176</v>
      </c>
      <c r="B32" s="64" t="s">
        <v>120</v>
      </c>
      <c r="C32" s="70">
        <f>VLOOKUP($B32,Raw!$A$3:$I$54,4,FALSE)</f>
        <v>7029</v>
      </c>
      <c r="D32" s="70">
        <f>VLOOKUP($B32,Raw!$A$3:$I$54,2,FALSE)-C32</f>
        <v>6732</v>
      </c>
      <c r="E32" s="70">
        <f>VLOOKUP($B32,Raw!$A$3:$I$54,9,FALSE)</f>
        <v>1190</v>
      </c>
    </row>
    <row r="33" spans="1:5" ht="14.25" x14ac:dyDescent="0.2">
      <c r="A33" s="64" t="s">
        <v>177</v>
      </c>
      <c r="B33" s="64" t="s">
        <v>121</v>
      </c>
      <c r="C33" s="70">
        <f>VLOOKUP($B33,Raw!$A$3:$I$54,4,FALSE)</f>
        <v>59969</v>
      </c>
      <c r="D33" s="70">
        <f>VLOOKUP($B33,Raw!$A$3:$I$54,2,FALSE)-C33</f>
        <v>5638</v>
      </c>
      <c r="E33" s="70">
        <f>VLOOKUP($B33,Raw!$A$3:$I$54,9,FALSE)</f>
        <v>-29237</v>
      </c>
    </row>
    <row r="34" spans="1:5" ht="14.25" x14ac:dyDescent="0.2">
      <c r="A34" s="64" t="s">
        <v>178</v>
      </c>
      <c r="B34" s="64" t="s">
        <v>122</v>
      </c>
      <c r="C34" s="70">
        <f>VLOOKUP($B34,Raw!$A$3:$I$54,4,FALSE)</f>
        <v>16903</v>
      </c>
      <c r="D34" s="70">
        <f>VLOOKUP($B34,Raw!$A$3:$I$54,2,FALSE)-C34</f>
        <v>3191</v>
      </c>
      <c r="E34" s="70">
        <f>VLOOKUP($B34,Raw!$A$3:$I$54,9,FALSE)</f>
        <v>217</v>
      </c>
    </row>
    <row r="35" spans="1:5" ht="14.25" x14ac:dyDescent="0.2">
      <c r="A35" s="64" t="s">
        <v>179</v>
      </c>
      <c r="B35" s="64" t="s">
        <v>123</v>
      </c>
      <c r="C35" s="70">
        <f>VLOOKUP($B35,Raw!$A$3:$I$54,4,FALSE)</f>
        <v>153169</v>
      </c>
      <c r="D35" s="70">
        <f>VLOOKUP($B35,Raw!$A$3:$I$54,2,FALSE)-C35</f>
        <v>38789</v>
      </c>
      <c r="E35" s="70">
        <f>VLOOKUP($B35,Raw!$A$3:$I$54,9,FALSE)</f>
        <v>6035</v>
      </c>
    </row>
    <row r="36" spans="1:5" ht="14.25" x14ac:dyDescent="0.2">
      <c r="A36" s="64" t="s">
        <v>180</v>
      </c>
      <c r="B36" s="64" t="s">
        <v>124</v>
      </c>
      <c r="C36" s="70">
        <f>VLOOKUP($B36,Raw!$A$3:$I$54,4,FALSE)</f>
        <v>78229</v>
      </c>
      <c r="D36" s="70">
        <f>VLOOKUP($B36,Raw!$A$3:$I$54,2,FALSE)-C36</f>
        <v>16038</v>
      </c>
      <c r="E36" s="70">
        <f>VLOOKUP($B36,Raw!$A$3:$I$54,9,FALSE)</f>
        <v>4446</v>
      </c>
    </row>
    <row r="37" spans="1:5" ht="14.25" x14ac:dyDescent="0.2">
      <c r="A37" s="64" t="s">
        <v>181</v>
      </c>
      <c r="B37" s="64" t="s">
        <v>125</v>
      </c>
      <c r="C37" s="70">
        <f>VLOOKUP($B37,Raw!$A$3:$I$54,4,FALSE)</f>
        <v>4446</v>
      </c>
      <c r="D37" s="70">
        <f>VLOOKUP($B37,Raw!$A$3:$I$54,2,FALSE)-C37</f>
        <v>4588</v>
      </c>
      <c r="E37" s="70">
        <f>VLOOKUP($B37,Raw!$A$3:$I$54,9,FALSE)</f>
        <v>2957</v>
      </c>
    </row>
    <row r="38" spans="1:5" ht="14.25" x14ac:dyDescent="0.2">
      <c r="A38" s="64" t="s">
        <v>182</v>
      </c>
      <c r="B38" s="64" t="s">
        <v>126</v>
      </c>
      <c r="C38" s="70">
        <f>VLOOKUP($B38,Raw!$A$3:$I$54,4,FALSE)</f>
        <v>90886</v>
      </c>
      <c r="D38" s="70">
        <f>VLOOKUP($B38,Raw!$A$3:$I$54,2,FALSE)-C38</f>
        <v>19518</v>
      </c>
      <c r="E38" s="70">
        <f>VLOOKUP($B38,Raw!$A$3:$I$54,9,FALSE)</f>
        <v>2817</v>
      </c>
    </row>
    <row r="39" spans="1:5" ht="14.25" x14ac:dyDescent="0.2">
      <c r="A39" s="64" t="s">
        <v>183</v>
      </c>
      <c r="B39" s="64" t="s">
        <v>127</v>
      </c>
      <c r="C39" s="70">
        <f>VLOOKUP($B39,Raw!$A$3:$I$54,4,FALSE)</f>
        <v>28157</v>
      </c>
      <c r="D39" s="70">
        <f>VLOOKUP($B39,Raw!$A$3:$I$54,2,FALSE)-C39</f>
        <v>8664</v>
      </c>
      <c r="E39" s="70">
        <f>VLOOKUP($B39,Raw!$A$3:$I$54,9,FALSE)</f>
        <v>4903</v>
      </c>
    </row>
    <row r="40" spans="1:5" ht="14.25" x14ac:dyDescent="0.2">
      <c r="A40" s="64" t="s">
        <v>184</v>
      </c>
      <c r="B40" s="64" t="s">
        <v>128</v>
      </c>
      <c r="C40" s="70">
        <f>VLOOKUP($B40,Raw!$A$3:$I$54,4,FALSE)</f>
        <v>24067</v>
      </c>
      <c r="D40" s="70">
        <f>VLOOKUP($B40,Raw!$A$3:$I$54,2,FALSE)-C40</f>
        <v>8698</v>
      </c>
      <c r="E40" s="70">
        <f>VLOOKUP($B40,Raw!$A$3:$I$54,9,FALSE)</f>
        <v>3639</v>
      </c>
    </row>
    <row r="41" spans="1:5" ht="14.25" x14ac:dyDescent="0.2">
      <c r="A41" s="64" t="s">
        <v>185</v>
      </c>
      <c r="B41" s="64" t="s">
        <v>129</v>
      </c>
      <c r="C41" s="70">
        <f>VLOOKUP($B41,Raw!$A$3:$I$54,4,FALSE)</f>
        <v>96033</v>
      </c>
      <c r="D41" s="70">
        <f>VLOOKUP($B41,Raw!$A$3:$I$54,2,FALSE)-C41</f>
        <v>36304</v>
      </c>
      <c r="E41" s="70">
        <f>VLOOKUP($B41,Raw!$A$3:$I$54,9,FALSE)</f>
        <v>16067</v>
      </c>
    </row>
    <row r="42" spans="1:5" ht="14.25" x14ac:dyDescent="0.2">
      <c r="A42" s="64" t="s">
        <v>186</v>
      </c>
      <c r="B42" s="64" t="s">
        <v>130</v>
      </c>
      <c r="C42" s="70">
        <f>VLOOKUP($B42,Raw!$A$3:$I$54,4,FALSE)</f>
        <v>6772</v>
      </c>
      <c r="D42" s="70">
        <f>VLOOKUP($B42,Raw!$A$3:$I$54,2,FALSE)-C42</f>
        <v>8682</v>
      </c>
      <c r="E42" s="70">
        <f>VLOOKUP($B42,Raw!$A$3:$I$54,9,FALSE)</f>
        <v>5654</v>
      </c>
    </row>
    <row r="43" spans="1:5" ht="14.25" x14ac:dyDescent="0.2">
      <c r="A43" s="64" t="s">
        <v>187</v>
      </c>
      <c r="B43" s="64" t="s">
        <v>131</v>
      </c>
      <c r="C43" s="70">
        <f>VLOOKUP($B43,Raw!$A$3:$I$54,4,FALSE)</f>
        <v>37572</v>
      </c>
      <c r="D43" s="70">
        <f>VLOOKUP($B43,Raw!$A$3:$I$54,2,FALSE)-C43</f>
        <v>10735</v>
      </c>
      <c r="E43" s="70">
        <f>VLOOKUP($B43,Raw!$A$3:$I$54,9,FALSE)</f>
        <v>5252</v>
      </c>
    </row>
    <row r="44" spans="1:5" ht="14.25" x14ac:dyDescent="0.2">
      <c r="A44" s="64" t="s">
        <v>188</v>
      </c>
      <c r="B44" s="64" t="s">
        <v>132</v>
      </c>
      <c r="C44" s="70">
        <f>VLOOKUP($B44,Raw!$A$3:$I$54,4,FALSE)</f>
        <v>6090</v>
      </c>
      <c r="D44" s="70">
        <f>VLOOKUP($B44,Raw!$A$3:$I$54,2,FALSE)-C44</f>
        <v>3211</v>
      </c>
      <c r="E44" s="70">
        <f>VLOOKUP($B44,Raw!$A$3:$I$54,9,FALSE)</f>
        <v>1467</v>
      </c>
    </row>
    <row r="45" spans="1:5" ht="14.25" x14ac:dyDescent="0.2">
      <c r="A45" s="64" t="s">
        <v>189</v>
      </c>
      <c r="B45" s="64" t="s">
        <v>133</v>
      </c>
      <c r="C45" s="70">
        <f>VLOOKUP($B45,Raw!$A$3:$I$54,4,FALSE)</f>
        <v>44914</v>
      </c>
      <c r="D45" s="70">
        <f>VLOOKUP($B45,Raw!$A$3:$I$54,2,FALSE)-C45</f>
        <v>9680</v>
      </c>
      <c r="E45" s="70">
        <f>VLOOKUP($B45,Raw!$A$3:$I$54,9,FALSE)</f>
        <v>429</v>
      </c>
    </row>
    <row r="46" spans="1:5" ht="14.25" x14ac:dyDescent="0.2">
      <c r="A46" s="64" t="s">
        <v>190</v>
      </c>
      <c r="B46" s="64" t="s">
        <v>134</v>
      </c>
      <c r="C46" s="70">
        <f>VLOOKUP($B46,Raw!$A$3:$I$54,4,FALSE)</f>
        <v>213713</v>
      </c>
      <c r="D46" s="70">
        <f>VLOOKUP($B46,Raw!$A$3:$I$54,2,FALSE)-C46</f>
        <v>18042</v>
      </c>
      <c r="E46" s="70">
        <f>VLOOKUP($B46,Raw!$A$3:$I$54,9,FALSE)</f>
        <v>-8631</v>
      </c>
    </row>
    <row r="47" spans="1:5" ht="14.25" x14ac:dyDescent="0.2">
      <c r="A47" s="64" t="s">
        <v>191</v>
      </c>
      <c r="B47" s="64" t="s">
        <v>135</v>
      </c>
      <c r="C47" s="70">
        <f>VLOOKUP($B47,Raw!$A$3:$I$54,4,FALSE)</f>
        <v>20845</v>
      </c>
      <c r="D47" s="70">
        <f>VLOOKUP($B47,Raw!$A$3:$I$54,2,FALSE)-C47</f>
        <v>9339</v>
      </c>
      <c r="E47" s="70">
        <f>VLOOKUP($B47,Raw!$A$3:$I$54,9,FALSE)</f>
        <v>7229</v>
      </c>
    </row>
    <row r="48" spans="1:5" ht="14.25" x14ac:dyDescent="0.2">
      <c r="A48" s="64" t="s">
        <v>192</v>
      </c>
      <c r="B48" s="64" t="s">
        <v>136</v>
      </c>
      <c r="C48" s="70">
        <f>VLOOKUP($B48,Raw!$A$3:$I$54,4,FALSE)</f>
        <v>2696</v>
      </c>
      <c r="D48" s="70">
        <f>VLOOKUP($B48,Raw!$A$3:$I$54,2,FALSE)-C48</f>
        <v>5185</v>
      </c>
      <c r="E48" s="70">
        <f>VLOOKUP($B48,Raw!$A$3:$I$54,9,FALSE)</f>
        <v>2767</v>
      </c>
    </row>
    <row r="49" spans="1:5" ht="14.25" x14ac:dyDescent="0.2">
      <c r="A49" s="64" t="s">
        <v>193</v>
      </c>
      <c r="B49" s="64" t="s">
        <v>137</v>
      </c>
      <c r="C49" s="70">
        <f>VLOOKUP($B49,Raw!$A$3:$I$54,4,FALSE)</f>
        <v>61590</v>
      </c>
      <c r="D49" s="70">
        <f>VLOOKUP($B49,Raw!$A$3:$I$54,2,FALSE)-C49</f>
        <v>20680</v>
      </c>
      <c r="E49" s="70">
        <f>VLOOKUP($B49,Raw!$A$3:$I$54,9,FALSE)</f>
        <v>7202</v>
      </c>
    </row>
    <row r="50" spans="1:5" ht="14.25" x14ac:dyDescent="0.2">
      <c r="A50" s="64" t="s">
        <v>194</v>
      </c>
      <c r="B50" s="64" t="s">
        <v>138</v>
      </c>
      <c r="C50" s="70">
        <f>VLOOKUP($B50,Raw!$A$3:$I$54,4,FALSE)</f>
        <v>33911</v>
      </c>
      <c r="D50" s="70">
        <f>VLOOKUP($B50,Raw!$A$3:$I$54,2,FALSE)-C50</f>
        <v>7050</v>
      </c>
      <c r="E50" s="70">
        <f>VLOOKUP($B50,Raw!$A$3:$I$54,9,FALSE)</f>
        <v>-3685</v>
      </c>
    </row>
    <row r="51" spans="1:5" ht="14.25" x14ac:dyDescent="0.2">
      <c r="A51" s="64" t="s">
        <v>195</v>
      </c>
      <c r="B51" s="64" t="s">
        <v>139</v>
      </c>
      <c r="C51" s="70">
        <f>VLOOKUP($B51,Raw!$A$3:$I$54,4,FALSE)</f>
        <v>12141</v>
      </c>
      <c r="D51" s="70">
        <f>VLOOKUP($B51,Raw!$A$3:$I$54,2,FALSE)-C51</f>
        <v>12877</v>
      </c>
      <c r="E51" s="70">
        <f>VLOOKUP($B51,Raw!$A$3:$I$54,9,FALSE)</f>
        <v>11090</v>
      </c>
    </row>
    <row r="52" spans="1:5" ht="14.25" x14ac:dyDescent="0.2">
      <c r="A52" s="64" t="s">
        <v>196</v>
      </c>
      <c r="B52" s="64" t="s">
        <v>140</v>
      </c>
      <c r="C52" s="70">
        <f>VLOOKUP($B52,Raw!$A$3:$I$54,4,FALSE)</f>
        <v>44951</v>
      </c>
      <c r="D52" s="70">
        <f>VLOOKUP($B52,Raw!$A$3:$I$54,2,FALSE)-C52</f>
        <v>11619</v>
      </c>
      <c r="E52" s="70">
        <f>VLOOKUP($B52,Raw!$A$3:$I$54,9,FALSE)</f>
        <v>2088</v>
      </c>
    </row>
    <row r="53" spans="1:5" ht="14.25" x14ac:dyDescent="0.2">
      <c r="A53" s="64" t="s">
        <v>197</v>
      </c>
      <c r="B53" s="64" t="s">
        <v>141</v>
      </c>
      <c r="C53" s="70">
        <f>VLOOKUP($B53,Raw!$A$3:$I$54,4,FALSE)</f>
        <v>3590</v>
      </c>
      <c r="D53" s="70">
        <f>VLOOKUP($B53,Raw!$A$3:$I$54,2,FALSE)-C53</f>
        <v>2169</v>
      </c>
      <c r="E53" s="70">
        <f>VLOOKUP($B53,Raw!$A$3:$I$54,9,FALSE)</f>
        <v>1146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workbookViewId="0">
      <selection activeCell="F5" sqref="F5"/>
    </sheetView>
  </sheetViews>
  <sheetFormatPr defaultRowHeight="12" x14ac:dyDescent="0.15"/>
  <cols>
    <col min="2" max="2" width="16.625" bestFit="1" customWidth="1"/>
    <col min="3" max="3" width="14.625" bestFit="1" customWidth="1"/>
    <col min="4" max="4" width="13" bestFit="1" customWidth="1"/>
    <col min="5" max="5" width="17.375" bestFit="1" customWidth="1"/>
    <col min="6" max="6" width="16" bestFit="1" customWidth="1"/>
  </cols>
  <sheetData>
    <row r="1" spans="1:6" ht="14.25" x14ac:dyDescent="0.2">
      <c r="A1" s="64" t="s">
        <v>143</v>
      </c>
      <c r="B1" s="64" t="s">
        <v>144</v>
      </c>
      <c r="C1" s="64" t="s">
        <v>207</v>
      </c>
      <c r="D1" s="64" t="s">
        <v>208</v>
      </c>
      <c r="E1" s="64" t="s">
        <v>209</v>
      </c>
    </row>
    <row r="2" spans="1:6" ht="14.25" x14ac:dyDescent="0.2">
      <c r="A2" s="64" t="s">
        <v>145</v>
      </c>
      <c r="B2" s="64" t="s">
        <v>91</v>
      </c>
      <c r="C2" s="70">
        <f>VLOOKUP($B2,'[1]18-24'!$B$2:$J$53,9,FALSE)</f>
        <v>31359915</v>
      </c>
      <c r="D2" s="70">
        <f>VLOOKUP($B2,'Net Migration'!$B$2:$E$53,4,FALSE)</f>
        <v>103804</v>
      </c>
      <c r="E2" s="72">
        <f>C2+D2</f>
        <v>31463719</v>
      </c>
      <c r="F2" s="71"/>
    </row>
    <row r="3" spans="1:6" ht="14.25" x14ac:dyDescent="0.2">
      <c r="A3" s="64" t="s">
        <v>146</v>
      </c>
      <c r="B3" s="64" t="s">
        <v>92</v>
      </c>
      <c r="C3" s="70">
        <f>VLOOKUP($B3,'[1]18-24'!$B$2:$J$53,9,FALSE)</f>
        <v>484941</v>
      </c>
      <c r="D3" s="70">
        <f>VLOOKUP($B3,'Net Migration'!$B$2:$E$53,4,FALSE)</f>
        <v>8729</v>
      </c>
      <c r="E3" s="72">
        <f t="shared" ref="E3:E53" si="0">C3+D3</f>
        <v>493670</v>
      </c>
    </row>
    <row r="4" spans="1:6" ht="14.25" x14ac:dyDescent="0.2">
      <c r="A4" s="64" t="s">
        <v>147</v>
      </c>
      <c r="B4" s="64" t="s">
        <v>93</v>
      </c>
      <c r="C4" s="70">
        <f>VLOOKUP($B4,'[1]18-24'!$B$2:$J$53,9,FALSE)</f>
        <v>79667</v>
      </c>
      <c r="D4" s="70">
        <f>VLOOKUP($B4,'Net Migration'!$B$2:$E$53,4,FALSE)</f>
        <v>-933</v>
      </c>
      <c r="E4" s="72">
        <f t="shared" si="0"/>
        <v>78734</v>
      </c>
    </row>
    <row r="5" spans="1:6" ht="14.25" x14ac:dyDescent="0.2">
      <c r="A5" s="64" t="s">
        <v>148</v>
      </c>
      <c r="B5" s="64" t="s">
        <v>94</v>
      </c>
      <c r="C5" s="70">
        <f>VLOOKUP($B5,'[1]18-24'!$B$2:$J$53,9,FALSE)</f>
        <v>652951</v>
      </c>
      <c r="D5" s="70">
        <f>VLOOKUP($B5,'Net Migration'!$B$2:$E$53,4,FALSE)</f>
        <v>24107</v>
      </c>
      <c r="E5" s="72">
        <f t="shared" si="0"/>
        <v>677058</v>
      </c>
    </row>
    <row r="6" spans="1:6" ht="14.25" x14ac:dyDescent="0.2">
      <c r="A6" s="64" t="s">
        <v>149</v>
      </c>
      <c r="B6" s="64" t="s">
        <v>95</v>
      </c>
      <c r="C6" s="70">
        <f>VLOOKUP($B6,'[1]18-24'!$B$2:$J$53,9,FALSE)</f>
        <v>286692</v>
      </c>
      <c r="D6" s="70">
        <f>VLOOKUP($B6,'Net Migration'!$B$2:$E$53,4,FALSE)</f>
        <v>2309</v>
      </c>
      <c r="E6" s="72">
        <f t="shared" si="0"/>
        <v>289001</v>
      </c>
    </row>
    <row r="7" spans="1:6" ht="14.25" x14ac:dyDescent="0.2">
      <c r="A7" s="64" t="s">
        <v>150</v>
      </c>
      <c r="B7" s="64" t="s">
        <v>96</v>
      </c>
      <c r="C7" s="70">
        <f>VLOOKUP($B7,'[1]18-24'!$B$2:$J$53,9,FALSE)</f>
        <v>4021243</v>
      </c>
      <c r="D7" s="70">
        <f>VLOOKUP($B7,'Net Migration'!$B$2:$E$53,4,FALSE)</f>
        <v>256</v>
      </c>
      <c r="E7" s="72">
        <f t="shared" si="0"/>
        <v>4021499</v>
      </c>
    </row>
    <row r="8" spans="1:6" ht="14.25" x14ac:dyDescent="0.2">
      <c r="A8" s="64" t="s">
        <v>151</v>
      </c>
      <c r="B8" s="64" t="s">
        <v>97</v>
      </c>
      <c r="C8" s="70">
        <f>VLOOKUP($B8,'[1]18-24'!$B$2:$J$53,9,FALSE)</f>
        <v>506670</v>
      </c>
      <c r="D8" s="70">
        <f>VLOOKUP($B8,'Net Migration'!$B$2:$E$53,4,FALSE)</f>
        <v>964</v>
      </c>
      <c r="E8" s="72">
        <f t="shared" si="0"/>
        <v>507634</v>
      </c>
    </row>
    <row r="9" spans="1:6" ht="14.25" x14ac:dyDescent="0.2">
      <c r="A9" s="64" t="s">
        <v>152</v>
      </c>
      <c r="B9" s="64" t="s">
        <v>98</v>
      </c>
      <c r="C9" s="70">
        <f>VLOOKUP($B9,'[1]18-24'!$B$2:$J$53,9,FALSE)</f>
        <v>337068</v>
      </c>
      <c r="D9" s="70">
        <f>VLOOKUP($B9,'Net Migration'!$B$2:$E$53,4,FALSE)</f>
        <v>-5570</v>
      </c>
      <c r="E9" s="72">
        <f t="shared" si="0"/>
        <v>331498</v>
      </c>
    </row>
    <row r="10" spans="1:6" ht="14.25" x14ac:dyDescent="0.2">
      <c r="A10" s="64" t="s">
        <v>153</v>
      </c>
      <c r="B10" s="64" t="s">
        <v>99</v>
      </c>
      <c r="C10" s="70">
        <f>VLOOKUP($B10,'[1]18-24'!$B$2:$J$53,9,FALSE)</f>
        <v>93661</v>
      </c>
      <c r="D10" s="70">
        <f>VLOOKUP($B10,'Net Migration'!$B$2:$E$53,4,FALSE)</f>
        <v>1419</v>
      </c>
      <c r="E10" s="72">
        <f t="shared" si="0"/>
        <v>95080</v>
      </c>
    </row>
    <row r="11" spans="1:6" ht="14.25" x14ac:dyDescent="0.2">
      <c r="A11" s="64" t="s">
        <v>154</v>
      </c>
      <c r="B11" s="64" t="s">
        <v>100</v>
      </c>
      <c r="C11" s="70">
        <f>VLOOKUP($B11,'[1]18-24'!$B$2:$J$53,9,FALSE)</f>
        <v>82492</v>
      </c>
      <c r="D11" s="70">
        <f>VLOOKUP($B11,'Net Migration'!$B$2:$E$53,4,FALSE)</f>
        <v>5886</v>
      </c>
      <c r="E11" s="72">
        <f t="shared" si="0"/>
        <v>88378</v>
      </c>
    </row>
    <row r="12" spans="1:6" ht="14.25" x14ac:dyDescent="0.2">
      <c r="A12" s="64" t="s">
        <v>155</v>
      </c>
      <c r="B12" s="64" t="s">
        <v>101</v>
      </c>
      <c r="C12" s="70">
        <f>VLOOKUP($B12,'[1]18-24'!$B$2:$J$53,9,FALSE)</f>
        <v>1790985</v>
      </c>
      <c r="D12" s="70">
        <f>VLOOKUP($B12,'Net Migration'!$B$2:$E$53,4,FALSE)</f>
        <v>9514</v>
      </c>
      <c r="E12" s="72">
        <f t="shared" si="0"/>
        <v>1800499</v>
      </c>
    </row>
    <row r="13" spans="1:6" ht="14.25" x14ac:dyDescent="0.2">
      <c r="A13" s="64" t="s">
        <v>156</v>
      </c>
      <c r="B13" s="64" t="s">
        <v>102</v>
      </c>
      <c r="C13" s="70">
        <f>VLOOKUP($B13,'[1]18-24'!$B$2:$J$53,9,FALSE)</f>
        <v>1016282</v>
      </c>
      <c r="D13" s="70">
        <f>VLOOKUP($B13,'Net Migration'!$B$2:$E$53,4,FALSE)</f>
        <v>-5638</v>
      </c>
      <c r="E13" s="72">
        <f t="shared" si="0"/>
        <v>1010644</v>
      </c>
    </row>
    <row r="14" spans="1:6" ht="14.25" x14ac:dyDescent="0.2">
      <c r="A14" s="64" t="s">
        <v>157</v>
      </c>
      <c r="B14" s="64" t="s">
        <v>103</v>
      </c>
      <c r="C14" s="70">
        <f>VLOOKUP($B14,'[1]18-24'!$B$2:$J$53,9,FALSE)</f>
        <v>136870</v>
      </c>
      <c r="D14" s="70">
        <f>VLOOKUP($B14,'Net Migration'!$B$2:$E$53,4,FALSE)</f>
        <v>-1514</v>
      </c>
      <c r="E14" s="72">
        <f t="shared" si="0"/>
        <v>135356</v>
      </c>
    </row>
    <row r="15" spans="1:6" ht="14.25" x14ac:dyDescent="0.2">
      <c r="A15" s="64" t="s">
        <v>158</v>
      </c>
      <c r="B15" s="64" t="s">
        <v>159</v>
      </c>
      <c r="C15" s="70">
        <f>VLOOKUP($B15,'[1]18-24'!$B$2:$J$53,9,FALSE)</f>
        <v>156847</v>
      </c>
      <c r="D15" s="70">
        <f>VLOOKUP($B15,'Net Migration'!$B$2:$E$53,4,FALSE)</f>
        <v>1051</v>
      </c>
      <c r="E15" s="72">
        <f t="shared" si="0"/>
        <v>157898</v>
      </c>
    </row>
    <row r="16" spans="1:6" ht="14.25" x14ac:dyDescent="0.2">
      <c r="A16" s="64" t="s">
        <v>160</v>
      </c>
      <c r="B16" s="64" t="s">
        <v>104</v>
      </c>
      <c r="C16" s="70">
        <f>VLOOKUP($B16,'[1]18-24'!$B$2:$J$53,9,FALSE)</f>
        <v>1254647</v>
      </c>
      <c r="D16" s="70">
        <f>VLOOKUP($B16,'Net Migration'!$B$2:$E$53,4,FALSE)</f>
        <v>-16563</v>
      </c>
      <c r="E16" s="72">
        <f t="shared" si="0"/>
        <v>1238084</v>
      </c>
    </row>
    <row r="17" spans="1:5" ht="14.25" x14ac:dyDescent="0.2">
      <c r="A17" s="64" t="s">
        <v>161</v>
      </c>
      <c r="B17" s="64" t="s">
        <v>105</v>
      </c>
      <c r="C17" s="70">
        <f>VLOOKUP($B17,'[1]18-24'!$B$2:$J$53,9,FALSE)</f>
        <v>662480</v>
      </c>
      <c r="D17" s="70">
        <f>VLOOKUP($B17,'Net Migration'!$B$2:$E$53,4,FALSE)</f>
        <v>8114</v>
      </c>
      <c r="E17" s="72">
        <f t="shared" si="0"/>
        <v>670594</v>
      </c>
    </row>
    <row r="18" spans="1:5" ht="14.25" x14ac:dyDescent="0.2">
      <c r="A18" s="64" t="s">
        <v>162</v>
      </c>
      <c r="B18" s="64" t="s">
        <v>106</v>
      </c>
      <c r="C18" s="70">
        <f>VLOOKUP($B18,'[1]18-24'!$B$2:$J$53,9,FALSE)</f>
        <v>314290</v>
      </c>
      <c r="D18" s="70">
        <f>VLOOKUP($B18,'Net Migration'!$B$2:$E$53,4,FALSE)</f>
        <v>13311</v>
      </c>
      <c r="E18" s="72">
        <f t="shared" si="0"/>
        <v>327601</v>
      </c>
    </row>
    <row r="19" spans="1:5" ht="14.25" x14ac:dyDescent="0.2">
      <c r="A19" s="64" t="s">
        <v>163</v>
      </c>
      <c r="B19" s="64" t="s">
        <v>107</v>
      </c>
      <c r="C19" s="70">
        <f>VLOOKUP($B19,'[1]18-24'!$B$2:$J$53,9,FALSE)</f>
        <v>296942</v>
      </c>
      <c r="D19" s="70">
        <f>VLOOKUP($B19,'Net Migration'!$B$2:$E$53,4,FALSE)</f>
        <v>3341</v>
      </c>
      <c r="E19" s="72">
        <f t="shared" si="0"/>
        <v>300283</v>
      </c>
    </row>
    <row r="20" spans="1:5" ht="14.25" x14ac:dyDescent="0.2">
      <c r="A20" s="64" t="s">
        <v>164</v>
      </c>
      <c r="B20" s="64" t="s">
        <v>108</v>
      </c>
      <c r="C20" s="70">
        <f>VLOOKUP($B20,'[1]18-24'!$B$2:$J$53,9,FALSE)</f>
        <v>423887</v>
      </c>
      <c r="D20" s="70">
        <f>VLOOKUP($B20,'Net Migration'!$B$2:$E$53,4,FALSE)</f>
        <v>2785</v>
      </c>
      <c r="E20" s="72">
        <f t="shared" si="0"/>
        <v>426672</v>
      </c>
    </row>
    <row r="21" spans="1:5" ht="14.25" x14ac:dyDescent="0.2">
      <c r="A21" s="64" t="s">
        <v>165</v>
      </c>
      <c r="B21" s="64" t="s">
        <v>109</v>
      </c>
      <c r="C21" s="70">
        <f>VLOOKUP($B21,'[1]18-24'!$B$2:$J$53,9,FALSE)</f>
        <v>475856</v>
      </c>
      <c r="D21" s="70">
        <f>VLOOKUP($B21,'Net Migration'!$B$2:$E$53,4,FALSE)</f>
        <v>1091</v>
      </c>
      <c r="E21" s="72">
        <f t="shared" si="0"/>
        <v>476947</v>
      </c>
    </row>
    <row r="22" spans="1:5" ht="14.25" x14ac:dyDescent="0.2">
      <c r="A22" s="64" t="s">
        <v>166</v>
      </c>
      <c r="B22" s="64" t="s">
        <v>110</v>
      </c>
      <c r="C22" s="70">
        <f>VLOOKUP($B22,'[1]18-24'!$B$2:$J$53,9,FALSE)</f>
        <v>115693</v>
      </c>
      <c r="D22" s="70">
        <f>VLOOKUP($B22,'Net Migration'!$B$2:$E$53,4,FALSE)</f>
        <v>710</v>
      </c>
      <c r="E22" s="72">
        <f t="shared" si="0"/>
        <v>116403</v>
      </c>
    </row>
    <row r="23" spans="1:5" ht="14.25" x14ac:dyDescent="0.2">
      <c r="A23" s="64" t="s">
        <v>167</v>
      </c>
      <c r="B23" s="64" t="s">
        <v>111</v>
      </c>
      <c r="C23" s="70">
        <f>VLOOKUP($B23,'[1]18-24'!$B$2:$J$53,9,FALSE)</f>
        <v>567740</v>
      </c>
      <c r="D23" s="70">
        <f>VLOOKUP($B23,'Net Migration'!$B$2:$E$53,4,FALSE)</f>
        <v>-8742</v>
      </c>
      <c r="E23" s="72">
        <f t="shared" si="0"/>
        <v>558998</v>
      </c>
    </row>
    <row r="24" spans="1:5" ht="14.25" x14ac:dyDescent="0.2">
      <c r="A24" s="64" t="s">
        <v>168</v>
      </c>
      <c r="B24" s="64" t="s">
        <v>112</v>
      </c>
      <c r="C24" s="70">
        <f>VLOOKUP($B24,'[1]18-24'!$B$2:$J$53,9,FALSE)</f>
        <v>685561</v>
      </c>
      <c r="D24" s="70">
        <f>VLOOKUP($B24,'Net Migration'!$B$2:$E$53,4,FALSE)</f>
        <v>9199</v>
      </c>
      <c r="E24" s="72">
        <f t="shared" si="0"/>
        <v>694760</v>
      </c>
    </row>
    <row r="25" spans="1:5" ht="14.25" x14ac:dyDescent="0.2">
      <c r="A25" s="64" t="s">
        <v>169</v>
      </c>
      <c r="B25" s="64" t="s">
        <v>113</v>
      </c>
      <c r="C25" s="70">
        <f>VLOOKUP($B25,'[1]18-24'!$B$2:$J$53,9,FALSE)</f>
        <v>998675</v>
      </c>
      <c r="D25" s="70">
        <f>VLOOKUP($B25,'Net Migration'!$B$2:$E$53,4,FALSE)</f>
        <v>507</v>
      </c>
      <c r="E25" s="72">
        <f t="shared" si="0"/>
        <v>999182</v>
      </c>
    </row>
    <row r="26" spans="1:5" ht="14.25" x14ac:dyDescent="0.2">
      <c r="A26" s="64" t="s">
        <v>170</v>
      </c>
      <c r="B26" s="64" t="s">
        <v>114</v>
      </c>
      <c r="C26" s="70">
        <f>VLOOKUP($B26,'[1]18-24'!$B$2:$J$53,9,FALSE)</f>
        <v>506376</v>
      </c>
      <c r="D26" s="70">
        <f>VLOOKUP($B26,'Net Migration'!$B$2:$E$53,4,FALSE)</f>
        <v>-3946</v>
      </c>
      <c r="E26" s="72">
        <f t="shared" si="0"/>
        <v>502430</v>
      </c>
    </row>
    <row r="27" spans="1:5" ht="14.25" x14ac:dyDescent="0.2">
      <c r="A27" s="64" t="s">
        <v>171</v>
      </c>
      <c r="B27" s="64" t="s">
        <v>115</v>
      </c>
      <c r="C27" s="70">
        <f>VLOOKUP($B27,'[1]18-24'!$B$2:$J$53,9,FALSE)</f>
        <v>311121</v>
      </c>
      <c r="D27" s="70">
        <f>VLOOKUP($B27,'Net Migration'!$B$2:$E$53,4,FALSE)</f>
        <v>969</v>
      </c>
      <c r="E27" s="72">
        <f t="shared" si="0"/>
        <v>312090</v>
      </c>
    </row>
    <row r="28" spans="1:5" ht="14.25" x14ac:dyDescent="0.2">
      <c r="A28" s="64" t="s">
        <v>172</v>
      </c>
      <c r="B28" s="64" t="s">
        <v>116</v>
      </c>
      <c r="C28" s="70">
        <f>VLOOKUP($B28,'[1]18-24'!$B$2:$J$53,9,FALSE)</f>
        <v>593526</v>
      </c>
      <c r="D28" s="70">
        <f>VLOOKUP($B28,'Net Migration'!$B$2:$E$53,4,FALSE)</f>
        <v>4675</v>
      </c>
      <c r="E28" s="72">
        <f t="shared" si="0"/>
        <v>598201</v>
      </c>
    </row>
    <row r="29" spans="1:5" ht="14.25" x14ac:dyDescent="0.2">
      <c r="A29" s="64" t="s">
        <v>173</v>
      </c>
      <c r="B29" s="64" t="s">
        <v>117</v>
      </c>
      <c r="C29" s="70">
        <f>VLOOKUP($B29,'[1]18-24'!$B$2:$J$53,9,FALSE)</f>
        <v>98514</v>
      </c>
      <c r="D29" s="70">
        <f>VLOOKUP($B29,'Net Migration'!$B$2:$E$53,4,FALSE)</f>
        <v>756</v>
      </c>
      <c r="E29" s="72">
        <f t="shared" si="0"/>
        <v>99270</v>
      </c>
    </row>
    <row r="30" spans="1:5" ht="14.25" x14ac:dyDescent="0.2">
      <c r="A30" s="64" t="s">
        <v>174</v>
      </c>
      <c r="B30" s="64" t="s">
        <v>118</v>
      </c>
      <c r="C30" s="70">
        <f>VLOOKUP($B30,'[1]18-24'!$B$2:$J$53,9,FALSE)</f>
        <v>185681</v>
      </c>
      <c r="D30" s="70">
        <f>VLOOKUP($B30,'Net Migration'!$B$2:$E$53,4,FALSE)</f>
        <v>488</v>
      </c>
      <c r="E30" s="72">
        <f t="shared" si="0"/>
        <v>186169</v>
      </c>
    </row>
    <row r="31" spans="1:5" ht="14.25" x14ac:dyDescent="0.2">
      <c r="A31" s="64" t="s">
        <v>175</v>
      </c>
      <c r="B31" s="64" t="s">
        <v>119</v>
      </c>
      <c r="C31" s="70">
        <f>VLOOKUP($B31,'[1]18-24'!$B$2:$J$53,9,FALSE)</f>
        <v>254747</v>
      </c>
      <c r="D31" s="70">
        <f>VLOOKUP($B31,'Net Migration'!$B$2:$E$53,4,FALSE)</f>
        <v>-2295</v>
      </c>
      <c r="E31" s="72">
        <f t="shared" si="0"/>
        <v>252452</v>
      </c>
    </row>
    <row r="32" spans="1:5" ht="14.25" x14ac:dyDescent="0.2">
      <c r="A32" s="64" t="s">
        <v>176</v>
      </c>
      <c r="B32" s="64" t="s">
        <v>120</v>
      </c>
      <c r="C32" s="70">
        <f>VLOOKUP($B32,'[1]18-24'!$B$2:$J$53,9,FALSE)</f>
        <v>125753</v>
      </c>
      <c r="D32" s="70">
        <f>VLOOKUP($B32,'Net Migration'!$B$2:$E$53,4,FALSE)</f>
        <v>1190</v>
      </c>
      <c r="E32" s="72">
        <f t="shared" si="0"/>
        <v>126943</v>
      </c>
    </row>
    <row r="33" spans="1:5" ht="14.25" x14ac:dyDescent="0.2">
      <c r="A33" s="64" t="s">
        <v>177</v>
      </c>
      <c r="B33" s="64" t="s">
        <v>121</v>
      </c>
      <c r="C33" s="70">
        <f>VLOOKUP($B33,'[1]18-24'!$B$2:$J$53,9,FALSE)</f>
        <v>785211</v>
      </c>
      <c r="D33" s="70">
        <f>VLOOKUP($B33,'Net Migration'!$B$2:$E$53,4,FALSE)</f>
        <v>-29237</v>
      </c>
      <c r="E33" s="72">
        <f t="shared" si="0"/>
        <v>755974</v>
      </c>
    </row>
    <row r="34" spans="1:5" ht="14.25" x14ac:dyDescent="0.2">
      <c r="A34" s="64" t="s">
        <v>178</v>
      </c>
      <c r="B34" s="64" t="s">
        <v>122</v>
      </c>
      <c r="C34" s="70">
        <f>VLOOKUP($B34,'[1]18-24'!$B$2:$J$53,9,FALSE)</f>
        <v>207225</v>
      </c>
      <c r="D34" s="70">
        <f>VLOOKUP($B34,'Net Migration'!$B$2:$E$53,4,FALSE)</f>
        <v>217</v>
      </c>
      <c r="E34" s="72">
        <f t="shared" si="0"/>
        <v>207442</v>
      </c>
    </row>
    <row r="35" spans="1:5" ht="14.25" x14ac:dyDescent="0.2">
      <c r="A35" s="64" t="s">
        <v>179</v>
      </c>
      <c r="B35" s="64" t="s">
        <v>123</v>
      </c>
      <c r="C35" s="70">
        <f>VLOOKUP($B35,'[1]18-24'!$B$2:$J$53,9,FALSE)</f>
        <v>1997646</v>
      </c>
      <c r="D35" s="70">
        <f>VLOOKUP($B35,'Net Migration'!$B$2:$E$53,4,FALSE)</f>
        <v>6035</v>
      </c>
      <c r="E35" s="72">
        <f t="shared" si="0"/>
        <v>2003681</v>
      </c>
    </row>
    <row r="36" spans="1:5" ht="14.25" x14ac:dyDescent="0.2">
      <c r="A36" s="64" t="s">
        <v>180</v>
      </c>
      <c r="B36" s="64" t="s">
        <v>124</v>
      </c>
      <c r="C36" s="70">
        <f>VLOOKUP($B36,'[1]18-24'!$B$2:$J$53,9,FALSE)</f>
        <v>972162</v>
      </c>
      <c r="D36" s="70">
        <f>VLOOKUP($B36,'Net Migration'!$B$2:$E$53,4,FALSE)</f>
        <v>4446</v>
      </c>
      <c r="E36" s="72">
        <f t="shared" si="0"/>
        <v>976608</v>
      </c>
    </row>
    <row r="37" spans="1:5" ht="14.25" x14ac:dyDescent="0.2">
      <c r="A37" s="64" t="s">
        <v>181</v>
      </c>
      <c r="B37" s="64" t="s">
        <v>125</v>
      </c>
      <c r="C37" s="70">
        <f>VLOOKUP($B37,'[1]18-24'!$B$2:$J$53,9,FALSE)</f>
        <v>87393</v>
      </c>
      <c r="D37" s="70">
        <f>VLOOKUP($B37,'Net Migration'!$B$2:$E$53,4,FALSE)</f>
        <v>2957</v>
      </c>
      <c r="E37" s="72">
        <f t="shared" si="0"/>
        <v>90350</v>
      </c>
    </row>
    <row r="38" spans="1:5" ht="14.25" x14ac:dyDescent="0.2">
      <c r="A38" s="64" t="s">
        <v>182</v>
      </c>
      <c r="B38" s="64" t="s">
        <v>126</v>
      </c>
      <c r="C38" s="70">
        <f>VLOOKUP($B38,'[1]18-24'!$B$2:$J$53,9,FALSE)</f>
        <v>1108674</v>
      </c>
      <c r="D38" s="70">
        <f>VLOOKUP($B38,'Net Migration'!$B$2:$E$53,4,FALSE)</f>
        <v>2817</v>
      </c>
      <c r="E38" s="72">
        <f t="shared" si="0"/>
        <v>1111491</v>
      </c>
    </row>
    <row r="39" spans="1:5" ht="14.25" x14ac:dyDescent="0.2">
      <c r="A39" s="64" t="s">
        <v>183</v>
      </c>
      <c r="B39" s="64" t="s">
        <v>127</v>
      </c>
      <c r="C39" s="70">
        <f>VLOOKUP($B39,'[1]18-24'!$B$2:$J$53,9,FALSE)</f>
        <v>391504</v>
      </c>
      <c r="D39" s="70">
        <f>VLOOKUP($B39,'Net Migration'!$B$2:$E$53,4,FALSE)</f>
        <v>4903</v>
      </c>
      <c r="E39" s="72">
        <f t="shared" si="0"/>
        <v>396407</v>
      </c>
    </row>
    <row r="40" spans="1:5" ht="14.25" x14ac:dyDescent="0.2">
      <c r="A40" s="64" t="s">
        <v>184</v>
      </c>
      <c r="B40" s="64" t="s">
        <v>128</v>
      </c>
      <c r="C40" s="70">
        <f>VLOOKUP($B40,'[1]18-24'!$B$2:$J$53,9,FALSE)</f>
        <v>365004</v>
      </c>
      <c r="D40" s="70">
        <f>VLOOKUP($B40,'Net Migration'!$B$2:$E$53,4,FALSE)</f>
        <v>3639</v>
      </c>
      <c r="E40" s="72">
        <f t="shared" si="0"/>
        <v>368643</v>
      </c>
    </row>
    <row r="41" spans="1:5" ht="14.25" x14ac:dyDescent="0.2">
      <c r="A41" s="64" t="s">
        <v>185</v>
      </c>
      <c r="B41" s="64" t="s">
        <v>129</v>
      </c>
      <c r="C41" s="70">
        <f>VLOOKUP($B41,'[1]18-24'!$B$2:$J$53,9,FALSE)</f>
        <v>1263768</v>
      </c>
      <c r="D41" s="70">
        <f>VLOOKUP($B41,'Net Migration'!$B$2:$E$53,4,FALSE)</f>
        <v>16067</v>
      </c>
      <c r="E41" s="72">
        <f t="shared" si="0"/>
        <v>1279835</v>
      </c>
    </row>
    <row r="42" spans="1:5" ht="14.25" x14ac:dyDescent="0.2">
      <c r="A42" s="64" t="s">
        <v>186</v>
      </c>
      <c r="B42" s="64" t="s">
        <v>130</v>
      </c>
      <c r="C42" s="70">
        <f>VLOOKUP($B42,'[1]18-24'!$B$2:$J$53,9,FALSE)</f>
        <v>120461</v>
      </c>
      <c r="D42" s="70">
        <f>VLOOKUP($B42,'Net Migration'!$B$2:$E$53,4,FALSE)</f>
        <v>5654</v>
      </c>
      <c r="E42" s="72">
        <f t="shared" si="0"/>
        <v>126115</v>
      </c>
    </row>
    <row r="43" spans="1:5" ht="14.25" x14ac:dyDescent="0.2">
      <c r="A43" s="64" t="s">
        <v>187</v>
      </c>
      <c r="B43" s="64" t="s">
        <v>131</v>
      </c>
      <c r="C43" s="70">
        <f>VLOOKUP($B43,'[1]18-24'!$B$2:$J$53,9,FALSE)</f>
        <v>484411</v>
      </c>
      <c r="D43" s="70">
        <f>VLOOKUP($B43,'Net Migration'!$B$2:$E$53,4,FALSE)</f>
        <v>5252</v>
      </c>
      <c r="E43" s="72">
        <f t="shared" si="0"/>
        <v>489663</v>
      </c>
    </row>
    <row r="44" spans="1:5" ht="14.25" x14ac:dyDescent="0.2">
      <c r="A44" s="64" t="s">
        <v>188</v>
      </c>
      <c r="B44" s="64" t="s">
        <v>132</v>
      </c>
      <c r="C44" s="70">
        <f>VLOOKUP($B44,'[1]18-24'!$B$2:$J$53,9,FALSE)</f>
        <v>83612</v>
      </c>
      <c r="D44" s="70">
        <f>VLOOKUP($B44,'Net Migration'!$B$2:$E$53,4,FALSE)</f>
        <v>1467</v>
      </c>
      <c r="E44" s="72">
        <f t="shared" si="0"/>
        <v>85079</v>
      </c>
    </row>
    <row r="45" spans="1:5" ht="14.25" x14ac:dyDescent="0.2">
      <c r="A45" s="64" t="s">
        <v>189</v>
      </c>
      <c r="B45" s="64" t="s">
        <v>133</v>
      </c>
      <c r="C45" s="70">
        <f>VLOOKUP($B45,'[1]18-24'!$B$2:$J$53,9,FALSE)</f>
        <v>624228</v>
      </c>
      <c r="D45" s="70">
        <f>VLOOKUP($B45,'Net Migration'!$B$2:$E$53,4,FALSE)</f>
        <v>429</v>
      </c>
      <c r="E45" s="72">
        <f t="shared" si="0"/>
        <v>624657</v>
      </c>
    </row>
    <row r="46" spans="1:5" ht="14.25" x14ac:dyDescent="0.2">
      <c r="A46" s="64" t="s">
        <v>190</v>
      </c>
      <c r="B46" s="64" t="s">
        <v>134</v>
      </c>
      <c r="C46" s="70">
        <f>VLOOKUP($B46,'[1]18-24'!$B$2:$J$53,9,FALSE)</f>
        <v>2683024</v>
      </c>
      <c r="D46" s="70">
        <f>VLOOKUP($B46,'Net Migration'!$B$2:$E$53,4,FALSE)</f>
        <v>-8631</v>
      </c>
      <c r="E46" s="72">
        <f t="shared" si="0"/>
        <v>2674393</v>
      </c>
    </row>
    <row r="47" spans="1:5" ht="14.25" x14ac:dyDescent="0.2">
      <c r="A47" s="64" t="s">
        <v>191</v>
      </c>
      <c r="B47" s="64" t="s">
        <v>135</v>
      </c>
      <c r="C47" s="70">
        <f>VLOOKUP($B47,'[1]18-24'!$B$2:$J$53,9,FALSE)</f>
        <v>326987</v>
      </c>
      <c r="D47" s="70">
        <f>VLOOKUP($B47,'Net Migration'!$B$2:$E$53,4,FALSE)</f>
        <v>7229</v>
      </c>
      <c r="E47" s="72">
        <f t="shared" si="0"/>
        <v>334216</v>
      </c>
    </row>
    <row r="48" spans="1:5" ht="14.25" x14ac:dyDescent="0.2">
      <c r="A48" s="64" t="s">
        <v>192</v>
      </c>
      <c r="B48" s="64" t="s">
        <v>136</v>
      </c>
      <c r="C48" s="70">
        <f>VLOOKUP($B48,'[1]18-24'!$B$2:$J$53,9,FALSE)</f>
        <v>66323</v>
      </c>
      <c r="D48" s="70">
        <f>VLOOKUP($B48,'Net Migration'!$B$2:$E$53,4,FALSE)</f>
        <v>2767</v>
      </c>
      <c r="E48" s="72">
        <f t="shared" si="0"/>
        <v>69090</v>
      </c>
    </row>
    <row r="49" spans="1:5" ht="14.25" x14ac:dyDescent="0.2">
      <c r="A49" s="64" t="s">
        <v>193</v>
      </c>
      <c r="B49" s="64" t="s">
        <v>137</v>
      </c>
      <c r="C49" s="70">
        <f>VLOOKUP($B49,'[1]18-24'!$B$2:$J$53,9,FALSE)</f>
        <v>823193</v>
      </c>
      <c r="D49" s="70">
        <f>VLOOKUP($B49,'Net Migration'!$B$2:$E$53,4,FALSE)</f>
        <v>7202</v>
      </c>
      <c r="E49" s="72">
        <f t="shared" si="0"/>
        <v>830395</v>
      </c>
    </row>
    <row r="50" spans="1:5" ht="14.25" x14ac:dyDescent="0.2">
      <c r="A50" s="64" t="s">
        <v>194</v>
      </c>
      <c r="B50" s="64" t="s">
        <v>138</v>
      </c>
      <c r="C50" s="70">
        <f>VLOOKUP($B50,'[1]18-24'!$B$2:$J$53,9,FALSE)</f>
        <v>667879</v>
      </c>
      <c r="D50" s="70">
        <f>VLOOKUP($B50,'Net Migration'!$B$2:$E$53,4,FALSE)</f>
        <v>-3685</v>
      </c>
      <c r="E50" s="72">
        <f t="shared" si="0"/>
        <v>664194</v>
      </c>
    </row>
    <row r="51" spans="1:5" ht="14.25" x14ac:dyDescent="0.2">
      <c r="A51" s="64" t="s">
        <v>195</v>
      </c>
      <c r="B51" s="64" t="s">
        <v>139</v>
      </c>
      <c r="C51" s="70">
        <f>VLOOKUP($B51,'[1]18-24'!$B$2:$J$53,9,FALSE)</f>
        <v>171139</v>
      </c>
      <c r="D51" s="70">
        <f>VLOOKUP($B51,'Net Migration'!$B$2:$E$53,4,FALSE)</f>
        <v>11090</v>
      </c>
      <c r="E51" s="72">
        <f t="shared" si="0"/>
        <v>182229</v>
      </c>
    </row>
    <row r="52" spans="1:5" ht="14.25" x14ac:dyDescent="0.2">
      <c r="A52" s="64" t="s">
        <v>196</v>
      </c>
      <c r="B52" s="64" t="s">
        <v>140</v>
      </c>
      <c r="C52" s="70">
        <f>VLOOKUP($B52,'[1]18-24'!$B$2:$J$53,9,FALSE)</f>
        <v>554069</v>
      </c>
      <c r="D52" s="70">
        <f>VLOOKUP($B52,'Net Migration'!$B$2:$E$53,4,FALSE)</f>
        <v>2088</v>
      </c>
      <c r="E52" s="72">
        <f t="shared" si="0"/>
        <v>556157</v>
      </c>
    </row>
    <row r="53" spans="1:5" ht="14.25" x14ac:dyDescent="0.2">
      <c r="A53" s="64" t="s">
        <v>197</v>
      </c>
      <c r="B53" s="64" t="s">
        <v>141</v>
      </c>
      <c r="C53" s="70">
        <f>VLOOKUP($B53,'[1]18-24'!$B$2:$J$53,9,FALSE)</f>
        <v>58144</v>
      </c>
      <c r="D53" s="70">
        <f>VLOOKUP($B53,'Net Migration'!$B$2:$E$53,4,FALSE)</f>
        <v>1146</v>
      </c>
      <c r="E53" s="72">
        <f t="shared" si="0"/>
        <v>59290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Digest 2013 Table 309.10</vt:lpstr>
      <vt:lpstr>Raw</vt:lpstr>
      <vt:lpstr>Net Migration</vt:lpstr>
      <vt:lpstr>Data</vt:lpstr>
      <vt:lpstr>'Digest 2013 Table 309.10'!Print_Area</vt:lpstr>
      <vt:lpstr>'Digest 2013 Table 309.10'!Print_Area_MI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adziuba</dc:creator>
  <cp:lastModifiedBy>Iselin, John</cp:lastModifiedBy>
  <cp:lastPrinted>2014-05-22T15:16:29Z</cp:lastPrinted>
  <dcterms:created xsi:type="dcterms:W3CDTF">2014-05-19T17:38:04Z</dcterms:created>
  <dcterms:modified xsi:type="dcterms:W3CDTF">2015-09-22T17:17:38Z</dcterms:modified>
</cp:coreProperties>
</file>