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1075" windowHeight="9465" activeTab="5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1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5621"/>
</workbook>
</file>

<file path=xl/calcChain.xml><?xml version="1.0" encoding="utf-8"?>
<calcChain xmlns="http://schemas.openxmlformats.org/spreadsheetml/2006/main">
  <c r="D53" i="7" l="1" a="1"/>
  <c r="D53" i="7" s="1"/>
  <c r="D52" i="7" a="1"/>
  <c r="D52" i="7"/>
  <c r="D51" i="7" a="1"/>
  <c r="D51" i="7"/>
  <c r="D50" i="7" a="1"/>
  <c r="D50" i="7"/>
  <c r="D49" i="7" a="1"/>
  <c r="D49" i="7" s="1"/>
  <c r="D48" i="7" a="1"/>
  <c r="D48" i="7"/>
  <c r="D47" i="7" a="1"/>
  <c r="D47" i="7"/>
  <c r="D46" i="7" a="1"/>
  <c r="D46" i="7"/>
  <c r="D45" i="7" a="1"/>
  <c r="D45" i="7" s="1"/>
  <c r="D44" i="7" a="1"/>
  <c r="D44" i="7"/>
  <c r="D43" i="7" a="1"/>
  <c r="D43" i="7"/>
  <c r="D42" i="7" a="1"/>
  <c r="D42" i="7"/>
  <c r="D41" i="7" a="1"/>
  <c r="D41" i="7" s="1"/>
  <c r="D40" i="7" a="1"/>
  <c r="D40" i="7"/>
  <c r="D39" i="7" a="1"/>
  <c r="D39" i="7"/>
  <c r="D38" i="7" a="1"/>
  <c r="D38" i="7"/>
  <c r="D37" i="7" a="1"/>
  <c r="D37" i="7" s="1"/>
  <c r="D36" i="7" a="1"/>
  <c r="D36" i="7"/>
  <c r="D35" i="7" a="1"/>
  <c r="D35" i="7"/>
  <c r="D34" i="7" a="1"/>
  <c r="D34" i="7"/>
  <c r="D33" i="7" a="1"/>
  <c r="D33" i="7" s="1"/>
  <c r="D32" i="7" a="1"/>
  <c r="D32" i="7"/>
  <c r="D31" i="7" a="1"/>
  <c r="D31" i="7"/>
  <c r="D30" i="7" a="1"/>
  <c r="D30" i="7"/>
  <c r="D29" i="7" a="1"/>
  <c r="D29" i="7" s="1"/>
  <c r="D28" i="7" a="1"/>
  <c r="D28" i="7"/>
  <c r="D27" i="7" a="1"/>
  <c r="D27" i="7"/>
  <c r="D26" i="7" a="1"/>
  <c r="D26" i="7"/>
  <c r="D25" i="7" a="1"/>
  <c r="D25" i="7" s="1"/>
  <c r="D24" i="7" a="1"/>
  <c r="D24" i="7"/>
  <c r="D23" i="7" a="1"/>
  <c r="D23" i="7"/>
  <c r="D22" i="7" a="1"/>
  <c r="D22" i="7"/>
  <c r="D21" i="7" a="1"/>
  <c r="D21" i="7" s="1"/>
  <c r="D20" i="7" a="1"/>
  <c r="D20" i="7"/>
  <c r="D19" i="7" a="1"/>
  <c r="D19" i="7"/>
  <c r="D18" i="7" a="1"/>
  <c r="D18" i="7"/>
  <c r="D17" i="7" a="1"/>
  <c r="D17" i="7" s="1"/>
  <c r="D16" i="7" a="1"/>
  <c r="D16" i="7"/>
  <c r="D15" i="7" a="1"/>
  <c r="D15" i="7"/>
  <c r="D14" i="7" a="1"/>
  <c r="D14" i="7"/>
  <c r="D13" i="7" a="1"/>
  <c r="D13" i="7" s="1"/>
  <c r="D12" i="7" a="1"/>
  <c r="D12" i="7"/>
  <c r="D11" i="7" a="1"/>
  <c r="D11" i="7"/>
  <c r="D10" i="7" a="1"/>
  <c r="D10" i="7"/>
  <c r="D9" i="7" a="1"/>
  <c r="D9" i="7" s="1"/>
  <c r="D8" i="7" a="1"/>
  <c r="D8" i="7"/>
  <c r="D7" i="7" a="1"/>
  <c r="D7" i="7"/>
  <c r="D6" i="7" a="1"/>
  <c r="D6" i="7"/>
  <c r="D5" i="7" a="1"/>
  <c r="D5" i="7" s="1"/>
  <c r="D4" i="7" a="1"/>
  <c r="D4" i="7"/>
  <c r="D3" i="7" a="1"/>
  <c r="D3" i="7"/>
  <c r="D2" i="7" a="1"/>
  <c r="D2" i="7"/>
  <c r="C53" i="7" a="1"/>
  <c r="C53" i="7" s="1"/>
  <c r="C52" i="7" a="1"/>
  <c r="C52" i="7"/>
  <c r="C51" i="7" a="1"/>
  <c r="C51" i="7"/>
  <c r="C50" i="7" a="1"/>
  <c r="C50" i="7"/>
  <c r="C49" i="7" a="1"/>
  <c r="C49" i="7" s="1"/>
  <c r="C48" i="7" a="1"/>
  <c r="C48" i="7"/>
  <c r="C47" i="7" a="1"/>
  <c r="C47" i="7"/>
  <c r="C46" i="7" a="1"/>
  <c r="C46" i="7"/>
  <c r="C45" i="7" a="1"/>
  <c r="C45" i="7" s="1"/>
  <c r="C44" i="7" a="1"/>
  <c r="C44" i="7"/>
  <c r="C43" i="7" a="1"/>
  <c r="C43" i="7"/>
  <c r="C42" i="7" a="1"/>
  <c r="C42" i="7"/>
  <c r="C41" i="7" a="1"/>
  <c r="C41" i="7" s="1"/>
  <c r="C40" i="7" a="1"/>
  <c r="C40" i="7"/>
  <c r="C39" i="7" a="1"/>
  <c r="C39" i="7"/>
  <c r="C38" i="7" a="1"/>
  <c r="C38" i="7"/>
  <c r="C37" i="7" a="1"/>
  <c r="C37" i="7" s="1"/>
  <c r="C36" i="7" a="1"/>
  <c r="C36" i="7"/>
  <c r="C35" i="7" a="1"/>
  <c r="C35" i="7"/>
  <c r="C34" i="7" a="1"/>
  <c r="C34" i="7"/>
  <c r="C33" i="7" a="1"/>
  <c r="C33" i="7" s="1"/>
  <c r="C32" i="7" a="1"/>
  <c r="C32" i="7"/>
  <c r="C31" i="7" a="1"/>
  <c r="C31" i="7"/>
  <c r="C30" i="7" a="1"/>
  <c r="C30" i="7"/>
  <c r="C29" i="7" a="1"/>
  <c r="C29" i="7" s="1"/>
  <c r="C28" i="7" a="1"/>
  <c r="C28" i="7"/>
  <c r="C27" i="7" a="1"/>
  <c r="C27" i="7"/>
  <c r="C26" i="7" a="1"/>
  <c r="C26" i="7"/>
  <c r="C25" i="7" a="1"/>
  <c r="C25" i="7" s="1"/>
  <c r="C24" i="7" a="1"/>
  <c r="C24" i="7"/>
  <c r="C23" i="7" a="1"/>
  <c r="C23" i="7"/>
  <c r="C22" i="7" a="1"/>
  <c r="C22" i="7"/>
  <c r="C21" i="7" a="1"/>
  <c r="C21" i="7" s="1"/>
  <c r="C20" i="7" a="1"/>
  <c r="C20" i="7"/>
  <c r="C19" i="7" a="1"/>
  <c r="C19" i="7"/>
  <c r="C18" i="7" a="1"/>
  <c r="C18" i="7"/>
  <c r="C17" i="7" a="1"/>
  <c r="C17" i="7" s="1"/>
  <c r="C16" i="7" a="1"/>
  <c r="C16" i="7"/>
  <c r="C15" i="7" a="1"/>
  <c r="C15" i="7"/>
  <c r="C14" i="7" a="1"/>
  <c r="C14" i="7"/>
  <c r="C13" i="7" a="1"/>
  <c r="C13" i="7" s="1"/>
  <c r="C12" i="7" a="1"/>
  <c r="C12" i="7"/>
  <c r="C11" i="7" a="1"/>
  <c r="C11" i="7"/>
  <c r="C10" i="7" a="1"/>
  <c r="C10" i="7"/>
  <c r="C9" i="7" a="1"/>
  <c r="C9" i="7" s="1"/>
  <c r="C8" i="7" a="1"/>
  <c r="C8" i="7"/>
  <c r="C7" i="7" a="1"/>
  <c r="C7" i="7" s="1"/>
  <c r="C6" i="7" a="1"/>
  <c r="C6" i="7" s="1"/>
  <c r="C5" i="7" a="1"/>
  <c r="C5" i="7" s="1"/>
  <c r="C4" i="7" a="1"/>
  <c r="C4" i="7" s="1"/>
  <c r="C3" i="7" a="1"/>
  <c r="C3" i="7" s="1"/>
  <c r="C2" i="7" a="1"/>
  <c r="C2" i="7" s="1"/>
  <c r="H53" i="7" a="1"/>
  <c r="H53" i="7" s="1"/>
  <c r="G53" i="7" a="1"/>
  <c r="G53" i="7"/>
  <c r="H52" i="7" a="1"/>
  <c r="H52" i="7"/>
  <c r="G52" i="7" a="1"/>
  <c r="G52" i="7"/>
  <c r="H51" i="7" a="1"/>
  <c r="H51" i="7" s="1"/>
  <c r="G51" i="7" a="1"/>
  <c r="G51" i="7"/>
  <c r="H50" i="7" a="1"/>
  <c r="H50" i="7"/>
  <c r="G50" i="7" a="1"/>
  <c r="G50" i="7"/>
  <c r="H49" i="7" a="1"/>
  <c r="H49" i="7" s="1"/>
  <c r="G49" i="7" a="1"/>
  <c r="G49" i="7"/>
  <c r="H48" i="7" a="1"/>
  <c r="H48" i="7"/>
  <c r="G48" i="7" a="1"/>
  <c r="G48" i="7"/>
  <c r="H47" i="7" a="1"/>
  <c r="H47" i="7" s="1"/>
  <c r="G47" i="7" a="1"/>
  <c r="G47" i="7"/>
  <c r="H46" i="7" a="1"/>
  <c r="H46" i="7"/>
  <c r="G46" i="7" a="1"/>
  <c r="G46" i="7"/>
  <c r="H45" i="7" a="1"/>
  <c r="H45" i="7" s="1"/>
  <c r="G45" i="7" a="1"/>
  <c r="G45" i="7"/>
  <c r="H44" i="7" a="1"/>
  <c r="H44" i="7"/>
  <c r="G44" i="7" a="1"/>
  <c r="G44" i="7"/>
  <c r="H43" i="7" a="1"/>
  <c r="H43" i="7" s="1"/>
  <c r="G43" i="7" a="1"/>
  <c r="G43" i="7"/>
  <c r="H42" i="7" a="1"/>
  <c r="H42" i="7"/>
  <c r="G42" i="7" a="1"/>
  <c r="G42" i="7"/>
  <c r="H41" i="7" a="1"/>
  <c r="H41" i="7" s="1"/>
  <c r="G41" i="7" a="1"/>
  <c r="G41" i="7"/>
  <c r="H40" i="7" a="1"/>
  <c r="H40" i="7"/>
  <c r="G40" i="7" a="1"/>
  <c r="G40" i="7"/>
  <c r="H39" i="7" a="1"/>
  <c r="H39" i="7" s="1"/>
  <c r="G39" i="7" a="1"/>
  <c r="G39" i="7"/>
  <c r="H38" i="7" a="1"/>
  <c r="H38" i="7"/>
  <c r="G38" i="7" a="1"/>
  <c r="G38" i="7"/>
  <c r="H37" i="7" a="1"/>
  <c r="H37" i="7" s="1"/>
  <c r="G37" i="7" a="1"/>
  <c r="G37" i="7"/>
  <c r="H36" i="7" a="1"/>
  <c r="H36" i="7"/>
  <c r="G36" i="7" a="1"/>
  <c r="G36" i="7"/>
  <c r="H35" i="7" a="1"/>
  <c r="H35" i="7" s="1"/>
  <c r="G35" i="7" a="1"/>
  <c r="G35" i="7"/>
  <c r="H34" i="7" a="1"/>
  <c r="H34" i="7"/>
  <c r="G34" i="7" a="1"/>
  <c r="G34" i="7"/>
  <c r="H33" i="7" a="1"/>
  <c r="H33" i="7" s="1"/>
  <c r="G33" i="7" a="1"/>
  <c r="G33" i="7"/>
  <c r="H32" i="7" a="1"/>
  <c r="H32" i="7"/>
  <c r="G32" i="7" a="1"/>
  <c r="G32" i="7"/>
  <c r="H31" i="7" a="1"/>
  <c r="H31" i="7" s="1"/>
  <c r="G31" i="7" a="1"/>
  <c r="G31" i="7"/>
  <c r="H30" i="7" a="1"/>
  <c r="H30" i="7"/>
  <c r="G30" i="7" a="1"/>
  <c r="G30" i="7"/>
  <c r="H29" i="7" a="1"/>
  <c r="H29" i="7" s="1"/>
  <c r="G29" i="7" a="1"/>
  <c r="G29" i="7"/>
  <c r="H28" i="7" a="1"/>
  <c r="H28" i="7"/>
  <c r="G28" i="7" a="1"/>
  <c r="G28" i="7"/>
  <c r="H27" i="7" a="1"/>
  <c r="H27" i="7" s="1"/>
  <c r="G27" i="7" a="1"/>
  <c r="G27" i="7"/>
  <c r="H26" i="7" a="1"/>
  <c r="H26" i="7"/>
  <c r="G26" i="7" a="1"/>
  <c r="G26" i="7"/>
  <c r="H25" i="7" a="1"/>
  <c r="H25" i="7" s="1"/>
  <c r="G25" i="7" a="1"/>
  <c r="G25" i="7"/>
  <c r="H24" i="7" a="1"/>
  <c r="H24" i="7"/>
  <c r="G24" i="7" a="1"/>
  <c r="G24" i="7"/>
  <c r="H23" i="7" a="1"/>
  <c r="H23" i="7" s="1"/>
  <c r="G23" i="7" a="1"/>
  <c r="G23" i="7"/>
  <c r="H22" i="7" a="1"/>
  <c r="H22" i="7"/>
  <c r="G22" i="7" a="1"/>
  <c r="G22" i="7"/>
  <c r="H21" i="7" a="1"/>
  <c r="H21" i="7" s="1"/>
  <c r="G21" i="7" a="1"/>
  <c r="G21" i="7"/>
  <c r="H20" i="7" a="1"/>
  <c r="H20" i="7"/>
  <c r="G20" i="7" a="1"/>
  <c r="G20" i="7"/>
  <c r="H19" i="7" a="1"/>
  <c r="H19" i="7" s="1"/>
  <c r="G19" i="7" a="1"/>
  <c r="G19" i="7"/>
  <c r="H18" i="7" a="1"/>
  <c r="H18" i="7"/>
  <c r="G18" i="7" a="1"/>
  <c r="G18" i="7"/>
  <c r="H17" i="7" a="1"/>
  <c r="H17" i="7" s="1"/>
  <c r="G17" i="7" a="1"/>
  <c r="G17" i="7"/>
  <c r="H16" i="7" a="1"/>
  <c r="H16" i="7"/>
  <c r="G16" i="7" a="1"/>
  <c r="G16" i="7"/>
  <c r="H15" i="7" a="1"/>
  <c r="H15" i="7" s="1"/>
  <c r="G15" i="7" a="1"/>
  <c r="G15" i="7"/>
  <c r="H14" i="7" a="1"/>
  <c r="H14" i="7"/>
  <c r="G14" i="7" a="1"/>
  <c r="G14" i="7"/>
  <c r="H13" i="7" a="1"/>
  <c r="H13" i="7" s="1"/>
  <c r="G13" i="7" a="1"/>
  <c r="G13" i="7"/>
  <c r="H12" i="7" a="1"/>
  <c r="H12" i="7"/>
  <c r="G12" i="7" a="1"/>
  <c r="G12" i="7"/>
  <c r="H11" i="7" a="1"/>
  <c r="H11" i="7" s="1"/>
  <c r="G11" i="7" a="1"/>
  <c r="G11" i="7"/>
  <c r="H10" i="7" a="1"/>
  <c r="H10" i="7"/>
  <c r="G10" i="7" a="1"/>
  <c r="G10" i="7"/>
  <c r="H9" i="7" a="1"/>
  <c r="H9" i="7" s="1"/>
  <c r="G9" i="7" a="1"/>
  <c r="G9" i="7"/>
  <c r="H8" i="7" a="1"/>
  <c r="H8" i="7"/>
  <c r="G8" i="7" a="1"/>
  <c r="G8" i="7"/>
  <c r="H7" i="7" a="1"/>
  <c r="H7" i="7" s="1"/>
  <c r="G7" i="7" a="1"/>
  <c r="G7" i="7"/>
  <c r="H6" i="7" a="1"/>
  <c r="H6" i="7"/>
  <c r="G6" i="7" a="1"/>
  <c r="G6" i="7"/>
  <c r="H5" i="7" a="1"/>
  <c r="H5" i="7" s="1"/>
  <c r="G5" i="7" a="1"/>
  <c r="G5" i="7"/>
  <c r="H4" i="7" a="1"/>
  <c r="H4" i="7"/>
  <c r="G4" i="7" a="1"/>
  <c r="G4" i="7"/>
  <c r="H3" i="7" a="1"/>
  <c r="H3" i="7" s="1"/>
  <c r="G3" i="7" a="1"/>
  <c r="G3" i="7"/>
  <c r="H2" i="7" a="1"/>
  <c r="H2" i="7"/>
  <c r="G2" i="7" a="1"/>
  <c r="G2" i="7"/>
  <c r="D53" i="12" a="1"/>
  <c r="D53" i="12" s="1"/>
  <c r="C53" i="12" a="1"/>
  <c r="C53" i="12"/>
  <c r="D52" i="12" a="1"/>
  <c r="D52" i="12"/>
  <c r="C52" i="12" a="1"/>
  <c r="C52" i="12"/>
  <c r="D51" i="12" a="1"/>
  <c r="D51" i="12" s="1"/>
  <c r="C51" i="12" a="1"/>
  <c r="C51" i="12"/>
  <c r="D50" i="12" a="1"/>
  <c r="D50" i="12"/>
  <c r="C50" i="12" a="1"/>
  <c r="C50" i="12"/>
  <c r="D49" i="12" a="1"/>
  <c r="D49" i="12" s="1"/>
  <c r="C49" i="12" a="1"/>
  <c r="C49" i="12"/>
  <c r="D48" i="12" a="1"/>
  <c r="D48" i="12"/>
  <c r="C48" i="12" a="1"/>
  <c r="C48" i="12"/>
  <c r="D47" i="12" a="1"/>
  <c r="D47" i="12" s="1"/>
  <c r="C47" i="12" a="1"/>
  <c r="C47" i="12"/>
  <c r="D46" i="12" a="1"/>
  <c r="D46" i="12"/>
  <c r="C46" i="12" a="1"/>
  <c r="C46" i="12"/>
  <c r="D45" i="12" a="1"/>
  <c r="D45" i="12" s="1"/>
  <c r="C45" i="12" a="1"/>
  <c r="C45" i="12"/>
  <c r="D44" i="12" a="1"/>
  <c r="D44" i="12"/>
  <c r="C44" i="12" a="1"/>
  <c r="C44" i="12"/>
  <c r="D43" i="12" a="1"/>
  <c r="D43" i="12" s="1"/>
  <c r="C43" i="12" a="1"/>
  <c r="C43" i="12"/>
  <c r="D42" i="12" a="1"/>
  <c r="D42" i="12"/>
  <c r="C42" i="12" a="1"/>
  <c r="C42" i="12"/>
  <c r="D41" i="12" a="1"/>
  <c r="D41" i="12" s="1"/>
  <c r="C41" i="12" a="1"/>
  <c r="C41" i="12"/>
  <c r="D40" i="12" a="1"/>
  <c r="D40" i="12"/>
  <c r="C40" i="12" a="1"/>
  <c r="C40" i="12"/>
  <c r="D39" i="12" a="1"/>
  <c r="D39" i="12" s="1"/>
  <c r="C39" i="12" a="1"/>
  <c r="C39" i="12"/>
  <c r="D38" i="12" a="1"/>
  <c r="D38" i="12"/>
  <c r="C38" i="12" a="1"/>
  <c r="C38" i="12"/>
  <c r="D37" i="12" a="1"/>
  <c r="D37" i="12" s="1"/>
  <c r="C37" i="12" a="1"/>
  <c r="C37" i="12"/>
  <c r="D36" i="12" a="1"/>
  <c r="D36" i="12"/>
  <c r="C36" i="12" a="1"/>
  <c r="C36" i="12"/>
  <c r="D35" i="12" a="1"/>
  <c r="D35" i="12" s="1"/>
  <c r="C35" i="12" a="1"/>
  <c r="C35" i="12"/>
  <c r="D34" i="12" a="1"/>
  <c r="D34" i="12"/>
  <c r="C34" i="12" a="1"/>
  <c r="C34" i="12"/>
  <c r="D33" i="12" a="1"/>
  <c r="D33" i="12" s="1"/>
  <c r="C33" i="12" a="1"/>
  <c r="C33" i="12"/>
  <c r="D32" i="12" a="1"/>
  <c r="D32" i="12"/>
  <c r="C32" i="12" a="1"/>
  <c r="C32" i="12"/>
  <c r="D31" i="12" a="1"/>
  <c r="D31" i="12" s="1"/>
  <c r="C31" i="12" a="1"/>
  <c r="C31" i="12"/>
  <c r="D30" i="12" a="1"/>
  <c r="D30" i="12"/>
  <c r="C30" i="12" a="1"/>
  <c r="C30" i="12"/>
  <c r="D29" i="12" a="1"/>
  <c r="D29" i="12" s="1"/>
  <c r="C29" i="12" a="1"/>
  <c r="C29" i="12"/>
  <c r="D28" i="12" a="1"/>
  <c r="D28" i="12"/>
  <c r="C28" i="12" a="1"/>
  <c r="C28" i="12"/>
  <c r="D27" i="12" a="1"/>
  <c r="D27" i="12" s="1"/>
  <c r="C27" i="12" a="1"/>
  <c r="C27" i="12"/>
  <c r="D26" i="12" a="1"/>
  <c r="D26" i="12"/>
  <c r="C26" i="12" a="1"/>
  <c r="C26" i="12"/>
  <c r="D25" i="12" a="1"/>
  <c r="D25" i="12" s="1"/>
  <c r="C25" i="12" a="1"/>
  <c r="C25" i="12"/>
  <c r="D24" i="12" a="1"/>
  <c r="D24" i="12"/>
  <c r="C24" i="12" a="1"/>
  <c r="C24" i="12"/>
  <c r="D23" i="12" a="1"/>
  <c r="D23" i="12" s="1"/>
  <c r="C23" i="12" a="1"/>
  <c r="C23" i="12"/>
  <c r="D22" i="12" a="1"/>
  <c r="D22" i="12"/>
  <c r="C22" i="12" a="1"/>
  <c r="C22" i="12"/>
  <c r="D21" i="12" a="1"/>
  <c r="D21" i="12" s="1"/>
  <c r="C21" i="12" a="1"/>
  <c r="C21" i="12"/>
  <c r="D20" i="12" a="1"/>
  <c r="D20" i="12"/>
  <c r="C20" i="12" a="1"/>
  <c r="C20" i="12"/>
  <c r="D19" i="12" a="1"/>
  <c r="D19" i="12" s="1"/>
  <c r="C19" i="12" a="1"/>
  <c r="C19" i="12"/>
  <c r="D18" i="12" a="1"/>
  <c r="D18" i="12"/>
  <c r="C18" i="12" a="1"/>
  <c r="C18" i="12"/>
  <c r="D17" i="12" a="1"/>
  <c r="D17" i="12" s="1"/>
  <c r="C17" i="12" a="1"/>
  <c r="C17" i="12"/>
  <c r="D16" i="12" a="1"/>
  <c r="D16" i="12"/>
  <c r="C16" i="12" a="1"/>
  <c r="C16" i="12"/>
  <c r="D15" i="12" a="1"/>
  <c r="D15" i="12" s="1"/>
  <c r="C15" i="12" a="1"/>
  <c r="C15" i="12"/>
  <c r="D14" i="12" a="1"/>
  <c r="D14" i="12"/>
  <c r="C14" i="12" a="1"/>
  <c r="C14" i="12"/>
  <c r="D13" i="12" a="1"/>
  <c r="D13" i="12" s="1"/>
  <c r="C13" i="12" a="1"/>
  <c r="C13" i="12"/>
  <c r="D12" i="12" a="1"/>
  <c r="D12" i="12"/>
  <c r="C12" i="12" a="1"/>
  <c r="C12" i="12"/>
  <c r="D11" i="12" a="1"/>
  <c r="D11" i="12" s="1"/>
  <c r="C11" i="12" a="1"/>
  <c r="C11" i="12"/>
  <c r="D10" i="12" a="1"/>
  <c r="D10" i="12"/>
  <c r="C10" i="12" a="1"/>
  <c r="C10" i="12"/>
  <c r="D9" i="12" a="1"/>
  <c r="D9" i="12" s="1"/>
  <c r="C9" i="12" a="1"/>
  <c r="C9" i="12"/>
  <c r="D8" i="12" a="1"/>
  <c r="D8" i="12"/>
  <c r="C8" i="12" a="1"/>
  <c r="C8" i="12"/>
  <c r="D7" i="12" a="1"/>
  <c r="D7" i="12" s="1"/>
  <c r="C7" i="12" a="1"/>
  <c r="C7" i="12"/>
  <c r="D6" i="12" a="1"/>
  <c r="D6" i="12"/>
  <c r="C6" i="12" a="1"/>
  <c r="C6" i="12"/>
  <c r="D5" i="12" a="1"/>
  <c r="D5" i="12" s="1"/>
  <c r="C5" i="12" a="1"/>
  <c r="C5" i="12"/>
  <c r="D4" i="12" a="1"/>
  <c r="D4" i="12"/>
  <c r="C4" i="12" a="1"/>
  <c r="C4" i="12" s="1"/>
  <c r="D3" i="12" a="1"/>
  <c r="D3" i="12" s="1"/>
  <c r="C3" i="12" a="1"/>
  <c r="C3" i="12" s="1"/>
  <c r="D2" i="12" a="1"/>
  <c r="D2" i="12"/>
  <c r="C2" i="12" a="1"/>
  <c r="C2" i="12" s="1"/>
  <c r="K53" i="7" a="1"/>
  <c r="K53" i="7"/>
  <c r="J53" i="7" a="1"/>
  <c r="J53" i="7" s="1"/>
  <c r="K52" i="7" a="1"/>
  <c r="K52" i="7"/>
  <c r="J52" i="7" a="1"/>
  <c r="J52" i="7" s="1"/>
  <c r="K51" i="7" a="1"/>
  <c r="K51" i="7"/>
  <c r="J51" i="7" a="1"/>
  <c r="J51" i="7" s="1"/>
  <c r="K50" i="7" a="1"/>
  <c r="K50" i="7" s="1"/>
  <c r="J50" i="7" a="1"/>
  <c r="J50" i="7" s="1"/>
  <c r="K49" i="7" a="1"/>
  <c r="K49" i="7"/>
  <c r="J49" i="7" a="1"/>
  <c r="J49" i="7" s="1"/>
  <c r="K48" i="7" a="1"/>
  <c r="K48" i="7"/>
  <c r="J48" i="7" a="1"/>
  <c r="J48" i="7" s="1"/>
  <c r="K47" i="7" a="1"/>
  <c r="K47" i="7"/>
  <c r="J47" i="7" a="1"/>
  <c r="J47" i="7" s="1"/>
  <c r="K46" i="7" a="1"/>
  <c r="K46" i="7"/>
  <c r="J46" i="7" a="1"/>
  <c r="J46" i="7" s="1"/>
  <c r="K45" i="7" a="1"/>
  <c r="K45" i="7"/>
  <c r="J45" i="7" a="1"/>
  <c r="J45" i="7" s="1"/>
  <c r="K44" i="7" a="1"/>
  <c r="K44" i="7"/>
  <c r="J44" i="7" a="1"/>
  <c r="J44" i="7" s="1"/>
  <c r="K43" i="7" a="1"/>
  <c r="K43" i="7"/>
  <c r="J43" i="7" a="1"/>
  <c r="J43" i="7" s="1"/>
  <c r="K42" i="7" a="1"/>
  <c r="K42" i="7"/>
  <c r="J42" i="7" a="1"/>
  <c r="J42" i="7" s="1"/>
  <c r="K41" i="7" a="1"/>
  <c r="K41" i="7"/>
  <c r="J41" i="7" a="1"/>
  <c r="J41" i="7" s="1"/>
  <c r="K40" i="7" a="1"/>
  <c r="K40" i="7"/>
  <c r="J40" i="7" a="1"/>
  <c r="J40" i="7" s="1"/>
  <c r="K39" i="7" a="1"/>
  <c r="K39" i="7"/>
  <c r="J39" i="7" a="1"/>
  <c r="J39" i="7" s="1"/>
  <c r="K38" i="7" a="1"/>
  <c r="K38" i="7"/>
  <c r="J38" i="7" a="1"/>
  <c r="J38" i="7" s="1"/>
  <c r="K37" i="7" a="1"/>
  <c r="K37" i="7"/>
  <c r="J37" i="7" a="1"/>
  <c r="J37" i="7" s="1"/>
  <c r="K36" i="7" a="1"/>
  <c r="K36" i="7"/>
  <c r="J36" i="7" a="1"/>
  <c r="J36" i="7" s="1"/>
  <c r="K35" i="7" a="1"/>
  <c r="K35" i="7"/>
  <c r="J35" i="7" a="1"/>
  <c r="J35" i="7" s="1"/>
  <c r="K34" i="7" a="1"/>
  <c r="K34" i="7"/>
  <c r="J34" i="7" a="1"/>
  <c r="J34" i="7" s="1"/>
  <c r="K33" i="7" a="1"/>
  <c r="K33" i="7"/>
  <c r="J33" i="7" a="1"/>
  <c r="J33" i="7" s="1"/>
  <c r="K32" i="7" a="1"/>
  <c r="K32" i="7"/>
  <c r="J32" i="7" a="1"/>
  <c r="J32" i="7" s="1"/>
  <c r="K31" i="7" a="1"/>
  <c r="K31" i="7"/>
  <c r="J31" i="7" a="1"/>
  <c r="J31" i="7" s="1"/>
  <c r="K30" i="7" a="1"/>
  <c r="K30" i="7"/>
  <c r="J30" i="7" a="1"/>
  <c r="J30" i="7" s="1"/>
  <c r="K29" i="7" a="1"/>
  <c r="K29" i="7"/>
  <c r="J29" i="7" a="1"/>
  <c r="J29" i="7" s="1"/>
  <c r="K28" i="7" a="1"/>
  <c r="K28" i="7"/>
  <c r="J28" i="7" a="1"/>
  <c r="J28" i="7" s="1"/>
  <c r="K27" i="7" a="1"/>
  <c r="K27" i="7"/>
  <c r="J27" i="7" a="1"/>
  <c r="J27" i="7" s="1"/>
  <c r="K26" i="7" a="1"/>
  <c r="K26" i="7"/>
  <c r="J26" i="7" a="1"/>
  <c r="J26" i="7" s="1"/>
  <c r="K25" i="7" a="1"/>
  <c r="K25" i="7"/>
  <c r="J25" i="7" a="1"/>
  <c r="J25" i="7" s="1"/>
  <c r="K24" i="7" a="1"/>
  <c r="K24" i="7"/>
  <c r="J24" i="7" a="1"/>
  <c r="J24" i="7" s="1"/>
  <c r="K23" i="7" a="1"/>
  <c r="K23" i="7"/>
  <c r="J23" i="7" a="1"/>
  <c r="J23" i="7" s="1"/>
  <c r="K22" i="7" a="1"/>
  <c r="K22" i="7"/>
  <c r="J22" i="7" a="1"/>
  <c r="J22" i="7" s="1"/>
  <c r="K21" i="7" a="1"/>
  <c r="K21" i="7"/>
  <c r="J21" i="7" a="1"/>
  <c r="J21" i="7" s="1"/>
  <c r="K20" i="7" a="1"/>
  <c r="K20" i="7"/>
  <c r="J20" i="7" a="1"/>
  <c r="J20" i="7" s="1"/>
  <c r="K19" i="7" a="1"/>
  <c r="K19" i="7"/>
  <c r="J19" i="7" a="1"/>
  <c r="J19" i="7" s="1"/>
  <c r="K18" i="7" a="1"/>
  <c r="K18" i="7"/>
  <c r="J18" i="7" a="1"/>
  <c r="J18" i="7" s="1"/>
  <c r="K17" i="7" a="1"/>
  <c r="K17" i="7"/>
  <c r="J17" i="7" a="1"/>
  <c r="J17" i="7" s="1"/>
  <c r="K16" i="7" a="1"/>
  <c r="K16" i="7"/>
  <c r="J16" i="7" a="1"/>
  <c r="J16" i="7" s="1"/>
  <c r="K15" i="7" a="1"/>
  <c r="K15" i="7"/>
  <c r="J15" i="7" a="1"/>
  <c r="J15" i="7" s="1"/>
  <c r="K14" i="7" a="1"/>
  <c r="K14" i="7"/>
  <c r="J14" i="7" a="1"/>
  <c r="J14" i="7" s="1"/>
  <c r="K13" i="7" a="1"/>
  <c r="K13" i="7"/>
  <c r="J13" i="7" a="1"/>
  <c r="J13" i="7" s="1"/>
  <c r="K12" i="7" a="1"/>
  <c r="K12" i="7"/>
  <c r="J12" i="7" a="1"/>
  <c r="J12" i="7" s="1"/>
  <c r="K11" i="7" a="1"/>
  <c r="K11" i="7"/>
  <c r="J11" i="7" a="1"/>
  <c r="J11" i="7" s="1"/>
  <c r="K10" i="7" a="1"/>
  <c r="K10" i="7"/>
  <c r="J10" i="7" a="1"/>
  <c r="J10" i="7" s="1"/>
  <c r="K9" i="7" a="1"/>
  <c r="K9" i="7"/>
  <c r="J9" i="7" a="1"/>
  <c r="J9" i="7" s="1"/>
  <c r="K8" i="7" a="1"/>
  <c r="K8" i="7"/>
  <c r="J8" i="7" a="1"/>
  <c r="J8" i="7" s="1"/>
  <c r="K7" i="7" a="1"/>
  <c r="K7" i="7"/>
  <c r="J7" i="7" a="1"/>
  <c r="J7" i="7" s="1"/>
  <c r="K6" i="7" a="1"/>
  <c r="K6" i="7" s="1"/>
  <c r="J6" i="7" a="1"/>
  <c r="J6" i="7" s="1"/>
  <c r="K5" i="7" a="1"/>
  <c r="K5" i="7"/>
  <c r="J5" i="7" a="1"/>
  <c r="J5" i="7" s="1"/>
  <c r="K4" i="7" a="1"/>
  <c r="K4" i="7" s="1"/>
  <c r="J4" i="7" a="1"/>
  <c r="J4" i="7" s="1"/>
  <c r="K3" i="7" a="1"/>
  <c r="K3" i="7" s="1"/>
  <c r="J3" i="7" a="1"/>
  <c r="J3" i="7" s="1"/>
  <c r="K2" i="7" a="1"/>
  <c r="K2" i="7" s="1"/>
  <c r="J2" i="7" a="1"/>
  <c r="J2" i="7" s="1"/>
  <c r="C102" i="13" l="1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L10" i="7" l="1" a="1"/>
  <c r="L10" i="7" s="1"/>
  <c r="L11" i="7" a="1"/>
  <c r="L11" i="7" s="1"/>
  <c r="L12" i="7" a="1"/>
  <c r="L12" i="7" s="1"/>
  <c r="L13" i="7" a="1"/>
  <c r="L13" i="7"/>
  <c r="L14" i="7" a="1"/>
  <c r="L14" i="7" s="1"/>
  <c r="L15" i="7" a="1"/>
  <c r="L15" i="7" s="1"/>
  <c r="L16" i="7" a="1"/>
  <c r="L16" i="7" s="1"/>
  <c r="L17" i="7" a="1"/>
  <c r="L17" i="7"/>
  <c r="L18" i="7" a="1"/>
  <c r="L18" i="7" s="1"/>
  <c r="L19" i="7" a="1"/>
  <c r="L19" i="7" s="1"/>
  <c r="L20" i="7" a="1"/>
  <c r="L20" i="7" s="1"/>
  <c r="L21" i="7" a="1"/>
  <c r="L21" i="7" s="1"/>
  <c r="L22" i="7" a="1"/>
  <c r="L22" i="7" s="1"/>
  <c r="L23" i="7" a="1"/>
  <c r="L23" i="7" s="1"/>
  <c r="L24" i="7" a="1"/>
  <c r="L24" i="7" s="1"/>
  <c r="L25" i="7" a="1"/>
  <c r="L25" i="7"/>
  <c r="L26" i="7" a="1"/>
  <c r="L26" i="7" s="1"/>
  <c r="L27" i="7" a="1"/>
  <c r="L27" i="7"/>
  <c r="L28" i="7" a="1"/>
  <c r="L28" i="7" s="1"/>
  <c r="L29" i="7" a="1"/>
  <c r="L29" i="7" s="1"/>
  <c r="L30" i="7" a="1"/>
  <c r="L30" i="7" s="1"/>
  <c r="L31" i="7" a="1"/>
  <c r="L31" i="7"/>
  <c r="L32" i="7" a="1"/>
  <c r="L32" i="7"/>
  <c r="L33" i="7" a="1"/>
  <c r="L33" i="7" s="1"/>
  <c r="L34" i="7" a="1"/>
  <c r="L34" i="7" s="1"/>
  <c r="L35" i="7" a="1"/>
  <c r="L35" i="7" s="1"/>
  <c r="L36" i="7" a="1"/>
  <c r="L36" i="7"/>
  <c r="L37" i="7" a="1"/>
  <c r="L37" i="7" s="1"/>
  <c r="L38" i="7" a="1"/>
  <c r="L38" i="7" s="1"/>
  <c r="L39" i="7" a="1"/>
  <c r="L39" i="7"/>
  <c r="L40" i="7" a="1"/>
  <c r="L40" i="7" s="1"/>
  <c r="L41" i="7" a="1"/>
  <c r="L41" i="7"/>
  <c r="L42" i="7" a="1"/>
  <c r="L42" i="7" s="1"/>
  <c r="L43" i="7" a="1"/>
  <c r="L43" i="7" s="1"/>
  <c r="L44" i="7" a="1"/>
  <c r="L44" i="7" s="1"/>
  <c r="L45" i="7" a="1"/>
  <c r="L45" i="7" s="1"/>
  <c r="L46" i="7" a="1"/>
  <c r="L46" i="7" s="1"/>
  <c r="L47" i="7" a="1"/>
  <c r="L47" i="7" s="1"/>
  <c r="L48" i="7" a="1"/>
  <c r="L48" i="7"/>
  <c r="L49" i="7" a="1"/>
  <c r="L49" i="7"/>
  <c r="L50" i="7" a="1"/>
  <c r="L50" i="7" s="1"/>
  <c r="L51" i="7" a="1"/>
  <c r="L51" i="7" s="1"/>
  <c r="L52" i="7" a="1"/>
  <c r="L52" i="7" s="1"/>
  <c r="L53" i="7" a="1"/>
  <c r="L53" i="7" s="1"/>
  <c r="L3" i="7" a="1"/>
  <c r="L3" i="7" s="1"/>
  <c r="L4" i="7" a="1"/>
  <c r="L4" i="7" s="1"/>
  <c r="L5" i="7" a="1"/>
  <c r="L5" i="7"/>
  <c r="L6" i="7" a="1"/>
  <c r="L6" i="7" s="1"/>
  <c r="L7" i="7" a="1"/>
  <c r="L7" i="7" s="1"/>
  <c r="L8" i="7" a="1"/>
  <c r="L8" i="7" s="1"/>
  <c r="L9" i="7" a="1"/>
  <c r="L9" i="7" s="1"/>
  <c r="L2" i="7" a="1"/>
  <c r="L2" i="7" s="1"/>
  <c r="F3" i="7" a="1"/>
  <c r="F3" i="7" s="1"/>
  <c r="F4" i="7" a="1"/>
  <c r="F4" i="7" s="1"/>
  <c r="F5" i="7" a="1"/>
  <c r="F5" i="7"/>
  <c r="F6" i="7" a="1"/>
  <c r="F6" i="7" s="1"/>
  <c r="F7" i="7" a="1"/>
  <c r="F7" i="7" s="1"/>
  <c r="F8" i="7" a="1"/>
  <c r="F8" i="7" s="1"/>
  <c r="F9" i="7" a="1"/>
  <c r="F9" i="7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2" i="7" a="1"/>
  <c r="F2" i="7" s="1"/>
  <c r="E3" i="7" a="1"/>
  <c r="E3" i="7" s="1"/>
  <c r="E4" i="7" a="1"/>
  <c r="E4" i="7" s="1"/>
  <c r="E5" i="7" a="1"/>
  <c r="E5" i="7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/>
  <c r="E42" i="7" a="1"/>
  <c r="E42" i="7" s="1"/>
  <c r="E43" i="7" a="1"/>
  <c r="E43" i="7" s="1"/>
  <c r="E44" i="7" a="1"/>
  <c r="E44" i="7" s="1"/>
  <c r="E45" i="7" a="1"/>
  <c r="E45" i="7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/>
  <c r="E2" i="7" a="1"/>
  <c r="E2" i="7" s="1"/>
  <c r="I4" i="7" l="1"/>
  <c r="I6" i="7"/>
  <c r="I10" i="7"/>
  <c r="I12" i="7"/>
  <c r="I14" i="7"/>
  <c r="I30" i="7"/>
  <c r="I36" i="7"/>
  <c r="I38" i="7"/>
  <c r="I42" i="7"/>
  <c r="I44" i="7"/>
  <c r="I46" i="7"/>
  <c r="I50" i="7"/>
  <c r="I53" i="7"/>
  <c r="I2" i="7"/>
  <c r="I18" i="7"/>
  <c r="I20" i="7"/>
  <c r="I26" i="7"/>
  <c r="I3" i="7"/>
  <c r="I5" i="7"/>
  <c r="I7" i="7"/>
  <c r="I8" i="7"/>
  <c r="I9" i="7"/>
  <c r="I11" i="7"/>
  <c r="I13" i="7"/>
  <c r="I15" i="7"/>
  <c r="I16" i="7"/>
  <c r="I17" i="7"/>
  <c r="I19" i="7"/>
  <c r="I21" i="7"/>
  <c r="I22" i="7"/>
  <c r="I23" i="7"/>
  <c r="I24" i="7"/>
  <c r="I27" i="7"/>
  <c r="I28" i="7"/>
  <c r="I29" i="7"/>
  <c r="I31" i="7"/>
  <c r="I32" i="7"/>
  <c r="I33" i="7"/>
  <c r="I34" i="7"/>
  <c r="I35" i="7"/>
  <c r="I37" i="7"/>
  <c r="I39" i="7"/>
  <c r="I40" i="7"/>
  <c r="I41" i="7"/>
  <c r="I43" i="7"/>
  <c r="I45" i="7"/>
  <c r="I47" i="7"/>
  <c r="I48" i="7"/>
  <c r="I49" i="7"/>
  <c r="I51" i="7"/>
  <c r="I52" i="7"/>
  <c r="I25" i="7" l="1"/>
  <c r="U35" i="8"/>
  <c r="U5" i="10"/>
  <c r="U14" i="8"/>
  <c r="U17" i="10"/>
  <c r="U26" i="10"/>
  <c r="U51" i="8"/>
  <c r="U21" i="10"/>
  <c r="W38" i="8"/>
  <c r="U38" i="8"/>
  <c r="U50" i="10"/>
  <c r="U50" i="8"/>
  <c r="Q6" i="10"/>
  <c r="Q10" i="8"/>
  <c r="Q49" i="10"/>
  <c r="Q17" i="8"/>
  <c r="U9" i="10"/>
  <c r="U42" i="8"/>
  <c r="U8" i="10"/>
  <c r="U27" i="8"/>
  <c r="Q39" i="10"/>
  <c r="Q40" i="8"/>
  <c r="U30" i="10"/>
  <c r="U39" i="8"/>
  <c r="Q52" i="10"/>
  <c r="Q13" i="8"/>
  <c r="U13" i="8"/>
  <c r="W52" i="10"/>
  <c r="U52" i="10"/>
  <c r="U4" i="10"/>
  <c r="U5" i="8"/>
  <c r="W4" i="10"/>
  <c r="U25" i="10"/>
  <c r="W25" i="10"/>
  <c r="U24" i="8"/>
  <c r="U32" i="8"/>
  <c r="U33" i="10"/>
  <c r="Q37" i="8"/>
  <c r="Q41" i="10"/>
  <c r="Q41" i="8"/>
  <c r="U28" i="10"/>
  <c r="U16" i="8"/>
  <c r="Q29" i="10"/>
  <c r="Q25" i="8"/>
  <c r="U14" i="10"/>
  <c r="U37" i="8"/>
  <c r="W14" i="10"/>
  <c r="U6" i="8"/>
  <c r="U53" i="10"/>
  <c r="W53" i="10"/>
  <c r="U3" i="10"/>
  <c r="U46" i="8"/>
  <c r="W12" i="10"/>
  <c r="U12" i="10"/>
  <c r="U26" i="8"/>
  <c r="U54" i="10"/>
  <c r="W54" i="10"/>
  <c r="U3" i="8"/>
  <c r="U11" i="10"/>
  <c r="U43" i="8"/>
  <c r="Q49" i="8"/>
  <c r="U41" i="10"/>
  <c r="W41" i="8"/>
  <c r="W41" i="10"/>
  <c r="U41" i="8"/>
  <c r="U39" i="10"/>
  <c r="W40" i="8"/>
  <c r="U40" i="8"/>
  <c r="Q45" i="8"/>
  <c r="W11" i="8"/>
  <c r="U11" i="8"/>
  <c r="U44" i="10"/>
  <c r="Q48" i="10"/>
  <c r="Q12" i="8"/>
  <c r="Q21" i="10"/>
  <c r="Q38" i="8"/>
  <c r="U18" i="10"/>
  <c r="U18" i="8"/>
  <c r="W18" i="10"/>
  <c r="W18" i="8"/>
  <c r="Q51" i="10"/>
  <c r="Q28" i="8"/>
  <c r="U10" i="10"/>
  <c r="W47" i="8"/>
  <c r="W10" i="10"/>
  <c r="U47" i="8"/>
  <c r="W12" i="8"/>
  <c r="U12" i="8"/>
  <c r="U48" i="10"/>
  <c r="W48" i="10"/>
  <c r="U7" i="10"/>
  <c r="U54" i="8"/>
  <c r="W51" i="10"/>
  <c r="U28" i="8"/>
  <c r="U51" i="10"/>
  <c r="U29" i="10"/>
  <c r="W25" i="8"/>
  <c r="W29" i="10"/>
  <c r="U25" i="8"/>
  <c r="W9" i="8"/>
  <c r="W20" i="10"/>
  <c r="U9" i="8"/>
  <c r="U20" i="10"/>
  <c r="W17" i="8"/>
  <c r="W49" i="10"/>
  <c r="U17" i="8"/>
  <c r="U49" i="10"/>
  <c r="W19" i="10"/>
  <c r="U19" i="10"/>
  <c r="U31" i="8"/>
  <c r="Q34" i="10"/>
  <c r="Q48" i="8"/>
  <c r="U21" i="8"/>
  <c r="W16" i="10"/>
  <c r="U16" i="10"/>
  <c r="Q7" i="10"/>
  <c r="Q54" i="8"/>
  <c r="Q35" i="10"/>
  <c r="Q52" i="8"/>
  <c r="U45" i="10"/>
  <c r="U15" i="8"/>
  <c r="U40" i="10"/>
  <c r="U23" i="8"/>
  <c r="U36" i="10"/>
  <c r="U45" i="8"/>
  <c r="U34" i="10"/>
  <c r="U48" i="8"/>
  <c r="W34" i="10"/>
  <c r="W48" i="8"/>
  <c r="Q23" i="8"/>
  <c r="U47" i="10"/>
  <c r="U33" i="8"/>
  <c r="Q42" i="10"/>
  <c r="Q20" i="8"/>
  <c r="Q29" i="8"/>
  <c r="Q15" i="10"/>
  <c r="Q44" i="8"/>
  <c r="Q50" i="8"/>
  <c r="U35" i="10"/>
  <c r="U52" i="8"/>
  <c r="Q43" i="10"/>
  <c r="Q8" i="8"/>
  <c r="U38" i="10"/>
  <c r="U4" i="8"/>
  <c r="W10" i="8"/>
  <c r="U10" i="8"/>
  <c r="U6" i="10"/>
  <c r="U24" i="10"/>
  <c r="U49" i="8"/>
  <c r="U22" i="8"/>
  <c r="U13" i="10"/>
  <c r="U36" i="8"/>
  <c r="U22" i="10"/>
  <c r="W23" i="10"/>
  <c r="U19" i="8"/>
  <c r="U23" i="10"/>
  <c r="U27" i="10"/>
  <c r="W30" i="8"/>
  <c r="U30" i="8"/>
  <c r="U37" i="10"/>
  <c r="U53" i="8"/>
  <c r="W53" i="8"/>
  <c r="Q10" i="10"/>
  <c r="Q47" i="8"/>
  <c r="Q26" i="10"/>
  <c r="U32" i="10"/>
  <c r="U34" i="8"/>
  <c r="W34" i="8"/>
  <c r="Q4" i="10"/>
  <c r="U20" i="8"/>
  <c r="U42" i="10"/>
  <c r="W42" i="10"/>
  <c r="W46" i="10"/>
  <c r="U46" i="10"/>
  <c r="U7" i="8"/>
  <c r="U31" i="10"/>
  <c r="U29" i="8"/>
  <c r="W29" i="8"/>
  <c r="U15" i="10"/>
  <c r="W15" i="10"/>
  <c r="U44" i="8"/>
  <c r="W8" i="8"/>
  <c r="U43" i="10"/>
  <c r="W43" i="10"/>
  <c r="U8" i="8"/>
  <c r="Q12" i="10"/>
  <c r="Q26" i="8"/>
  <c r="Q54" i="10"/>
  <c r="Q11" i="10"/>
  <c r="Q4" i="8"/>
  <c r="W37" i="10"/>
  <c r="Q45" i="10"/>
  <c r="W3" i="8"/>
  <c r="Q27" i="10"/>
  <c r="W54" i="8"/>
  <c r="Q18" i="10"/>
  <c r="W21" i="8"/>
  <c r="W46" i="8"/>
  <c r="W39" i="8"/>
  <c r="Q36" i="8"/>
  <c r="Q7" i="8"/>
  <c r="Q32" i="10"/>
  <c r="W6" i="8"/>
  <c r="W26" i="10"/>
  <c r="Q11" i="8"/>
  <c r="W42" i="8"/>
  <c r="W45" i="8"/>
  <c r="W24" i="8"/>
  <c r="Q47" i="10"/>
  <c r="Q19" i="10"/>
  <c r="N33" i="10" l="1"/>
  <c r="N32" i="8"/>
  <c r="Q33" i="10"/>
  <c r="Q32" i="8"/>
  <c r="W32" i="8"/>
  <c r="W33" i="10"/>
  <c r="N27" i="8"/>
  <c r="N8" i="10"/>
  <c r="Q27" i="8"/>
  <c r="Q8" i="10"/>
  <c r="W27" i="8"/>
  <c r="W8" i="10"/>
  <c r="N40" i="10"/>
  <c r="N23" i="8"/>
  <c r="W40" i="10"/>
  <c r="W23" i="8"/>
  <c r="Q40" i="10"/>
  <c r="N17" i="10"/>
  <c r="N14" i="8"/>
  <c r="Q17" i="10"/>
  <c r="W17" i="10"/>
  <c r="Q14" i="8"/>
  <c r="W14" i="8"/>
  <c r="H5" i="10"/>
  <c r="E5" i="10"/>
  <c r="N35" i="8"/>
  <c r="N5" i="10"/>
  <c r="Q35" i="8"/>
  <c r="W35" i="8"/>
  <c r="W5" i="10"/>
  <c r="Q5" i="10"/>
  <c r="J14" i="10"/>
  <c r="L43" i="10"/>
  <c r="L8" i="8"/>
  <c r="L31" i="10"/>
  <c r="L29" i="8"/>
  <c r="L46" i="10"/>
  <c r="L7" i="8"/>
  <c r="L25" i="10"/>
  <c r="L24" i="8"/>
  <c r="J53" i="10"/>
  <c r="L15" i="10"/>
  <c r="L44" i="8"/>
  <c r="L42" i="10"/>
  <c r="L20" i="8"/>
  <c r="N28" i="10"/>
  <c r="N16" i="8"/>
  <c r="Q28" i="10"/>
  <c r="W28" i="10"/>
  <c r="Q16" i="8"/>
  <c r="W16" i="8"/>
  <c r="N50" i="10"/>
  <c r="N50" i="8"/>
  <c r="W50" i="10"/>
  <c r="Q50" i="10"/>
  <c r="W50" i="8"/>
  <c r="N4" i="10"/>
  <c r="N5" i="8"/>
  <c r="N13" i="10"/>
  <c r="N22" i="8"/>
  <c r="N23" i="10"/>
  <c r="N19" i="8"/>
  <c r="L40" i="10"/>
  <c r="L23" i="8"/>
  <c r="L45" i="10"/>
  <c r="L15" i="8"/>
  <c r="L32" i="10"/>
  <c r="L34" i="8"/>
  <c r="G44" i="11"/>
  <c r="L23" i="10"/>
  <c r="L19" i="8"/>
  <c r="L13" i="10"/>
  <c r="L22" i="8"/>
  <c r="L4" i="10"/>
  <c r="L5" i="8"/>
  <c r="W19" i="8"/>
  <c r="Q53" i="8"/>
  <c r="W45" i="10"/>
  <c r="Q15" i="8"/>
  <c r="Q21" i="8"/>
  <c r="N42" i="10"/>
  <c r="N20" i="8"/>
  <c r="H20" i="8"/>
  <c r="N31" i="10"/>
  <c r="N29" i="8"/>
  <c r="E19" i="11"/>
  <c r="N15" i="10"/>
  <c r="N44" i="8"/>
  <c r="H44" i="8"/>
  <c r="N43" i="10"/>
  <c r="N8" i="8"/>
  <c r="L5" i="10"/>
  <c r="L35" i="8"/>
  <c r="L17" i="10"/>
  <c r="L14" i="8"/>
  <c r="L33" i="10"/>
  <c r="L32" i="8"/>
  <c r="Q43" i="8"/>
  <c r="W32" i="10"/>
  <c r="W36" i="8"/>
  <c r="Q31" i="10"/>
  <c r="W33" i="8"/>
  <c r="Q36" i="10"/>
  <c r="W11" i="10"/>
  <c r="Q16" i="10"/>
  <c r="W30" i="10"/>
  <c r="N20" i="10"/>
  <c r="N9" i="8"/>
  <c r="H9" i="8"/>
  <c r="N41" i="10"/>
  <c r="N41" i="8"/>
  <c r="N6" i="10"/>
  <c r="N10" i="8"/>
  <c r="N52" i="10"/>
  <c r="N13" i="8"/>
  <c r="E48" i="11"/>
  <c r="E52" i="10"/>
  <c r="N49" i="10"/>
  <c r="N17" i="8"/>
  <c r="E49" i="10"/>
  <c r="N40" i="8"/>
  <c r="N39" i="10"/>
  <c r="L51" i="10"/>
  <c r="L28" i="8"/>
  <c r="L7" i="10"/>
  <c r="L54" i="8"/>
  <c r="L48" i="10"/>
  <c r="L12" i="8"/>
  <c r="L48" i="8"/>
  <c r="L34" i="10"/>
  <c r="L10" i="10"/>
  <c r="L47" i="8"/>
  <c r="L36" i="10"/>
  <c r="L45" i="8"/>
  <c r="Q53" i="10"/>
  <c r="W44" i="8"/>
  <c r="W31" i="10"/>
  <c r="W7" i="8"/>
  <c r="Q25" i="10"/>
  <c r="W6" i="10"/>
  <c r="Q22" i="8"/>
  <c r="Q19" i="8"/>
  <c r="W44" i="10"/>
  <c r="W39" i="10"/>
  <c r="Q9" i="8"/>
  <c r="N24" i="10"/>
  <c r="N49" i="8"/>
  <c r="N22" i="10"/>
  <c r="N36" i="8"/>
  <c r="N27" i="10"/>
  <c r="N30" i="8"/>
  <c r="N37" i="10"/>
  <c r="N53" i="8"/>
  <c r="L18" i="10"/>
  <c r="L18" i="8"/>
  <c r="L16" i="10"/>
  <c r="L21" i="8"/>
  <c r="L44" i="10"/>
  <c r="L11" i="8"/>
  <c r="L47" i="10"/>
  <c r="L33" i="8"/>
  <c r="W13" i="10"/>
  <c r="W49" i="8"/>
  <c r="Q24" i="10"/>
  <c r="N29" i="10"/>
  <c r="N25" i="8"/>
  <c r="N9" i="10"/>
  <c r="N42" i="8"/>
  <c r="N51" i="8"/>
  <c r="H51" i="8"/>
  <c r="N26" i="10"/>
  <c r="N30" i="10"/>
  <c r="N39" i="8"/>
  <c r="N21" i="10"/>
  <c r="N38" i="8"/>
  <c r="N35" i="10"/>
  <c r="N52" i="8"/>
  <c r="N38" i="10"/>
  <c r="N4" i="8"/>
  <c r="J42" i="10"/>
  <c r="J20" i="8"/>
  <c r="L11" i="10"/>
  <c r="L43" i="8"/>
  <c r="L54" i="10"/>
  <c r="L3" i="8"/>
  <c r="L12" i="10"/>
  <c r="L26" i="8"/>
  <c r="L3" i="10"/>
  <c r="L46" i="8"/>
  <c r="L53" i="10"/>
  <c r="L6" i="8"/>
  <c r="L14" i="10"/>
  <c r="L37" i="8"/>
  <c r="L19" i="10"/>
  <c r="L31" i="8"/>
  <c r="W4" i="8"/>
  <c r="Q39" i="8"/>
  <c r="Q42" i="8"/>
  <c r="E19" i="10"/>
  <c r="N31" i="8"/>
  <c r="N19" i="10"/>
  <c r="E11" i="11"/>
  <c r="N14" i="10"/>
  <c r="N37" i="8"/>
  <c r="N53" i="10"/>
  <c r="H53" i="10"/>
  <c r="N6" i="8"/>
  <c r="N3" i="10"/>
  <c r="N46" i="8"/>
  <c r="N26" i="8"/>
  <c r="N12" i="10"/>
  <c r="N54" i="10"/>
  <c r="N3" i="8"/>
  <c r="E54" i="10"/>
  <c r="E3" i="8"/>
  <c r="N43" i="8"/>
  <c r="N11" i="10"/>
  <c r="J13" i="8"/>
  <c r="L38" i="10"/>
  <c r="L4" i="8"/>
  <c r="L35" i="10"/>
  <c r="L52" i="8"/>
  <c r="L38" i="8"/>
  <c r="L21" i="10"/>
  <c r="L39" i="8"/>
  <c r="L30" i="10"/>
  <c r="L26" i="10"/>
  <c r="L51" i="8"/>
  <c r="L9" i="10"/>
  <c r="L42" i="8"/>
  <c r="L29" i="10"/>
  <c r="L25" i="8"/>
  <c r="Q46" i="8"/>
  <c r="W27" i="10"/>
  <c r="W38" i="10"/>
  <c r="W52" i="8"/>
  <c r="Q30" i="10"/>
  <c r="W31" i="8"/>
  <c r="Q9" i="10"/>
  <c r="W43" i="8"/>
  <c r="W37" i="8"/>
  <c r="Q14" i="10"/>
  <c r="W5" i="8"/>
  <c r="W21" i="10"/>
  <c r="H47" i="10"/>
  <c r="N47" i="10"/>
  <c r="N33" i="8"/>
  <c r="N44" i="10"/>
  <c r="N11" i="8"/>
  <c r="N34" i="8"/>
  <c r="N32" i="10"/>
  <c r="N16" i="10"/>
  <c r="N21" i="8"/>
  <c r="N18" i="10"/>
  <c r="N18" i="8"/>
  <c r="N45" i="10"/>
  <c r="N15" i="8"/>
  <c r="L37" i="10"/>
  <c r="L53" i="8"/>
  <c r="L27" i="10"/>
  <c r="L30" i="8"/>
  <c r="L22" i="10"/>
  <c r="L36" i="8"/>
  <c r="L24" i="10"/>
  <c r="L49" i="8"/>
  <c r="Q3" i="10"/>
  <c r="Q34" i="8"/>
  <c r="W47" i="10"/>
  <c r="Q31" i="8"/>
  <c r="Q18" i="8"/>
  <c r="Q33" i="8"/>
  <c r="N25" i="10"/>
  <c r="H25" i="10"/>
  <c r="E25" i="10"/>
  <c r="N24" i="8"/>
  <c r="N46" i="10"/>
  <c r="N7" i="8"/>
  <c r="J8" i="10"/>
  <c r="L50" i="10"/>
  <c r="L50" i="8"/>
  <c r="L8" i="10"/>
  <c r="L27" i="8"/>
  <c r="L28" i="10"/>
  <c r="L16" i="8"/>
  <c r="Q6" i="8"/>
  <c r="Q24" i="8"/>
  <c r="W22" i="8"/>
  <c r="Q37" i="10"/>
  <c r="E36" i="10"/>
  <c r="H36" i="10"/>
  <c r="N36" i="10"/>
  <c r="N45" i="8"/>
  <c r="N10" i="10"/>
  <c r="N47" i="8"/>
  <c r="N34" i="10"/>
  <c r="N48" i="8"/>
  <c r="N48" i="10"/>
  <c r="N12" i="8"/>
  <c r="N7" i="10"/>
  <c r="N54" i="8"/>
  <c r="N51" i="10"/>
  <c r="N28" i="8"/>
  <c r="J39" i="8"/>
  <c r="L40" i="8"/>
  <c r="L39" i="10"/>
  <c r="L49" i="10"/>
  <c r="L17" i="8"/>
  <c r="L52" i="10"/>
  <c r="L13" i="8"/>
  <c r="L6" i="10"/>
  <c r="L10" i="8"/>
  <c r="L41" i="10"/>
  <c r="L41" i="8"/>
  <c r="L20" i="10"/>
  <c r="L9" i="8"/>
  <c r="Q3" i="8"/>
  <c r="W20" i="8"/>
  <c r="Q5" i="8"/>
  <c r="Q51" i="8"/>
  <c r="W22" i="10"/>
  <c r="W24" i="10"/>
  <c r="Q13" i="10"/>
  <c r="W35" i="10"/>
  <c r="Q46" i="10"/>
  <c r="W36" i="10"/>
  <c r="W15" i="8"/>
  <c r="Q23" i="10"/>
  <c r="W28" i="8"/>
  <c r="W7" i="10"/>
  <c r="Q38" i="10"/>
  <c r="Q30" i="8"/>
  <c r="Q44" i="10"/>
  <c r="W26" i="8"/>
  <c r="W3" i="10"/>
  <c r="Q20" i="10"/>
  <c r="W13" i="8"/>
  <c r="Q22" i="10"/>
  <c r="W9" i="10"/>
  <c r="W51" i="8"/>
  <c r="H11" i="10"/>
  <c r="E4" i="8"/>
  <c r="J5" i="10"/>
  <c r="E51" i="10"/>
  <c r="H39" i="10"/>
  <c r="J54" i="10"/>
  <c r="H52" i="8"/>
  <c r="J27" i="10"/>
  <c r="J50" i="8"/>
  <c r="E7" i="10"/>
  <c r="H49" i="10"/>
  <c r="H15" i="10"/>
  <c r="J26" i="8"/>
  <c r="H21" i="10"/>
  <c r="E23" i="10"/>
  <c r="H27" i="8"/>
  <c r="J48" i="10"/>
  <c r="H13" i="8"/>
  <c r="E21" i="8"/>
  <c r="H3" i="10"/>
  <c r="H30" i="10"/>
  <c r="J34" i="10"/>
  <c r="E6" i="10"/>
  <c r="J7" i="8"/>
  <c r="E6" i="8"/>
  <c r="E26" i="10"/>
  <c r="H28" i="10"/>
  <c r="H10" i="10"/>
  <c r="E41" i="8"/>
  <c r="E39" i="11"/>
  <c r="J11" i="8"/>
  <c r="H37" i="8"/>
  <c r="J9" i="10"/>
  <c r="H33" i="10"/>
  <c r="J45" i="8"/>
  <c r="H20" i="10"/>
  <c r="H24" i="8"/>
  <c r="E47" i="10"/>
  <c r="H31" i="8"/>
  <c r="E29" i="10"/>
  <c r="H5" i="8"/>
  <c r="H40" i="10"/>
  <c r="E31" i="10" l="1"/>
  <c r="E29" i="8"/>
  <c r="E13" i="11"/>
  <c r="E14" i="8"/>
  <c r="J17" i="10"/>
  <c r="E17" i="10"/>
  <c r="E9" i="11"/>
  <c r="E13" i="10"/>
  <c r="E36" i="8"/>
  <c r="J36" i="8"/>
  <c r="E22" i="10"/>
  <c r="E18" i="11"/>
  <c r="E49" i="11"/>
  <c r="J8" i="8"/>
  <c r="J24" i="8"/>
  <c r="E21" i="10"/>
  <c r="H9" i="10"/>
  <c r="E23" i="11"/>
  <c r="E20" i="8"/>
  <c r="H50" i="10"/>
  <c r="J21" i="10"/>
  <c r="E41" i="11"/>
  <c r="E11" i="8"/>
  <c r="J49" i="10"/>
  <c r="E39" i="8"/>
  <c r="H17" i="8"/>
  <c r="E27" i="11"/>
  <c r="E26" i="11"/>
  <c r="H41" i="10"/>
  <c r="C44" i="11"/>
  <c r="E32" i="8"/>
  <c r="J30" i="10"/>
  <c r="H12" i="8"/>
  <c r="H16" i="10"/>
  <c r="E22" i="11"/>
  <c r="J52" i="10"/>
  <c r="H26" i="8"/>
  <c r="H6" i="8"/>
  <c r="J32" i="8"/>
  <c r="E23" i="8"/>
  <c r="H28" i="8"/>
  <c r="E12" i="8"/>
  <c r="J20" i="10"/>
  <c r="E51" i="8"/>
  <c r="E30" i="8"/>
  <c r="J5" i="8"/>
  <c r="J33" i="10"/>
  <c r="E3" i="11"/>
  <c r="E8" i="10"/>
  <c r="H32" i="8"/>
  <c r="E28" i="8"/>
  <c r="E48" i="10"/>
  <c r="E26" i="8"/>
  <c r="J44" i="8"/>
  <c r="E35" i="10"/>
  <c r="E27" i="10"/>
  <c r="J4" i="10"/>
  <c r="H52" i="10"/>
  <c r="E6" i="11"/>
  <c r="S47" i="10"/>
  <c r="V47" i="10" s="1"/>
  <c r="G47" i="10"/>
  <c r="C47" i="10"/>
  <c r="O47" i="10"/>
  <c r="T47" i="10"/>
  <c r="C52" i="11"/>
  <c r="G52" i="11"/>
  <c r="E37" i="11"/>
  <c r="J45" i="10"/>
  <c r="E15" i="8"/>
  <c r="H15" i="8"/>
  <c r="J15" i="8"/>
  <c r="H45" i="10"/>
  <c r="E45" i="10"/>
  <c r="E32" i="10"/>
  <c r="H34" i="8"/>
  <c r="J34" i="8"/>
  <c r="J32" i="10"/>
  <c r="E34" i="8"/>
  <c r="H32" i="10"/>
  <c r="E31" i="11"/>
  <c r="O40" i="8"/>
  <c r="S40" i="8"/>
  <c r="V40" i="8" s="1"/>
  <c r="C40" i="8"/>
  <c r="G40" i="8"/>
  <c r="T40" i="8"/>
  <c r="E28" i="11"/>
  <c r="J18" i="8"/>
  <c r="E18" i="8"/>
  <c r="J18" i="10"/>
  <c r="H18" i="10"/>
  <c r="H18" i="8"/>
  <c r="E18" i="10"/>
  <c r="E38" i="11"/>
  <c r="E53" i="8"/>
  <c r="J37" i="10"/>
  <c r="E37" i="10"/>
  <c r="J53" i="8"/>
  <c r="H37" i="10"/>
  <c r="H53" i="8"/>
  <c r="C13" i="8"/>
  <c r="S13" i="8"/>
  <c r="V13" i="8" s="1"/>
  <c r="G13" i="8"/>
  <c r="O13" i="8"/>
  <c r="T13" i="8"/>
  <c r="C43" i="11"/>
  <c r="G43" i="11"/>
  <c r="J49" i="8"/>
  <c r="E49" i="8"/>
  <c r="H49" i="8"/>
  <c r="E24" i="10"/>
  <c r="E14" i="11"/>
  <c r="J24" i="10"/>
  <c r="H24" i="10"/>
  <c r="O31" i="10"/>
  <c r="C31" i="10"/>
  <c r="G31" i="10"/>
  <c r="S31" i="10"/>
  <c r="V31" i="10" s="1"/>
  <c r="T31" i="10"/>
  <c r="C30" i="8"/>
  <c r="S30" i="8"/>
  <c r="V30" i="8" s="1"/>
  <c r="O30" i="8"/>
  <c r="G30" i="8"/>
  <c r="T30" i="8"/>
  <c r="G44" i="8"/>
  <c r="C44" i="8"/>
  <c r="S44" i="8"/>
  <c r="V44" i="8" s="1"/>
  <c r="O44" i="8"/>
  <c r="T44" i="8"/>
  <c r="G31" i="11"/>
  <c r="C31" i="11"/>
  <c r="G8" i="11"/>
  <c r="C8" i="11"/>
  <c r="S29" i="10"/>
  <c r="V29" i="10" s="1"/>
  <c r="G29" i="10"/>
  <c r="O29" i="10"/>
  <c r="C29" i="10"/>
  <c r="T29" i="10"/>
  <c r="C26" i="11"/>
  <c r="G26" i="11"/>
  <c r="G17" i="11"/>
  <c r="C17" i="11"/>
  <c r="S18" i="10"/>
  <c r="V18" i="10" s="1"/>
  <c r="G18" i="10"/>
  <c r="O18" i="10"/>
  <c r="C18" i="10"/>
  <c r="T18" i="10"/>
  <c r="G52" i="8"/>
  <c r="C52" i="8"/>
  <c r="O52" i="8"/>
  <c r="S52" i="8"/>
  <c r="V52" i="8" s="1"/>
  <c r="T52" i="8"/>
  <c r="G29" i="8"/>
  <c r="C29" i="8"/>
  <c r="O29" i="8"/>
  <c r="S29" i="8"/>
  <c r="V29" i="8" s="1"/>
  <c r="T29" i="8"/>
  <c r="G35" i="11"/>
  <c r="C35" i="11"/>
  <c r="O38" i="10"/>
  <c r="C38" i="10"/>
  <c r="S38" i="10"/>
  <c r="V38" i="10" s="1"/>
  <c r="G38" i="10"/>
  <c r="T38" i="10"/>
  <c r="H7" i="8"/>
  <c r="E43" i="8"/>
  <c r="H46" i="8"/>
  <c r="H19" i="10"/>
  <c r="J43" i="10"/>
  <c r="S25" i="10"/>
  <c r="V25" i="10" s="1"/>
  <c r="G25" i="10"/>
  <c r="O25" i="10"/>
  <c r="C25" i="10"/>
  <c r="T25" i="10"/>
  <c r="S34" i="10"/>
  <c r="V34" i="10" s="1"/>
  <c r="G34" i="10"/>
  <c r="C34" i="10"/>
  <c r="O34" i="10"/>
  <c r="T34" i="10"/>
  <c r="G36" i="8"/>
  <c r="C36" i="8"/>
  <c r="O36" i="8"/>
  <c r="S36" i="8"/>
  <c r="V36" i="8" s="1"/>
  <c r="T36" i="8"/>
  <c r="S38" i="8"/>
  <c r="V38" i="8" s="1"/>
  <c r="O38" i="8"/>
  <c r="C38" i="8"/>
  <c r="G38" i="8"/>
  <c r="T38" i="8"/>
  <c r="O54" i="10"/>
  <c r="C54" i="10"/>
  <c r="G54" i="10"/>
  <c r="S54" i="10"/>
  <c r="V54" i="10" s="1"/>
  <c r="T54" i="10"/>
  <c r="H54" i="8"/>
  <c r="E20" i="11"/>
  <c r="E42" i="11"/>
  <c r="J54" i="8"/>
  <c r="H14" i="10"/>
  <c r="E10" i="8"/>
  <c r="G21" i="11"/>
  <c r="C21" i="11"/>
  <c r="G9" i="8"/>
  <c r="S9" i="8"/>
  <c r="V9" i="8" s="1"/>
  <c r="O9" i="8"/>
  <c r="C9" i="8"/>
  <c r="T9" i="8"/>
  <c r="G14" i="11"/>
  <c r="C14" i="11"/>
  <c r="G11" i="11"/>
  <c r="C11" i="11"/>
  <c r="C20" i="8"/>
  <c r="O20" i="8"/>
  <c r="S20" i="8"/>
  <c r="V20" i="8" s="1"/>
  <c r="G20" i="8"/>
  <c r="T20" i="8"/>
  <c r="C47" i="8"/>
  <c r="S47" i="8"/>
  <c r="V47" i="8" s="1"/>
  <c r="O47" i="8"/>
  <c r="G47" i="8"/>
  <c r="T47" i="8"/>
  <c r="G29" i="11"/>
  <c r="C29" i="11"/>
  <c r="S6" i="10"/>
  <c r="V6" i="10" s="1"/>
  <c r="G6" i="10"/>
  <c r="C6" i="10"/>
  <c r="O6" i="10"/>
  <c r="T6" i="10"/>
  <c r="C18" i="11"/>
  <c r="G18" i="11"/>
  <c r="G19" i="8"/>
  <c r="O19" i="8"/>
  <c r="S19" i="8"/>
  <c r="V19" i="8" s="1"/>
  <c r="C19" i="8"/>
  <c r="T19" i="8"/>
  <c r="C45" i="11"/>
  <c r="G45" i="11"/>
  <c r="S50" i="10"/>
  <c r="V50" i="10" s="1"/>
  <c r="G50" i="10"/>
  <c r="O50" i="10"/>
  <c r="C50" i="10"/>
  <c r="T50" i="10"/>
  <c r="O35" i="10"/>
  <c r="C35" i="10"/>
  <c r="S35" i="10"/>
  <c r="V35" i="10" s="1"/>
  <c r="G35" i="10"/>
  <c r="T35" i="10"/>
  <c r="G49" i="11"/>
  <c r="C49" i="11"/>
  <c r="O51" i="10"/>
  <c r="C51" i="10"/>
  <c r="G51" i="10"/>
  <c r="S51" i="10"/>
  <c r="V51" i="10" s="1"/>
  <c r="T51" i="10"/>
  <c r="C53" i="8"/>
  <c r="G53" i="8"/>
  <c r="S53" i="8"/>
  <c r="V53" i="8" s="1"/>
  <c r="O53" i="8"/>
  <c r="T53" i="8"/>
  <c r="J38" i="8"/>
  <c r="J29" i="10"/>
  <c r="H51" i="10"/>
  <c r="E48" i="8"/>
  <c r="E47" i="8"/>
  <c r="E50" i="11"/>
  <c r="J27" i="8"/>
  <c r="H46" i="10"/>
  <c r="E34" i="11"/>
  <c r="J36" i="10"/>
  <c r="E16" i="10"/>
  <c r="H44" i="10"/>
  <c r="J17" i="8"/>
  <c r="J9" i="8"/>
  <c r="E11" i="10"/>
  <c r="E12" i="10"/>
  <c r="E53" i="10"/>
  <c r="E14" i="10"/>
  <c r="E16" i="11"/>
  <c r="J46" i="10"/>
  <c r="E38" i="10"/>
  <c r="H38" i="8"/>
  <c r="E33" i="11"/>
  <c r="H42" i="8"/>
  <c r="E25" i="8"/>
  <c r="J44" i="10"/>
  <c r="H36" i="8"/>
  <c r="J30" i="8"/>
  <c r="E39" i="10"/>
  <c r="E45" i="11"/>
  <c r="H10" i="8"/>
  <c r="H41" i="8"/>
  <c r="E9" i="8"/>
  <c r="J14" i="8"/>
  <c r="H43" i="10"/>
  <c r="E15" i="10"/>
  <c r="H31" i="10"/>
  <c r="J47" i="8"/>
  <c r="H23" i="10"/>
  <c r="H22" i="8"/>
  <c r="H50" i="8"/>
  <c r="J6" i="8"/>
  <c r="J37" i="8"/>
  <c r="E35" i="8"/>
  <c r="E44" i="11"/>
  <c r="E27" i="8"/>
  <c r="C33" i="8"/>
  <c r="O33" i="8"/>
  <c r="S33" i="8"/>
  <c r="V33" i="8" s="1"/>
  <c r="G33" i="8"/>
  <c r="T33" i="8"/>
  <c r="O14" i="10"/>
  <c r="C14" i="10"/>
  <c r="S14" i="10"/>
  <c r="V14" i="10" s="1"/>
  <c r="G14" i="10"/>
  <c r="T14" i="10"/>
  <c r="S26" i="10"/>
  <c r="V26" i="10" s="1"/>
  <c r="G26" i="10"/>
  <c r="O26" i="10"/>
  <c r="C26" i="10"/>
  <c r="T26" i="10"/>
  <c r="S32" i="10"/>
  <c r="V32" i="10" s="1"/>
  <c r="G32" i="10"/>
  <c r="O32" i="10"/>
  <c r="C32" i="10"/>
  <c r="T32" i="10"/>
  <c r="C50" i="8"/>
  <c r="G50" i="8"/>
  <c r="S50" i="8"/>
  <c r="V50" i="8" s="1"/>
  <c r="O50" i="8"/>
  <c r="T50" i="8"/>
  <c r="G28" i="8"/>
  <c r="C28" i="8"/>
  <c r="O28" i="8"/>
  <c r="S28" i="8"/>
  <c r="V28" i="8" s="1"/>
  <c r="T28" i="8"/>
  <c r="G25" i="8"/>
  <c r="O25" i="8"/>
  <c r="C25" i="8"/>
  <c r="S25" i="8"/>
  <c r="V25" i="8" s="1"/>
  <c r="T25" i="8"/>
  <c r="G41" i="11"/>
  <c r="C41" i="11"/>
  <c r="C12" i="8"/>
  <c r="G12" i="8"/>
  <c r="S12" i="8"/>
  <c r="V12" i="8" s="1"/>
  <c r="O12" i="8"/>
  <c r="T12" i="8"/>
  <c r="G54" i="11"/>
  <c r="C54" i="11"/>
  <c r="G22" i="11"/>
  <c r="C22" i="11"/>
  <c r="C41" i="8"/>
  <c r="S41" i="8"/>
  <c r="V41" i="8" s="1"/>
  <c r="O41" i="8"/>
  <c r="G41" i="8"/>
  <c r="T41" i="8"/>
  <c r="C48" i="11"/>
  <c r="G48" i="11"/>
  <c r="C23" i="11"/>
  <c r="G23" i="11"/>
  <c r="S5" i="10"/>
  <c r="V5" i="10" s="1"/>
  <c r="G5" i="10"/>
  <c r="O5" i="10"/>
  <c r="C5" i="10"/>
  <c r="T5" i="10"/>
  <c r="C4" i="8"/>
  <c r="S4" i="8"/>
  <c r="V4" i="8" s="1"/>
  <c r="O4" i="8"/>
  <c r="G4" i="8"/>
  <c r="T4" i="8"/>
  <c r="E15" i="11"/>
  <c r="E17" i="11"/>
  <c r="O40" i="10"/>
  <c r="G40" i="10"/>
  <c r="C40" i="10"/>
  <c r="S40" i="10"/>
  <c r="V40" i="10" s="1"/>
  <c r="T40" i="10"/>
  <c r="G53" i="11"/>
  <c r="C53" i="11"/>
  <c r="C42" i="11"/>
  <c r="G42" i="11"/>
  <c r="S48" i="8"/>
  <c r="V48" i="8" s="1"/>
  <c r="O48" i="8"/>
  <c r="G48" i="8"/>
  <c r="C48" i="8"/>
  <c r="T48" i="8"/>
  <c r="C32" i="11"/>
  <c r="G32" i="11"/>
  <c r="O52" i="10"/>
  <c r="C52" i="10"/>
  <c r="G52" i="10"/>
  <c r="S52" i="10"/>
  <c r="V52" i="10" s="1"/>
  <c r="T52" i="10"/>
  <c r="S8" i="10"/>
  <c r="V8" i="10" s="1"/>
  <c r="G8" i="10"/>
  <c r="O8" i="10"/>
  <c r="C8" i="10"/>
  <c r="T8" i="10"/>
  <c r="C12" i="11"/>
  <c r="G12" i="11"/>
  <c r="G19" i="11"/>
  <c r="C19" i="11"/>
  <c r="O7" i="10"/>
  <c r="C7" i="10"/>
  <c r="S7" i="10"/>
  <c r="V7" i="10" s="1"/>
  <c r="G7" i="10"/>
  <c r="T7" i="10"/>
  <c r="C3" i="8"/>
  <c r="S3" i="8"/>
  <c r="V3" i="8" s="1"/>
  <c r="O3" i="8"/>
  <c r="G3" i="8"/>
  <c r="T3" i="8"/>
  <c r="S39" i="10"/>
  <c r="V39" i="10" s="1"/>
  <c r="G39" i="10"/>
  <c r="O39" i="10"/>
  <c r="C39" i="10"/>
  <c r="T39" i="10"/>
  <c r="J4" i="8"/>
  <c r="J51" i="8"/>
  <c r="H7" i="10"/>
  <c r="H48" i="10"/>
  <c r="H34" i="10"/>
  <c r="E10" i="10"/>
  <c r="J23" i="8"/>
  <c r="J7" i="10"/>
  <c r="H33" i="8"/>
  <c r="J10" i="8"/>
  <c r="H54" i="10"/>
  <c r="E3" i="10"/>
  <c r="E53" i="11"/>
  <c r="J15" i="10"/>
  <c r="J25" i="10"/>
  <c r="E36" i="11"/>
  <c r="E38" i="8"/>
  <c r="H39" i="8"/>
  <c r="E29" i="11"/>
  <c r="E21" i="11"/>
  <c r="H30" i="8"/>
  <c r="J22" i="10"/>
  <c r="E40" i="8"/>
  <c r="E17" i="8"/>
  <c r="E13" i="8"/>
  <c r="H6" i="10"/>
  <c r="E41" i="10"/>
  <c r="E8" i="8"/>
  <c r="E44" i="8"/>
  <c r="E24" i="11"/>
  <c r="E42" i="10"/>
  <c r="J28" i="8"/>
  <c r="J47" i="10"/>
  <c r="E30" i="11"/>
  <c r="H4" i="10"/>
  <c r="J46" i="8"/>
  <c r="J11" i="10"/>
  <c r="E10" i="11"/>
  <c r="H14" i="8"/>
  <c r="H8" i="10"/>
  <c r="E33" i="10"/>
  <c r="G47" i="11"/>
  <c r="C47" i="11"/>
  <c r="G10" i="8"/>
  <c r="C10" i="8"/>
  <c r="S10" i="8"/>
  <c r="V10" i="8" s="1"/>
  <c r="O10" i="8"/>
  <c r="T10" i="8"/>
  <c r="O22" i="10"/>
  <c r="C22" i="10"/>
  <c r="S22" i="10"/>
  <c r="V22" i="10" s="1"/>
  <c r="G22" i="10"/>
  <c r="T22" i="10"/>
  <c r="O48" i="10"/>
  <c r="C48" i="10"/>
  <c r="G48" i="10"/>
  <c r="S48" i="10"/>
  <c r="V48" i="10" s="1"/>
  <c r="T48" i="10"/>
  <c r="C25" i="11"/>
  <c r="G25" i="11"/>
  <c r="E54" i="8"/>
  <c r="H47" i="8"/>
  <c r="E46" i="8"/>
  <c r="H38" i="10"/>
  <c r="H25" i="8"/>
  <c r="J10" i="10"/>
  <c r="O36" i="10"/>
  <c r="C36" i="10"/>
  <c r="G36" i="10"/>
  <c r="S36" i="10"/>
  <c r="V36" i="10" s="1"/>
  <c r="T36" i="10"/>
  <c r="S41" i="10"/>
  <c r="V41" i="10" s="1"/>
  <c r="G41" i="10"/>
  <c r="O41" i="10"/>
  <c r="C41" i="10"/>
  <c r="T41" i="10"/>
  <c r="S28" i="10"/>
  <c r="V28" i="10" s="1"/>
  <c r="G28" i="10"/>
  <c r="C28" i="10"/>
  <c r="O28" i="10"/>
  <c r="T28" i="10"/>
  <c r="C51" i="8"/>
  <c r="G51" i="8"/>
  <c r="S51" i="8"/>
  <c r="V51" i="8" s="1"/>
  <c r="O51" i="8"/>
  <c r="T51" i="8"/>
  <c r="O3" i="10"/>
  <c r="C3" i="10"/>
  <c r="G3" i="10"/>
  <c r="S3" i="10"/>
  <c r="V3" i="10" s="1"/>
  <c r="T3" i="10"/>
  <c r="O21" i="10"/>
  <c r="C21" i="10"/>
  <c r="S21" i="10"/>
  <c r="V21" i="10" s="1"/>
  <c r="G21" i="10"/>
  <c r="T21" i="10"/>
  <c r="G17" i="8"/>
  <c r="O17" i="8"/>
  <c r="C17" i="8"/>
  <c r="S17" i="8"/>
  <c r="V17" i="8" s="1"/>
  <c r="T17" i="8"/>
  <c r="C8" i="8"/>
  <c r="G8" i="8"/>
  <c r="S8" i="8"/>
  <c r="V8" i="8" s="1"/>
  <c r="O8" i="8"/>
  <c r="T8" i="8"/>
  <c r="H21" i="8"/>
  <c r="E19" i="8"/>
  <c r="E50" i="8"/>
  <c r="J31" i="8"/>
  <c r="C23" i="8"/>
  <c r="S23" i="8"/>
  <c r="V23" i="8" s="1"/>
  <c r="O23" i="8"/>
  <c r="G23" i="8"/>
  <c r="T23" i="8"/>
  <c r="G45" i="8"/>
  <c r="S45" i="8"/>
  <c r="V45" i="8" s="1"/>
  <c r="O45" i="8"/>
  <c r="C45" i="8"/>
  <c r="T45" i="8"/>
  <c r="O49" i="8"/>
  <c r="S49" i="8"/>
  <c r="V49" i="8" s="1"/>
  <c r="C49" i="8"/>
  <c r="G49" i="8"/>
  <c r="T49" i="8"/>
  <c r="G34" i="8"/>
  <c r="C34" i="8"/>
  <c r="O34" i="8"/>
  <c r="S34" i="8"/>
  <c r="V34" i="8" s="1"/>
  <c r="T34" i="8"/>
  <c r="G46" i="8"/>
  <c r="S46" i="8"/>
  <c r="V46" i="8" s="1"/>
  <c r="O46" i="8"/>
  <c r="C46" i="8"/>
  <c r="T46" i="8"/>
  <c r="C7" i="11"/>
  <c r="G7" i="11"/>
  <c r="O27" i="10"/>
  <c r="C27" i="10"/>
  <c r="G27" i="10"/>
  <c r="S27" i="10"/>
  <c r="V27" i="10" s="1"/>
  <c r="T27" i="10"/>
  <c r="H48" i="8"/>
  <c r="J28" i="10"/>
  <c r="E25" i="11"/>
  <c r="H13" i="10"/>
  <c r="J3" i="10"/>
  <c r="E16" i="8"/>
  <c r="J19" i="10"/>
  <c r="C19" i="10"/>
  <c r="S19" i="10"/>
  <c r="V19" i="10" s="1"/>
  <c r="G19" i="10"/>
  <c r="O19" i="10"/>
  <c r="T19" i="10"/>
  <c r="O24" i="8"/>
  <c r="C24" i="8"/>
  <c r="S24" i="8"/>
  <c r="V24" i="8" s="1"/>
  <c r="G24" i="8"/>
  <c r="T24" i="8"/>
  <c r="C40" i="11"/>
  <c r="G40" i="11"/>
  <c r="S44" i="10"/>
  <c r="V44" i="10" s="1"/>
  <c r="G44" i="10"/>
  <c r="O44" i="10"/>
  <c r="C44" i="10"/>
  <c r="T44" i="10"/>
  <c r="G16" i="8"/>
  <c r="S16" i="8"/>
  <c r="V16" i="8" s="1"/>
  <c r="O16" i="8"/>
  <c r="C16" i="8"/>
  <c r="T16" i="8"/>
  <c r="G3" i="11"/>
  <c r="C3" i="11"/>
  <c r="C31" i="8"/>
  <c r="S31" i="8"/>
  <c r="V31" i="8" s="1"/>
  <c r="O31" i="8"/>
  <c r="G31" i="8"/>
  <c r="T31" i="8"/>
  <c r="G4" i="11"/>
  <c r="C4" i="11"/>
  <c r="G11" i="8"/>
  <c r="C11" i="8"/>
  <c r="S11" i="8"/>
  <c r="V11" i="8" s="1"/>
  <c r="O11" i="8"/>
  <c r="T11" i="8"/>
  <c r="C20" i="11"/>
  <c r="G20" i="11"/>
  <c r="G9" i="11"/>
  <c r="C9" i="11"/>
  <c r="O53" i="10"/>
  <c r="C53" i="10"/>
  <c r="S53" i="10"/>
  <c r="V53" i="10" s="1"/>
  <c r="G53" i="10"/>
  <c r="T53" i="10"/>
  <c r="O46" i="10"/>
  <c r="G46" i="10"/>
  <c r="S46" i="10"/>
  <c r="V46" i="10" s="1"/>
  <c r="C46" i="10"/>
  <c r="T46" i="10"/>
  <c r="C13" i="11"/>
  <c r="G13" i="11"/>
  <c r="G33" i="11"/>
  <c r="C33" i="11"/>
  <c r="O16" i="10"/>
  <c r="C16" i="10"/>
  <c r="S16" i="10"/>
  <c r="V16" i="10" s="1"/>
  <c r="G16" i="10"/>
  <c r="T16" i="10"/>
  <c r="G27" i="8"/>
  <c r="S27" i="8"/>
  <c r="V27" i="8" s="1"/>
  <c r="C27" i="8"/>
  <c r="O27" i="8"/>
  <c r="T27" i="8"/>
  <c r="S12" i="10"/>
  <c r="V12" i="10" s="1"/>
  <c r="G12" i="10"/>
  <c r="C12" i="10"/>
  <c r="O12" i="10"/>
  <c r="T12" i="10"/>
  <c r="O15" i="10"/>
  <c r="C15" i="10"/>
  <c r="G15" i="10"/>
  <c r="S15" i="10"/>
  <c r="V15" i="10" s="1"/>
  <c r="T15" i="10"/>
  <c r="G54" i="8"/>
  <c r="S54" i="8"/>
  <c r="V54" i="8" s="1"/>
  <c r="O54" i="8"/>
  <c r="C54" i="8"/>
  <c r="T54" i="8"/>
  <c r="C37" i="11"/>
  <c r="G37" i="11"/>
  <c r="G35" i="8"/>
  <c r="C35" i="8"/>
  <c r="O35" i="8"/>
  <c r="S35" i="8"/>
  <c r="V35" i="8" s="1"/>
  <c r="T35" i="8"/>
  <c r="C15" i="11"/>
  <c r="G15" i="11"/>
  <c r="J38" i="10"/>
  <c r="J26" i="10"/>
  <c r="E46" i="11"/>
  <c r="E34" i="10"/>
  <c r="H45" i="8"/>
  <c r="J40" i="10"/>
  <c r="J48" i="8"/>
  <c r="E32" i="11"/>
  <c r="E33" i="8"/>
  <c r="J6" i="10"/>
  <c r="H43" i="8"/>
  <c r="H3" i="8"/>
  <c r="E12" i="11"/>
  <c r="E8" i="11"/>
  <c r="E37" i="8"/>
  <c r="E31" i="8"/>
  <c r="J29" i="8"/>
  <c r="H4" i="8"/>
  <c r="E52" i="8"/>
  <c r="E9" i="10"/>
  <c r="H29" i="10"/>
  <c r="J21" i="8"/>
  <c r="E35" i="11"/>
  <c r="H22" i="10"/>
  <c r="J22" i="8"/>
  <c r="E47" i="11"/>
  <c r="H8" i="8"/>
  <c r="H29" i="8"/>
  <c r="H42" i="10"/>
  <c r="J51" i="10"/>
  <c r="J33" i="8"/>
  <c r="E22" i="8"/>
  <c r="E4" i="10"/>
  <c r="E50" i="10"/>
  <c r="H16" i="8"/>
  <c r="J43" i="8"/>
  <c r="H17" i="10"/>
  <c r="E40" i="10"/>
  <c r="C51" i="11"/>
  <c r="G51" i="11"/>
  <c r="G27" i="11"/>
  <c r="C27" i="11"/>
  <c r="S33" i="10"/>
  <c r="V33" i="10" s="1"/>
  <c r="G33" i="10"/>
  <c r="C33" i="10"/>
  <c r="O33" i="10"/>
  <c r="T33" i="10"/>
  <c r="S9" i="10"/>
  <c r="V9" i="10" s="1"/>
  <c r="G9" i="10"/>
  <c r="C9" i="10"/>
  <c r="O9" i="10"/>
  <c r="T9" i="10"/>
  <c r="G39" i="11"/>
  <c r="C39" i="11"/>
  <c r="O13" i="10"/>
  <c r="C13" i="10"/>
  <c r="S13" i="10"/>
  <c r="V13" i="10" s="1"/>
  <c r="G13" i="10"/>
  <c r="T13" i="10"/>
  <c r="C6" i="8"/>
  <c r="G6" i="8"/>
  <c r="S6" i="8"/>
  <c r="V6" i="8" s="1"/>
  <c r="O6" i="8"/>
  <c r="T6" i="8"/>
  <c r="C7" i="8"/>
  <c r="G7" i="8"/>
  <c r="S7" i="8"/>
  <c r="V7" i="8" s="1"/>
  <c r="O7" i="8"/>
  <c r="T7" i="8"/>
  <c r="O17" i="10"/>
  <c r="C17" i="10"/>
  <c r="G17" i="10"/>
  <c r="S17" i="10"/>
  <c r="V17" i="10" s="1"/>
  <c r="T17" i="10"/>
  <c r="O30" i="10"/>
  <c r="G30" i="10"/>
  <c r="S30" i="10"/>
  <c r="V30" i="10" s="1"/>
  <c r="C30" i="10"/>
  <c r="T30" i="10"/>
  <c r="C21" i="8"/>
  <c r="O21" i="8"/>
  <c r="G21" i="8"/>
  <c r="S21" i="8"/>
  <c r="V21" i="8" s="1"/>
  <c r="T21" i="8"/>
  <c r="C30" i="11"/>
  <c r="G30" i="11"/>
  <c r="G26" i="8"/>
  <c r="C26" i="8"/>
  <c r="S26" i="8"/>
  <c r="V26" i="8" s="1"/>
  <c r="O26" i="8"/>
  <c r="T26" i="8"/>
  <c r="C45" i="10"/>
  <c r="S45" i="10"/>
  <c r="V45" i="10" s="1"/>
  <c r="O45" i="10"/>
  <c r="G45" i="10"/>
  <c r="T45" i="10"/>
  <c r="G38" i="11"/>
  <c r="C38" i="11"/>
  <c r="S11" i="10"/>
  <c r="V11" i="10" s="1"/>
  <c r="G11" i="10"/>
  <c r="O11" i="10"/>
  <c r="C11" i="10"/>
  <c r="T11" i="10"/>
  <c r="J52" i="8"/>
  <c r="J42" i="8"/>
  <c r="E7" i="11"/>
  <c r="E43" i="11"/>
  <c r="J35" i="8"/>
  <c r="E7" i="8"/>
  <c r="E24" i="8"/>
  <c r="H11" i="8"/>
  <c r="E51" i="11"/>
  <c r="J40" i="8"/>
  <c r="J41" i="8"/>
  <c r="E54" i="11"/>
  <c r="H12" i="10"/>
  <c r="J31" i="10"/>
  <c r="H35" i="10"/>
  <c r="E30" i="10"/>
  <c r="H26" i="10"/>
  <c r="E4" i="11"/>
  <c r="J16" i="10"/>
  <c r="H27" i="10"/>
  <c r="J13" i="10"/>
  <c r="H40" i="8"/>
  <c r="E5" i="11"/>
  <c r="E20" i="10"/>
  <c r="J50" i="10"/>
  <c r="E43" i="10"/>
  <c r="J12" i="8"/>
  <c r="H19" i="8"/>
  <c r="E5" i="8"/>
  <c r="E52" i="11"/>
  <c r="E28" i="10"/>
  <c r="J3" i="8"/>
  <c r="J12" i="10"/>
  <c r="H35" i="8"/>
  <c r="H23" i="8"/>
  <c r="E40" i="11"/>
  <c r="G50" i="11"/>
  <c r="C50" i="11"/>
  <c r="S24" i="10"/>
  <c r="V24" i="10" s="1"/>
  <c r="G24" i="10"/>
  <c r="C24" i="10"/>
  <c r="O24" i="10"/>
  <c r="T24" i="10"/>
  <c r="S49" i="10"/>
  <c r="V49" i="10" s="1"/>
  <c r="G49" i="10"/>
  <c r="C49" i="10"/>
  <c r="O49" i="10"/>
  <c r="T49" i="10"/>
  <c r="S43" i="10"/>
  <c r="V43" i="10" s="1"/>
  <c r="G43" i="10"/>
  <c r="O43" i="10"/>
  <c r="C43" i="10"/>
  <c r="T43" i="10"/>
  <c r="J25" i="8"/>
  <c r="J19" i="8"/>
  <c r="C34" i="11"/>
  <c r="G34" i="11"/>
  <c r="G37" i="8"/>
  <c r="O37" i="8"/>
  <c r="C37" i="8"/>
  <c r="S37" i="8"/>
  <c r="V37" i="8" s="1"/>
  <c r="T37" i="8"/>
  <c r="C10" i="11"/>
  <c r="G10" i="11"/>
  <c r="J16" i="8"/>
  <c r="E42" i="8"/>
  <c r="J23" i="10"/>
  <c r="C16" i="11"/>
  <c r="G16" i="11"/>
  <c r="C6" i="11"/>
  <c r="G6" i="11"/>
  <c r="G18" i="8"/>
  <c r="S18" i="8"/>
  <c r="V18" i="8" s="1"/>
  <c r="C18" i="8"/>
  <c r="O18" i="8"/>
  <c r="T18" i="8"/>
  <c r="O4" i="10"/>
  <c r="C4" i="10"/>
  <c r="S4" i="10"/>
  <c r="V4" i="10" s="1"/>
  <c r="G4" i="10"/>
  <c r="T4" i="10"/>
  <c r="C5" i="8"/>
  <c r="G5" i="8"/>
  <c r="O5" i="8"/>
  <c r="S5" i="8"/>
  <c r="V5" i="8" s="1"/>
  <c r="T5" i="8"/>
  <c r="S20" i="10"/>
  <c r="V20" i="10" s="1"/>
  <c r="G20" i="10"/>
  <c r="O20" i="10"/>
  <c r="C20" i="10"/>
  <c r="T20" i="10"/>
  <c r="C32" i="8"/>
  <c r="S32" i="8"/>
  <c r="V32" i="8" s="1"/>
  <c r="O32" i="8"/>
  <c r="G32" i="8"/>
  <c r="T32" i="8"/>
  <c r="C42" i="8"/>
  <c r="G42" i="8"/>
  <c r="S42" i="8"/>
  <c r="V42" i="8" s="1"/>
  <c r="O42" i="8"/>
  <c r="T42" i="8"/>
  <c r="O42" i="10"/>
  <c r="C42" i="10"/>
  <c r="S42" i="10"/>
  <c r="V42" i="10" s="1"/>
  <c r="G42" i="10"/>
  <c r="T42" i="10"/>
  <c r="C10" i="10"/>
  <c r="S10" i="10"/>
  <c r="V10" i="10" s="1"/>
  <c r="G10" i="10"/>
  <c r="O10" i="10"/>
  <c r="T10" i="10"/>
  <c r="C22" i="8"/>
  <c r="S22" i="8"/>
  <c r="V22" i="8" s="1"/>
  <c r="O22" i="8"/>
  <c r="G22" i="8"/>
  <c r="T22" i="8"/>
  <c r="G5" i="11"/>
  <c r="C5" i="11"/>
  <c r="C14" i="8"/>
  <c r="S14" i="8"/>
  <c r="V14" i="8" s="1"/>
  <c r="O14" i="8"/>
  <c r="G14" i="8"/>
  <c r="T14" i="8"/>
  <c r="C39" i="8"/>
  <c r="S39" i="8"/>
  <c r="V39" i="8" s="1"/>
  <c r="O39" i="8"/>
  <c r="G39" i="8"/>
  <c r="T39" i="8"/>
  <c r="G24" i="11"/>
  <c r="C24" i="11"/>
  <c r="S23" i="10"/>
  <c r="V23" i="10" s="1"/>
  <c r="G23" i="10"/>
  <c r="O23" i="10"/>
  <c r="C23" i="10"/>
  <c r="T23" i="10"/>
  <c r="C28" i="11"/>
  <c r="G28" i="11"/>
  <c r="C36" i="11"/>
  <c r="G36" i="11"/>
  <c r="C15" i="8"/>
  <c r="S15" i="8"/>
  <c r="V15" i="8" s="1"/>
  <c r="O15" i="8"/>
  <c r="G15" i="8"/>
  <c r="T15" i="8"/>
  <c r="G46" i="11"/>
  <c r="C46" i="11"/>
  <c r="O37" i="10"/>
  <c r="C37" i="10"/>
  <c r="S37" i="10"/>
  <c r="V37" i="10" s="1"/>
  <c r="G37" i="10"/>
  <c r="T37" i="10"/>
  <c r="G43" i="8"/>
  <c r="C43" i="8"/>
  <c r="S43" i="8"/>
  <c r="V43" i="8" s="1"/>
  <c r="O43" i="8"/>
  <c r="T43" i="8"/>
  <c r="J35" i="10"/>
  <c r="E45" i="8"/>
  <c r="E46" i="10"/>
  <c r="E44" i="10"/>
  <c r="J39" i="10"/>
  <c r="J41" i="10"/>
</calcChain>
</file>

<file path=xl/sharedStrings.xml><?xml version="1.0" encoding="utf-8"?>
<sst xmlns="http://schemas.openxmlformats.org/spreadsheetml/2006/main" count="973" uniqueCount="313">
  <si>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</si>
  <si>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</si>
  <si>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</si>
  <si>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</si>
  <si>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</si>
  <si>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</si>
  <si>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</si>
  <si>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</si>
  <si>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</si>
  <si>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</si>
  <si>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</si>
  <si>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</si>
  <si>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</si>
  <si>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</si>
  <si>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</si>
  <si>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</si>
  <si>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</si>
  <si>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</si>
  <si>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</si>
  <si>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</si>
  <si>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</si>
  <si>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</si>
  <si>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</si>
  <si>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</si>
  <si>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</si>
  <si>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</si>
  <si>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</si>
  <si>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</si>
  <si>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</si>
  <si>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</si>
  <si>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</si>
  <si>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</si>
  <si>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</si>
  <si>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</si>
  <si>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</si>
  <si>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</si>
  <si>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</si>
  <si>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</si>
  <si>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</si>
  <si>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</si>
  <si>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</si>
  <si>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</si>
  <si>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</si>
  <si>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</si>
  <si>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</si>
  <si>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</si>
  <si>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</si>
  <si>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</si>
  <si>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</si>
  <si>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</si>
  <si>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</si>
  <si>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</si>
  <si>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</si>
  <si>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</si>
  <si>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</si>
  <si>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</si>
  <si>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</si>
  <si>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</si>
  <si>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</si>
  <si>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</si>
  <si>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</si>
  <si>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</si>
  <si>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</si>
  <si>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</si>
  <si>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</si>
  <si>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</si>
  <si>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</si>
  <si>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</si>
  <si>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</si>
  <si>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</si>
  <si>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</si>
  <si>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</si>
  <si>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</si>
  <si>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</si>
  <si>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</si>
  <si>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</si>
  <si>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</si>
  <si>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</si>
  <si>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</si>
  <si>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</si>
  <si>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</si>
  <si>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</si>
  <si>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</si>
  <si>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</si>
  <si>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</si>
  <si>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</si>
  <si>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</si>
  <si>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</si>
  <si>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</si>
  <si>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</si>
  <si>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</si>
  <si>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</si>
  <si>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</si>
  <si>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</si>
  <si>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</si>
  <si>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</si>
  <si>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</si>
  <si>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</si>
  <si>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</si>
  <si>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</si>
  <si>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</si>
  <si>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</si>
  <si>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</si>
  <si>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</si>
  <si>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</si>
  <si>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</si>
  <si>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</si>
  <si>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</si>
  <si>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</si>
  <si>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</si>
  <si>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Recipients Per Capita</t>
  </si>
  <si>
    <t>Payroll Per Expenditure</t>
  </si>
  <si>
    <t>Payroll Per Recipient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</si>
  <si>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</si>
  <si>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</si>
  <si>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</si>
  <si>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</si>
  <si>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</si>
  <si>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</si>
  <si>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</si>
  <si>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</si>
  <si>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</si>
  <si>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</si>
  <si>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</si>
  <si>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</si>
  <si>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</si>
  <si>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</si>
  <si>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</si>
  <si>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</si>
  <si>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</si>
  <si>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</si>
  <si>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>Employment</t>
  </si>
  <si>
    <t>Payroll Per Employee</t>
  </si>
  <si>
    <t>Non-Payroll Per Employee</t>
  </si>
  <si>
    <t xml:space="preserve">Term </t>
  </si>
  <si>
    <t xml:space="preserve">Elementary and Secondary Specific </t>
  </si>
  <si>
    <t>Source</t>
  </si>
  <si>
    <t>Notes</t>
  </si>
  <si>
    <t>U.S. and state population</t>
  </si>
  <si>
    <t>U.S. BEA 1972 - 2012 based on Census Bureau midyear population Estimates. (Last Updated March 25, 2015). Accessed through BEA Regional Data: SA1 Personal Income Summary: Personal Income, Population, Per Capita Personal Income</t>
  </si>
  <si>
    <t>This data is the easiest way to access population data across time and states.</t>
  </si>
  <si>
    <t>Expenditures</t>
  </si>
  <si>
    <t xml:space="preserve">Elementary and Secondary Education State and Local Expenditure </t>
  </si>
  <si>
    <t>Updated</t>
  </si>
  <si>
    <t>March 2012 Payroll * 12</t>
  </si>
  <si>
    <t>U.S. Census: See payroll and employment 1940 - 2012 data - STATE AND LOCAL GOVERNMENT: EMPLOYMENT AND PAYROLL DATA, BY STATE AND BY FUNCTION: MARCH 2012 Payroll</t>
  </si>
  <si>
    <t>Check multiplication</t>
  </si>
  <si>
    <t xml:space="preserve">Employment </t>
  </si>
  <si>
    <t xml:space="preserve">March 2012 Full Time Equivalent Employment </t>
  </si>
  <si>
    <t>U.S. Census: See payroll and employment 1940 - 2012 data - STATE AND LOCAL GOVERNMENT: EMPLOYMENT AND PAYROLL DATA, BY STATE AND BY FUNCTION: MARCH 2012 employment</t>
  </si>
  <si>
    <t>Units</t>
  </si>
  <si>
    <t xml:space="preserve">U.S. Census - See expenditure 1972 -2012 Data. Census catagories: Regular Highways (44) and Toll Highways (45). Charges (A), Current expenditures (E), construction (F) and other capital outlays (G). </t>
  </si>
  <si>
    <t xml:space="preserve">Regular Highways (44) </t>
  </si>
  <si>
    <t>Toll Highways (45)</t>
  </si>
  <si>
    <t xml:space="preserve">Driving Age Population </t>
  </si>
  <si>
    <t xml:space="preserve">U.S. Census, 2012 American Community Survey 1-Year Estimates 
--&gt; Annual Estimates of the Resident Population by Single Year of Age and Sex for the United States, States, and Puerto Rico Commonwealth: April 1, 2010 to July 1, 2012
</t>
  </si>
  <si>
    <t>Drivers (Drivers License Count)</t>
  </si>
  <si>
    <t>Federal Highway Administration: Highway Statistics 2012: Table 6.3.3. Licensed Drivers, by State, sex, and age group</t>
  </si>
  <si>
    <t xml:space="preserve">Vehicle Miles Traveled </t>
  </si>
  <si>
    <t xml:space="preserve">Federal Highway Administration: Highway Statistics 2012: Table 5.4.1. Vehicle-miles of travel, by functional system </t>
  </si>
  <si>
    <t>Lane Miles</t>
  </si>
  <si>
    <t xml:space="preserve">Federal Highway Administration: Highway Statistics 2012: Table 4.4.1.2. Length by functional system </t>
  </si>
  <si>
    <t>Outcomes</t>
  </si>
  <si>
    <t>Congestion by Metro area</t>
  </si>
  <si>
    <t>Texas A&amp;M transportation Institute: 2012 Annual Urban Mobility Report: Excel spreadsheet - 101 Urban Areas</t>
  </si>
  <si>
    <t>Only 2011 data</t>
  </si>
  <si>
    <t>Year</t>
  </si>
  <si>
    <t xml:space="preserve">City </t>
  </si>
  <si>
    <t>State</t>
  </si>
  <si>
    <t xml:space="preserve">State Count </t>
  </si>
  <si>
    <t>Population Group</t>
  </si>
  <si>
    <t>Population (Thousands)</t>
  </si>
  <si>
    <t>Peak Period Travelers (Thousands)</t>
  </si>
  <si>
    <t>Commuters (Thousands)</t>
  </si>
  <si>
    <t>Congested Travel (% of Peak VMT)</t>
  </si>
  <si>
    <t>Congested System (% of lane-miles)</t>
  </si>
  <si>
    <t>Annual Hours of Delay (Thousands)</t>
  </si>
  <si>
    <t>Roadway Congestion Index</t>
  </si>
  <si>
    <t>Anchorage</t>
  </si>
  <si>
    <t>Sml</t>
  </si>
  <si>
    <t>Birmingham</t>
  </si>
  <si>
    <t>Med</t>
  </si>
  <si>
    <t>Little Rock</t>
  </si>
  <si>
    <t>Phoenix-Mesa</t>
  </si>
  <si>
    <t>Vlg</t>
  </si>
  <si>
    <t>Tucson</t>
  </si>
  <si>
    <t>Bakersfield</t>
  </si>
  <si>
    <t>Fresno</t>
  </si>
  <si>
    <t>Indio-Cathedral City-Palm Springs</t>
  </si>
  <si>
    <t>Lancaster-Palmdale</t>
  </si>
  <si>
    <t>Los Angeles-Long Beach-Santa Ana</t>
  </si>
  <si>
    <t>Oxnard</t>
  </si>
  <si>
    <t>Riverside-San Bernardino</t>
  </si>
  <si>
    <t>Lrg</t>
  </si>
  <si>
    <t>Sacramento</t>
  </si>
  <si>
    <t>San Diego</t>
  </si>
  <si>
    <t>San Francisco-Oakland</t>
  </si>
  <si>
    <t>San Jose</t>
  </si>
  <si>
    <t>Stockton</t>
  </si>
  <si>
    <t>Boulder</t>
  </si>
  <si>
    <t>Colorado Springs</t>
  </si>
  <si>
    <t>Denver-Aurora</t>
  </si>
  <si>
    <t>Hartford</t>
  </si>
  <si>
    <t>New Haven</t>
  </si>
  <si>
    <t>Bridgeport-Stamford</t>
  </si>
  <si>
    <t>CT-NY</t>
  </si>
  <si>
    <t>DC-VA-MD</t>
  </si>
  <si>
    <t>Cape Coral</t>
  </si>
  <si>
    <t>Jacksonville</t>
  </si>
  <si>
    <t>Miami</t>
  </si>
  <si>
    <t>Orlando</t>
  </si>
  <si>
    <t>Sarasota-Bradenton</t>
  </si>
  <si>
    <t>Tampa-St. Petersburg</t>
  </si>
  <si>
    <t>Pensacola</t>
  </si>
  <si>
    <t>FL-AL</t>
  </si>
  <si>
    <t>Atlanta</t>
  </si>
  <si>
    <t>Honolulu</t>
  </si>
  <si>
    <t>Boise</t>
  </si>
  <si>
    <t>Chicago</t>
  </si>
  <si>
    <t>IL-IN</t>
  </si>
  <si>
    <t>Indianapolis</t>
  </si>
  <si>
    <t>Wichita</t>
  </si>
  <si>
    <t>Louisville</t>
  </si>
  <si>
    <t>KY-IN</t>
  </si>
  <si>
    <t>Baton Rouge</t>
  </si>
  <si>
    <t>New Orleans</t>
  </si>
  <si>
    <t>Springfield</t>
  </si>
  <si>
    <t>MA-CT</t>
  </si>
  <si>
    <t>Worcester</t>
  </si>
  <si>
    <t>Boston</t>
  </si>
  <si>
    <t>MA-NH-RI</t>
  </si>
  <si>
    <t>Baltimore</t>
  </si>
  <si>
    <t>Detroit</t>
  </si>
  <si>
    <t>Grand Rapids</t>
  </si>
  <si>
    <t>Minneapolis-St. Paul</t>
  </si>
  <si>
    <t>St. Louis</t>
  </si>
  <si>
    <t>MO-IL</t>
  </si>
  <si>
    <t>Kansas City</t>
  </si>
  <si>
    <t>MO-KS</t>
  </si>
  <si>
    <t>Jackson</t>
  </si>
  <si>
    <t>Greensboro</t>
  </si>
  <si>
    <t>Raleigh-Durham</t>
  </si>
  <si>
    <t>Winston-Salem</t>
  </si>
  <si>
    <t>Charlotte</t>
  </si>
  <si>
    <t>NC-SC</t>
  </si>
  <si>
    <t>Omaha</t>
  </si>
  <si>
    <t>NE-IA</t>
  </si>
  <si>
    <t>Albuquerque</t>
  </si>
  <si>
    <t>Las Vegas</t>
  </si>
  <si>
    <t>Albany</t>
  </si>
  <si>
    <t>Buffalo</t>
  </si>
  <si>
    <t>Poughkeepsie-Newburgh</t>
  </si>
  <si>
    <t>Rochester</t>
  </si>
  <si>
    <t>New York-Newark</t>
  </si>
  <si>
    <t>NY-NJ-CT</t>
  </si>
  <si>
    <t>Akron</t>
  </si>
  <si>
    <t>Cleveland</t>
  </si>
  <si>
    <t>Columbus</t>
  </si>
  <si>
    <t>Dayton</t>
  </si>
  <si>
    <t>Cincinnati</t>
  </si>
  <si>
    <t>OH-KY-IN</t>
  </si>
  <si>
    <t>Toledo</t>
  </si>
  <si>
    <t>OH-MI</t>
  </si>
  <si>
    <t>Oklahoma City</t>
  </si>
  <si>
    <t>Tulsa</t>
  </si>
  <si>
    <t>Eugene</t>
  </si>
  <si>
    <t>Salem</t>
  </si>
  <si>
    <t>Portland</t>
  </si>
  <si>
    <t>OR-WA</t>
  </si>
  <si>
    <t>Pittsburgh</t>
  </si>
  <si>
    <t>Allentown-Bethlehem</t>
  </si>
  <si>
    <t>PA-NJ</t>
  </si>
  <si>
    <t>Philadelphia</t>
  </si>
  <si>
    <t>PA-NJ-DE-MD</t>
  </si>
  <si>
    <t>San Juan</t>
  </si>
  <si>
    <t>PR</t>
  </si>
  <si>
    <t>Providence</t>
  </si>
  <si>
    <t>RI-MA</t>
  </si>
  <si>
    <t>Charleston-North Charleston</t>
  </si>
  <si>
    <t>Columbia</t>
  </si>
  <si>
    <t>Knoxville</t>
  </si>
  <si>
    <t>Nashville-Davidson</t>
  </si>
  <si>
    <t>Memphis</t>
  </si>
  <si>
    <t>TN-MS-AR</t>
  </si>
  <si>
    <t>Austin</t>
  </si>
  <si>
    <t>Beaumont</t>
  </si>
  <si>
    <t>Brownsville</t>
  </si>
  <si>
    <t>Corpus Christi</t>
  </si>
  <si>
    <t>Dallas-Fort Worth-Arlington</t>
  </si>
  <si>
    <t>Houston</t>
  </si>
  <si>
    <t>Laredo</t>
  </si>
  <si>
    <t>McAllen</t>
  </si>
  <si>
    <t>San Antonio</t>
  </si>
  <si>
    <t>El Paso</t>
  </si>
  <si>
    <t>TX-NM</t>
  </si>
  <si>
    <t>Provo-Orem</t>
  </si>
  <si>
    <t>Salt Lake City</t>
  </si>
  <si>
    <t>Richmond</t>
  </si>
  <si>
    <t>Virginia Beach</t>
  </si>
  <si>
    <t>Seattle</t>
  </si>
  <si>
    <t>Spokane</t>
  </si>
  <si>
    <t>WA-ID</t>
  </si>
  <si>
    <t>Madison</t>
  </si>
  <si>
    <t>Milwaukee</t>
  </si>
  <si>
    <t>All 498 Area Average</t>
  </si>
  <si>
    <t>.</t>
  </si>
  <si>
    <t>498</t>
  </si>
  <si>
    <t>101 Area Average</t>
  </si>
  <si>
    <t>101</t>
  </si>
  <si>
    <t>Very Large Area Average</t>
  </si>
  <si>
    <t>Large Area Average</t>
  </si>
  <si>
    <t>Medium Area Average</t>
  </si>
  <si>
    <t>Small Area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</si>
</sst>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5" xfId="0" applyBorder="1"/>
    <xf numFmtId="0" fontId="2" fillId="0" borderId="0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horizontal="left" vertical="center"/>
    </xf>
    <xf numFmtId="1" fontId="3" fillId="0" borderId="0" xfId="0" applyNumberFormat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164" fontId="3" fillId="0" borderId="0" xfId="1" applyNumberFormat="1" applyFont="1" applyBorder="1" applyAlignment="1">
      <alignment horizontal="centerContinuous" wrapText="1"/>
    </xf>
    <xf numFmtId="43" fontId="3" fillId="0" borderId="0" xfId="1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/>
    <xf numFmtId="0" fontId="3" fillId="0" borderId="0" xfId="0" applyNumberFormat="1" applyFont="1" applyBorder="1"/>
    <xf numFmtId="164" fontId="3" fillId="0" borderId="0" xfId="1" applyNumberFormat="1" applyFont="1" applyBorder="1"/>
    <xf numFmtId="43" fontId="3" fillId="0" borderId="0" xfId="1" applyFont="1" applyBorder="1"/>
    <xf numFmtId="0" fontId="3" fillId="0" borderId="0" xfId="0" quotePrefix="1" applyFont="1" applyBorder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HA%20-%20Drivers%20by%20st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HA%20-%20Vehicle%20Miles%20Travel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HA%20-%20Lane%20Mi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transport/40-12_employ_transpor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transport/72-12_expend_transpor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Census%20-%202012%20State%20Population%20Estimates%20by%20Single%20Year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ES"/>
      <sheetName val="FEMALES"/>
      <sheetName val="TOTAL"/>
      <sheetName val="Drivers"/>
      <sheetName val="Drivers by Age"/>
      <sheetName val="Data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ID</v>
          </cell>
          <cell r="D2">
            <v>1090097</v>
          </cell>
        </row>
        <row r="3">
          <cell r="A3" t="str">
            <v>MT</v>
          </cell>
          <cell r="D3">
            <v>755721</v>
          </cell>
        </row>
        <row r="4">
          <cell r="A4" t="str">
            <v>ND</v>
          </cell>
          <cell r="D4">
            <v>498861</v>
          </cell>
        </row>
        <row r="5">
          <cell r="A5" t="str">
            <v>SD</v>
          </cell>
          <cell r="D5">
            <v>596600</v>
          </cell>
        </row>
        <row r="6">
          <cell r="A6" t="str">
            <v>US</v>
          </cell>
          <cell r="D6">
            <v>210508491</v>
          </cell>
        </row>
        <row r="7">
          <cell r="A7" t="str">
            <v>AK</v>
          </cell>
          <cell r="D7">
            <v>523855</v>
          </cell>
        </row>
        <row r="8">
          <cell r="A8" t="str">
            <v>AL</v>
          </cell>
          <cell r="D8">
            <v>3781661</v>
          </cell>
        </row>
        <row r="9">
          <cell r="A9" t="str">
            <v>AZ</v>
          </cell>
          <cell r="D9">
            <v>4677288</v>
          </cell>
        </row>
        <row r="10">
          <cell r="A10" t="str">
            <v>CA</v>
          </cell>
          <cell r="D10">
            <v>24129625</v>
          </cell>
        </row>
        <row r="11">
          <cell r="A11" t="str">
            <v>CO</v>
          </cell>
          <cell r="D11">
            <v>3789568</v>
          </cell>
        </row>
        <row r="12">
          <cell r="A12" t="str">
            <v>DE</v>
          </cell>
          <cell r="D12">
            <v>713647</v>
          </cell>
        </row>
        <row r="13">
          <cell r="A13" t="str">
            <v>HI</v>
          </cell>
          <cell r="D13">
            <v>913123</v>
          </cell>
        </row>
        <row r="14">
          <cell r="A14" t="str">
            <v>IA</v>
          </cell>
          <cell r="D14">
            <v>2141584</v>
          </cell>
        </row>
        <row r="15">
          <cell r="A15" t="str">
            <v>KS</v>
          </cell>
          <cell r="D15">
            <v>1967764</v>
          </cell>
        </row>
        <row r="16">
          <cell r="A16" t="str">
            <v>KY</v>
          </cell>
          <cell r="D16">
            <v>2985210</v>
          </cell>
        </row>
        <row r="17">
          <cell r="A17" t="str">
            <v>LA</v>
          </cell>
          <cell r="D17">
            <v>2900223</v>
          </cell>
        </row>
        <row r="18">
          <cell r="A18" t="str">
            <v>ME</v>
          </cell>
          <cell r="D18">
            <v>1003733</v>
          </cell>
        </row>
        <row r="19">
          <cell r="A19" t="str">
            <v>MI</v>
          </cell>
          <cell r="D19">
            <v>6936804</v>
          </cell>
        </row>
        <row r="20">
          <cell r="A20" t="str">
            <v>MN</v>
          </cell>
          <cell r="D20">
            <v>3294606</v>
          </cell>
        </row>
        <row r="21">
          <cell r="A21" t="str">
            <v>MS</v>
          </cell>
          <cell r="D21">
            <v>1936834</v>
          </cell>
        </row>
        <row r="22">
          <cell r="A22" t="str">
            <v>NC</v>
          </cell>
          <cell r="D22">
            <v>6668463</v>
          </cell>
        </row>
        <row r="23">
          <cell r="A23" t="str">
            <v>NE</v>
          </cell>
          <cell r="D23">
            <v>1349388</v>
          </cell>
        </row>
        <row r="24">
          <cell r="A24" t="str">
            <v>NH</v>
          </cell>
          <cell r="D24">
            <v>1056895</v>
          </cell>
        </row>
        <row r="25">
          <cell r="A25" t="str">
            <v>NM</v>
          </cell>
          <cell r="D25">
            <v>1430129</v>
          </cell>
        </row>
        <row r="26">
          <cell r="A26" t="str">
            <v>NY</v>
          </cell>
          <cell r="D26">
            <v>11238830</v>
          </cell>
        </row>
        <row r="27">
          <cell r="A27" t="str">
            <v>OK</v>
          </cell>
          <cell r="D27">
            <v>2363063</v>
          </cell>
        </row>
        <row r="28">
          <cell r="A28" t="str">
            <v>OR</v>
          </cell>
          <cell r="D28">
            <v>2757866</v>
          </cell>
        </row>
        <row r="29">
          <cell r="A29" t="str">
            <v>SC</v>
          </cell>
          <cell r="D29">
            <v>3390896</v>
          </cell>
        </row>
        <row r="30">
          <cell r="A30" t="str">
            <v>TN</v>
          </cell>
          <cell r="D30">
            <v>4525767</v>
          </cell>
        </row>
        <row r="31">
          <cell r="A31" t="str">
            <v>UT</v>
          </cell>
          <cell r="D31">
            <v>1758265</v>
          </cell>
        </row>
        <row r="32">
          <cell r="A32" t="str">
            <v>VT</v>
          </cell>
          <cell r="D32">
            <v>526991</v>
          </cell>
        </row>
        <row r="33">
          <cell r="A33" t="str">
            <v>WI</v>
          </cell>
          <cell r="D33">
            <v>4033769</v>
          </cell>
        </row>
        <row r="34">
          <cell r="A34" t="str">
            <v>WV</v>
          </cell>
          <cell r="D34">
            <v>1219108</v>
          </cell>
        </row>
        <row r="35">
          <cell r="A35" t="str">
            <v>WY</v>
          </cell>
          <cell r="D35">
            <v>417100</v>
          </cell>
        </row>
        <row r="36">
          <cell r="A36" t="str">
            <v>AR</v>
          </cell>
          <cell r="D36">
            <v>2157013</v>
          </cell>
        </row>
        <row r="37">
          <cell r="A37" t="str">
            <v>CT</v>
          </cell>
          <cell r="D37">
            <v>2458271</v>
          </cell>
        </row>
        <row r="38">
          <cell r="A38" t="str">
            <v>DC</v>
          </cell>
          <cell r="D38">
            <v>400993</v>
          </cell>
        </row>
        <row r="39">
          <cell r="A39" t="str">
            <v>FL</v>
          </cell>
          <cell r="D39">
            <v>13639519</v>
          </cell>
        </row>
        <row r="40">
          <cell r="A40" t="str">
            <v>GA</v>
          </cell>
          <cell r="D40">
            <v>6487472</v>
          </cell>
        </row>
        <row r="41">
          <cell r="A41" t="str">
            <v>IL</v>
          </cell>
          <cell r="D41">
            <v>8073519</v>
          </cell>
        </row>
        <row r="42">
          <cell r="A42" t="str">
            <v>IN</v>
          </cell>
          <cell r="D42">
            <v>5367972</v>
          </cell>
        </row>
        <row r="43">
          <cell r="A43" t="str">
            <v>MA</v>
          </cell>
          <cell r="D43">
            <v>4682946</v>
          </cell>
        </row>
        <row r="44">
          <cell r="A44" t="str">
            <v>MD</v>
          </cell>
          <cell r="D44">
            <v>4068081</v>
          </cell>
        </row>
        <row r="45">
          <cell r="A45" t="str">
            <v>MO</v>
          </cell>
          <cell r="D45">
            <v>4203608</v>
          </cell>
        </row>
        <row r="46">
          <cell r="A46" t="str">
            <v>NJ</v>
          </cell>
          <cell r="D46">
            <v>6012466</v>
          </cell>
        </row>
        <row r="47">
          <cell r="A47" t="str">
            <v>NV</v>
          </cell>
          <cell r="D47">
            <v>1710681</v>
          </cell>
        </row>
        <row r="48">
          <cell r="A48" t="str">
            <v>OH</v>
          </cell>
          <cell r="D48">
            <v>7809560</v>
          </cell>
        </row>
        <row r="49">
          <cell r="A49" t="str">
            <v>PA</v>
          </cell>
          <cell r="D49">
            <v>8752838</v>
          </cell>
        </row>
        <row r="50">
          <cell r="A50" t="str">
            <v>RI</v>
          </cell>
          <cell r="D50">
            <v>744195</v>
          </cell>
        </row>
        <row r="51">
          <cell r="A51" t="str">
            <v>TX</v>
          </cell>
          <cell r="D51">
            <v>15045630</v>
          </cell>
        </row>
        <row r="52">
          <cell r="A52" t="str">
            <v>VA</v>
          </cell>
          <cell r="D52">
            <v>5466075</v>
          </cell>
        </row>
        <row r="53">
          <cell r="A53" t="str">
            <v>WA</v>
          </cell>
          <cell r="D53">
            <v>5159086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Data"/>
    </sheetNames>
    <sheetDataSet>
      <sheetData sheetId="0"/>
      <sheetData sheetId="1">
        <row r="2">
          <cell r="A2" t="str">
            <v>US</v>
          </cell>
          <cell r="C2">
            <v>2969432938810.2061</v>
          </cell>
        </row>
        <row r="3">
          <cell r="A3" t="str">
            <v>AL</v>
          </cell>
          <cell r="C3">
            <v>64959172068.173996</v>
          </cell>
        </row>
        <row r="4">
          <cell r="A4" t="str">
            <v>AK</v>
          </cell>
          <cell r="C4">
            <v>4792078075.3749609</v>
          </cell>
        </row>
        <row r="5">
          <cell r="A5" t="str">
            <v>AZ</v>
          </cell>
          <cell r="C5">
            <v>60129358249.62001</v>
          </cell>
        </row>
        <row r="6">
          <cell r="A6" t="str">
            <v>AR</v>
          </cell>
          <cell r="C6">
            <v>33522136812.840008</v>
          </cell>
        </row>
        <row r="7">
          <cell r="A7" t="str">
            <v>CA</v>
          </cell>
          <cell r="C7">
            <v>326271658868.76001</v>
          </cell>
        </row>
        <row r="8">
          <cell r="A8" t="str">
            <v>CO</v>
          </cell>
          <cell r="C8">
            <v>46768771094.279999</v>
          </cell>
        </row>
        <row r="9">
          <cell r="A9" t="str">
            <v>CT</v>
          </cell>
          <cell r="C9">
            <v>31269363720</v>
          </cell>
        </row>
        <row r="10">
          <cell r="A10" t="str">
            <v>DE</v>
          </cell>
          <cell r="C10">
            <v>9185738070</v>
          </cell>
        </row>
        <row r="11">
          <cell r="A11" t="str">
            <v>DC</v>
          </cell>
          <cell r="C11">
            <v>3571830096.0180001</v>
          </cell>
        </row>
        <row r="12">
          <cell r="A12" t="str">
            <v>FL</v>
          </cell>
          <cell r="C12">
            <v>191373770469.77396</v>
          </cell>
        </row>
        <row r="13">
          <cell r="A13" t="str">
            <v>GA</v>
          </cell>
          <cell r="C13">
            <v>107488497181.98</v>
          </cell>
        </row>
        <row r="14">
          <cell r="A14" t="str">
            <v>HI</v>
          </cell>
          <cell r="C14">
            <v>10049663456.615999</v>
          </cell>
        </row>
        <row r="15">
          <cell r="A15" t="str">
            <v>ID</v>
          </cell>
          <cell r="C15">
            <v>16314571640.466002</v>
          </cell>
        </row>
        <row r="16">
          <cell r="A16" t="str">
            <v>IL</v>
          </cell>
          <cell r="C16">
            <v>104578407000.36</v>
          </cell>
        </row>
        <row r="17">
          <cell r="A17" t="str">
            <v>IN</v>
          </cell>
          <cell r="C17">
            <v>78922580002.608017</v>
          </cell>
        </row>
        <row r="18">
          <cell r="A18" t="str">
            <v>IA</v>
          </cell>
          <cell r="C18">
            <v>31596240472.811993</v>
          </cell>
        </row>
        <row r="19">
          <cell r="A19" t="str">
            <v>KS</v>
          </cell>
          <cell r="C19">
            <v>30572475190.313999</v>
          </cell>
        </row>
        <row r="20">
          <cell r="A20" t="str">
            <v>KY</v>
          </cell>
          <cell r="C20">
            <v>47343944522.513992</v>
          </cell>
        </row>
        <row r="21">
          <cell r="A21" t="str">
            <v>LA</v>
          </cell>
          <cell r="C21">
            <v>46889040260.759995</v>
          </cell>
        </row>
        <row r="22">
          <cell r="A22" t="str">
            <v>ME</v>
          </cell>
          <cell r="C22">
            <v>14198826297.420002</v>
          </cell>
        </row>
        <row r="23">
          <cell r="A23" t="str">
            <v>MD</v>
          </cell>
          <cell r="C23">
            <v>56475588259.896004</v>
          </cell>
        </row>
        <row r="24">
          <cell r="A24" t="str">
            <v>MA</v>
          </cell>
          <cell r="C24">
            <v>55939716753.462006</v>
          </cell>
        </row>
        <row r="25">
          <cell r="A25" t="str">
            <v>MI</v>
          </cell>
          <cell r="C25">
            <v>94547986543.110001</v>
          </cell>
        </row>
        <row r="26">
          <cell r="A26" t="str">
            <v>MN</v>
          </cell>
          <cell r="C26">
            <v>56988318029.556</v>
          </cell>
        </row>
        <row r="27">
          <cell r="A27" t="str">
            <v>MS</v>
          </cell>
          <cell r="C27">
            <v>38667129814.488007</v>
          </cell>
        </row>
        <row r="28">
          <cell r="A28" t="str">
            <v>MO</v>
          </cell>
          <cell r="C28">
            <v>69152602447.571991</v>
          </cell>
        </row>
        <row r="29">
          <cell r="A29" t="str">
            <v>MT</v>
          </cell>
          <cell r="C29">
            <v>11885123745.834</v>
          </cell>
        </row>
        <row r="30">
          <cell r="A30" t="str">
            <v>NE</v>
          </cell>
          <cell r="C30">
            <v>19276550848.787998</v>
          </cell>
        </row>
        <row r="31">
          <cell r="A31" t="str">
            <v>NV</v>
          </cell>
          <cell r="C31">
            <v>24108990467.73</v>
          </cell>
        </row>
        <row r="32">
          <cell r="A32" t="str">
            <v>NH</v>
          </cell>
          <cell r="C32">
            <v>12893651742.684</v>
          </cell>
        </row>
        <row r="33">
          <cell r="A33" t="str">
            <v>NJ</v>
          </cell>
          <cell r="C33">
            <v>74225375696.040009</v>
          </cell>
        </row>
        <row r="34">
          <cell r="A34" t="str">
            <v>NM</v>
          </cell>
          <cell r="C34">
            <v>25561649594.292</v>
          </cell>
        </row>
        <row r="35">
          <cell r="A35" t="str">
            <v>NY</v>
          </cell>
          <cell r="C35">
            <v>128220563119.37999</v>
          </cell>
        </row>
        <row r="36">
          <cell r="A36" t="str">
            <v>NC</v>
          </cell>
          <cell r="C36">
            <v>104958354832.87201</v>
          </cell>
        </row>
        <row r="37">
          <cell r="A37" t="str">
            <v>ND</v>
          </cell>
          <cell r="C37">
            <v>10081491574.968</v>
          </cell>
        </row>
        <row r="38">
          <cell r="A38" t="str">
            <v>OH</v>
          </cell>
          <cell r="C38">
            <v>112715113127.19</v>
          </cell>
        </row>
        <row r="39">
          <cell r="A39" t="str">
            <v>OK</v>
          </cell>
          <cell r="C39">
            <v>47871811668.239998</v>
          </cell>
        </row>
        <row r="40">
          <cell r="A40" t="str">
            <v>OR</v>
          </cell>
          <cell r="C40">
            <v>33172937427.960003</v>
          </cell>
        </row>
        <row r="41">
          <cell r="A41" t="str">
            <v>PA</v>
          </cell>
          <cell r="C41">
            <v>98884385784.138016</v>
          </cell>
        </row>
        <row r="42">
          <cell r="A42" t="str">
            <v>RI</v>
          </cell>
          <cell r="C42">
            <v>7806872883.4799995</v>
          </cell>
        </row>
        <row r="43">
          <cell r="A43" t="str">
            <v>SC</v>
          </cell>
          <cell r="C43">
            <v>49036190294.927994</v>
          </cell>
        </row>
        <row r="44">
          <cell r="A44" t="str">
            <v>SD</v>
          </cell>
          <cell r="C44">
            <v>9113471459.6700001</v>
          </cell>
        </row>
        <row r="45">
          <cell r="A45" t="str">
            <v>TN</v>
          </cell>
          <cell r="C45">
            <v>71166871193.160004</v>
          </cell>
        </row>
        <row r="46">
          <cell r="A46" t="str">
            <v>TX</v>
          </cell>
          <cell r="C46">
            <v>237835822744.362</v>
          </cell>
        </row>
        <row r="47">
          <cell r="A47" t="str">
            <v>UT</v>
          </cell>
          <cell r="C47">
            <v>26527834357.205997</v>
          </cell>
        </row>
        <row r="48">
          <cell r="A48" t="str">
            <v>VT</v>
          </cell>
          <cell r="C48">
            <v>7215657791.999999</v>
          </cell>
        </row>
        <row r="49">
          <cell r="A49" t="str">
            <v>VA</v>
          </cell>
          <cell r="C49">
            <v>80958667786.955994</v>
          </cell>
        </row>
        <row r="50">
          <cell r="A50" t="str">
            <v>WA</v>
          </cell>
          <cell r="C50">
            <v>56762006211.755997</v>
          </cell>
        </row>
        <row r="51">
          <cell r="A51" t="str">
            <v>WV</v>
          </cell>
          <cell r="C51">
            <v>19225785613.740002</v>
          </cell>
        </row>
        <row r="52">
          <cell r="A52" t="str">
            <v>WI</v>
          </cell>
          <cell r="C52">
            <v>59087299886.351997</v>
          </cell>
        </row>
        <row r="53">
          <cell r="A53" t="str">
            <v>WY</v>
          </cell>
          <cell r="C53">
            <v>9270993557.7060032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15">
          <cell r="A15" t="str">
            <v>Alabama</v>
          </cell>
          <cell r="R15">
            <v>212278.997</v>
          </cell>
        </row>
        <row r="16">
          <cell r="A16" t="str">
            <v>Alaska</v>
          </cell>
          <cell r="R16">
            <v>32860.652000000002</v>
          </cell>
        </row>
        <row r="17">
          <cell r="A17" t="str">
            <v>Arizona</v>
          </cell>
          <cell r="R17">
            <v>141880.56599999999</v>
          </cell>
        </row>
        <row r="18">
          <cell r="A18" t="str">
            <v>Arkansas</v>
          </cell>
          <cell r="R18">
            <v>205075.35</v>
          </cell>
        </row>
        <row r="19">
          <cell r="A19" t="str">
            <v>California</v>
          </cell>
          <cell r="R19">
            <v>394440.87800000003</v>
          </cell>
        </row>
        <row r="20">
          <cell r="A20" t="str">
            <v>Colorado</v>
          </cell>
          <cell r="R20">
            <v>184148.66999999998</v>
          </cell>
        </row>
        <row r="21">
          <cell r="A21" t="str">
            <v>Connecticut</v>
          </cell>
          <cell r="R21">
            <v>45659.39</v>
          </cell>
        </row>
        <row r="22">
          <cell r="A22" t="str">
            <v>Delaware</v>
          </cell>
          <cell r="R22">
            <v>13809.06</v>
          </cell>
        </row>
        <row r="23">
          <cell r="A23" t="str">
            <v>District of Columbia</v>
          </cell>
          <cell r="R23">
            <v>3415.4650000000001</v>
          </cell>
        </row>
        <row r="24">
          <cell r="A24" t="str">
            <v>Florida</v>
          </cell>
          <cell r="R24">
            <v>270268.098</v>
          </cell>
        </row>
        <row r="25">
          <cell r="A25" t="str">
            <v>Georgia</v>
          </cell>
          <cell r="R25">
            <v>265596.83999999997</v>
          </cell>
        </row>
        <row r="26">
          <cell r="A26" t="str">
            <v>Hawaii</v>
          </cell>
          <cell r="R26">
            <v>9635.2750000000015</v>
          </cell>
        </row>
        <row r="27">
          <cell r="A27" t="str">
            <v>Idaho</v>
          </cell>
          <cell r="R27">
            <v>99455.152000000002</v>
          </cell>
        </row>
        <row r="28">
          <cell r="A28" t="str">
            <v>Illinois</v>
          </cell>
          <cell r="R28">
            <v>302998.03000000003</v>
          </cell>
        </row>
        <row r="29">
          <cell r="A29" t="str">
            <v>Indiana</v>
          </cell>
          <cell r="R29">
            <v>203080.18799999997</v>
          </cell>
        </row>
        <row r="30">
          <cell r="A30" t="str">
            <v>Iowa</v>
          </cell>
          <cell r="R30">
            <v>234803.44499999998</v>
          </cell>
        </row>
        <row r="31">
          <cell r="A31" t="str">
            <v>Kansas</v>
          </cell>
          <cell r="R31">
            <v>286913.63800000004</v>
          </cell>
        </row>
        <row r="32">
          <cell r="A32" t="str">
            <v>Kentucky</v>
          </cell>
          <cell r="R32">
            <v>165403.06200000001</v>
          </cell>
        </row>
        <row r="33">
          <cell r="A33" t="str">
            <v>Louisiana</v>
          </cell>
          <cell r="R33">
            <v>129759.454</v>
          </cell>
        </row>
        <row r="34">
          <cell r="A34" t="str">
            <v>Maine</v>
          </cell>
          <cell r="R34">
            <v>46982.039999999994</v>
          </cell>
        </row>
        <row r="35">
          <cell r="A35" t="str">
            <v>Maryland</v>
          </cell>
          <cell r="R35">
            <v>71012.644</v>
          </cell>
        </row>
        <row r="36">
          <cell r="A36" t="str">
            <v>Massachusetts</v>
          </cell>
          <cell r="R36">
            <v>76742.76400000001</v>
          </cell>
        </row>
        <row r="37">
          <cell r="A37" t="str">
            <v>Michigan</v>
          </cell>
          <cell r="R37">
            <v>256657.82199999999</v>
          </cell>
        </row>
        <row r="38">
          <cell r="A38" t="str">
            <v>Minnesota</v>
          </cell>
          <cell r="R38">
            <v>285180.01299999998</v>
          </cell>
        </row>
        <row r="39">
          <cell r="A39" t="str">
            <v>Mississippi</v>
          </cell>
          <cell r="R39">
            <v>156957.019</v>
          </cell>
        </row>
        <row r="40">
          <cell r="A40" t="str">
            <v>Missouri</v>
          </cell>
          <cell r="R40">
            <v>273596.01999999996</v>
          </cell>
        </row>
        <row r="41">
          <cell r="A41" t="str">
            <v>Montana</v>
          </cell>
          <cell r="R41">
            <v>152864.06499999997</v>
          </cell>
        </row>
        <row r="42">
          <cell r="A42" t="str">
            <v>Nebraska</v>
          </cell>
          <cell r="R42">
            <v>190760.66800000001</v>
          </cell>
        </row>
        <row r="43">
          <cell r="A43" t="str">
            <v>Nevada</v>
          </cell>
          <cell r="R43">
            <v>82210.505000000005</v>
          </cell>
        </row>
        <row r="44">
          <cell r="A44" t="str">
            <v>New Hampshire</v>
          </cell>
          <cell r="R44">
            <v>33167.335000000006</v>
          </cell>
        </row>
        <row r="45">
          <cell r="A45" t="str">
            <v>New Jersey</v>
          </cell>
          <cell r="R45">
            <v>85394.120999999999</v>
          </cell>
        </row>
        <row r="46">
          <cell r="A46" t="str">
            <v>New Mexico</v>
          </cell>
          <cell r="R46">
            <v>142862.57999999999</v>
          </cell>
        </row>
        <row r="47">
          <cell r="A47" t="str">
            <v>New York</v>
          </cell>
          <cell r="R47">
            <v>242623.80000000002</v>
          </cell>
        </row>
        <row r="48">
          <cell r="A48" t="str">
            <v>North Carolina</v>
          </cell>
          <cell r="R48">
            <v>224794.66700000002</v>
          </cell>
        </row>
        <row r="49">
          <cell r="A49" t="str">
            <v>North Dakota</v>
          </cell>
          <cell r="R49">
            <v>175997.00899999999</v>
          </cell>
        </row>
        <row r="50">
          <cell r="A50" t="str">
            <v>Ohio</v>
          </cell>
          <cell r="R50">
            <v>262780.913</v>
          </cell>
        </row>
        <row r="51">
          <cell r="A51" t="str">
            <v>Oklahoma</v>
          </cell>
          <cell r="R51">
            <v>234324.02</v>
          </cell>
        </row>
        <row r="52">
          <cell r="A52" t="str">
            <v>Oregon</v>
          </cell>
          <cell r="R52">
            <v>122519.598</v>
          </cell>
        </row>
        <row r="53">
          <cell r="A53" t="str">
            <v>Pennsylvania</v>
          </cell>
          <cell r="R53">
            <v>250061.49900000001</v>
          </cell>
        </row>
        <row r="54">
          <cell r="A54" t="str">
            <v>Rhode Island</v>
          </cell>
          <cell r="R54">
            <v>13657.841</v>
          </cell>
        </row>
        <row r="55">
          <cell r="A55" t="str">
            <v>South Carolina</v>
          </cell>
          <cell r="R55">
            <v>140015.69199999998</v>
          </cell>
        </row>
        <row r="56">
          <cell r="A56" t="str">
            <v>South Dakota</v>
          </cell>
          <cell r="R56">
            <v>167712.53700000001</v>
          </cell>
        </row>
        <row r="57">
          <cell r="A57" t="str">
            <v>Tennessee</v>
          </cell>
          <cell r="R57">
            <v>202053.46300000002</v>
          </cell>
        </row>
        <row r="58">
          <cell r="A58" t="str">
            <v>Texas</v>
          </cell>
          <cell r="R58">
            <v>675296.32499999995</v>
          </cell>
        </row>
        <row r="59">
          <cell r="A59" t="str">
            <v>Utah</v>
          </cell>
          <cell r="R59">
            <v>96561.635999999999</v>
          </cell>
        </row>
        <row r="60">
          <cell r="A60" t="str">
            <v>Vermont</v>
          </cell>
          <cell r="R60">
            <v>29351.462</v>
          </cell>
        </row>
        <row r="61">
          <cell r="A61" t="str">
            <v>Virginia</v>
          </cell>
          <cell r="R61">
            <v>161695.962</v>
          </cell>
        </row>
        <row r="62">
          <cell r="A62" t="str">
            <v>Washington</v>
          </cell>
          <cell r="R62">
            <v>173853.52600000001</v>
          </cell>
        </row>
        <row r="63">
          <cell r="A63" t="str">
            <v>West Virginia</v>
          </cell>
          <cell r="R63">
            <v>79728.349999999991</v>
          </cell>
        </row>
        <row r="64">
          <cell r="A64" t="str">
            <v>Wisconsin</v>
          </cell>
          <cell r="R64">
            <v>237872.215</v>
          </cell>
        </row>
        <row r="65">
          <cell r="A65" t="str">
            <v>Wyoming</v>
          </cell>
          <cell r="R65">
            <v>59232.942999999992</v>
          </cell>
        </row>
        <row r="66">
          <cell r="A66" t="str">
            <v>United States</v>
          </cell>
          <cell r="R66">
            <v>8606003.2640000004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40-12_employ_transport"/>
    </sheetNames>
    <sheetDataSet>
      <sheetData sheetId="0">
        <row r="2">
          <cell r="B2">
            <v>1970</v>
          </cell>
          <cell r="E2" t="str">
            <v>US</v>
          </cell>
          <cell r="F2">
            <v>568242</v>
          </cell>
          <cell r="G2">
            <v>341495000</v>
          </cell>
        </row>
        <row r="3">
          <cell r="B3">
            <v>1970</v>
          </cell>
          <cell r="E3" t="str">
            <v>AL</v>
          </cell>
          <cell r="F3">
            <v>15600</v>
          </cell>
          <cell r="G3">
            <v>6372000</v>
          </cell>
        </row>
        <row r="4">
          <cell r="B4">
            <v>1970</v>
          </cell>
          <cell r="E4" t="str">
            <v>AK</v>
          </cell>
          <cell r="F4">
            <v>2131</v>
          </cell>
          <cell r="G4">
            <v>2352000</v>
          </cell>
        </row>
        <row r="5">
          <cell r="B5">
            <v>1970</v>
          </cell>
          <cell r="E5" t="str">
            <v>AZ</v>
          </cell>
          <cell r="F5">
            <v>6266</v>
          </cell>
          <cell r="G5">
            <v>4105000</v>
          </cell>
        </row>
        <row r="6">
          <cell r="B6">
            <v>1970</v>
          </cell>
          <cell r="E6" t="str">
            <v>AR</v>
          </cell>
          <cell r="F6">
            <v>6732</v>
          </cell>
          <cell r="G6">
            <v>2797000</v>
          </cell>
        </row>
        <row r="7">
          <cell r="B7">
            <v>1970</v>
          </cell>
          <cell r="E7" t="str">
            <v>CA</v>
          </cell>
          <cell r="F7">
            <v>39213</v>
          </cell>
          <cell r="G7">
            <v>33603000</v>
          </cell>
        </row>
        <row r="8">
          <cell r="B8">
            <v>1970</v>
          </cell>
          <cell r="E8" t="str">
            <v>CO</v>
          </cell>
          <cell r="F8">
            <v>6807</v>
          </cell>
          <cell r="G8">
            <v>4145000</v>
          </cell>
        </row>
        <row r="9">
          <cell r="B9">
            <v>1970</v>
          </cell>
          <cell r="E9" t="str">
            <v>CT</v>
          </cell>
          <cell r="F9">
            <v>8759</v>
          </cell>
          <cell r="G9">
            <v>5872000</v>
          </cell>
        </row>
        <row r="10">
          <cell r="B10">
            <v>1970</v>
          </cell>
          <cell r="E10" t="str">
            <v>DE</v>
          </cell>
          <cell r="F10">
            <v>1745</v>
          </cell>
          <cell r="G10">
            <v>1035000</v>
          </cell>
        </row>
        <row r="11">
          <cell r="B11">
            <v>1970</v>
          </cell>
          <cell r="E11" t="str">
            <v>DC</v>
          </cell>
          <cell r="F11">
            <v>1421</v>
          </cell>
          <cell r="G11">
            <v>1234000</v>
          </cell>
        </row>
        <row r="12">
          <cell r="B12">
            <v>1970</v>
          </cell>
          <cell r="E12" t="str">
            <v>FL</v>
          </cell>
          <cell r="F12">
            <v>16376</v>
          </cell>
          <cell r="G12">
            <v>8262000</v>
          </cell>
        </row>
        <row r="13">
          <cell r="B13">
            <v>1970</v>
          </cell>
          <cell r="E13" t="str">
            <v>GA</v>
          </cell>
          <cell r="F13">
            <v>14295</v>
          </cell>
          <cell r="G13">
            <v>6754000</v>
          </cell>
        </row>
        <row r="14">
          <cell r="B14">
            <v>1970</v>
          </cell>
          <cell r="E14" t="str">
            <v>HI</v>
          </cell>
          <cell r="F14">
            <v>1918</v>
          </cell>
          <cell r="G14">
            <v>1518000</v>
          </cell>
        </row>
        <row r="15">
          <cell r="B15">
            <v>1970</v>
          </cell>
          <cell r="E15" t="str">
            <v>ID</v>
          </cell>
          <cell r="F15">
            <v>2919</v>
          </cell>
          <cell r="G15">
            <v>1645000</v>
          </cell>
        </row>
        <row r="16">
          <cell r="B16">
            <v>1970</v>
          </cell>
          <cell r="E16" t="str">
            <v>IL</v>
          </cell>
          <cell r="F16">
            <v>21422</v>
          </cell>
          <cell r="G16">
            <v>16175000</v>
          </cell>
        </row>
        <row r="17">
          <cell r="B17">
            <v>1970</v>
          </cell>
          <cell r="E17" t="str">
            <v>IN</v>
          </cell>
          <cell r="F17">
            <v>11748</v>
          </cell>
          <cell r="G17">
            <v>5624000</v>
          </cell>
        </row>
        <row r="18">
          <cell r="B18">
            <v>1970</v>
          </cell>
          <cell r="E18" t="str">
            <v>IA</v>
          </cell>
          <cell r="F18">
            <v>10435</v>
          </cell>
          <cell r="G18">
            <v>5691000</v>
          </cell>
        </row>
        <row r="19">
          <cell r="B19">
            <v>1970</v>
          </cell>
          <cell r="E19" t="str">
            <v>KS</v>
          </cell>
          <cell r="F19">
            <v>9433</v>
          </cell>
          <cell r="G19">
            <v>4860000</v>
          </cell>
        </row>
        <row r="20">
          <cell r="B20">
            <v>1970</v>
          </cell>
          <cell r="E20" t="str">
            <v>KY</v>
          </cell>
          <cell r="F20">
            <v>10775</v>
          </cell>
          <cell r="G20">
            <v>5050000</v>
          </cell>
        </row>
        <row r="21">
          <cell r="B21">
            <v>1970</v>
          </cell>
          <cell r="E21" t="str">
            <v>LA</v>
          </cell>
          <cell r="F21">
            <v>13152</v>
          </cell>
          <cell r="G21">
            <v>6403000</v>
          </cell>
        </row>
        <row r="22">
          <cell r="B22">
            <v>1970</v>
          </cell>
          <cell r="E22" t="str">
            <v>ME</v>
          </cell>
          <cell r="F22">
            <v>5296</v>
          </cell>
          <cell r="G22">
            <v>2694000</v>
          </cell>
        </row>
        <row r="23">
          <cell r="B23">
            <v>1970</v>
          </cell>
          <cell r="E23" t="str">
            <v>MD</v>
          </cell>
          <cell r="F23">
            <v>8602</v>
          </cell>
          <cell r="G23">
            <v>5848000</v>
          </cell>
        </row>
        <row r="24">
          <cell r="B24">
            <v>1970</v>
          </cell>
          <cell r="E24" t="str">
            <v>MA</v>
          </cell>
          <cell r="F24">
            <v>14490</v>
          </cell>
          <cell r="G24">
            <v>9502000</v>
          </cell>
        </row>
        <row r="25">
          <cell r="B25">
            <v>1970</v>
          </cell>
          <cell r="E25" t="str">
            <v>MI</v>
          </cell>
          <cell r="F25">
            <v>16973</v>
          </cell>
          <cell r="G25">
            <v>12071000</v>
          </cell>
        </row>
        <row r="26">
          <cell r="B26">
            <v>1970</v>
          </cell>
          <cell r="E26" t="str">
            <v>MN</v>
          </cell>
          <cell r="F26">
            <v>12131</v>
          </cell>
          <cell r="G26">
            <v>8498000</v>
          </cell>
        </row>
        <row r="27">
          <cell r="B27">
            <v>1970</v>
          </cell>
          <cell r="E27" t="str">
            <v>MS</v>
          </cell>
          <cell r="F27">
            <v>9605</v>
          </cell>
          <cell r="G27">
            <v>3484000</v>
          </cell>
        </row>
        <row r="28">
          <cell r="B28">
            <v>1970</v>
          </cell>
          <cell r="E28" t="str">
            <v>MO</v>
          </cell>
          <cell r="F28">
            <v>11607</v>
          </cell>
          <cell r="G28">
            <v>6577000</v>
          </cell>
        </row>
        <row r="29">
          <cell r="B29">
            <v>1970</v>
          </cell>
          <cell r="E29" t="str">
            <v>MT</v>
          </cell>
          <cell r="F29">
            <v>3600</v>
          </cell>
          <cell r="G29">
            <v>2384000</v>
          </cell>
        </row>
        <row r="30">
          <cell r="B30">
            <v>1970</v>
          </cell>
          <cell r="E30" t="str">
            <v>NE</v>
          </cell>
          <cell r="F30">
            <v>5303</v>
          </cell>
          <cell r="G30">
            <v>2922000</v>
          </cell>
        </row>
        <row r="31">
          <cell r="B31">
            <v>1970</v>
          </cell>
          <cell r="E31" t="str">
            <v>NV</v>
          </cell>
          <cell r="F31">
            <v>2148</v>
          </cell>
          <cell r="G31">
            <v>1702000</v>
          </cell>
        </row>
        <row r="32">
          <cell r="B32">
            <v>1970</v>
          </cell>
          <cell r="E32" t="str">
            <v>NH</v>
          </cell>
          <cell r="F32">
            <v>2972</v>
          </cell>
          <cell r="G32">
            <v>1703000</v>
          </cell>
        </row>
        <row r="33">
          <cell r="B33">
            <v>1970</v>
          </cell>
          <cell r="E33" t="str">
            <v>NJ</v>
          </cell>
          <cell r="F33">
            <v>16683</v>
          </cell>
          <cell r="G33">
            <v>10822000</v>
          </cell>
        </row>
        <row r="34">
          <cell r="B34">
            <v>1970</v>
          </cell>
          <cell r="E34" t="str">
            <v>NM</v>
          </cell>
          <cell r="F34">
            <v>3694</v>
          </cell>
          <cell r="G34">
            <v>1921000</v>
          </cell>
        </row>
        <row r="35">
          <cell r="B35">
            <v>1970</v>
          </cell>
          <cell r="E35" t="str">
            <v>NY</v>
          </cell>
          <cell r="F35">
            <v>46469</v>
          </cell>
          <cell r="G35">
            <v>31335000</v>
          </cell>
        </row>
        <row r="36">
          <cell r="B36">
            <v>1970</v>
          </cell>
          <cell r="E36" t="str">
            <v>NC</v>
          </cell>
          <cell r="F36">
            <v>14491</v>
          </cell>
          <cell r="G36">
            <v>8074000</v>
          </cell>
        </row>
        <row r="37">
          <cell r="B37">
            <v>1970</v>
          </cell>
          <cell r="E37" t="str">
            <v>ND</v>
          </cell>
          <cell r="F37">
            <v>2899</v>
          </cell>
          <cell r="G37">
            <v>1492000</v>
          </cell>
        </row>
        <row r="38">
          <cell r="B38">
            <v>1970</v>
          </cell>
          <cell r="E38" t="str">
            <v>OH</v>
          </cell>
          <cell r="F38">
            <v>24224</v>
          </cell>
          <cell r="G38">
            <v>14435000</v>
          </cell>
        </row>
        <row r="39">
          <cell r="B39">
            <v>1970</v>
          </cell>
          <cell r="E39" t="str">
            <v>OK</v>
          </cell>
          <cell r="F39">
            <v>8770</v>
          </cell>
          <cell r="G39">
            <v>3827000</v>
          </cell>
        </row>
        <row r="40">
          <cell r="B40">
            <v>1970</v>
          </cell>
          <cell r="E40" t="str">
            <v>OR</v>
          </cell>
          <cell r="F40">
            <v>7195</v>
          </cell>
          <cell r="G40">
            <v>4810000</v>
          </cell>
        </row>
        <row r="41">
          <cell r="B41">
            <v>1970</v>
          </cell>
          <cell r="E41" t="str">
            <v>PA</v>
          </cell>
          <cell r="F41">
            <v>32402</v>
          </cell>
          <cell r="G41">
            <v>18567000</v>
          </cell>
        </row>
        <row r="42">
          <cell r="B42">
            <v>1970</v>
          </cell>
          <cell r="E42" t="str">
            <v>RI</v>
          </cell>
          <cell r="F42">
            <v>2011</v>
          </cell>
          <cell r="G42">
            <v>1095000</v>
          </cell>
        </row>
        <row r="43">
          <cell r="B43">
            <v>1970</v>
          </cell>
          <cell r="E43" t="str">
            <v>SC</v>
          </cell>
          <cell r="F43">
            <v>6955</v>
          </cell>
          <cell r="G43">
            <v>3054000</v>
          </cell>
        </row>
        <row r="44">
          <cell r="B44">
            <v>1970</v>
          </cell>
          <cell r="E44" t="str">
            <v>SD</v>
          </cell>
          <cell r="F44">
            <v>3461</v>
          </cell>
          <cell r="G44">
            <v>1828000</v>
          </cell>
        </row>
        <row r="45">
          <cell r="B45">
            <v>1970</v>
          </cell>
          <cell r="E45" t="str">
            <v>TN</v>
          </cell>
          <cell r="F45">
            <v>14280</v>
          </cell>
          <cell r="G45">
            <v>5798000</v>
          </cell>
        </row>
        <row r="46">
          <cell r="B46">
            <v>1970</v>
          </cell>
          <cell r="E46" t="str">
            <v>TX</v>
          </cell>
          <cell r="F46">
            <v>32488</v>
          </cell>
          <cell r="G46">
            <v>18116000</v>
          </cell>
        </row>
        <row r="47">
          <cell r="B47">
            <v>1970</v>
          </cell>
          <cell r="E47" t="str">
            <v>UT</v>
          </cell>
          <cell r="F47">
            <v>3461</v>
          </cell>
          <cell r="G47">
            <v>2195000</v>
          </cell>
        </row>
        <row r="48">
          <cell r="B48">
            <v>1970</v>
          </cell>
          <cell r="E48" t="str">
            <v>VT</v>
          </cell>
          <cell r="F48">
            <v>2454</v>
          </cell>
          <cell r="G48">
            <v>1435000</v>
          </cell>
        </row>
        <row r="49">
          <cell r="B49">
            <v>1970</v>
          </cell>
          <cell r="E49" t="str">
            <v>VA</v>
          </cell>
          <cell r="F49">
            <v>15288</v>
          </cell>
          <cell r="G49">
            <v>8408000</v>
          </cell>
        </row>
        <row r="50">
          <cell r="B50">
            <v>1970</v>
          </cell>
          <cell r="E50" t="str">
            <v>WA</v>
          </cell>
          <cell r="F50">
            <v>11909</v>
          </cell>
          <cell r="G50">
            <v>9019000</v>
          </cell>
        </row>
        <row r="51">
          <cell r="B51">
            <v>1970</v>
          </cell>
          <cell r="E51" t="str">
            <v>WV</v>
          </cell>
          <cell r="F51">
            <v>9475</v>
          </cell>
          <cell r="G51">
            <v>4443000</v>
          </cell>
        </row>
        <row r="52">
          <cell r="B52">
            <v>1970</v>
          </cell>
          <cell r="E52" t="str">
            <v>WI</v>
          </cell>
          <cell r="F52">
            <v>13711</v>
          </cell>
          <cell r="G52">
            <v>8640000</v>
          </cell>
        </row>
        <row r="53">
          <cell r="B53">
            <v>1970</v>
          </cell>
          <cell r="E53" t="str">
            <v>WY</v>
          </cell>
          <cell r="F53">
            <v>2048</v>
          </cell>
          <cell r="G53">
            <v>1335000</v>
          </cell>
        </row>
        <row r="54">
          <cell r="B54">
            <v>1971</v>
          </cell>
          <cell r="E54" t="str">
            <v>US</v>
          </cell>
          <cell r="F54">
            <v>570093</v>
          </cell>
          <cell r="G54">
            <v>365373000</v>
          </cell>
        </row>
        <row r="55">
          <cell r="B55">
            <v>1971</v>
          </cell>
          <cell r="E55" t="str">
            <v>AL</v>
          </cell>
          <cell r="F55">
            <v>14996</v>
          </cell>
          <cell r="G55">
            <v>9866000</v>
          </cell>
        </row>
        <row r="56">
          <cell r="B56">
            <v>1971</v>
          </cell>
          <cell r="E56" t="str">
            <v>AK</v>
          </cell>
          <cell r="F56">
            <v>2457</v>
          </cell>
          <cell r="G56">
            <v>2907000</v>
          </cell>
        </row>
        <row r="57">
          <cell r="B57">
            <v>1971</v>
          </cell>
          <cell r="E57" t="str">
            <v>AZ</v>
          </cell>
          <cell r="F57">
            <v>6375</v>
          </cell>
          <cell r="G57">
            <v>4618000</v>
          </cell>
        </row>
        <row r="58">
          <cell r="B58">
            <v>1971</v>
          </cell>
          <cell r="E58" t="str">
            <v>AR</v>
          </cell>
          <cell r="F58">
            <v>6753</v>
          </cell>
          <cell r="G58">
            <v>2966000</v>
          </cell>
        </row>
        <row r="59">
          <cell r="B59">
            <v>1971</v>
          </cell>
          <cell r="E59" t="str">
            <v>CA</v>
          </cell>
          <cell r="F59">
            <v>38708</v>
          </cell>
          <cell r="G59">
            <v>32752000</v>
          </cell>
        </row>
        <row r="60">
          <cell r="B60">
            <v>1971</v>
          </cell>
          <cell r="E60" t="str">
            <v>CO</v>
          </cell>
          <cell r="F60">
            <v>6977</v>
          </cell>
          <cell r="G60">
            <v>4508000</v>
          </cell>
        </row>
        <row r="61">
          <cell r="B61">
            <v>1971</v>
          </cell>
          <cell r="E61" t="str">
            <v>CT</v>
          </cell>
          <cell r="F61">
            <v>8131</v>
          </cell>
          <cell r="G61">
            <v>5751000</v>
          </cell>
        </row>
        <row r="62">
          <cell r="B62">
            <v>1971</v>
          </cell>
          <cell r="E62" t="str">
            <v>DE</v>
          </cell>
          <cell r="F62">
            <v>1599</v>
          </cell>
          <cell r="G62">
            <v>1027000</v>
          </cell>
        </row>
        <row r="63">
          <cell r="B63">
            <v>1971</v>
          </cell>
          <cell r="E63" t="str">
            <v>DC</v>
          </cell>
          <cell r="F63">
            <v>1332</v>
          </cell>
          <cell r="G63">
            <v>1232000</v>
          </cell>
        </row>
        <row r="64">
          <cell r="B64">
            <v>1971</v>
          </cell>
          <cell r="E64" t="str">
            <v>FL</v>
          </cell>
          <cell r="F64">
            <v>16516</v>
          </cell>
          <cell r="G64">
            <v>9004000</v>
          </cell>
        </row>
        <row r="65">
          <cell r="B65">
            <v>1971</v>
          </cell>
          <cell r="E65" t="str">
            <v>GA</v>
          </cell>
          <cell r="F65">
            <v>14600</v>
          </cell>
          <cell r="G65">
            <v>7304000</v>
          </cell>
        </row>
        <row r="66">
          <cell r="B66">
            <v>1971</v>
          </cell>
          <cell r="E66" t="str">
            <v>HI</v>
          </cell>
          <cell r="F66">
            <v>1994</v>
          </cell>
          <cell r="G66">
            <v>1528000</v>
          </cell>
        </row>
        <row r="67">
          <cell r="B67">
            <v>1971</v>
          </cell>
          <cell r="E67" t="str">
            <v>ID</v>
          </cell>
          <cell r="F67">
            <v>2965</v>
          </cell>
          <cell r="G67">
            <v>1723000</v>
          </cell>
        </row>
        <row r="68">
          <cell r="B68">
            <v>1971</v>
          </cell>
          <cell r="E68" t="str">
            <v>IL</v>
          </cell>
          <cell r="F68">
            <v>22287</v>
          </cell>
          <cell r="G68">
            <v>16749000</v>
          </cell>
        </row>
        <row r="69">
          <cell r="B69">
            <v>1971</v>
          </cell>
          <cell r="E69" t="str">
            <v>IN</v>
          </cell>
          <cell r="F69">
            <v>11647</v>
          </cell>
          <cell r="G69">
            <v>5822000</v>
          </cell>
        </row>
        <row r="70">
          <cell r="B70">
            <v>1971</v>
          </cell>
          <cell r="E70" t="str">
            <v>IA</v>
          </cell>
          <cell r="F70">
            <v>10672</v>
          </cell>
          <cell r="G70">
            <v>6708000</v>
          </cell>
        </row>
        <row r="71">
          <cell r="B71">
            <v>1971</v>
          </cell>
          <cell r="E71" t="str">
            <v>KS</v>
          </cell>
          <cell r="F71">
            <v>9585</v>
          </cell>
          <cell r="G71">
            <v>5332000</v>
          </cell>
        </row>
        <row r="72">
          <cell r="B72">
            <v>1971</v>
          </cell>
          <cell r="E72" t="str">
            <v>KY</v>
          </cell>
          <cell r="F72">
            <v>11054</v>
          </cell>
          <cell r="G72">
            <v>6265000</v>
          </cell>
        </row>
        <row r="73">
          <cell r="B73">
            <v>1971</v>
          </cell>
          <cell r="E73" t="str">
            <v>LA</v>
          </cell>
          <cell r="F73">
            <v>13308</v>
          </cell>
          <cell r="G73">
            <v>6775000</v>
          </cell>
        </row>
        <row r="74">
          <cell r="B74">
            <v>1971</v>
          </cell>
          <cell r="E74" t="str">
            <v>ME</v>
          </cell>
          <cell r="F74">
            <v>5248</v>
          </cell>
          <cell r="G74">
            <v>2783000</v>
          </cell>
        </row>
        <row r="75">
          <cell r="B75">
            <v>1971</v>
          </cell>
          <cell r="E75" t="str">
            <v>MD</v>
          </cell>
          <cell r="F75">
            <v>9603</v>
          </cell>
          <cell r="G75">
            <v>6509000</v>
          </cell>
        </row>
        <row r="76">
          <cell r="B76">
            <v>1971</v>
          </cell>
          <cell r="E76" t="str">
            <v>MA</v>
          </cell>
          <cell r="F76">
            <v>14710</v>
          </cell>
          <cell r="G76">
            <v>10464000</v>
          </cell>
        </row>
        <row r="77">
          <cell r="B77">
            <v>1971</v>
          </cell>
          <cell r="E77" t="str">
            <v>MI</v>
          </cell>
          <cell r="F77">
            <v>18124</v>
          </cell>
          <cell r="G77">
            <v>14254000</v>
          </cell>
        </row>
        <row r="78">
          <cell r="B78">
            <v>1971</v>
          </cell>
          <cell r="E78" t="str">
            <v>MN</v>
          </cell>
          <cell r="F78">
            <v>12595</v>
          </cell>
          <cell r="G78">
            <v>9079000</v>
          </cell>
        </row>
        <row r="79">
          <cell r="B79">
            <v>1971</v>
          </cell>
          <cell r="E79" t="str">
            <v>MS</v>
          </cell>
          <cell r="F79">
            <v>9846</v>
          </cell>
          <cell r="G79">
            <v>3726000</v>
          </cell>
        </row>
        <row r="80">
          <cell r="B80">
            <v>1971</v>
          </cell>
          <cell r="E80" t="str">
            <v>MO</v>
          </cell>
          <cell r="F80">
            <v>12098</v>
          </cell>
          <cell r="G80">
            <v>7303000</v>
          </cell>
        </row>
        <row r="81">
          <cell r="B81">
            <v>1971</v>
          </cell>
          <cell r="E81" t="str">
            <v>MT</v>
          </cell>
          <cell r="F81">
            <v>4015</v>
          </cell>
          <cell r="G81">
            <v>2591000</v>
          </cell>
        </row>
        <row r="82">
          <cell r="B82">
            <v>1971</v>
          </cell>
          <cell r="E82" t="str">
            <v>NE</v>
          </cell>
          <cell r="F82">
            <v>5346</v>
          </cell>
          <cell r="G82">
            <v>2852000</v>
          </cell>
        </row>
        <row r="83">
          <cell r="B83">
            <v>1971</v>
          </cell>
          <cell r="E83" t="str">
            <v>NV</v>
          </cell>
          <cell r="F83">
            <v>2286</v>
          </cell>
          <cell r="G83">
            <v>1870000</v>
          </cell>
        </row>
        <row r="84">
          <cell r="B84">
            <v>1971</v>
          </cell>
          <cell r="E84" t="str">
            <v>NH</v>
          </cell>
          <cell r="F84">
            <v>2901</v>
          </cell>
          <cell r="G84">
            <v>1710000</v>
          </cell>
        </row>
        <row r="85">
          <cell r="B85">
            <v>1971</v>
          </cell>
          <cell r="E85" t="str">
            <v>NJ</v>
          </cell>
          <cell r="F85">
            <v>17203</v>
          </cell>
          <cell r="G85">
            <v>12222000</v>
          </cell>
        </row>
        <row r="86">
          <cell r="B86">
            <v>1971</v>
          </cell>
          <cell r="E86" t="str">
            <v>NM</v>
          </cell>
          <cell r="F86">
            <v>3782</v>
          </cell>
          <cell r="G86">
            <v>2015000</v>
          </cell>
        </row>
        <row r="87">
          <cell r="B87">
            <v>1971</v>
          </cell>
          <cell r="E87" t="str">
            <v>NY</v>
          </cell>
          <cell r="F87">
            <v>46357</v>
          </cell>
          <cell r="G87">
            <v>33783000</v>
          </cell>
        </row>
        <row r="88">
          <cell r="B88">
            <v>1971</v>
          </cell>
          <cell r="E88" t="str">
            <v>NC</v>
          </cell>
          <cell r="F88">
            <v>14657</v>
          </cell>
          <cell r="G88">
            <v>8771000</v>
          </cell>
        </row>
        <row r="89">
          <cell r="B89">
            <v>1971</v>
          </cell>
          <cell r="E89" t="str">
            <v>ND</v>
          </cell>
          <cell r="F89">
            <v>2542</v>
          </cell>
          <cell r="G89">
            <v>1564000</v>
          </cell>
        </row>
        <row r="90">
          <cell r="B90">
            <v>1971</v>
          </cell>
          <cell r="E90" t="str">
            <v>OH</v>
          </cell>
          <cell r="F90">
            <v>25358</v>
          </cell>
          <cell r="G90">
            <v>16501000</v>
          </cell>
        </row>
        <row r="91">
          <cell r="B91">
            <v>1971</v>
          </cell>
          <cell r="E91" t="str">
            <v>OK</v>
          </cell>
          <cell r="F91">
            <v>8857</v>
          </cell>
          <cell r="G91">
            <v>4095000</v>
          </cell>
        </row>
        <row r="92">
          <cell r="B92">
            <v>1971</v>
          </cell>
          <cell r="E92" t="str">
            <v>OR</v>
          </cell>
          <cell r="F92">
            <v>7321</v>
          </cell>
          <cell r="G92">
            <v>5525000</v>
          </cell>
        </row>
        <row r="93">
          <cell r="B93">
            <v>1971</v>
          </cell>
          <cell r="E93" t="str">
            <v>PA</v>
          </cell>
          <cell r="F93">
            <v>29244</v>
          </cell>
          <cell r="G93">
            <v>17626000</v>
          </cell>
        </row>
        <row r="94">
          <cell r="B94">
            <v>1971</v>
          </cell>
          <cell r="E94" t="str">
            <v>RI</v>
          </cell>
          <cell r="F94">
            <v>1962</v>
          </cell>
          <cell r="G94">
            <v>1117000</v>
          </cell>
        </row>
        <row r="95">
          <cell r="B95">
            <v>1971</v>
          </cell>
          <cell r="E95" t="str">
            <v>SC</v>
          </cell>
          <cell r="F95">
            <v>7046</v>
          </cell>
          <cell r="G95">
            <v>3226000</v>
          </cell>
        </row>
        <row r="96">
          <cell r="B96">
            <v>1971</v>
          </cell>
          <cell r="E96" t="str">
            <v>SD</v>
          </cell>
          <cell r="F96">
            <v>3436</v>
          </cell>
          <cell r="G96">
            <v>1877000</v>
          </cell>
        </row>
        <row r="97">
          <cell r="B97">
            <v>1971</v>
          </cell>
          <cell r="E97" t="str">
            <v>TN</v>
          </cell>
          <cell r="F97">
            <v>14038</v>
          </cell>
          <cell r="G97">
            <v>6096000</v>
          </cell>
        </row>
        <row r="98">
          <cell r="B98">
            <v>1971</v>
          </cell>
          <cell r="E98" t="str">
            <v>TX</v>
          </cell>
          <cell r="F98">
            <v>31866</v>
          </cell>
          <cell r="G98">
            <v>17778000</v>
          </cell>
        </row>
        <row r="99">
          <cell r="B99">
            <v>1971</v>
          </cell>
          <cell r="E99" t="str">
            <v>UT</v>
          </cell>
          <cell r="F99">
            <v>3494</v>
          </cell>
          <cell r="G99">
            <v>2334000</v>
          </cell>
        </row>
        <row r="100">
          <cell r="B100">
            <v>1971</v>
          </cell>
          <cell r="E100" t="str">
            <v>VT</v>
          </cell>
          <cell r="F100">
            <v>2225</v>
          </cell>
          <cell r="G100">
            <v>1400000</v>
          </cell>
        </row>
        <row r="101">
          <cell r="B101">
            <v>1971</v>
          </cell>
          <cell r="E101" t="str">
            <v>VA</v>
          </cell>
          <cell r="F101">
            <v>15034</v>
          </cell>
          <cell r="G101">
            <v>8093000</v>
          </cell>
        </row>
        <row r="102">
          <cell r="B102">
            <v>1971</v>
          </cell>
          <cell r="E102" t="str">
            <v>WA</v>
          </cell>
          <cell r="F102">
            <v>11940</v>
          </cell>
          <cell r="G102">
            <v>9475000</v>
          </cell>
        </row>
        <row r="103">
          <cell r="B103">
            <v>1971</v>
          </cell>
          <cell r="E103" t="str">
            <v>WV</v>
          </cell>
          <cell r="F103">
            <v>8988</v>
          </cell>
          <cell r="G103">
            <v>5143000</v>
          </cell>
        </row>
        <row r="104">
          <cell r="B104">
            <v>1971</v>
          </cell>
          <cell r="E104" t="str">
            <v>WI</v>
          </cell>
          <cell r="F104">
            <v>14035</v>
          </cell>
          <cell r="G104">
            <v>9398000</v>
          </cell>
        </row>
        <row r="105">
          <cell r="B105">
            <v>1971</v>
          </cell>
          <cell r="E105" t="str">
            <v>WY</v>
          </cell>
          <cell r="F105">
            <v>1980</v>
          </cell>
          <cell r="G105">
            <v>1379000</v>
          </cell>
        </row>
        <row r="106">
          <cell r="B106">
            <v>1972</v>
          </cell>
          <cell r="E106" t="str">
            <v>US</v>
          </cell>
          <cell r="F106">
            <v>561085</v>
          </cell>
          <cell r="G106">
            <v>392357984</v>
          </cell>
        </row>
        <row r="107">
          <cell r="B107">
            <v>1972</v>
          </cell>
          <cell r="E107" t="str">
            <v>AL</v>
          </cell>
          <cell r="F107">
            <v>13615</v>
          </cell>
          <cell r="G107">
            <v>6733246</v>
          </cell>
        </row>
        <row r="108">
          <cell r="B108">
            <v>1972</v>
          </cell>
          <cell r="E108" t="str">
            <v>AK</v>
          </cell>
          <cell r="F108">
            <v>1909</v>
          </cell>
          <cell r="G108">
            <v>2112873</v>
          </cell>
        </row>
        <row r="109">
          <cell r="B109">
            <v>1972</v>
          </cell>
          <cell r="E109" t="str">
            <v>AZ</v>
          </cell>
          <cell r="F109">
            <v>5842</v>
          </cell>
          <cell r="G109">
            <v>4539130</v>
          </cell>
        </row>
        <row r="110">
          <cell r="B110">
            <v>1972</v>
          </cell>
          <cell r="E110" t="str">
            <v>AR</v>
          </cell>
          <cell r="F110">
            <v>6566</v>
          </cell>
          <cell r="G110">
            <v>3082447</v>
          </cell>
        </row>
        <row r="111">
          <cell r="B111">
            <v>1972</v>
          </cell>
          <cell r="E111" t="str">
            <v>CA</v>
          </cell>
          <cell r="F111">
            <v>38571</v>
          </cell>
          <cell r="G111">
            <v>37361764</v>
          </cell>
        </row>
        <row r="112">
          <cell r="B112">
            <v>1972</v>
          </cell>
          <cell r="E112" t="str">
            <v>CO</v>
          </cell>
          <cell r="F112">
            <v>7147</v>
          </cell>
          <cell r="G112">
            <v>4892195</v>
          </cell>
        </row>
        <row r="113">
          <cell r="B113">
            <v>1972</v>
          </cell>
          <cell r="E113" t="str">
            <v>CT</v>
          </cell>
          <cell r="F113">
            <v>7736</v>
          </cell>
          <cell r="G113">
            <v>5852179</v>
          </cell>
        </row>
        <row r="114">
          <cell r="B114">
            <v>1972</v>
          </cell>
          <cell r="E114" t="str">
            <v>DE</v>
          </cell>
          <cell r="F114">
            <v>1745</v>
          </cell>
          <cell r="G114">
            <v>1207831</v>
          </cell>
        </row>
        <row r="115">
          <cell r="B115">
            <v>1972</v>
          </cell>
          <cell r="E115" t="str">
            <v>DC</v>
          </cell>
          <cell r="F115">
            <v>1352</v>
          </cell>
          <cell r="G115">
            <v>1208290</v>
          </cell>
        </row>
        <row r="116">
          <cell r="B116">
            <v>1972</v>
          </cell>
          <cell r="E116" t="str">
            <v>FL</v>
          </cell>
          <cell r="F116">
            <v>16642</v>
          </cell>
          <cell r="G116">
            <v>11324371</v>
          </cell>
        </row>
        <row r="117">
          <cell r="B117">
            <v>1972</v>
          </cell>
          <cell r="E117" t="str">
            <v>GA</v>
          </cell>
          <cell r="F117">
            <v>15229</v>
          </cell>
          <cell r="G117">
            <v>8314898</v>
          </cell>
        </row>
        <row r="118">
          <cell r="B118">
            <v>1972</v>
          </cell>
          <cell r="E118" t="str">
            <v>HI</v>
          </cell>
          <cell r="F118">
            <v>1994</v>
          </cell>
          <cell r="G118">
            <v>1578332</v>
          </cell>
        </row>
        <row r="119">
          <cell r="B119">
            <v>1972</v>
          </cell>
          <cell r="E119" t="str">
            <v>ID</v>
          </cell>
          <cell r="F119">
            <v>3057</v>
          </cell>
          <cell r="G119">
            <v>1984858</v>
          </cell>
        </row>
        <row r="120">
          <cell r="B120">
            <v>1972</v>
          </cell>
          <cell r="E120" t="str">
            <v>IL</v>
          </cell>
          <cell r="F120">
            <v>19364</v>
          </cell>
          <cell r="G120">
            <v>16800101</v>
          </cell>
        </row>
        <row r="121">
          <cell r="B121">
            <v>1972</v>
          </cell>
          <cell r="E121" t="str">
            <v>IN</v>
          </cell>
          <cell r="F121">
            <v>11430</v>
          </cell>
          <cell r="G121">
            <v>6318039</v>
          </cell>
        </row>
        <row r="122">
          <cell r="B122">
            <v>1972</v>
          </cell>
          <cell r="E122" t="str">
            <v>IA</v>
          </cell>
          <cell r="F122">
            <v>10350</v>
          </cell>
          <cell r="G122">
            <v>7030397</v>
          </cell>
        </row>
        <row r="123">
          <cell r="B123">
            <v>1972</v>
          </cell>
          <cell r="E123" t="str">
            <v>KS</v>
          </cell>
          <cell r="F123">
            <v>9201</v>
          </cell>
          <cell r="G123">
            <v>5338887</v>
          </cell>
        </row>
        <row r="124">
          <cell r="B124">
            <v>1972</v>
          </cell>
          <cell r="E124" t="str">
            <v>KY</v>
          </cell>
          <cell r="F124">
            <v>10700</v>
          </cell>
          <cell r="G124">
            <v>5943513</v>
          </cell>
        </row>
        <row r="125">
          <cell r="B125">
            <v>1972</v>
          </cell>
          <cell r="E125" t="str">
            <v>LA</v>
          </cell>
          <cell r="F125">
            <v>12568</v>
          </cell>
          <cell r="G125">
            <v>6884258</v>
          </cell>
        </row>
        <row r="126">
          <cell r="B126">
            <v>1972</v>
          </cell>
          <cell r="E126" t="str">
            <v>ME</v>
          </cell>
          <cell r="F126">
            <v>5137</v>
          </cell>
          <cell r="G126">
            <v>3225239</v>
          </cell>
        </row>
        <row r="127">
          <cell r="B127">
            <v>1972</v>
          </cell>
          <cell r="E127" t="str">
            <v>MD</v>
          </cell>
          <cell r="F127">
            <v>9487</v>
          </cell>
          <cell r="G127">
            <v>7076951</v>
          </cell>
        </row>
        <row r="128">
          <cell r="B128">
            <v>1972</v>
          </cell>
          <cell r="E128" t="str">
            <v>MA</v>
          </cell>
          <cell r="F128">
            <v>14399</v>
          </cell>
          <cell r="G128">
            <v>11049964</v>
          </cell>
        </row>
        <row r="129">
          <cell r="B129">
            <v>1972</v>
          </cell>
          <cell r="E129" t="str">
            <v>MI</v>
          </cell>
          <cell r="F129">
            <v>18422</v>
          </cell>
          <cell r="G129">
            <v>16306582</v>
          </cell>
        </row>
        <row r="130">
          <cell r="B130">
            <v>1972</v>
          </cell>
          <cell r="E130" t="str">
            <v>MN</v>
          </cell>
          <cell r="F130">
            <v>12704</v>
          </cell>
          <cell r="G130">
            <v>10320495</v>
          </cell>
        </row>
        <row r="131">
          <cell r="B131">
            <v>1972</v>
          </cell>
          <cell r="E131" t="str">
            <v>MS</v>
          </cell>
          <cell r="F131">
            <v>8722</v>
          </cell>
          <cell r="G131">
            <v>3928186</v>
          </cell>
        </row>
        <row r="132">
          <cell r="B132">
            <v>1972</v>
          </cell>
          <cell r="E132" t="str">
            <v>MO</v>
          </cell>
          <cell r="F132">
            <v>11417</v>
          </cell>
          <cell r="G132">
            <v>7458857</v>
          </cell>
        </row>
        <row r="133">
          <cell r="B133">
            <v>1972</v>
          </cell>
          <cell r="E133" t="str">
            <v>MT</v>
          </cell>
          <cell r="F133">
            <v>3646</v>
          </cell>
          <cell r="G133">
            <v>2772527</v>
          </cell>
        </row>
        <row r="134">
          <cell r="B134">
            <v>1972</v>
          </cell>
          <cell r="E134" t="str">
            <v>NE</v>
          </cell>
          <cell r="F134">
            <v>5663</v>
          </cell>
          <cell r="G134">
            <v>3283966</v>
          </cell>
        </row>
        <row r="135">
          <cell r="B135">
            <v>1972</v>
          </cell>
          <cell r="E135" t="str">
            <v>NV</v>
          </cell>
          <cell r="F135">
            <v>2172</v>
          </cell>
          <cell r="G135">
            <v>1881309</v>
          </cell>
        </row>
        <row r="136">
          <cell r="B136">
            <v>1972</v>
          </cell>
          <cell r="E136" t="str">
            <v>NH</v>
          </cell>
          <cell r="F136">
            <v>3094</v>
          </cell>
          <cell r="G136">
            <v>2125653</v>
          </cell>
        </row>
        <row r="137">
          <cell r="B137">
            <v>1972</v>
          </cell>
          <cell r="E137" t="str">
            <v>NJ</v>
          </cell>
          <cell r="F137">
            <v>17007</v>
          </cell>
          <cell r="G137">
            <v>12767294</v>
          </cell>
        </row>
        <row r="138">
          <cell r="B138">
            <v>1972</v>
          </cell>
          <cell r="E138" t="str">
            <v>NM</v>
          </cell>
          <cell r="F138">
            <v>4104</v>
          </cell>
          <cell r="G138">
            <v>2271493</v>
          </cell>
        </row>
        <row r="139">
          <cell r="B139">
            <v>1972</v>
          </cell>
          <cell r="E139" t="str">
            <v>NY</v>
          </cell>
          <cell r="F139">
            <v>45458</v>
          </cell>
          <cell r="G139">
            <v>35714132</v>
          </cell>
        </row>
        <row r="140">
          <cell r="B140">
            <v>1972</v>
          </cell>
          <cell r="E140" t="str">
            <v>NC</v>
          </cell>
          <cell r="F140">
            <v>14365</v>
          </cell>
          <cell r="G140">
            <v>9114112</v>
          </cell>
        </row>
        <row r="141">
          <cell r="B141">
            <v>1972</v>
          </cell>
          <cell r="E141" t="str">
            <v>ND</v>
          </cell>
          <cell r="F141">
            <v>2607</v>
          </cell>
          <cell r="G141">
            <v>1611953</v>
          </cell>
        </row>
        <row r="142">
          <cell r="B142">
            <v>1972</v>
          </cell>
          <cell r="E142" t="str">
            <v>OH</v>
          </cell>
          <cell r="F142">
            <v>23585</v>
          </cell>
          <cell r="G142">
            <v>17091008</v>
          </cell>
        </row>
        <row r="143">
          <cell r="B143">
            <v>1972</v>
          </cell>
          <cell r="E143" t="str">
            <v>OK</v>
          </cell>
          <cell r="F143">
            <v>8894</v>
          </cell>
          <cell r="G143">
            <v>4414931</v>
          </cell>
        </row>
        <row r="144">
          <cell r="B144">
            <v>1972</v>
          </cell>
          <cell r="E144" t="str">
            <v>OR</v>
          </cell>
          <cell r="F144">
            <v>7311</v>
          </cell>
          <cell r="G144">
            <v>5904176</v>
          </cell>
        </row>
        <row r="145">
          <cell r="B145">
            <v>1972</v>
          </cell>
          <cell r="E145" t="str">
            <v>PA</v>
          </cell>
          <cell r="F145">
            <v>31689</v>
          </cell>
          <cell r="G145">
            <v>21670500</v>
          </cell>
        </row>
        <row r="146">
          <cell r="B146">
            <v>1972</v>
          </cell>
          <cell r="E146" t="str">
            <v>RI</v>
          </cell>
          <cell r="F146">
            <v>1970</v>
          </cell>
          <cell r="G146">
            <v>1298176</v>
          </cell>
        </row>
        <row r="147">
          <cell r="B147">
            <v>1972</v>
          </cell>
          <cell r="E147" t="str">
            <v>SC</v>
          </cell>
          <cell r="F147">
            <v>7260</v>
          </cell>
          <cell r="G147">
            <v>3682812</v>
          </cell>
        </row>
        <row r="148">
          <cell r="B148">
            <v>1972</v>
          </cell>
          <cell r="E148" t="str">
            <v>SD</v>
          </cell>
          <cell r="F148">
            <v>3442</v>
          </cell>
          <cell r="G148">
            <v>2125952</v>
          </cell>
        </row>
        <row r="149">
          <cell r="B149">
            <v>1972</v>
          </cell>
          <cell r="E149" t="str">
            <v>TN</v>
          </cell>
          <cell r="F149">
            <v>12891</v>
          </cell>
          <cell r="G149">
            <v>6069819</v>
          </cell>
        </row>
        <row r="150">
          <cell r="B150">
            <v>1972</v>
          </cell>
          <cell r="E150" t="str">
            <v>TX</v>
          </cell>
          <cell r="F150">
            <v>31155</v>
          </cell>
          <cell r="G150">
            <v>19660373</v>
          </cell>
        </row>
        <row r="151">
          <cell r="B151">
            <v>1972</v>
          </cell>
          <cell r="E151" t="str">
            <v>UT</v>
          </cell>
          <cell r="F151">
            <v>3601</v>
          </cell>
          <cell r="G151">
            <v>2514423</v>
          </cell>
        </row>
        <row r="152">
          <cell r="B152">
            <v>1972</v>
          </cell>
          <cell r="E152" t="str">
            <v>VT</v>
          </cell>
          <cell r="F152">
            <v>2333</v>
          </cell>
          <cell r="G152">
            <v>1575807</v>
          </cell>
        </row>
        <row r="153">
          <cell r="B153">
            <v>1972</v>
          </cell>
          <cell r="E153" t="str">
            <v>VA</v>
          </cell>
          <cell r="F153">
            <v>15269</v>
          </cell>
          <cell r="G153">
            <v>8842160</v>
          </cell>
        </row>
        <row r="154">
          <cell r="B154">
            <v>1972</v>
          </cell>
          <cell r="E154" t="str">
            <v>WA</v>
          </cell>
          <cell r="F154">
            <v>11789</v>
          </cell>
          <cell r="G154">
            <v>10084550</v>
          </cell>
        </row>
        <row r="155">
          <cell r="B155">
            <v>1972</v>
          </cell>
          <cell r="E155" t="str">
            <v>WV</v>
          </cell>
          <cell r="F155">
            <v>10619</v>
          </cell>
          <cell r="G155">
            <v>5792496</v>
          </cell>
        </row>
        <row r="156">
          <cell r="B156">
            <v>1972</v>
          </cell>
          <cell r="E156" t="str">
            <v>WI</v>
          </cell>
          <cell r="F156">
            <v>13909</v>
          </cell>
          <cell r="G156">
            <v>10812103</v>
          </cell>
        </row>
        <row r="157">
          <cell r="B157">
            <v>1972</v>
          </cell>
          <cell r="E157" t="str">
            <v>WY</v>
          </cell>
          <cell r="F157">
            <v>1946</v>
          </cell>
          <cell r="G157">
            <v>1402376</v>
          </cell>
        </row>
        <row r="158">
          <cell r="B158">
            <v>1973</v>
          </cell>
          <cell r="E158" t="str">
            <v>US</v>
          </cell>
          <cell r="F158">
            <v>565992</v>
          </cell>
          <cell r="G158">
            <v>432121000</v>
          </cell>
        </row>
        <row r="159">
          <cell r="B159">
            <v>1973</v>
          </cell>
          <cell r="E159" t="str">
            <v>AL</v>
          </cell>
          <cell r="F159">
            <v>13470</v>
          </cell>
          <cell r="G159">
            <v>7450000</v>
          </cell>
        </row>
        <row r="160">
          <cell r="B160">
            <v>1973</v>
          </cell>
          <cell r="E160" t="str">
            <v>AK</v>
          </cell>
          <cell r="F160">
            <v>1934</v>
          </cell>
          <cell r="G160">
            <v>2466000</v>
          </cell>
        </row>
        <row r="161">
          <cell r="B161">
            <v>1973</v>
          </cell>
          <cell r="E161" t="str">
            <v>AZ</v>
          </cell>
          <cell r="F161">
            <v>6174</v>
          </cell>
          <cell r="G161">
            <v>5082000</v>
          </cell>
        </row>
        <row r="162">
          <cell r="B162">
            <v>1973</v>
          </cell>
          <cell r="E162" t="str">
            <v>AR</v>
          </cell>
          <cell r="F162">
            <v>6694</v>
          </cell>
          <cell r="G162">
            <v>3500000</v>
          </cell>
        </row>
        <row r="163">
          <cell r="B163">
            <v>1973</v>
          </cell>
          <cell r="E163" t="str">
            <v>CA</v>
          </cell>
          <cell r="F163">
            <v>38033</v>
          </cell>
          <cell r="G163">
            <v>40438000</v>
          </cell>
        </row>
        <row r="164">
          <cell r="B164">
            <v>1973</v>
          </cell>
          <cell r="E164" t="str">
            <v>CO</v>
          </cell>
          <cell r="F164">
            <v>7041</v>
          </cell>
          <cell r="G164">
            <v>5261000</v>
          </cell>
        </row>
        <row r="165">
          <cell r="B165">
            <v>1973</v>
          </cell>
          <cell r="E165" t="str">
            <v>CT</v>
          </cell>
          <cell r="F165">
            <v>7899</v>
          </cell>
          <cell r="G165">
            <v>6278000</v>
          </cell>
        </row>
        <row r="166">
          <cell r="B166">
            <v>1973</v>
          </cell>
          <cell r="E166" t="str">
            <v>DE</v>
          </cell>
          <cell r="F166">
            <v>1812</v>
          </cell>
          <cell r="G166">
            <v>1336000</v>
          </cell>
        </row>
        <row r="167">
          <cell r="B167">
            <v>1973</v>
          </cell>
          <cell r="E167" t="str">
            <v>DC</v>
          </cell>
          <cell r="F167">
            <v>1318</v>
          </cell>
          <cell r="G167">
            <v>1419000</v>
          </cell>
        </row>
        <row r="168">
          <cell r="B168">
            <v>1973</v>
          </cell>
          <cell r="E168" t="str">
            <v>FL</v>
          </cell>
          <cell r="F168">
            <v>16462</v>
          </cell>
          <cell r="G168">
            <v>10600000</v>
          </cell>
        </row>
        <row r="169">
          <cell r="B169">
            <v>1973</v>
          </cell>
          <cell r="E169" t="str">
            <v>GA</v>
          </cell>
          <cell r="F169">
            <v>15064</v>
          </cell>
          <cell r="G169">
            <v>10258000</v>
          </cell>
        </row>
        <row r="170">
          <cell r="B170">
            <v>1973</v>
          </cell>
          <cell r="E170" t="str">
            <v>HI</v>
          </cell>
          <cell r="F170">
            <v>1951</v>
          </cell>
          <cell r="G170">
            <v>1722000</v>
          </cell>
        </row>
        <row r="171">
          <cell r="B171">
            <v>1973</v>
          </cell>
          <cell r="E171" t="str">
            <v>ID</v>
          </cell>
          <cell r="F171">
            <v>2970</v>
          </cell>
          <cell r="G171">
            <v>2013000</v>
          </cell>
        </row>
        <row r="172">
          <cell r="B172">
            <v>1973</v>
          </cell>
          <cell r="E172" t="str">
            <v>IL</v>
          </cell>
          <cell r="F172">
            <v>19480</v>
          </cell>
          <cell r="G172">
            <v>18524000</v>
          </cell>
        </row>
        <row r="173">
          <cell r="B173">
            <v>1973</v>
          </cell>
          <cell r="E173" t="str">
            <v>IN</v>
          </cell>
          <cell r="F173">
            <v>11152</v>
          </cell>
          <cell r="G173">
            <v>6669000</v>
          </cell>
        </row>
        <row r="174">
          <cell r="B174">
            <v>1973</v>
          </cell>
          <cell r="E174" t="str">
            <v>IA</v>
          </cell>
          <cell r="F174">
            <v>10150</v>
          </cell>
          <cell r="G174">
            <v>7706000</v>
          </cell>
        </row>
        <row r="175">
          <cell r="B175">
            <v>1973</v>
          </cell>
          <cell r="E175" t="str">
            <v>KS</v>
          </cell>
          <cell r="F175">
            <v>9173</v>
          </cell>
          <cell r="G175">
            <v>5749000</v>
          </cell>
        </row>
        <row r="176">
          <cell r="B176">
            <v>1973</v>
          </cell>
          <cell r="E176" t="str">
            <v>KY</v>
          </cell>
          <cell r="F176">
            <v>10113</v>
          </cell>
          <cell r="G176">
            <v>6248000</v>
          </cell>
        </row>
        <row r="177">
          <cell r="B177">
            <v>1973</v>
          </cell>
          <cell r="E177" t="str">
            <v>LA</v>
          </cell>
          <cell r="F177">
            <v>12095</v>
          </cell>
          <cell r="G177">
            <v>7152000</v>
          </cell>
        </row>
        <row r="178">
          <cell r="B178">
            <v>1973</v>
          </cell>
          <cell r="E178" t="str">
            <v>ME</v>
          </cell>
          <cell r="F178">
            <v>5313</v>
          </cell>
          <cell r="G178">
            <v>3637000</v>
          </cell>
        </row>
        <row r="179">
          <cell r="B179">
            <v>1973</v>
          </cell>
          <cell r="E179" t="str">
            <v>MD</v>
          </cell>
          <cell r="F179">
            <v>9312</v>
          </cell>
          <cell r="G179">
            <v>5356000</v>
          </cell>
        </row>
        <row r="180">
          <cell r="B180">
            <v>1973</v>
          </cell>
          <cell r="E180" t="str">
            <v>MA</v>
          </cell>
          <cell r="F180">
            <v>14649</v>
          </cell>
          <cell r="G180">
            <v>13083000</v>
          </cell>
        </row>
        <row r="181">
          <cell r="B181">
            <v>1973</v>
          </cell>
          <cell r="E181" t="str">
            <v>MI</v>
          </cell>
          <cell r="F181">
            <v>18729</v>
          </cell>
          <cell r="G181">
            <v>17638000</v>
          </cell>
        </row>
        <row r="182">
          <cell r="B182">
            <v>1973</v>
          </cell>
          <cell r="E182" t="str">
            <v>MN</v>
          </cell>
          <cell r="F182">
            <v>12513</v>
          </cell>
          <cell r="G182">
            <v>11054000</v>
          </cell>
        </row>
        <row r="183">
          <cell r="B183">
            <v>1973</v>
          </cell>
          <cell r="E183" t="str">
            <v>MS</v>
          </cell>
          <cell r="F183">
            <v>9418</v>
          </cell>
          <cell r="G183">
            <v>4526000</v>
          </cell>
        </row>
        <row r="184">
          <cell r="B184">
            <v>1973</v>
          </cell>
          <cell r="E184" t="str">
            <v>MO</v>
          </cell>
          <cell r="F184">
            <v>11875</v>
          </cell>
          <cell r="G184">
            <v>8014000</v>
          </cell>
        </row>
        <row r="185">
          <cell r="B185">
            <v>1973</v>
          </cell>
          <cell r="E185" t="str">
            <v>MT</v>
          </cell>
          <cell r="F185">
            <v>3506</v>
          </cell>
          <cell r="G185">
            <v>2782000</v>
          </cell>
        </row>
        <row r="186">
          <cell r="B186">
            <v>1973</v>
          </cell>
          <cell r="E186" t="str">
            <v>NE</v>
          </cell>
          <cell r="F186">
            <v>5717</v>
          </cell>
          <cell r="G186">
            <v>3590000</v>
          </cell>
        </row>
        <row r="187">
          <cell r="B187">
            <v>1973</v>
          </cell>
          <cell r="E187" t="str">
            <v>NV</v>
          </cell>
          <cell r="F187">
            <v>1978</v>
          </cell>
          <cell r="G187">
            <v>1888000</v>
          </cell>
        </row>
        <row r="188">
          <cell r="B188">
            <v>1973</v>
          </cell>
          <cell r="E188" t="str">
            <v>NH</v>
          </cell>
          <cell r="F188">
            <v>3269</v>
          </cell>
          <cell r="G188">
            <v>2401000</v>
          </cell>
        </row>
        <row r="189">
          <cell r="B189">
            <v>1973</v>
          </cell>
          <cell r="E189" t="str">
            <v>NJ</v>
          </cell>
          <cell r="F189">
            <v>17187</v>
          </cell>
          <cell r="G189">
            <v>14629000</v>
          </cell>
        </row>
        <row r="190">
          <cell r="B190">
            <v>1973</v>
          </cell>
          <cell r="E190" t="str">
            <v>NM</v>
          </cell>
          <cell r="F190">
            <v>4502</v>
          </cell>
          <cell r="G190">
            <v>2649000</v>
          </cell>
        </row>
        <row r="191">
          <cell r="B191">
            <v>1973</v>
          </cell>
          <cell r="E191" t="str">
            <v>NY</v>
          </cell>
          <cell r="F191">
            <v>47591</v>
          </cell>
          <cell r="G191">
            <v>41510000</v>
          </cell>
        </row>
        <row r="192">
          <cell r="B192">
            <v>1973</v>
          </cell>
          <cell r="E192" t="str">
            <v>NC</v>
          </cell>
          <cell r="F192">
            <v>14877</v>
          </cell>
          <cell r="G192">
            <v>10118000</v>
          </cell>
        </row>
        <row r="193">
          <cell r="B193">
            <v>1973</v>
          </cell>
          <cell r="E193" t="str">
            <v>ND</v>
          </cell>
          <cell r="F193">
            <v>2478</v>
          </cell>
          <cell r="G193">
            <v>1626000</v>
          </cell>
        </row>
        <row r="194">
          <cell r="B194">
            <v>1973</v>
          </cell>
          <cell r="E194" t="str">
            <v>OH</v>
          </cell>
          <cell r="F194">
            <v>24499</v>
          </cell>
          <cell r="G194">
            <v>19304000</v>
          </cell>
        </row>
        <row r="195">
          <cell r="B195">
            <v>1973</v>
          </cell>
          <cell r="E195" t="str">
            <v>OK</v>
          </cell>
          <cell r="F195">
            <v>8509</v>
          </cell>
          <cell r="G195">
            <v>4710000</v>
          </cell>
        </row>
        <row r="196">
          <cell r="B196">
            <v>1973</v>
          </cell>
          <cell r="E196" t="str">
            <v>OR</v>
          </cell>
          <cell r="F196">
            <v>6957</v>
          </cell>
          <cell r="G196">
            <v>6527000</v>
          </cell>
        </row>
        <row r="197">
          <cell r="B197">
            <v>1973</v>
          </cell>
          <cell r="E197" t="str">
            <v>PA</v>
          </cell>
          <cell r="F197">
            <v>32937</v>
          </cell>
          <cell r="G197">
            <v>27340000</v>
          </cell>
        </row>
        <row r="198">
          <cell r="B198">
            <v>1973</v>
          </cell>
          <cell r="E198" t="str">
            <v>RI</v>
          </cell>
          <cell r="F198">
            <v>1935</v>
          </cell>
          <cell r="G198">
            <v>1238000</v>
          </cell>
        </row>
        <row r="199">
          <cell r="B199">
            <v>1973</v>
          </cell>
          <cell r="E199" t="str">
            <v>SC</v>
          </cell>
          <cell r="F199">
            <v>7277</v>
          </cell>
          <cell r="G199">
            <v>4057000</v>
          </cell>
        </row>
        <row r="200">
          <cell r="B200">
            <v>1973</v>
          </cell>
          <cell r="E200" t="str">
            <v>SD</v>
          </cell>
          <cell r="F200">
            <v>3348</v>
          </cell>
          <cell r="G200">
            <v>2173000</v>
          </cell>
        </row>
        <row r="201">
          <cell r="B201">
            <v>1973</v>
          </cell>
          <cell r="E201" t="str">
            <v>TN</v>
          </cell>
          <cell r="F201">
            <v>13069</v>
          </cell>
          <cell r="G201">
            <v>6764000</v>
          </cell>
        </row>
        <row r="202">
          <cell r="B202">
            <v>1973</v>
          </cell>
          <cell r="E202" t="str">
            <v>TX</v>
          </cell>
          <cell r="F202">
            <v>33090</v>
          </cell>
          <cell r="G202">
            <v>22780000</v>
          </cell>
        </row>
        <row r="203">
          <cell r="B203">
            <v>1973</v>
          </cell>
          <cell r="E203" t="str">
            <v>UT</v>
          </cell>
          <cell r="F203">
            <v>3531</v>
          </cell>
          <cell r="G203">
            <v>2706000</v>
          </cell>
        </row>
        <row r="204">
          <cell r="B204">
            <v>1973</v>
          </cell>
          <cell r="E204" t="str">
            <v>VT</v>
          </cell>
          <cell r="F204">
            <v>2666</v>
          </cell>
          <cell r="G204">
            <v>1866000</v>
          </cell>
        </row>
        <row r="205">
          <cell r="B205">
            <v>1973</v>
          </cell>
          <cell r="E205" t="str">
            <v>VA</v>
          </cell>
          <cell r="F205">
            <v>16516</v>
          </cell>
          <cell r="G205">
            <v>10836000</v>
          </cell>
        </row>
        <row r="206">
          <cell r="B206">
            <v>1973</v>
          </cell>
          <cell r="E206" t="str">
            <v>WA</v>
          </cell>
          <cell r="F206">
            <v>11331</v>
          </cell>
          <cell r="G206">
            <v>10355000</v>
          </cell>
        </row>
        <row r="207">
          <cell r="B207">
            <v>1973</v>
          </cell>
          <cell r="E207" t="str">
            <v>WV</v>
          </cell>
          <cell r="F207">
            <v>8757</v>
          </cell>
          <cell r="G207">
            <v>4962000</v>
          </cell>
        </row>
        <row r="208">
          <cell r="B208">
            <v>1973</v>
          </cell>
          <cell r="E208" t="str">
            <v>WI</v>
          </cell>
          <cell r="F208">
            <v>13779</v>
          </cell>
          <cell r="G208">
            <v>10702000</v>
          </cell>
        </row>
        <row r="209">
          <cell r="B209">
            <v>1973</v>
          </cell>
          <cell r="E209" t="str">
            <v>WY</v>
          </cell>
          <cell r="F209">
            <v>1892</v>
          </cell>
          <cell r="G209">
            <v>1434000</v>
          </cell>
        </row>
        <row r="210">
          <cell r="B210">
            <v>1974</v>
          </cell>
          <cell r="E210" t="str">
            <v>US</v>
          </cell>
          <cell r="F210">
            <v>561624</v>
          </cell>
          <cell r="G210">
            <v>450540000</v>
          </cell>
        </row>
        <row r="211">
          <cell r="B211">
            <v>1974</v>
          </cell>
          <cell r="E211" t="str">
            <v>AL</v>
          </cell>
          <cell r="F211">
            <v>13987</v>
          </cell>
          <cell r="G211">
            <v>8034000</v>
          </cell>
        </row>
        <row r="212">
          <cell r="B212">
            <v>1974</v>
          </cell>
          <cell r="E212" t="str">
            <v>AK</v>
          </cell>
          <cell r="F212">
            <v>2011</v>
          </cell>
          <cell r="G212">
            <v>2521000</v>
          </cell>
        </row>
        <row r="213">
          <cell r="B213">
            <v>1974</v>
          </cell>
          <cell r="E213" t="str">
            <v>AZ</v>
          </cell>
          <cell r="F213">
            <v>6249</v>
          </cell>
          <cell r="G213">
            <v>5551000</v>
          </cell>
        </row>
        <row r="214">
          <cell r="B214">
            <v>1974</v>
          </cell>
          <cell r="E214" t="str">
            <v>AR</v>
          </cell>
          <cell r="F214">
            <v>7284</v>
          </cell>
          <cell r="G214">
            <v>4200000</v>
          </cell>
        </row>
        <row r="215">
          <cell r="B215">
            <v>1974</v>
          </cell>
          <cell r="E215" t="str">
            <v>CA</v>
          </cell>
          <cell r="F215">
            <v>37232</v>
          </cell>
          <cell r="G215">
            <v>41800000</v>
          </cell>
        </row>
        <row r="216">
          <cell r="B216">
            <v>1974</v>
          </cell>
          <cell r="E216" t="str">
            <v>CO</v>
          </cell>
          <cell r="F216">
            <v>7469</v>
          </cell>
          <cell r="G216">
            <v>6119000</v>
          </cell>
        </row>
        <row r="217">
          <cell r="B217">
            <v>1974</v>
          </cell>
          <cell r="E217" t="str">
            <v>CT</v>
          </cell>
          <cell r="F217">
            <v>7918</v>
          </cell>
          <cell r="G217">
            <v>6480000</v>
          </cell>
        </row>
        <row r="218">
          <cell r="B218">
            <v>1974</v>
          </cell>
          <cell r="E218" t="str">
            <v>DE</v>
          </cell>
          <cell r="F218">
            <v>1664</v>
          </cell>
          <cell r="G218">
            <v>1387000</v>
          </cell>
        </row>
        <row r="219">
          <cell r="B219">
            <v>1974</v>
          </cell>
          <cell r="E219" t="str">
            <v>DC</v>
          </cell>
          <cell r="F219">
            <v>1388</v>
          </cell>
          <cell r="G219">
            <v>1531000</v>
          </cell>
        </row>
        <row r="220">
          <cell r="B220">
            <v>1974</v>
          </cell>
          <cell r="E220" t="str">
            <v>FL</v>
          </cell>
          <cell r="F220">
            <v>17014</v>
          </cell>
          <cell r="G220">
            <v>12525000</v>
          </cell>
        </row>
        <row r="221">
          <cell r="B221">
            <v>1974</v>
          </cell>
          <cell r="E221" t="str">
            <v>GA</v>
          </cell>
          <cell r="F221">
            <v>14917</v>
          </cell>
          <cell r="G221">
            <v>9888000</v>
          </cell>
        </row>
        <row r="222">
          <cell r="B222">
            <v>1974</v>
          </cell>
          <cell r="E222" t="str">
            <v>HI</v>
          </cell>
          <cell r="F222">
            <v>1828</v>
          </cell>
          <cell r="G222">
            <v>1731000</v>
          </cell>
        </row>
        <row r="223">
          <cell r="B223">
            <v>1974</v>
          </cell>
          <cell r="E223" t="str">
            <v>ID</v>
          </cell>
          <cell r="F223">
            <v>3066</v>
          </cell>
          <cell r="G223">
            <v>2370000</v>
          </cell>
        </row>
        <row r="224">
          <cell r="B224">
            <v>1974</v>
          </cell>
          <cell r="E224" t="str">
            <v>IL</v>
          </cell>
          <cell r="F224">
            <v>19627</v>
          </cell>
          <cell r="G224">
            <v>18764000</v>
          </cell>
        </row>
        <row r="225">
          <cell r="B225">
            <v>1974</v>
          </cell>
          <cell r="E225" t="str">
            <v>IN</v>
          </cell>
          <cell r="F225">
            <v>11198</v>
          </cell>
          <cell r="G225">
            <v>7039000</v>
          </cell>
        </row>
        <row r="226">
          <cell r="B226">
            <v>1974</v>
          </cell>
          <cell r="E226" t="str">
            <v>IA</v>
          </cell>
          <cell r="F226">
            <v>10178</v>
          </cell>
          <cell r="G226">
            <v>8287000</v>
          </cell>
        </row>
        <row r="227">
          <cell r="B227">
            <v>1974</v>
          </cell>
          <cell r="E227" t="str">
            <v>KS</v>
          </cell>
          <cell r="F227">
            <v>9612</v>
          </cell>
          <cell r="G227">
            <v>6411000</v>
          </cell>
        </row>
        <row r="228">
          <cell r="B228">
            <v>1974</v>
          </cell>
          <cell r="E228" t="str">
            <v>KY</v>
          </cell>
          <cell r="F228">
            <v>10484</v>
          </cell>
          <cell r="G228">
            <v>6959000</v>
          </cell>
        </row>
        <row r="229">
          <cell r="B229">
            <v>1974</v>
          </cell>
          <cell r="E229" t="str">
            <v>LA</v>
          </cell>
          <cell r="F229">
            <v>11784</v>
          </cell>
          <cell r="G229">
            <v>7446000</v>
          </cell>
        </row>
        <row r="230">
          <cell r="B230">
            <v>1974</v>
          </cell>
          <cell r="E230" t="str">
            <v>ME</v>
          </cell>
          <cell r="F230">
            <v>4863</v>
          </cell>
          <cell r="G230">
            <v>3478000</v>
          </cell>
        </row>
        <row r="231">
          <cell r="B231">
            <v>1974</v>
          </cell>
          <cell r="E231" t="str">
            <v>MD</v>
          </cell>
          <cell r="F231">
            <v>9175</v>
          </cell>
          <cell r="G231">
            <v>7575000</v>
          </cell>
        </row>
        <row r="232">
          <cell r="B232">
            <v>1974</v>
          </cell>
          <cell r="E232" t="str">
            <v>MA</v>
          </cell>
          <cell r="F232">
            <v>13137</v>
          </cell>
          <cell r="G232">
            <v>11308000</v>
          </cell>
        </row>
        <row r="233">
          <cell r="B233">
            <v>1974</v>
          </cell>
          <cell r="E233" t="str">
            <v>MI</v>
          </cell>
          <cell r="F233">
            <v>17481</v>
          </cell>
          <cell r="G233">
            <v>17731000</v>
          </cell>
        </row>
        <row r="234">
          <cell r="B234">
            <v>1974</v>
          </cell>
          <cell r="E234" t="str">
            <v>MN</v>
          </cell>
          <cell r="F234">
            <v>12363</v>
          </cell>
          <cell r="G234">
            <v>11634000</v>
          </cell>
        </row>
        <row r="235">
          <cell r="B235">
            <v>1974</v>
          </cell>
          <cell r="E235" t="str">
            <v>MS</v>
          </cell>
          <cell r="F235">
            <v>9243</v>
          </cell>
          <cell r="G235">
            <v>4939000</v>
          </cell>
        </row>
        <row r="236">
          <cell r="B236">
            <v>1974</v>
          </cell>
          <cell r="E236" t="str">
            <v>MO</v>
          </cell>
          <cell r="F236">
            <v>11580</v>
          </cell>
          <cell r="G236">
            <v>8422000</v>
          </cell>
        </row>
        <row r="237">
          <cell r="B237">
            <v>1974</v>
          </cell>
          <cell r="E237" t="str">
            <v>MT</v>
          </cell>
          <cell r="F237">
            <v>3342</v>
          </cell>
          <cell r="G237">
            <v>2844000</v>
          </cell>
        </row>
        <row r="238">
          <cell r="B238">
            <v>1974</v>
          </cell>
          <cell r="E238" t="str">
            <v>NE</v>
          </cell>
          <cell r="F238">
            <v>5527</v>
          </cell>
          <cell r="G238">
            <v>3821000</v>
          </cell>
        </row>
        <row r="239">
          <cell r="B239">
            <v>1974</v>
          </cell>
          <cell r="E239" t="str">
            <v>NV</v>
          </cell>
          <cell r="F239">
            <v>2079</v>
          </cell>
          <cell r="G239">
            <v>2075000</v>
          </cell>
        </row>
        <row r="240">
          <cell r="B240">
            <v>1974</v>
          </cell>
          <cell r="E240" t="str">
            <v>NH</v>
          </cell>
          <cell r="F240">
            <v>3075</v>
          </cell>
          <cell r="G240">
            <v>2429000</v>
          </cell>
        </row>
        <row r="241">
          <cell r="B241">
            <v>1974</v>
          </cell>
          <cell r="E241" t="str">
            <v>NJ</v>
          </cell>
          <cell r="F241">
            <v>17913</v>
          </cell>
          <cell r="G241">
            <v>15886000</v>
          </cell>
        </row>
        <row r="242">
          <cell r="B242">
            <v>1974</v>
          </cell>
          <cell r="E242" t="str">
            <v>NM</v>
          </cell>
          <cell r="F242">
            <v>4247</v>
          </cell>
          <cell r="G242">
            <v>2798000</v>
          </cell>
        </row>
        <row r="243">
          <cell r="B243">
            <v>1974</v>
          </cell>
          <cell r="E243" t="str">
            <v>NY</v>
          </cell>
          <cell r="F243">
            <v>48697</v>
          </cell>
          <cell r="G243">
            <v>43151000</v>
          </cell>
        </row>
        <row r="244">
          <cell r="B244">
            <v>1974</v>
          </cell>
          <cell r="E244" t="str">
            <v>NC</v>
          </cell>
          <cell r="F244">
            <v>14555</v>
          </cell>
          <cell r="G244">
            <v>10755000</v>
          </cell>
        </row>
        <row r="245">
          <cell r="B245">
            <v>1974</v>
          </cell>
          <cell r="E245" t="str">
            <v>ND</v>
          </cell>
          <cell r="F245">
            <v>2577</v>
          </cell>
          <cell r="G245">
            <v>1908000</v>
          </cell>
        </row>
        <row r="246">
          <cell r="B246">
            <v>1974</v>
          </cell>
          <cell r="E246" t="str">
            <v>OH</v>
          </cell>
          <cell r="F246">
            <v>23910</v>
          </cell>
          <cell r="G246">
            <v>20196000</v>
          </cell>
        </row>
        <row r="247">
          <cell r="B247">
            <v>1974</v>
          </cell>
          <cell r="E247" t="str">
            <v>OK</v>
          </cell>
          <cell r="F247">
            <v>9239</v>
          </cell>
          <cell r="G247">
            <v>5307000</v>
          </cell>
        </row>
        <row r="248">
          <cell r="B248">
            <v>1974</v>
          </cell>
          <cell r="E248" t="str">
            <v>OR</v>
          </cell>
          <cell r="F248">
            <v>7271</v>
          </cell>
          <cell r="G248">
            <v>6510000</v>
          </cell>
        </row>
        <row r="249">
          <cell r="B249">
            <v>1974</v>
          </cell>
          <cell r="E249" t="str">
            <v>PA</v>
          </cell>
          <cell r="F249">
            <v>32586</v>
          </cell>
          <cell r="G249">
            <v>26498000</v>
          </cell>
        </row>
        <row r="250">
          <cell r="B250">
            <v>1974</v>
          </cell>
          <cell r="E250" t="str">
            <v>RI</v>
          </cell>
          <cell r="F250">
            <v>1893</v>
          </cell>
          <cell r="G250">
            <v>1277000</v>
          </cell>
        </row>
        <row r="251">
          <cell r="B251">
            <v>1974</v>
          </cell>
          <cell r="E251" t="str">
            <v>SC</v>
          </cell>
          <cell r="F251">
            <v>7240</v>
          </cell>
          <cell r="G251">
            <v>4301000</v>
          </cell>
        </row>
        <row r="252">
          <cell r="B252">
            <v>1974</v>
          </cell>
          <cell r="E252" t="str">
            <v>SD</v>
          </cell>
          <cell r="F252">
            <v>3152</v>
          </cell>
          <cell r="G252">
            <v>2276000</v>
          </cell>
        </row>
        <row r="253">
          <cell r="B253">
            <v>1974</v>
          </cell>
          <cell r="E253" t="str">
            <v>TN</v>
          </cell>
          <cell r="F253">
            <v>13203</v>
          </cell>
          <cell r="G253">
            <v>7456000</v>
          </cell>
        </row>
        <row r="254">
          <cell r="B254">
            <v>1974</v>
          </cell>
          <cell r="E254" t="str">
            <v>TX</v>
          </cell>
          <cell r="F254">
            <v>31784</v>
          </cell>
          <cell r="G254">
            <v>23219000</v>
          </cell>
        </row>
        <row r="255">
          <cell r="B255">
            <v>1974</v>
          </cell>
          <cell r="E255" t="str">
            <v>UT</v>
          </cell>
          <cell r="F255">
            <v>3375</v>
          </cell>
          <cell r="G255">
            <v>2813000</v>
          </cell>
        </row>
        <row r="256">
          <cell r="B256">
            <v>1974</v>
          </cell>
          <cell r="E256" t="str">
            <v>VT</v>
          </cell>
          <cell r="F256">
            <v>2374</v>
          </cell>
          <cell r="G256">
            <v>1767000</v>
          </cell>
        </row>
        <row r="257">
          <cell r="B257">
            <v>1974</v>
          </cell>
          <cell r="E257" t="str">
            <v>VA</v>
          </cell>
          <cell r="F257">
            <v>16016</v>
          </cell>
          <cell r="G257">
            <v>11050000</v>
          </cell>
        </row>
        <row r="258">
          <cell r="B258">
            <v>1974</v>
          </cell>
          <cell r="E258" t="str">
            <v>WA</v>
          </cell>
          <cell r="F258">
            <v>11140</v>
          </cell>
          <cell r="G258">
            <v>10492000</v>
          </cell>
        </row>
        <row r="259">
          <cell r="B259">
            <v>1974</v>
          </cell>
          <cell r="E259" t="str">
            <v>WV</v>
          </cell>
          <cell r="F259">
            <v>8222</v>
          </cell>
          <cell r="G259">
            <v>4898000</v>
          </cell>
        </row>
        <row r="260">
          <cell r="B260">
            <v>1974</v>
          </cell>
          <cell r="E260" t="str">
            <v>WI</v>
          </cell>
          <cell r="F260">
            <v>13594</v>
          </cell>
          <cell r="G260">
            <v>11117000</v>
          </cell>
        </row>
        <row r="261">
          <cell r="B261">
            <v>1974</v>
          </cell>
          <cell r="E261" t="str">
            <v>WY</v>
          </cell>
          <cell r="F261">
            <v>1861</v>
          </cell>
          <cell r="G261">
            <v>1568000</v>
          </cell>
        </row>
        <row r="262">
          <cell r="B262">
            <v>1975</v>
          </cell>
          <cell r="E262" t="str">
            <v>US</v>
          </cell>
          <cell r="F262">
            <v>569553</v>
          </cell>
          <cell r="G262">
            <v>488855000</v>
          </cell>
        </row>
        <row r="263">
          <cell r="B263">
            <v>1975</v>
          </cell>
          <cell r="E263" t="str">
            <v>AL</v>
          </cell>
          <cell r="F263">
            <v>13026</v>
          </cell>
          <cell r="G263">
            <v>8034000</v>
          </cell>
        </row>
        <row r="264">
          <cell r="B264">
            <v>1975</v>
          </cell>
          <cell r="E264" t="str">
            <v>AK</v>
          </cell>
          <cell r="F264">
            <v>1935</v>
          </cell>
          <cell r="G264">
            <v>2828000</v>
          </cell>
        </row>
        <row r="265">
          <cell r="B265">
            <v>1975</v>
          </cell>
          <cell r="E265" t="str">
            <v>AZ</v>
          </cell>
          <cell r="F265">
            <v>6237</v>
          </cell>
          <cell r="G265">
            <v>5826000</v>
          </cell>
        </row>
        <row r="266">
          <cell r="B266">
            <v>1975</v>
          </cell>
          <cell r="E266" t="str">
            <v>AR</v>
          </cell>
          <cell r="F266">
            <v>7542</v>
          </cell>
          <cell r="G266">
            <v>4821000</v>
          </cell>
        </row>
        <row r="267">
          <cell r="B267">
            <v>1975</v>
          </cell>
          <cell r="E267" t="str">
            <v>CA</v>
          </cell>
          <cell r="F267">
            <v>38408</v>
          </cell>
          <cell r="G267">
            <v>46314000</v>
          </cell>
        </row>
        <row r="268">
          <cell r="B268">
            <v>1975</v>
          </cell>
          <cell r="E268" t="str">
            <v>CO</v>
          </cell>
          <cell r="F268">
            <v>7436</v>
          </cell>
          <cell r="G268">
            <v>6912000</v>
          </cell>
        </row>
        <row r="269">
          <cell r="B269">
            <v>1975</v>
          </cell>
          <cell r="E269" t="str">
            <v>CT</v>
          </cell>
          <cell r="F269">
            <v>8182</v>
          </cell>
          <cell r="G269">
            <v>7005000</v>
          </cell>
        </row>
        <row r="270">
          <cell r="B270">
            <v>1975</v>
          </cell>
          <cell r="E270" t="str">
            <v>DE</v>
          </cell>
          <cell r="F270">
            <v>1672</v>
          </cell>
          <cell r="G270">
            <v>1218000</v>
          </cell>
        </row>
        <row r="271">
          <cell r="B271">
            <v>1975</v>
          </cell>
          <cell r="E271" t="str">
            <v>DC</v>
          </cell>
          <cell r="F271">
            <v>1214</v>
          </cell>
          <cell r="G271">
            <v>1599000</v>
          </cell>
        </row>
        <row r="272">
          <cell r="B272">
            <v>1975</v>
          </cell>
          <cell r="E272" t="str">
            <v>FL</v>
          </cell>
          <cell r="F272">
            <v>17830</v>
          </cell>
          <cell r="G272">
            <v>13031000</v>
          </cell>
        </row>
        <row r="273">
          <cell r="B273">
            <v>1975</v>
          </cell>
          <cell r="E273" t="str">
            <v>GA</v>
          </cell>
          <cell r="F273">
            <v>15286</v>
          </cell>
          <cell r="G273">
            <v>10419000</v>
          </cell>
        </row>
        <row r="274">
          <cell r="B274">
            <v>1975</v>
          </cell>
          <cell r="E274" t="str">
            <v>HI</v>
          </cell>
          <cell r="F274">
            <v>1943</v>
          </cell>
          <cell r="G274">
            <v>2031000</v>
          </cell>
        </row>
        <row r="275">
          <cell r="B275">
            <v>1975</v>
          </cell>
          <cell r="E275" t="str">
            <v>ID</v>
          </cell>
          <cell r="F275">
            <v>3159</v>
          </cell>
          <cell r="G275">
            <v>2831000</v>
          </cell>
        </row>
        <row r="276">
          <cell r="B276">
            <v>1975</v>
          </cell>
          <cell r="E276" t="str">
            <v>IL</v>
          </cell>
          <cell r="F276">
            <v>20649</v>
          </cell>
          <cell r="G276">
            <v>21546000</v>
          </cell>
        </row>
        <row r="277">
          <cell r="B277">
            <v>1975</v>
          </cell>
          <cell r="E277" t="str">
            <v>IN</v>
          </cell>
          <cell r="F277">
            <v>12261</v>
          </cell>
          <cell r="G277">
            <v>8349000</v>
          </cell>
        </row>
        <row r="278">
          <cell r="B278">
            <v>1975</v>
          </cell>
          <cell r="E278" t="str">
            <v>IA</v>
          </cell>
          <cell r="F278">
            <v>9990</v>
          </cell>
          <cell r="G278">
            <v>9365000</v>
          </cell>
        </row>
        <row r="279">
          <cell r="B279">
            <v>1975</v>
          </cell>
          <cell r="E279" t="str">
            <v>KS</v>
          </cell>
          <cell r="F279">
            <v>9774</v>
          </cell>
          <cell r="G279">
            <v>7082000</v>
          </cell>
        </row>
        <row r="280">
          <cell r="B280">
            <v>1975</v>
          </cell>
          <cell r="E280" t="str">
            <v>KY</v>
          </cell>
          <cell r="F280">
            <v>10869</v>
          </cell>
          <cell r="G280">
            <v>7967000</v>
          </cell>
        </row>
        <row r="281">
          <cell r="B281">
            <v>1975</v>
          </cell>
          <cell r="E281" t="str">
            <v>LA</v>
          </cell>
          <cell r="F281">
            <v>12366</v>
          </cell>
          <cell r="G281">
            <v>8799000</v>
          </cell>
        </row>
        <row r="282">
          <cell r="B282">
            <v>1975</v>
          </cell>
          <cell r="E282" t="str">
            <v>ME</v>
          </cell>
          <cell r="F282">
            <v>4892</v>
          </cell>
          <cell r="G282">
            <v>3583000</v>
          </cell>
        </row>
        <row r="283">
          <cell r="B283">
            <v>1975</v>
          </cell>
          <cell r="E283" t="str">
            <v>MD</v>
          </cell>
          <cell r="F283">
            <v>10033</v>
          </cell>
          <cell r="G283">
            <v>9188000</v>
          </cell>
        </row>
        <row r="284">
          <cell r="B284">
            <v>1975</v>
          </cell>
          <cell r="E284" t="str">
            <v>MA</v>
          </cell>
          <cell r="F284">
            <v>13878</v>
          </cell>
          <cell r="G284">
            <v>12110000</v>
          </cell>
        </row>
        <row r="285">
          <cell r="B285">
            <v>1975</v>
          </cell>
          <cell r="E285" t="str">
            <v>MI</v>
          </cell>
          <cell r="F285">
            <v>17924</v>
          </cell>
          <cell r="G285">
            <v>18100000</v>
          </cell>
        </row>
        <row r="286">
          <cell r="B286">
            <v>1975</v>
          </cell>
          <cell r="E286" t="str">
            <v>MN</v>
          </cell>
          <cell r="F286">
            <v>13101</v>
          </cell>
          <cell r="G286">
            <v>13782000</v>
          </cell>
        </row>
        <row r="287">
          <cell r="B287">
            <v>1975</v>
          </cell>
          <cell r="E287" t="str">
            <v>MS</v>
          </cell>
          <cell r="F287">
            <v>9439</v>
          </cell>
          <cell r="G287">
            <v>5265000</v>
          </cell>
        </row>
        <row r="288">
          <cell r="B288">
            <v>1975</v>
          </cell>
          <cell r="E288" t="str">
            <v>MO</v>
          </cell>
          <cell r="F288">
            <v>12069</v>
          </cell>
          <cell r="G288">
            <v>9501000</v>
          </cell>
        </row>
        <row r="289">
          <cell r="B289">
            <v>1975</v>
          </cell>
          <cell r="E289" t="str">
            <v>MT</v>
          </cell>
          <cell r="F289">
            <v>3618</v>
          </cell>
          <cell r="G289">
            <v>3424000</v>
          </cell>
        </row>
        <row r="290">
          <cell r="B290">
            <v>1975</v>
          </cell>
          <cell r="E290" t="str">
            <v>NE</v>
          </cell>
          <cell r="F290">
            <v>5627</v>
          </cell>
          <cell r="G290">
            <v>4252000</v>
          </cell>
        </row>
        <row r="291">
          <cell r="B291">
            <v>1975</v>
          </cell>
          <cell r="E291" t="str">
            <v>NV</v>
          </cell>
          <cell r="F291">
            <v>2104</v>
          </cell>
          <cell r="G291">
            <v>2366000</v>
          </cell>
        </row>
        <row r="292">
          <cell r="B292">
            <v>1975</v>
          </cell>
          <cell r="E292" t="str">
            <v>NH</v>
          </cell>
          <cell r="F292">
            <v>3234</v>
          </cell>
          <cell r="G292">
            <v>2948000</v>
          </cell>
        </row>
        <row r="293">
          <cell r="B293">
            <v>1975</v>
          </cell>
          <cell r="E293" t="str">
            <v>NJ</v>
          </cell>
          <cell r="F293">
            <v>18059</v>
          </cell>
          <cell r="G293">
            <v>16771000</v>
          </cell>
        </row>
        <row r="294">
          <cell r="B294">
            <v>1975</v>
          </cell>
          <cell r="E294" t="str">
            <v>NM</v>
          </cell>
          <cell r="F294">
            <v>4442</v>
          </cell>
          <cell r="G294">
            <v>3166000</v>
          </cell>
        </row>
        <row r="295">
          <cell r="B295">
            <v>1975</v>
          </cell>
          <cell r="E295" t="str">
            <v>NY</v>
          </cell>
          <cell r="F295">
            <v>46422</v>
          </cell>
          <cell r="G295">
            <v>41536000</v>
          </cell>
        </row>
        <row r="296">
          <cell r="B296">
            <v>1975</v>
          </cell>
          <cell r="E296" t="str">
            <v>NC</v>
          </cell>
          <cell r="F296">
            <v>16042</v>
          </cell>
          <cell r="G296">
            <v>11827000</v>
          </cell>
        </row>
        <row r="297">
          <cell r="B297">
            <v>1975</v>
          </cell>
          <cell r="E297" t="str">
            <v>ND</v>
          </cell>
          <cell r="F297">
            <v>2397</v>
          </cell>
          <cell r="G297">
            <v>2044000</v>
          </cell>
        </row>
        <row r="298">
          <cell r="B298">
            <v>1975</v>
          </cell>
          <cell r="E298" t="str">
            <v>OH</v>
          </cell>
          <cell r="F298">
            <v>23442</v>
          </cell>
          <cell r="G298">
            <v>20814000</v>
          </cell>
        </row>
        <row r="299">
          <cell r="B299">
            <v>1975</v>
          </cell>
          <cell r="E299" t="str">
            <v>OK</v>
          </cell>
          <cell r="F299">
            <v>9236</v>
          </cell>
          <cell r="G299">
            <v>5589000</v>
          </cell>
        </row>
        <row r="300">
          <cell r="B300">
            <v>1975</v>
          </cell>
          <cell r="E300" t="str">
            <v>OR</v>
          </cell>
          <cell r="F300">
            <v>7662</v>
          </cell>
          <cell r="G300">
            <v>7655000</v>
          </cell>
        </row>
        <row r="301">
          <cell r="B301">
            <v>1975</v>
          </cell>
          <cell r="E301" t="str">
            <v>PA</v>
          </cell>
          <cell r="F301">
            <v>34283</v>
          </cell>
          <cell r="G301">
            <v>29771000</v>
          </cell>
        </row>
        <row r="302">
          <cell r="B302">
            <v>1975</v>
          </cell>
          <cell r="E302" t="str">
            <v>RI</v>
          </cell>
          <cell r="F302">
            <v>1972</v>
          </cell>
          <cell r="G302">
            <v>1501000</v>
          </cell>
        </row>
        <row r="303">
          <cell r="B303">
            <v>1975</v>
          </cell>
          <cell r="E303" t="str">
            <v>SC</v>
          </cell>
          <cell r="F303">
            <v>7513</v>
          </cell>
          <cell r="G303">
            <v>4766000</v>
          </cell>
        </row>
        <row r="304">
          <cell r="B304">
            <v>1975</v>
          </cell>
          <cell r="E304" t="str">
            <v>SD</v>
          </cell>
          <cell r="F304">
            <v>3044</v>
          </cell>
          <cell r="G304">
            <v>2352000</v>
          </cell>
        </row>
        <row r="305">
          <cell r="B305">
            <v>1975</v>
          </cell>
          <cell r="E305" t="str">
            <v>TN</v>
          </cell>
          <cell r="F305">
            <v>12869</v>
          </cell>
          <cell r="G305">
            <v>7759000</v>
          </cell>
        </row>
        <row r="306">
          <cell r="B306">
            <v>1975</v>
          </cell>
          <cell r="E306" t="str">
            <v>TX</v>
          </cell>
          <cell r="F306">
            <v>31533</v>
          </cell>
          <cell r="G306">
            <v>26102000</v>
          </cell>
        </row>
        <row r="307">
          <cell r="B307">
            <v>1975</v>
          </cell>
          <cell r="E307" t="str">
            <v>UT</v>
          </cell>
          <cell r="F307">
            <v>3510</v>
          </cell>
          <cell r="G307">
            <v>3290000</v>
          </cell>
        </row>
        <row r="308">
          <cell r="B308">
            <v>1975</v>
          </cell>
          <cell r="E308" t="str">
            <v>VT</v>
          </cell>
          <cell r="F308">
            <v>2231</v>
          </cell>
          <cell r="G308">
            <v>1669000</v>
          </cell>
        </row>
        <row r="309">
          <cell r="B309">
            <v>1975</v>
          </cell>
          <cell r="E309" t="str">
            <v>VA</v>
          </cell>
          <cell r="F309">
            <v>15230</v>
          </cell>
          <cell r="G309">
            <v>11229000</v>
          </cell>
        </row>
        <row r="310">
          <cell r="B310">
            <v>1975</v>
          </cell>
          <cell r="E310" t="str">
            <v>WA</v>
          </cell>
          <cell r="F310">
            <v>11054</v>
          </cell>
          <cell r="G310">
            <v>11984000</v>
          </cell>
        </row>
        <row r="311">
          <cell r="B311">
            <v>1975</v>
          </cell>
          <cell r="E311" t="str">
            <v>WV</v>
          </cell>
          <cell r="F311">
            <v>8187</v>
          </cell>
          <cell r="G311">
            <v>5030000</v>
          </cell>
        </row>
        <row r="312">
          <cell r="B312">
            <v>1975</v>
          </cell>
          <cell r="E312" t="str">
            <v>WI</v>
          </cell>
          <cell r="F312">
            <v>12718</v>
          </cell>
          <cell r="G312">
            <v>11565000</v>
          </cell>
        </row>
        <row r="313">
          <cell r="B313">
            <v>1975</v>
          </cell>
          <cell r="E313" t="str">
            <v>WY</v>
          </cell>
          <cell r="F313">
            <v>2009</v>
          </cell>
          <cell r="G313">
            <v>1937000</v>
          </cell>
        </row>
        <row r="314">
          <cell r="B314">
            <v>1976</v>
          </cell>
          <cell r="E314" t="str">
            <v>US</v>
          </cell>
          <cell r="F314">
            <v>551433</v>
          </cell>
          <cell r="G314">
            <v>504961000</v>
          </cell>
        </row>
        <row r="315">
          <cell r="B315">
            <v>1976</v>
          </cell>
          <cell r="E315" t="str">
            <v>AL</v>
          </cell>
          <cell r="F315">
            <v>13891</v>
          </cell>
          <cell r="G315">
            <v>8854000</v>
          </cell>
        </row>
        <row r="316">
          <cell r="B316">
            <v>1976</v>
          </cell>
          <cell r="E316" t="str">
            <v>AK</v>
          </cell>
          <cell r="F316">
            <v>1934</v>
          </cell>
          <cell r="G316">
            <v>3101000</v>
          </cell>
        </row>
        <row r="317">
          <cell r="B317">
            <v>1976</v>
          </cell>
          <cell r="E317" t="str">
            <v>AZ</v>
          </cell>
          <cell r="F317">
            <v>5855</v>
          </cell>
          <cell r="G317">
            <v>6003000</v>
          </cell>
        </row>
        <row r="318">
          <cell r="B318">
            <v>1976</v>
          </cell>
          <cell r="E318" t="str">
            <v>AR</v>
          </cell>
          <cell r="F318">
            <v>7202</v>
          </cell>
          <cell r="G318">
            <v>4850000</v>
          </cell>
        </row>
        <row r="319">
          <cell r="B319">
            <v>1976</v>
          </cell>
          <cell r="E319" t="str">
            <v>CA</v>
          </cell>
          <cell r="F319">
            <v>34757</v>
          </cell>
          <cell r="G319">
            <v>45141000</v>
          </cell>
        </row>
        <row r="320">
          <cell r="B320">
            <v>1976</v>
          </cell>
          <cell r="E320" t="str">
            <v>CO</v>
          </cell>
          <cell r="F320">
            <v>7816</v>
          </cell>
          <cell r="G320">
            <v>7598000</v>
          </cell>
        </row>
        <row r="321">
          <cell r="B321">
            <v>1976</v>
          </cell>
          <cell r="E321" t="str">
            <v>CT</v>
          </cell>
          <cell r="F321">
            <v>7872</v>
          </cell>
          <cell r="G321">
            <v>7258000</v>
          </cell>
        </row>
        <row r="322">
          <cell r="B322">
            <v>1976</v>
          </cell>
          <cell r="E322" t="str">
            <v>DE</v>
          </cell>
          <cell r="F322">
            <v>1603</v>
          </cell>
          <cell r="G322">
            <v>1526000</v>
          </cell>
        </row>
        <row r="323">
          <cell r="B323">
            <v>1976</v>
          </cell>
          <cell r="E323" t="str">
            <v>DC</v>
          </cell>
          <cell r="F323">
            <v>1135</v>
          </cell>
          <cell r="G323">
            <v>1571000</v>
          </cell>
        </row>
        <row r="324">
          <cell r="B324">
            <v>1976</v>
          </cell>
          <cell r="E324" t="str">
            <v>FL</v>
          </cell>
          <cell r="F324">
            <v>18125</v>
          </cell>
          <cell r="G324">
            <v>14149000</v>
          </cell>
        </row>
        <row r="325">
          <cell r="B325">
            <v>1976</v>
          </cell>
          <cell r="E325" t="str">
            <v>GA</v>
          </cell>
          <cell r="F325">
            <v>14394</v>
          </cell>
          <cell r="G325">
            <v>10616000</v>
          </cell>
        </row>
        <row r="326">
          <cell r="B326">
            <v>1976</v>
          </cell>
          <cell r="E326" t="str">
            <v>HI</v>
          </cell>
          <cell r="F326">
            <v>2086</v>
          </cell>
          <cell r="G326">
            <v>2114000</v>
          </cell>
        </row>
        <row r="327">
          <cell r="B327">
            <v>1976</v>
          </cell>
          <cell r="E327" t="str">
            <v>ID</v>
          </cell>
          <cell r="F327">
            <v>3078</v>
          </cell>
          <cell r="G327">
            <v>2885000</v>
          </cell>
        </row>
        <row r="328">
          <cell r="B328">
            <v>1976</v>
          </cell>
          <cell r="E328" t="str">
            <v>IL</v>
          </cell>
          <cell r="F328">
            <v>20515</v>
          </cell>
          <cell r="G328">
            <v>22226000</v>
          </cell>
        </row>
        <row r="329">
          <cell r="B329">
            <v>1976</v>
          </cell>
          <cell r="E329" t="str">
            <v>IN</v>
          </cell>
          <cell r="F329">
            <v>12154</v>
          </cell>
          <cell r="G329">
            <v>8963000</v>
          </cell>
        </row>
        <row r="330">
          <cell r="B330">
            <v>1976</v>
          </cell>
          <cell r="E330" t="str">
            <v>IA</v>
          </cell>
          <cell r="F330">
            <v>9706</v>
          </cell>
          <cell r="G330">
            <v>8380000</v>
          </cell>
        </row>
        <row r="331">
          <cell r="B331">
            <v>1976</v>
          </cell>
          <cell r="E331" t="str">
            <v>KS</v>
          </cell>
          <cell r="F331">
            <v>9618</v>
          </cell>
          <cell r="G331">
            <v>7455000</v>
          </cell>
        </row>
        <row r="332">
          <cell r="B332">
            <v>1976</v>
          </cell>
          <cell r="E332" t="str">
            <v>KY</v>
          </cell>
          <cell r="F332">
            <v>10366</v>
          </cell>
          <cell r="G332">
            <v>7407000</v>
          </cell>
        </row>
        <row r="333">
          <cell r="B333">
            <v>1976</v>
          </cell>
          <cell r="E333" t="str">
            <v>LA</v>
          </cell>
          <cell r="F333">
            <v>12523</v>
          </cell>
          <cell r="G333">
            <v>9102000</v>
          </cell>
        </row>
        <row r="334">
          <cell r="B334">
            <v>1976</v>
          </cell>
          <cell r="E334" t="str">
            <v>ME</v>
          </cell>
          <cell r="F334">
            <v>4867</v>
          </cell>
          <cell r="G334">
            <v>3669000</v>
          </cell>
        </row>
        <row r="335">
          <cell r="B335">
            <v>1976</v>
          </cell>
          <cell r="E335" t="str">
            <v>MD</v>
          </cell>
          <cell r="F335">
            <v>9531</v>
          </cell>
          <cell r="G335">
            <v>9016000</v>
          </cell>
        </row>
        <row r="336">
          <cell r="B336">
            <v>1976</v>
          </cell>
          <cell r="E336" t="str">
            <v>MA</v>
          </cell>
          <cell r="F336">
            <v>13373</v>
          </cell>
          <cell r="G336">
            <v>12728000</v>
          </cell>
        </row>
        <row r="337">
          <cell r="B337">
            <v>1976</v>
          </cell>
          <cell r="E337" t="str">
            <v>MI</v>
          </cell>
          <cell r="F337">
            <v>17266</v>
          </cell>
          <cell r="G337">
            <v>19417000</v>
          </cell>
        </row>
        <row r="338">
          <cell r="B338">
            <v>1976</v>
          </cell>
          <cell r="E338" t="str">
            <v>MN</v>
          </cell>
          <cell r="F338">
            <v>12683</v>
          </cell>
          <cell r="G338">
            <v>14061000</v>
          </cell>
        </row>
        <row r="339">
          <cell r="B339">
            <v>1976</v>
          </cell>
          <cell r="E339" t="str">
            <v>MS</v>
          </cell>
          <cell r="F339">
            <v>8707</v>
          </cell>
          <cell r="G339">
            <v>5245000</v>
          </cell>
        </row>
        <row r="340">
          <cell r="B340">
            <v>1976</v>
          </cell>
          <cell r="E340" t="str">
            <v>MO</v>
          </cell>
          <cell r="F340">
            <v>12074</v>
          </cell>
          <cell r="G340">
            <v>9813000</v>
          </cell>
        </row>
        <row r="341">
          <cell r="B341">
            <v>1976</v>
          </cell>
          <cell r="E341" t="str">
            <v>MT</v>
          </cell>
          <cell r="F341">
            <v>3689</v>
          </cell>
          <cell r="G341">
            <v>3652000</v>
          </cell>
        </row>
        <row r="342">
          <cell r="B342">
            <v>1976</v>
          </cell>
          <cell r="E342" t="str">
            <v>NE</v>
          </cell>
          <cell r="F342">
            <v>5585</v>
          </cell>
          <cell r="G342">
            <v>4475000</v>
          </cell>
        </row>
        <row r="343">
          <cell r="B343">
            <v>1976</v>
          </cell>
          <cell r="E343" t="str">
            <v>NV</v>
          </cell>
          <cell r="F343">
            <v>2050</v>
          </cell>
          <cell r="G343">
            <v>2448000</v>
          </cell>
        </row>
        <row r="344">
          <cell r="B344">
            <v>1976</v>
          </cell>
          <cell r="E344" t="str">
            <v>NH</v>
          </cell>
          <cell r="F344">
            <v>3230</v>
          </cell>
          <cell r="G344">
            <v>3181000</v>
          </cell>
        </row>
        <row r="345">
          <cell r="B345">
            <v>1976</v>
          </cell>
          <cell r="E345" t="str">
            <v>NJ</v>
          </cell>
          <cell r="F345">
            <v>18787</v>
          </cell>
          <cell r="G345">
            <v>18859000</v>
          </cell>
        </row>
        <row r="346">
          <cell r="B346">
            <v>1976</v>
          </cell>
          <cell r="E346" t="str">
            <v>NM</v>
          </cell>
          <cell r="F346">
            <v>4139</v>
          </cell>
          <cell r="G346">
            <v>3356000</v>
          </cell>
        </row>
        <row r="347">
          <cell r="B347">
            <v>1976</v>
          </cell>
          <cell r="E347" t="str">
            <v>NY</v>
          </cell>
          <cell r="F347">
            <v>44683</v>
          </cell>
          <cell r="G347">
            <v>44327000</v>
          </cell>
        </row>
        <row r="348">
          <cell r="B348">
            <v>1976</v>
          </cell>
          <cell r="E348" t="str">
            <v>NC</v>
          </cell>
          <cell r="F348">
            <v>15139</v>
          </cell>
          <cell r="G348">
            <v>12354000</v>
          </cell>
        </row>
        <row r="349">
          <cell r="B349">
            <v>1976</v>
          </cell>
          <cell r="E349" t="str">
            <v>ND</v>
          </cell>
          <cell r="F349">
            <v>2800</v>
          </cell>
          <cell r="G349">
            <v>2343000</v>
          </cell>
        </row>
        <row r="350">
          <cell r="B350">
            <v>1976</v>
          </cell>
          <cell r="E350" t="str">
            <v>OH</v>
          </cell>
          <cell r="F350">
            <v>22788</v>
          </cell>
          <cell r="G350">
            <v>21664000</v>
          </cell>
        </row>
        <row r="351">
          <cell r="B351">
            <v>1976</v>
          </cell>
          <cell r="E351" t="str">
            <v>OK</v>
          </cell>
          <cell r="F351">
            <v>9045</v>
          </cell>
          <cell r="G351">
            <v>5985000</v>
          </cell>
        </row>
        <row r="352">
          <cell r="B352">
            <v>1976</v>
          </cell>
          <cell r="E352" t="str">
            <v>OR</v>
          </cell>
          <cell r="F352">
            <v>7208</v>
          </cell>
          <cell r="G352">
            <v>7835000</v>
          </cell>
        </row>
        <row r="353">
          <cell r="B353">
            <v>1976</v>
          </cell>
          <cell r="E353" t="str">
            <v>PA</v>
          </cell>
          <cell r="F353">
            <v>29618</v>
          </cell>
          <cell r="G353">
            <v>27600000</v>
          </cell>
        </row>
        <row r="354">
          <cell r="B354">
            <v>1976</v>
          </cell>
          <cell r="E354" t="str">
            <v>RI</v>
          </cell>
          <cell r="F354">
            <v>2086</v>
          </cell>
          <cell r="G354">
            <v>1677000</v>
          </cell>
        </row>
        <row r="355">
          <cell r="B355">
            <v>1976</v>
          </cell>
          <cell r="E355" t="str">
            <v>SC</v>
          </cell>
          <cell r="F355">
            <v>6920</v>
          </cell>
          <cell r="G355">
            <v>4717000</v>
          </cell>
        </row>
        <row r="356">
          <cell r="B356">
            <v>1976</v>
          </cell>
          <cell r="E356" t="str">
            <v>SD</v>
          </cell>
          <cell r="F356">
            <v>2962</v>
          </cell>
          <cell r="G356">
            <v>2486000</v>
          </cell>
        </row>
        <row r="357">
          <cell r="B357">
            <v>1976</v>
          </cell>
          <cell r="E357" t="str">
            <v>TN</v>
          </cell>
          <cell r="F357">
            <v>12850</v>
          </cell>
          <cell r="G357">
            <v>8330000</v>
          </cell>
        </row>
        <row r="358">
          <cell r="B358">
            <v>1976</v>
          </cell>
          <cell r="E358" t="str">
            <v>TX</v>
          </cell>
          <cell r="F358">
            <v>28972</v>
          </cell>
          <cell r="G358">
            <v>25119000</v>
          </cell>
        </row>
        <row r="359">
          <cell r="B359">
            <v>1976</v>
          </cell>
          <cell r="E359" t="str">
            <v>UT</v>
          </cell>
          <cell r="F359">
            <v>3593</v>
          </cell>
          <cell r="G359">
            <v>3556000</v>
          </cell>
        </row>
        <row r="360">
          <cell r="B360">
            <v>1976</v>
          </cell>
          <cell r="E360" t="str">
            <v>VT</v>
          </cell>
          <cell r="F360">
            <v>2208</v>
          </cell>
          <cell r="G360">
            <v>1747000</v>
          </cell>
        </row>
        <row r="361">
          <cell r="B361">
            <v>1976</v>
          </cell>
          <cell r="E361" t="str">
            <v>VA</v>
          </cell>
          <cell r="F361">
            <v>15658</v>
          </cell>
          <cell r="G361">
            <v>12105000</v>
          </cell>
        </row>
        <row r="362">
          <cell r="B362">
            <v>1976</v>
          </cell>
          <cell r="E362" t="str">
            <v>WA</v>
          </cell>
          <cell r="F362">
            <v>10757</v>
          </cell>
          <cell r="G362">
            <v>12591000</v>
          </cell>
        </row>
        <row r="363">
          <cell r="B363">
            <v>1976</v>
          </cell>
          <cell r="E363" t="str">
            <v>WV</v>
          </cell>
          <cell r="F363">
            <v>8286</v>
          </cell>
          <cell r="G363">
            <v>6565000</v>
          </cell>
        </row>
        <row r="364">
          <cell r="B364">
            <v>1976</v>
          </cell>
          <cell r="E364" t="str">
            <v>WI</v>
          </cell>
          <cell r="F364">
            <v>13319</v>
          </cell>
          <cell r="G364">
            <v>12930000</v>
          </cell>
        </row>
        <row r="365">
          <cell r="B365">
            <v>1976</v>
          </cell>
          <cell r="E365" t="str">
            <v>WY</v>
          </cell>
          <cell r="F365">
            <v>1930</v>
          </cell>
          <cell r="G365">
            <v>1913000</v>
          </cell>
        </row>
        <row r="366">
          <cell r="B366">
            <v>1977</v>
          </cell>
          <cell r="E366" t="str">
            <v>US</v>
          </cell>
          <cell r="F366">
            <v>548177</v>
          </cell>
          <cell r="G366">
            <v>530176883</v>
          </cell>
        </row>
        <row r="367">
          <cell r="B367">
            <v>1977</v>
          </cell>
          <cell r="E367" t="str">
            <v>AL</v>
          </cell>
          <cell r="F367">
            <v>13609</v>
          </cell>
          <cell r="G367">
            <v>9181312</v>
          </cell>
        </row>
        <row r="368">
          <cell r="B368">
            <v>1977</v>
          </cell>
          <cell r="E368" t="str">
            <v>AK</v>
          </cell>
          <cell r="F368">
            <v>1937</v>
          </cell>
          <cell r="G368">
            <v>3300536</v>
          </cell>
        </row>
        <row r="369">
          <cell r="B369">
            <v>1977</v>
          </cell>
          <cell r="E369" t="str">
            <v>AZ</v>
          </cell>
          <cell r="F369">
            <v>6403</v>
          </cell>
          <cell r="G369">
            <v>6933058</v>
          </cell>
        </row>
        <row r="370">
          <cell r="B370">
            <v>1977</v>
          </cell>
          <cell r="E370" t="str">
            <v>AR</v>
          </cell>
          <cell r="F370">
            <v>7988</v>
          </cell>
          <cell r="G370">
            <v>5776732</v>
          </cell>
        </row>
        <row r="371">
          <cell r="B371">
            <v>1977</v>
          </cell>
          <cell r="E371" t="str">
            <v>CA</v>
          </cell>
          <cell r="F371">
            <v>34866</v>
          </cell>
          <cell r="G371">
            <v>45734337</v>
          </cell>
        </row>
        <row r="372">
          <cell r="B372">
            <v>1977</v>
          </cell>
          <cell r="E372" t="str">
            <v>CO</v>
          </cell>
          <cell r="F372">
            <v>7692</v>
          </cell>
          <cell r="G372">
            <v>8463962</v>
          </cell>
        </row>
        <row r="373">
          <cell r="B373">
            <v>1977</v>
          </cell>
          <cell r="E373" t="str">
            <v>CT</v>
          </cell>
          <cell r="F373">
            <v>7031</v>
          </cell>
          <cell r="G373">
            <v>6467411</v>
          </cell>
        </row>
        <row r="374">
          <cell r="B374">
            <v>1977</v>
          </cell>
          <cell r="E374" t="str">
            <v>DE</v>
          </cell>
          <cell r="F374">
            <v>1606</v>
          </cell>
          <cell r="G374">
            <v>1702518</v>
          </cell>
        </row>
        <row r="375">
          <cell r="B375">
            <v>1977</v>
          </cell>
          <cell r="E375" t="str">
            <v>DC</v>
          </cell>
          <cell r="F375">
            <v>1057</v>
          </cell>
          <cell r="G375">
            <v>1612120</v>
          </cell>
        </row>
        <row r="376">
          <cell r="B376">
            <v>1977</v>
          </cell>
          <cell r="E376" t="str">
            <v>FL</v>
          </cell>
          <cell r="F376">
            <v>19883</v>
          </cell>
          <cell r="G376">
            <v>18024331</v>
          </cell>
        </row>
        <row r="377">
          <cell r="B377">
            <v>1977</v>
          </cell>
          <cell r="E377" t="str">
            <v>GA</v>
          </cell>
          <cell r="F377">
            <v>14511</v>
          </cell>
          <cell r="G377">
            <v>11326903</v>
          </cell>
        </row>
        <row r="378">
          <cell r="B378">
            <v>1977</v>
          </cell>
          <cell r="E378" t="str">
            <v>HI</v>
          </cell>
          <cell r="F378">
            <v>1899</v>
          </cell>
          <cell r="G378">
            <v>2067354</v>
          </cell>
        </row>
        <row r="379">
          <cell r="B379">
            <v>1977</v>
          </cell>
          <cell r="E379" t="str">
            <v>ID</v>
          </cell>
          <cell r="F379">
            <v>3127</v>
          </cell>
          <cell r="G379">
            <v>3122951</v>
          </cell>
        </row>
        <row r="380">
          <cell r="B380">
            <v>1977</v>
          </cell>
          <cell r="E380" t="str">
            <v>IL</v>
          </cell>
          <cell r="F380">
            <v>19609</v>
          </cell>
          <cell r="G380">
            <v>23065147</v>
          </cell>
        </row>
        <row r="381">
          <cell r="B381">
            <v>1977</v>
          </cell>
          <cell r="E381" t="str">
            <v>IN</v>
          </cell>
          <cell r="F381">
            <v>11829</v>
          </cell>
          <cell r="G381">
            <v>9222862</v>
          </cell>
        </row>
        <row r="382">
          <cell r="B382">
            <v>1977</v>
          </cell>
          <cell r="E382" t="str">
            <v>IA</v>
          </cell>
          <cell r="F382">
            <v>9742</v>
          </cell>
          <cell r="G382">
            <v>9624389</v>
          </cell>
        </row>
        <row r="383">
          <cell r="B383">
            <v>1977</v>
          </cell>
          <cell r="E383" t="str">
            <v>KS</v>
          </cell>
          <cell r="F383">
            <v>8888</v>
          </cell>
          <cell r="G383">
            <v>7454135</v>
          </cell>
        </row>
        <row r="384">
          <cell r="B384">
            <v>1977</v>
          </cell>
          <cell r="E384" t="str">
            <v>KY</v>
          </cell>
          <cell r="F384">
            <v>9272</v>
          </cell>
          <cell r="G384">
            <v>7920250</v>
          </cell>
        </row>
        <row r="385">
          <cell r="B385">
            <v>1977</v>
          </cell>
          <cell r="E385" t="str">
            <v>LA</v>
          </cell>
          <cell r="F385">
            <v>13050</v>
          </cell>
          <cell r="G385">
            <v>10225649</v>
          </cell>
        </row>
        <row r="386">
          <cell r="B386">
            <v>1977</v>
          </cell>
          <cell r="E386" t="str">
            <v>ME</v>
          </cell>
          <cell r="F386">
            <v>5005</v>
          </cell>
          <cell r="G386">
            <v>4268391</v>
          </cell>
        </row>
        <row r="387">
          <cell r="B387">
            <v>1977</v>
          </cell>
          <cell r="E387" t="str">
            <v>MD</v>
          </cell>
          <cell r="F387">
            <v>9926</v>
          </cell>
          <cell r="G387">
            <v>9459195</v>
          </cell>
        </row>
        <row r="388">
          <cell r="B388">
            <v>1977</v>
          </cell>
          <cell r="E388" t="str">
            <v>MA</v>
          </cell>
          <cell r="F388">
            <v>13117</v>
          </cell>
          <cell r="G388">
            <v>10545783</v>
          </cell>
        </row>
        <row r="389">
          <cell r="B389">
            <v>1977</v>
          </cell>
          <cell r="E389" t="str">
            <v>MI</v>
          </cell>
          <cell r="F389">
            <v>16668</v>
          </cell>
          <cell r="G389">
            <v>19648173</v>
          </cell>
        </row>
        <row r="390">
          <cell r="B390">
            <v>1977</v>
          </cell>
          <cell r="E390" t="str">
            <v>MN</v>
          </cell>
          <cell r="F390">
            <v>11564</v>
          </cell>
          <cell r="G390">
            <v>14117702</v>
          </cell>
        </row>
        <row r="391">
          <cell r="B391">
            <v>1977</v>
          </cell>
          <cell r="E391" t="str">
            <v>MS</v>
          </cell>
          <cell r="F391">
            <v>9223</v>
          </cell>
          <cell r="G391">
            <v>5783213</v>
          </cell>
        </row>
        <row r="392">
          <cell r="B392">
            <v>1977</v>
          </cell>
          <cell r="E392" t="str">
            <v>MO</v>
          </cell>
          <cell r="F392">
            <v>12703</v>
          </cell>
          <cell r="G392">
            <v>11033432</v>
          </cell>
        </row>
        <row r="393">
          <cell r="B393">
            <v>1977</v>
          </cell>
          <cell r="E393" t="str">
            <v>MT</v>
          </cell>
          <cell r="F393">
            <v>3574</v>
          </cell>
          <cell r="G393">
            <v>3874260</v>
          </cell>
        </row>
        <row r="394">
          <cell r="B394">
            <v>1977</v>
          </cell>
          <cell r="E394" t="str">
            <v>NE</v>
          </cell>
          <cell r="F394">
            <v>5624</v>
          </cell>
          <cell r="G394">
            <v>4769032</v>
          </cell>
        </row>
        <row r="395">
          <cell r="B395">
            <v>1977</v>
          </cell>
          <cell r="E395" t="str">
            <v>NV</v>
          </cell>
          <cell r="F395">
            <v>2053</v>
          </cell>
          <cell r="G395">
            <v>2476234</v>
          </cell>
        </row>
        <row r="396">
          <cell r="B396">
            <v>1977</v>
          </cell>
          <cell r="E396" t="str">
            <v>NH</v>
          </cell>
          <cell r="F396">
            <v>3320</v>
          </cell>
          <cell r="G396">
            <v>4491121</v>
          </cell>
        </row>
        <row r="397">
          <cell r="B397">
            <v>1977</v>
          </cell>
          <cell r="E397" t="str">
            <v>NJ</v>
          </cell>
          <cell r="F397">
            <v>19444</v>
          </cell>
          <cell r="G397">
            <v>20825922</v>
          </cell>
        </row>
        <row r="398">
          <cell r="B398">
            <v>1977</v>
          </cell>
          <cell r="E398" t="str">
            <v>NM</v>
          </cell>
          <cell r="F398">
            <v>4060</v>
          </cell>
          <cell r="G398">
            <v>3744831</v>
          </cell>
        </row>
        <row r="399">
          <cell r="B399">
            <v>1977</v>
          </cell>
          <cell r="E399" t="str">
            <v>NY</v>
          </cell>
          <cell r="F399">
            <v>44654</v>
          </cell>
          <cell r="G399">
            <v>46271543</v>
          </cell>
        </row>
        <row r="400">
          <cell r="B400">
            <v>1977</v>
          </cell>
          <cell r="E400" t="str">
            <v>NC</v>
          </cell>
          <cell r="F400">
            <v>15508</v>
          </cell>
          <cell r="G400">
            <v>13373252</v>
          </cell>
        </row>
        <row r="401">
          <cell r="B401">
            <v>1977</v>
          </cell>
          <cell r="E401" t="str">
            <v>ND</v>
          </cell>
          <cell r="F401">
            <v>2431</v>
          </cell>
          <cell r="G401">
            <v>2252643</v>
          </cell>
        </row>
        <row r="402">
          <cell r="B402">
            <v>1977</v>
          </cell>
          <cell r="E402" t="str">
            <v>OH</v>
          </cell>
          <cell r="F402">
            <v>22472</v>
          </cell>
          <cell r="G402">
            <v>22053289</v>
          </cell>
        </row>
        <row r="403">
          <cell r="B403">
            <v>1977</v>
          </cell>
          <cell r="E403" t="str">
            <v>OK</v>
          </cell>
          <cell r="F403">
            <v>8583</v>
          </cell>
          <cell r="G403">
            <v>6123459</v>
          </cell>
        </row>
        <row r="404">
          <cell r="B404">
            <v>1977</v>
          </cell>
          <cell r="E404" t="str">
            <v>OR</v>
          </cell>
          <cell r="F404">
            <v>6914</v>
          </cell>
          <cell r="G404">
            <v>8016834</v>
          </cell>
        </row>
        <row r="405">
          <cell r="B405">
            <v>1977</v>
          </cell>
          <cell r="E405" t="str">
            <v>PA</v>
          </cell>
          <cell r="F405">
            <v>29656</v>
          </cell>
          <cell r="G405">
            <v>30219728</v>
          </cell>
        </row>
        <row r="406">
          <cell r="B406">
            <v>1977</v>
          </cell>
          <cell r="E406" t="str">
            <v>RI</v>
          </cell>
          <cell r="F406">
            <v>1920</v>
          </cell>
          <cell r="G406">
            <v>1737655</v>
          </cell>
        </row>
        <row r="407">
          <cell r="B407">
            <v>1977</v>
          </cell>
          <cell r="E407" t="str">
            <v>SC</v>
          </cell>
          <cell r="F407">
            <v>7165</v>
          </cell>
          <cell r="G407">
            <v>5219927</v>
          </cell>
        </row>
        <row r="408">
          <cell r="B408">
            <v>1977</v>
          </cell>
          <cell r="E408" t="str">
            <v>SD</v>
          </cell>
          <cell r="F408">
            <v>2905</v>
          </cell>
          <cell r="G408">
            <v>2543042</v>
          </cell>
        </row>
        <row r="409">
          <cell r="B409">
            <v>1977</v>
          </cell>
          <cell r="E409" t="str">
            <v>TN</v>
          </cell>
          <cell r="F409">
            <v>13217</v>
          </cell>
          <cell r="G409">
            <v>9180721</v>
          </cell>
        </row>
        <row r="410">
          <cell r="B410">
            <v>1977</v>
          </cell>
          <cell r="E410" t="str">
            <v>TX</v>
          </cell>
          <cell r="F410">
            <v>29557</v>
          </cell>
          <cell r="G410">
            <v>26584001</v>
          </cell>
        </row>
        <row r="411">
          <cell r="B411">
            <v>1977</v>
          </cell>
          <cell r="E411" t="str">
            <v>UT</v>
          </cell>
          <cell r="F411">
            <v>3368</v>
          </cell>
          <cell r="G411">
            <v>3688606</v>
          </cell>
        </row>
        <row r="412">
          <cell r="B412">
            <v>1977</v>
          </cell>
          <cell r="E412" t="str">
            <v>VT</v>
          </cell>
          <cell r="F412">
            <v>1847</v>
          </cell>
          <cell r="G412">
            <v>1768731</v>
          </cell>
        </row>
        <row r="413">
          <cell r="B413">
            <v>1977</v>
          </cell>
          <cell r="E413" t="str">
            <v>VA</v>
          </cell>
          <cell r="F413">
            <v>15389</v>
          </cell>
          <cell r="G413">
            <v>12738169</v>
          </cell>
        </row>
        <row r="414">
          <cell r="B414">
            <v>1977</v>
          </cell>
          <cell r="E414" t="str">
            <v>WA</v>
          </cell>
          <cell r="F414">
            <v>10637</v>
          </cell>
          <cell r="G414">
            <v>13983050</v>
          </cell>
        </row>
        <row r="415">
          <cell r="B415">
            <v>1977</v>
          </cell>
          <cell r="E415" t="str">
            <v>WV</v>
          </cell>
          <cell r="F415">
            <v>8248</v>
          </cell>
          <cell r="G415">
            <v>3824407</v>
          </cell>
        </row>
        <row r="416">
          <cell r="B416">
            <v>1977</v>
          </cell>
          <cell r="E416" t="str">
            <v>WI</v>
          </cell>
          <cell r="F416">
            <v>11373</v>
          </cell>
          <cell r="G416">
            <v>12173062</v>
          </cell>
        </row>
        <row r="417">
          <cell r="B417">
            <v>1977</v>
          </cell>
          <cell r="E417" t="str">
            <v>WY</v>
          </cell>
          <cell r="F417">
            <v>2053</v>
          </cell>
          <cell r="G417">
            <v>2161518</v>
          </cell>
        </row>
        <row r="418">
          <cell r="B418">
            <v>1978</v>
          </cell>
          <cell r="E418" t="str">
            <v>US</v>
          </cell>
          <cell r="F418">
            <v>555048</v>
          </cell>
          <cell r="G418">
            <v>580389000</v>
          </cell>
        </row>
        <row r="419">
          <cell r="B419">
            <v>1978</v>
          </cell>
          <cell r="E419" t="str">
            <v>AL</v>
          </cell>
          <cell r="F419">
            <v>13242</v>
          </cell>
          <cell r="G419">
            <v>15563000</v>
          </cell>
        </row>
        <row r="420">
          <cell r="B420">
            <v>1978</v>
          </cell>
          <cell r="E420" t="str">
            <v>AK</v>
          </cell>
          <cell r="F420">
            <v>1754</v>
          </cell>
          <cell r="G420">
            <v>3004000</v>
          </cell>
        </row>
        <row r="421">
          <cell r="B421">
            <v>1978</v>
          </cell>
          <cell r="E421" t="str">
            <v>AZ</v>
          </cell>
          <cell r="F421">
            <v>6314</v>
          </cell>
          <cell r="G421">
            <v>7173000</v>
          </cell>
        </row>
        <row r="422">
          <cell r="B422">
            <v>1978</v>
          </cell>
          <cell r="E422" t="str">
            <v>AR</v>
          </cell>
          <cell r="F422">
            <v>7382</v>
          </cell>
          <cell r="G422">
            <v>5934000</v>
          </cell>
        </row>
        <row r="423">
          <cell r="B423">
            <v>1978</v>
          </cell>
          <cell r="E423" t="str">
            <v>CA</v>
          </cell>
          <cell r="F423">
            <v>33652</v>
          </cell>
          <cell r="G423">
            <v>46988000</v>
          </cell>
        </row>
        <row r="424">
          <cell r="B424">
            <v>1978</v>
          </cell>
          <cell r="E424" t="str">
            <v>CO</v>
          </cell>
          <cell r="F424">
            <v>7661</v>
          </cell>
          <cell r="G424">
            <v>9117000</v>
          </cell>
        </row>
        <row r="425">
          <cell r="B425">
            <v>1978</v>
          </cell>
          <cell r="E425" t="str">
            <v>CT</v>
          </cell>
          <cell r="F425">
            <v>7158</v>
          </cell>
          <cell r="G425">
            <v>7441000</v>
          </cell>
        </row>
        <row r="426">
          <cell r="B426">
            <v>1978</v>
          </cell>
          <cell r="E426" t="str">
            <v>DE</v>
          </cell>
          <cell r="F426">
            <v>1600</v>
          </cell>
          <cell r="G426">
            <v>1694000</v>
          </cell>
        </row>
        <row r="427">
          <cell r="B427">
            <v>1978</v>
          </cell>
          <cell r="E427" t="str">
            <v>DC</v>
          </cell>
          <cell r="F427">
            <v>1028</v>
          </cell>
          <cell r="G427">
            <v>1651000</v>
          </cell>
        </row>
        <row r="428">
          <cell r="B428">
            <v>1978</v>
          </cell>
          <cell r="E428" t="str">
            <v>FL</v>
          </cell>
          <cell r="F428">
            <v>20279</v>
          </cell>
          <cell r="G428">
            <v>19143000</v>
          </cell>
        </row>
        <row r="429">
          <cell r="B429">
            <v>1978</v>
          </cell>
          <cell r="E429" t="str">
            <v>GA</v>
          </cell>
          <cell r="F429">
            <v>15044</v>
          </cell>
          <cell r="G429">
            <v>12613000</v>
          </cell>
        </row>
        <row r="430">
          <cell r="B430">
            <v>1978</v>
          </cell>
          <cell r="E430" t="str">
            <v>HI</v>
          </cell>
          <cell r="F430">
            <v>1955</v>
          </cell>
          <cell r="G430">
            <v>2253000</v>
          </cell>
        </row>
        <row r="431">
          <cell r="B431">
            <v>1978</v>
          </cell>
          <cell r="E431" t="str">
            <v>ID</v>
          </cell>
          <cell r="F431">
            <v>3002</v>
          </cell>
          <cell r="G431">
            <v>3310000</v>
          </cell>
        </row>
        <row r="432">
          <cell r="B432">
            <v>1978</v>
          </cell>
          <cell r="E432" t="str">
            <v>IL</v>
          </cell>
          <cell r="F432">
            <v>20780</v>
          </cell>
          <cell r="G432">
            <v>24848000</v>
          </cell>
        </row>
        <row r="433">
          <cell r="B433">
            <v>1978</v>
          </cell>
          <cell r="E433" t="str">
            <v>IN</v>
          </cell>
          <cell r="F433">
            <v>11685</v>
          </cell>
          <cell r="G433">
            <v>9910000</v>
          </cell>
        </row>
        <row r="434">
          <cell r="B434">
            <v>1978</v>
          </cell>
          <cell r="E434" t="str">
            <v>IA</v>
          </cell>
          <cell r="F434">
            <v>9109</v>
          </cell>
          <cell r="G434">
            <v>9959000</v>
          </cell>
        </row>
        <row r="435">
          <cell r="B435">
            <v>1978</v>
          </cell>
          <cell r="E435" t="str">
            <v>KS</v>
          </cell>
          <cell r="F435">
            <v>9521</v>
          </cell>
          <cell r="G435">
            <v>8519000</v>
          </cell>
        </row>
        <row r="436">
          <cell r="B436">
            <v>1978</v>
          </cell>
          <cell r="E436" t="str">
            <v>KY</v>
          </cell>
          <cell r="F436">
            <v>10173</v>
          </cell>
          <cell r="G436">
            <v>8521000</v>
          </cell>
        </row>
        <row r="437">
          <cell r="B437">
            <v>1978</v>
          </cell>
          <cell r="E437" t="str">
            <v>LA</v>
          </cell>
          <cell r="F437">
            <v>12008</v>
          </cell>
          <cell r="G437">
            <v>10204000</v>
          </cell>
        </row>
        <row r="438">
          <cell r="B438">
            <v>1978</v>
          </cell>
          <cell r="E438" t="str">
            <v>ME</v>
          </cell>
          <cell r="F438">
            <v>4707</v>
          </cell>
          <cell r="G438">
            <v>4261000</v>
          </cell>
        </row>
        <row r="439">
          <cell r="B439">
            <v>1978</v>
          </cell>
          <cell r="E439" t="str">
            <v>MD</v>
          </cell>
          <cell r="F439">
            <v>9739</v>
          </cell>
          <cell r="G439">
            <v>10029000</v>
          </cell>
        </row>
        <row r="440">
          <cell r="B440">
            <v>1978</v>
          </cell>
          <cell r="E440" t="str">
            <v>MA</v>
          </cell>
          <cell r="F440">
            <v>12921</v>
          </cell>
          <cell r="G440">
            <v>13723000</v>
          </cell>
        </row>
        <row r="441">
          <cell r="B441">
            <v>1978</v>
          </cell>
          <cell r="E441" t="str">
            <v>MI</v>
          </cell>
          <cell r="F441">
            <v>15884</v>
          </cell>
          <cell r="G441">
            <v>19905000</v>
          </cell>
        </row>
        <row r="442">
          <cell r="B442">
            <v>1978</v>
          </cell>
          <cell r="E442" t="str">
            <v>MN</v>
          </cell>
          <cell r="F442">
            <v>12291</v>
          </cell>
          <cell r="G442">
            <v>15848000</v>
          </cell>
        </row>
        <row r="443">
          <cell r="B443">
            <v>1978</v>
          </cell>
          <cell r="E443" t="str">
            <v>MS</v>
          </cell>
          <cell r="F443">
            <v>8953</v>
          </cell>
          <cell r="G443">
            <v>6033000</v>
          </cell>
        </row>
        <row r="444">
          <cell r="B444">
            <v>1978</v>
          </cell>
          <cell r="E444" t="str">
            <v>MO</v>
          </cell>
          <cell r="F444">
            <v>12303</v>
          </cell>
          <cell r="G444">
            <v>11684000</v>
          </cell>
        </row>
        <row r="445">
          <cell r="B445">
            <v>1978</v>
          </cell>
          <cell r="E445" t="str">
            <v>MT</v>
          </cell>
          <cell r="F445">
            <v>3537</v>
          </cell>
          <cell r="G445">
            <v>4068000</v>
          </cell>
        </row>
        <row r="446">
          <cell r="B446">
            <v>1978</v>
          </cell>
          <cell r="E446" t="str">
            <v>NE</v>
          </cell>
          <cell r="F446">
            <v>5506</v>
          </cell>
          <cell r="G446">
            <v>5246000</v>
          </cell>
        </row>
        <row r="447">
          <cell r="B447">
            <v>1978</v>
          </cell>
          <cell r="E447" t="str">
            <v>NV</v>
          </cell>
          <cell r="F447">
            <v>1939</v>
          </cell>
          <cell r="G447">
            <v>2519000</v>
          </cell>
        </row>
        <row r="448">
          <cell r="B448">
            <v>1978</v>
          </cell>
          <cell r="E448" t="str">
            <v>NH</v>
          </cell>
          <cell r="F448">
            <v>3401</v>
          </cell>
          <cell r="G448">
            <v>4749000</v>
          </cell>
        </row>
        <row r="449">
          <cell r="B449">
            <v>1978</v>
          </cell>
          <cell r="E449" t="str">
            <v>NJ</v>
          </cell>
          <cell r="F449">
            <v>19601</v>
          </cell>
          <cell r="G449">
            <v>22409000</v>
          </cell>
        </row>
        <row r="450">
          <cell r="B450">
            <v>1978</v>
          </cell>
          <cell r="E450" t="str">
            <v>NM</v>
          </cell>
          <cell r="F450">
            <v>4107</v>
          </cell>
          <cell r="G450">
            <v>4135000</v>
          </cell>
        </row>
        <row r="451">
          <cell r="B451">
            <v>1978</v>
          </cell>
          <cell r="E451" t="str">
            <v>NY</v>
          </cell>
          <cell r="F451">
            <v>47694</v>
          </cell>
          <cell r="G451">
            <v>51271000</v>
          </cell>
        </row>
        <row r="452">
          <cell r="B452">
            <v>1978</v>
          </cell>
          <cell r="E452" t="str">
            <v>NC</v>
          </cell>
          <cell r="F452">
            <v>15463</v>
          </cell>
          <cell r="G452">
            <v>14092000</v>
          </cell>
        </row>
        <row r="453">
          <cell r="B453">
            <v>1978</v>
          </cell>
          <cell r="E453" t="str">
            <v>ND</v>
          </cell>
          <cell r="F453">
            <v>2414</v>
          </cell>
          <cell r="G453">
            <v>2427000</v>
          </cell>
        </row>
        <row r="454">
          <cell r="B454">
            <v>1978</v>
          </cell>
          <cell r="E454" t="str">
            <v>OH</v>
          </cell>
          <cell r="F454">
            <v>24080</v>
          </cell>
          <cell r="G454">
            <v>24640000</v>
          </cell>
        </row>
        <row r="455">
          <cell r="B455">
            <v>1978</v>
          </cell>
          <cell r="E455" t="str">
            <v>OK</v>
          </cell>
          <cell r="F455">
            <v>8439</v>
          </cell>
          <cell r="G455">
            <v>6544000</v>
          </cell>
        </row>
        <row r="456">
          <cell r="B456">
            <v>1978</v>
          </cell>
          <cell r="E456" t="str">
            <v>OR</v>
          </cell>
          <cell r="F456">
            <v>7055</v>
          </cell>
          <cell r="G456">
            <v>8527000</v>
          </cell>
        </row>
        <row r="457">
          <cell r="B457">
            <v>1978</v>
          </cell>
          <cell r="E457" t="str">
            <v>PA</v>
          </cell>
          <cell r="F457">
            <v>30875</v>
          </cell>
          <cell r="G457">
            <v>31066000</v>
          </cell>
        </row>
        <row r="458">
          <cell r="B458">
            <v>1978</v>
          </cell>
          <cell r="E458" t="str">
            <v>RI</v>
          </cell>
          <cell r="F458">
            <v>1921</v>
          </cell>
          <cell r="G458">
            <v>1834000</v>
          </cell>
        </row>
        <row r="459">
          <cell r="B459">
            <v>1978</v>
          </cell>
          <cell r="E459" t="str">
            <v>SC</v>
          </cell>
          <cell r="F459">
            <v>7326</v>
          </cell>
          <cell r="G459">
            <v>5477000</v>
          </cell>
        </row>
        <row r="460">
          <cell r="B460">
            <v>1978</v>
          </cell>
          <cell r="E460" t="str">
            <v>SD</v>
          </cell>
          <cell r="F460">
            <v>2934</v>
          </cell>
          <cell r="G460">
            <v>2854000</v>
          </cell>
        </row>
        <row r="461">
          <cell r="B461">
            <v>1978</v>
          </cell>
          <cell r="E461" t="str">
            <v>TN</v>
          </cell>
          <cell r="F461">
            <v>12985</v>
          </cell>
          <cell r="G461">
            <v>9840000</v>
          </cell>
        </row>
        <row r="462">
          <cell r="B462">
            <v>1978</v>
          </cell>
          <cell r="E462" t="str">
            <v>TX</v>
          </cell>
          <cell r="F462">
            <v>30194</v>
          </cell>
          <cell r="G462">
            <v>29647000</v>
          </cell>
        </row>
        <row r="463">
          <cell r="B463">
            <v>1978</v>
          </cell>
          <cell r="E463" t="str">
            <v>UT</v>
          </cell>
          <cell r="F463">
            <v>3138</v>
          </cell>
          <cell r="G463">
            <v>3771000</v>
          </cell>
        </row>
        <row r="464">
          <cell r="B464">
            <v>1978</v>
          </cell>
          <cell r="E464" t="str">
            <v>VT</v>
          </cell>
          <cell r="F464">
            <v>2192</v>
          </cell>
          <cell r="G464">
            <v>2066000</v>
          </cell>
        </row>
        <row r="465">
          <cell r="B465">
            <v>1978</v>
          </cell>
          <cell r="E465" t="str">
            <v>VA</v>
          </cell>
          <cell r="F465">
            <v>16124</v>
          </cell>
          <cell r="G465">
            <v>14715000</v>
          </cell>
        </row>
        <row r="466">
          <cell r="B466">
            <v>1978</v>
          </cell>
          <cell r="E466" t="str">
            <v>WA</v>
          </cell>
          <cell r="F466">
            <v>10606</v>
          </cell>
          <cell r="G466">
            <v>15197000</v>
          </cell>
        </row>
        <row r="467">
          <cell r="B467">
            <v>1978</v>
          </cell>
          <cell r="E467" t="str">
            <v>WV</v>
          </cell>
          <cell r="F467">
            <v>8691</v>
          </cell>
          <cell r="G467">
            <v>7348000</v>
          </cell>
        </row>
        <row r="468">
          <cell r="B468">
            <v>1978</v>
          </cell>
          <cell r="E468" t="str">
            <v>WI</v>
          </cell>
          <cell r="F468">
            <v>12331</v>
          </cell>
          <cell r="G468">
            <v>13790000</v>
          </cell>
        </row>
        <row r="469">
          <cell r="B469">
            <v>1978</v>
          </cell>
          <cell r="E469" t="str">
            <v>WY</v>
          </cell>
          <cell r="F469">
            <v>2350</v>
          </cell>
          <cell r="G469">
            <v>2830000</v>
          </cell>
        </row>
        <row r="470">
          <cell r="B470">
            <v>1979</v>
          </cell>
          <cell r="E470" t="str">
            <v>US</v>
          </cell>
          <cell r="F470">
            <v>542166</v>
          </cell>
          <cell r="G470">
            <v>612025000</v>
          </cell>
        </row>
        <row r="471">
          <cell r="B471">
            <v>1979</v>
          </cell>
          <cell r="E471" t="str">
            <v>AL</v>
          </cell>
          <cell r="F471">
            <v>12151</v>
          </cell>
          <cell r="G471">
            <v>10795000</v>
          </cell>
        </row>
        <row r="472">
          <cell r="B472">
            <v>1979</v>
          </cell>
          <cell r="E472" t="str">
            <v>AK</v>
          </cell>
          <cell r="F472">
            <v>1821</v>
          </cell>
          <cell r="G472">
            <v>3122000</v>
          </cell>
        </row>
        <row r="473">
          <cell r="B473">
            <v>1979</v>
          </cell>
          <cell r="E473" t="str">
            <v>AZ</v>
          </cell>
          <cell r="F473">
            <v>5892</v>
          </cell>
          <cell r="G473">
            <v>7270000</v>
          </cell>
        </row>
        <row r="474">
          <cell r="B474">
            <v>1979</v>
          </cell>
          <cell r="E474" t="str">
            <v>AR</v>
          </cell>
          <cell r="F474">
            <v>8005</v>
          </cell>
          <cell r="G474">
            <v>7109000</v>
          </cell>
        </row>
        <row r="475">
          <cell r="B475">
            <v>1979</v>
          </cell>
          <cell r="E475" t="str">
            <v>CA</v>
          </cell>
          <cell r="F475">
            <v>34206</v>
          </cell>
          <cell r="G475">
            <v>51993000</v>
          </cell>
        </row>
        <row r="476">
          <cell r="B476">
            <v>1979</v>
          </cell>
          <cell r="E476" t="str">
            <v>CO</v>
          </cell>
          <cell r="F476">
            <v>7498</v>
          </cell>
          <cell r="G476">
            <v>9687000</v>
          </cell>
        </row>
        <row r="477">
          <cell r="B477">
            <v>1979</v>
          </cell>
          <cell r="E477" t="str">
            <v>CT</v>
          </cell>
          <cell r="F477">
            <v>6577</v>
          </cell>
          <cell r="G477">
            <v>7388000</v>
          </cell>
        </row>
        <row r="478">
          <cell r="B478">
            <v>1979</v>
          </cell>
          <cell r="E478" t="str">
            <v>DE</v>
          </cell>
          <cell r="F478">
            <v>1636</v>
          </cell>
          <cell r="G478">
            <v>1936000</v>
          </cell>
        </row>
        <row r="479">
          <cell r="B479">
            <v>1979</v>
          </cell>
          <cell r="E479" t="str">
            <v>DC</v>
          </cell>
          <cell r="F479">
            <v>1098</v>
          </cell>
          <cell r="G479">
            <v>1848000</v>
          </cell>
        </row>
        <row r="480">
          <cell r="B480">
            <v>1979</v>
          </cell>
          <cell r="E480" t="str">
            <v>FL</v>
          </cell>
          <cell r="F480">
            <v>17504</v>
          </cell>
          <cell r="G480">
            <v>17683000</v>
          </cell>
        </row>
        <row r="481">
          <cell r="B481">
            <v>1979</v>
          </cell>
          <cell r="E481" t="str">
            <v>GA</v>
          </cell>
          <cell r="F481">
            <v>14611</v>
          </cell>
          <cell r="G481">
            <v>13226000</v>
          </cell>
        </row>
        <row r="482">
          <cell r="B482">
            <v>1979</v>
          </cell>
          <cell r="E482" t="str">
            <v>HI</v>
          </cell>
          <cell r="F482">
            <v>1908</v>
          </cell>
          <cell r="G482">
            <v>2247000</v>
          </cell>
        </row>
        <row r="483">
          <cell r="B483">
            <v>1979</v>
          </cell>
          <cell r="E483" t="str">
            <v>ID</v>
          </cell>
          <cell r="F483">
            <v>2738</v>
          </cell>
          <cell r="G483">
            <v>3092000</v>
          </cell>
        </row>
        <row r="484">
          <cell r="B484">
            <v>1979</v>
          </cell>
          <cell r="E484" t="str">
            <v>IL</v>
          </cell>
          <cell r="F484">
            <v>20275</v>
          </cell>
          <cell r="G484">
            <v>27351000</v>
          </cell>
        </row>
        <row r="485">
          <cell r="B485">
            <v>1979</v>
          </cell>
          <cell r="E485" t="str">
            <v>IN</v>
          </cell>
          <cell r="F485">
            <v>11851</v>
          </cell>
          <cell r="G485">
            <v>10797000</v>
          </cell>
        </row>
        <row r="486">
          <cell r="B486">
            <v>1979</v>
          </cell>
          <cell r="E486" t="str">
            <v>IA</v>
          </cell>
          <cell r="F486">
            <v>9518</v>
          </cell>
          <cell r="G486">
            <v>11546000</v>
          </cell>
        </row>
        <row r="487">
          <cell r="B487">
            <v>1979</v>
          </cell>
          <cell r="E487" t="str">
            <v>KS</v>
          </cell>
          <cell r="F487">
            <v>8686</v>
          </cell>
          <cell r="G487">
            <v>8462000</v>
          </cell>
        </row>
        <row r="488">
          <cell r="B488">
            <v>1979</v>
          </cell>
          <cell r="E488" t="str">
            <v>KY</v>
          </cell>
          <cell r="F488">
            <v>10960</v>
          </cell>
          <cell r="G488">
            <v>10403000</v>
          </cell>
        </row>
        <row r="489">
          <cell r="B489">
            <v>1979</v>
          </cell>
          <cell r="E489" t="str">
            <v>LA</v>
          </cell>
          <cell r="F489">
            <v>13662</v>
          </cell>
          <cell r="G489">
            <v>13637000</v>
          </cell>
        </row>
        <row r="490">
          <cell r="B490">
            <v>1979</v>
          </cell>
          <cell r="E490" t="str">
            <v>ME</v>
          </cell>
          <cell r="F490">
            <v>4682</v>
          </cell>
          <cell r="G490">
            <v>4841000</v>
          </cell>
        </row>
        <row r="491">
          <cell r="B491">
            <v>1979</v>
          </cell>
          <cell r="E491" t="str">
            <v>MD</v>
          </cell>
          <cell r="F491">
            <v>10054</v>
          </cell>
          <cell r="G491">
            <v>11339000</v>
          </cell>
        </row>
        <row r="492">
          <cell r="B492">
            <v>1979</v>
          </cell>
          <cell r="E492" t="str">
            <v>MA</v>
          </cell>
          <cell r="F492">
            <v>12704</v>
          </cell>
          <cell r="G492">
            <v>14087000</v>
          </cell>
        </row>
        <row r="493">
          <cell r="B493">
            <v>1979</v>
          </cell>
          <cell r="E493" t="str">
            <v>MI</v>
          </cell>
          <cell r="F493">
            <v>16048</v>
          </cell>
          <cell r="G493">
            <v>22919000</v>
          </cell>
        </row>
        <row r="494">
          <cell r="B494">
            <v>1979</v>
          </cell>
          <cell r="E494" t="str">
            <v>MN</v>
          </cell>
          <cell r="F494">
            <v>11690</v>
          </cell>
          <cell r="G494">
            <v>16247000</v>
          </cell>
        </row>
        <row r="495">
          <cell r="B495">
            <v>1979</v>
          </cell>
          <cell r="E495" t="str">
            <v>MS</v>
          </cell>
          <cell r="F495">
            <v>9228</v>
          </cell>
          <cell r="G495">
            <v>6900000</v>
          </cell>
        </row>
        <row r="496">
          <cell r="B496">
            <v>1979</v>
          </cell>
          <cell r="E496" t="str">
            <v>MO</v>
          </cell>
          <cell r="F496">
            <v>11944</v>
          </cell>
          <cell r="G496">
            <v>12387000</v>
          </cell>
        </row>
        <row r="497">
          <cell r="B497">
            <v>1979</v>
          </cell>
          <cell r="E497" t="str">
            <v>MT</v>
          </cell>
          <cell r="F497">
            <v>3508</v>
          </cell>
          <cell r="G497">
            <v>4318000</v>
          </cell>
        </row>
        <row r="498">
          <cell r="B498">
            <v>1979</v>
          </cell>
          <cell r="E498" t="str">
            <v>NE</v>
          </cell>
          <cell r="F498">
            <v>5564</v>
          </cell>
          <cell r="G498">
            <v>5553000</v>
          </cell>
        </row>
        <row r="499">
          <cell r="B499">
            <v>1979</v>
          </cell>
          <cell r="E499" t="str">
            <v>NV</v>
          </cell>
          <cell r="F499">
            <v>2016</v>
          </cell>
          <cell r="G499">
            <v>2700000</v>
          </cell>
        </row>
        <row r="500">
          <cell r="B500">
            <v>1979</v>
          </cell>
          <cell r="E500" t="str">
            <v>NH</v>
          </cell>
          <cell r="F500">
            <v>3371</v>
          </cell>
          <cell r="G500">
            <v>4947000</v>
          </cell>
        </row>
        <row r="501">
          <cell r="B501">
            <v>1979</v>
          </cell>
          <cell r="E501" t="str">
            <v>NJ</v>
          </cell>
          <cell r="F501">
            <v>19082</v>
          </cell>
          <cell r="G501">
            <v>22558000</v>
          </cell>
        </row>
        <row r="502">
          <cell r="B502">
            <v>1979</v>
          </cell>
          <cell r="E502" t="str">
            <v>NM</v>
          </cell>
          <cell r="F502">
            <v>4111</v>
          </cell>
          <cell r="G502">
            <v>4359000</v>
          </cell>
        </row>
        <row r="503">
          <cell r="B503">
            <v>1979</v>
          </cell>
          <cell r="E503" t="str">
            <v>NY</v>
          </cell>
          <cell r="F503">
            <v>45362</v>
          </cell>
          <cell r="G503">
            <v>50645000</v>
          </cell>
        </row>
        <row r="504">
          <cell r="B504">
            <v>1979</v>
          </cell>
          <cell r="E504" t="str">
            <v>NC</v>
          </cell>
          <cell r="F504">
            <v>15570</v>
          </cell>
          <cell r="G504">
            <v>14436000</v>
          </cell>
        </row>
        <row r="505">
          <cell r="B505">
            <v>1979</v>
          </cell>
          <cell r="E505" t="str">
            <v>ND</v>
          </cell>
          <cell r="F505">
            <v>2395</v>
          </cell>
          <cell r="G505">
            <v>2710000</v>
          </cell>
        </row>
        <row r="506">
          <cell r="B506">
            <v>1979</v>
          </cell>
          <cell r="E506" t="str">
            <v>OH</v>
          </cell>
          <cell r="F506">
            <v>21532</v>
          </cell>
          <cell r="G506">
            <v>24751000</v>
          </cell>
        </row>
        <row r="507">
          <cell r="B507">
            <v>1979</v>
          </cell>
          <cell r="E507" t="str">
            <v>OK</v>
          </cell>
          <cell r="F507">
            <v>8484</v>
          </cell>
          <cell r="G507">
            <v>7490000</v>
          </cell>
        </row>
        <row r="508">
          <cell r="B508">
            <v>1979</v>
          </cell>
          <cell r="E508" t="str">
            <v>OR</v>
          </cell>
          <cell r="F508">
            <v>7027</v>
          </cell>
          <cell r="G508">
            <v>9306000</v>
          </cell>
        </row>
        <row r="509">
          <cell r="B509">
            <v>1979</v>
          </cell>
          <cell r="E509" t="str">
            <v>PA</v>
          </cell>
          <cell r="F509">
            <v>29064</v>
          </cell>
          <cell r="G509">
            <v>32989000</v>
          </cell>
        </row>
        <row r="510">
          <cell r="B510">
            <v>1979</v>
          </cell>
          <cell r="E510" t="str">
            <v>RI</v>
          </cell>
          <cell r="F510">
            <v>2106</v>
          </cell>
          <cell r="G510">
            <v>2205000</v>
          </cell>
        </row>
        <row r="511">
          <cell r="B511">
            <v>1979</v>
          </cell>
          <cell r="E511" t="str">
            <v>SC</v>
          </cell>
          <cell r="F511">
            <v>6975</v>
          </cell>
          <cell r="G511">
            <v>5347000</v>
          </cell>
        </row>
        <row r="512">
          <cell r="B512">
            <v>1979</v>
          </cell>
          <cell r="E512" t="str">
            <v>SD</v>
          </cell>
          <cell r="F512">
            <v>2834</v>
          </cell>
          <cell r="G512">
            <v>2987000</v>
          </cell>
        </row>
        <row r="513">
          <cell r="B513">
            <v>1979</v>
          </cell>
          <cell r="E513" t="str">
            <v>TN</v>
          </cell>
          <cell r="F513">
            <v>12660</v>
          </cell>
          <cell r="G513">
            <v>10356000</v>
          </cell>
        </row>
        <row r="514">
          <cell r="B514">
            <v>1979</v>
          </cell>
          <cell r="E514" t="str">
            <v>TX</v>
          </cell>
          <cell r="F514">
            <v>29603</v>
          </cell>
          <cell r="G514">
            <v>32966000</v>
          </cell>
        </row>
        <row r="515">
          <cell r="B515">
            <v>1979</v>
          </cell>
          <cell r="E515" t="str">
            <v>UT</v>
          </cell>
          <cell r="F515">
            <v>3091</v>
          </cell>
          <cell r="G515">
            <v>4152000</v>
          </cell>
        </row>
        <row r="516">
          <cell r="B516">
            <v>1979</v>
          </cell>
          <cell r="E516" t="str">
            <v>VT</v>
          </cell>
          <cell r="F516">
            <v>1888</v>
          </cell>
          <cell r="G516">
            <v>1917000</v>
          </cell>
        </row>
        <row r="517">
          <cell r="B517">
            <v>1979</v>
          </cell>
          <cell r="E517" t="str">
            <v>VA</v>
          </cell>
          <cell r="F517">
            <v>15478</v>
          </cell>
          <cell r="G517">
            <v>15235000</v>
          </cell>
        </row>
        <row r="518">
          <cell r="B518">
            <v>1979</v>
          </cell>
          <cell r="E518" t="str">
            <v>WA</v>
          </cell>
          <cell r="F518">
            <v>10445</v>
          </cell>
          <cell r="G518">
            <v>16300000</v>
          </cell>
        </row>
        <row r="519">
          <cell r="B519">
            <v>1979</v>
          </cell>
          <cell r="E519" t="str">
            <v>WV</v>
          </cell>
          <cell r="F519">
            <v>8862</v>
          </cell>
          <cell r="G519">
            <v>7745000</v>
          </cell>
        </row>
        <row r="520">
          <cell r="B520">
            <v>1979</v>
          </cell>
          <cell r="E520" t="str">
            <v>WI</v>
          </cell>
          <cell r="F520">
            <v>11938</v>
          </cell>
          <cell r="G520">
            <v>14855000</v>
          </cell>
        </row>
        <row r="521">
          <cell r="B521">
            <v>1979</v>
          </cell>
          <cell r="E521" t="str">
            <v>WY</v>
          </cell>
          <cell r="F521">
            <v>2253</v>
          </cell>
          <cell r="G521">
            <v>2885000</v>
          </cell>
        </row>
        <row r="522">
          <cell r="B522">
            <v>1980</v>
          </cell>
          <cell r="E522" t="str">
            <v>US</v>
          </cell>
          <cell r="F522">
            <v>532815</v>
          </cell>
          <cell r="G522">
            <v>660332000</v>
          </cell>
        </row>
        <row r="523">
          <cell r="B523">
            <v>1980</v>
          </cell>
          <cell r="E523" t="str">
            <v>AL</v>
          </cell>
          <cell r="F523">
            <v>11743</v>
          </cell>
          <cell r="G523">
            <v>11331000</v>
          </cell>
        </row>
        <row r="524">
          <cell r="B524">
            <v>1980</v>
          </cell>
          <cell r="E524" t="str">
            <v>AK</v>
          </cell>
          <cell r="F524">
            <v>2832</v>
          </cell>
          <cell r="G524">
            <v>5773000</v>
          </cell>
        </row>
        <row r="525">
          <cell r="B525">
            <v>1980</v>
          </cell>
          <cell r="E525" t="str">
            <v>AZ</v>
          </cell>
          <cell r="F525">
            <v>5936</v>
          </cell>
          <cell r="G525">
            <v>7701000</v>
          </cell>
        </row>
        <row r="526">
          <cell r="B526">
            <v>1980</v>
          </cell>
          <cell r="E526" t="str">
            <v>AR</v>
          </cell>
          <cell r="F526">
            <v>7653</v>
          </cell>
          <cell r="G526">
            <v>7201000</v>
          </cell>
        </row>
        <row r="527">
          <cell r="B527">
            <v>1980</v>
          </cell>
          <cell r="E527" t="str">
            <v>CA</v>
          </cell>
          <cell r="F527">
            <v>33607</v>
          </cell>
          <cell r="G527">
            <v>60523000</v>
          </cell>
        </row>
        <row r="528">
          <cell r="B528">
            <v>1980</v>
          </cell>
          <cell r="E528" t="str">
            <v>CO</v>
          </cell>
          <cell r="F528">
            <v>7618</v>
          </cell>
          <cell r="G528">
            <v>10563000</v>
          </cell>
        </row>
        <row r="529">
          <cell r="B529">
            <v>1980</v>
          </cell>
          <cell r="E529" t="str">
            <v>CT</v>
          </cell>
          <cell r="F529">
            <v>8086</v>
          </cell>
          <cell r="G529">
            <v>10011000</v>
          </cell>
        </row>
        <row r="530">
          <cell r="B530">
            <v>1980</v>
          </cell>
          <cell r="E530" t="str">
            <v>DE</v>
          </cell>
          <cell r="F530">
            <v>1679</v>
          </cell>
          <cell r="G530">
            <v>2152000</v>
          </cell>
        </row>
        <row r="531">
          <cell r="B531">
            <v>1980</v>
          </cell>
          <cell r="E531" t="str">
            <v>DC</v>
          </cell>
          <cell r="F531">
            <v>985</v>
          </cell>
          <cell r="G531">
            <v>1655000</v>
          </cell>
        </row>
        <row r="532">
          <cell r="B532">
            <v>1980</v>
          </cell>
          <cell r="E532" t="str">
            <v>FL</v>
          </cell>
          <cell r="F532">
            <v>17887</v>
          </cell>
          <cell r="G532">
            <v>18226000</v>
          </cell>
        </row>
        <row r="533">
          <cell r="B533">
            <v>1980</v>
          </cell>
          <cell r="E533" t="str">
            <v>GA</v>
          </cell>
          <cell r="F533">
            <v>13576</v>
          </cell>
          <cell r="G533">
            <v>13596000</v>
          </cell>
        </row>
        <row r="534">
          <cell r="B534">
            <v>1980</v>
          </cell>
          <cell r="E534" t="str">
            <v>HI</v>
          </cell>
          <cell r="F534">
            <v>1878</v>
          </cell>
          <cell r="G534">
            <v>2576000</v>
          </cell>
        </row>
        <row r="535">
          <cell r="B535">
            <v>1980</v>
          </cell>
          <cell r="E535" t="str">
            <v>ID</v>
          </cell>
          <cell r="F535">
            <v>2928</v>
          </cell>
          <cell r="G535">
            <v>3860000</v>
          </cell>
        </row>
        <row r="536">
          <cell r="B536">
            <v>1980</v>
          </cell>
          <cell r="E536" t="str">
            <v>IL</v>
          </cell>
          <cell r="F536">
            <v>19436</v>
          </cell>
          <cell r="G536">
            <v>26308000</v>
          </cell>
        </row>
        <row r="537">
          <cell r="B537">
            <v>1980</v>
          </cell>
          <cell r="E537" t="str">
            <v>IN</v>
          </cell>
          <cell r="F537">
            <v>11225</v>
          </cell>
          <cell r="G537">
            <v>11573000</v>
          </cell>
        </row>
        <row r="538">
          <cell r="B538">
            <v>1980</v>
          </cell>
          <cell r="E538" t="str">
            <v>IA</v>
          </cell>
          <cell r="F538">
            <v>9322</v>
          </cell>
          <cell r="G538">
            <v>11930000</v>
          </cell>
        </row>
        <row r="539">
          <cell r="B539">
            <v>1980</v>
          </cell>
          <cell r="E539" t="str">
            <v>KS</v>
          </cell>
          <cell r="F539">
            <v>8947</v>
          </cell>
          <cell r="G539">
            <v>9901000</v>
          </cell>
        </row>
        <row r="540">
          <cell r="B540">
            <v>1980</v>
          </cell>
          <cell r="E540" t="str">
            <v>KY</v>
          </cell>
          <cell r="F540">
            <v>9698</v>
          </cell>
          <cell r="G540">
            <v>11061000</v>
          </cell>
        </row>
        <row r="541">
          <cell r="B541">
            <v>1980</v>
          </cell>
          <cell r="E541" t="str">
            <v>LA</v>
          </cell>
          <cell r="F541">
            <v>13314</v>
          </cell>
          <cell r="G541">
            <v>14583000</v>
          </cell>
        </row>
        <row r="542">
          <cell r="B542">
            <v>1980</v>
          </cell>
          <cell r="E542" t="str">
            <v>ME</v>
          </cell>
          <cell r="F542">
            <v>4166</v>
          </cell>
          <cell r="G542">
            <v>4763000</v>
          </cell>
        </row>
        <row r="543">
          <cell r="B543">
            <v>1980</v>
          </cell>
          <cell r="E543" t="str">
            <v>MD</v>
          </cell>
          <cell r="F543">
            <v>9250</v>
          </cell>
          <cell r="G543">
            <v>11309000</v>
          </cell>
        </row>
        <row r="544">
          <cell r="B544">
            <v>1980</v>
          </cell>
          <cell r="E544" t="str">
            <v>MA</v>
          </cell>
          <cell r="F544">
            <v>12707</v>
          </cell>
          <cell r="G544">
            <v>15756000</v>
          </cell>
        </row>
        <row r="545">
          <cell r="B545">
            <v>1980</v>
          </cell>
          <cell r="E545" t="str">
            <v>MI</v>
          </cell>
          <cell r="F545">
            <v>15746</v>
          </cell>
          <cell r="G545">
            <v>24343000</v>
          </cell>
        </row>
        <row r="546">
          <cell r="B546">
            <v>1980</v>
          </cell>
          <cell r="E546" t="str">
            <v>MN</v>
          </cell>
          <cell r="F546">
            <v>11423</v>
          </cell>
          <cell r="G546">
            <v>17212000</v>
          </cell>
        </row>
        <row r="547">
          <cell r="B547">
            <v>1980</v>
          </cell>
          <cell r="E547" t="str">
            <v>MS</v>
          </cell>
          <cell r="F547">
            <v>8899</v>
          </cell>
          <cell r="G547">
            <v>7182000</v>
          </cell>
        </row>
        <row r="548">
          <cell r="B548">
            <v>1980</v>
          </cell>
          <cell r="E548" t="str">
            <v>MO</v>
          </cell>
          <cell r="F548">
            <v>11772</v>
          </cell>
          <cell r="G548">
            <v>13427000</v>
          </cell>
        </row>
        <row r="549">
          <cell r="B549">
            <v>1980</v>
          </cell>
          <cell r="E549" t="str">
            <v>MT</v>
          </cell>
          <cell r="F549">
            <v>3479</v>
          </cell>
          <cell r="G549">
            <v>4699000</v>
          </cell>
        </row>
        <row r="550">
          <cell r="B550">
            <v>1980</v>
          </cell>
          <cell r="E550" t="str">
            <v>NE</v>
          </cell>
          <cell r="F550">
            <v>5713</v>
          </cell>
          <cell r="G550">
            <v>6405000</v>
          </cell>
        </row>
        <row r="551">
          <cell r="B551">
            <v>1980</v>
          </cell>
          <cell r="E551" t="str">
            <v>NV</v>
          </cell>
          <cell r="F551">
            <v>1926</v>
          </cell>
          <cell r="G551">
            <v>2826000</v>
          </cell>
        </row>
        <row r="552">
          <cell r="B552">
            <v>1980</v>
          </cell>
          <cell r="E552" t="str">
            <v>NH</v>
          </cell>
          <cell r="F552">
            <v>3305</v>
          </cell>
          <cell r="G552">
            <v>4911000</v>
          </cell>
        </row>
        <row r="553">
          <cell r="B553">
            <v>1980</v>
          </cell>
          <cell r="E553" t="str">
            <v>NJ</v>
          </cell>
          <cell r="F553">
            <v>19209</v>
          </cell>
          <cell r="G553">
            <v>24905000</v>
          </cell>
        </row>
        <row r="554">
          <cell r="B554">
            <v>1980</v>
          </cell>
          <cell r="E554" t="str">
            <v>NM</v>
          </cell>
          <cell r="F554">
            <v>3781</v>
          </cell>
          <cell r="G554">
            <v>4640000</v>
          </cell>
        </row>
        <row r="555">
          <cell r="B555">
            <v>1980</v>
          </cell>
          <cell r="E555" t="str">
            <v>NY</v>
          </cell>
          <cell r="F555">
            <v>45393</v>
          </cell>
          <cell r="G555">
            <v>55581000</v>
          </cell>
        </row>
        <row r="556">
          <cell r="B556">
            <v>1980</v>
          </cell>
          <cell r="E556" t="str">
            <v>NC</v>
          </cell>
          <cell r="F556">
            <v>14838</v>
          </cell>
          <cell r="G556">
            <v>16201000</v>
          </cell>
        </row>
        <row r="557">
          <cell r="B557">
            <v>1980</v>
          </cell>
          <cell r="E557" t="str">
            <v>ND</v>
          </cell>
          <cell r="F557">
            <v>2339</v>
          </cell>
          <cell r="G557">
            <v>2800000</v>
          </cell>
        </row>
        <row r="558">
          <cell r="B558">
            <v>1980</v>
          </cell>
          <cell r="E558" t="str">
            <v>OH</v>
          </cell>
          <cell r="F558">
            <v>20750</v>
          </cell>
          <cell r="G558">
            <v>25494000</v>
          </cell>
        </row>
        <row r="559">
          <cell r="B559">
            <v>1980</v>
          </cell>
          <cell r="E559" t="str">
            <v>OK</v>
          </cell>
          <cell r="F559">
            <v>8583</v>
          </cell>
          <cell r="G559">
            <v>8465000</v>
          </cell>
        </row>
        <row r="560">
          <cell r="B560">
            <v>1980</v>
          </cell>
          <cell r="E560" t="str">
            <v>OR</v>
          </cell>
          <cell r="F560">
            <v>6988</v>
          </cell>
          <cell r="G560">
            <v>10012000</v>
          </cell>
        </row>
        <row r="561">
          <cell r="B561">
            <v>1980</v>
          </cell>
          <cell r="E561" t="str">
            <v>PA</v>
          </cell>
          <cell r="F561">
            <v>28157</v>
          </cell>
          <cell r="G561">
            <v>33414000</v>
          </cell>
        </row>
        <row r="562">
          <cell r="B562">
            <v>1980</v>
          </cell>
          <cell r="E562" t="str">
            <v>RI</v>
          </cell>
          <cell r="F562">
            <v>1833</v>
          </cell>
          <cell r="G562">
            <v>2091000</v>
          </cell>
        </row>
        <row r="563">
          <cell r="B563">
            <v>1980</v>
          </cell>
          <cell r="E563" t="str">
            <v>SC</v>
          </cell>
          <cell r="F563">
            <v>6749</v>
          </cell>
          <cell r="G563">
            <v>6456000</v>
          </cell>
        </row>
        <row r="564">
          <cell r="B564">
            <v>1980</v>
          </cell>
          <cell r="E564" t="str">
            <v>SD</v>
          </cell>
          <cell r="F564">
            <v>2704</v>
          </cell>
          <cell r="G564">
            <v>3081000</v>
          </cell>
        </row>
        <row r="565">
          <cell r="B565">
            <v>1980</v>
          </cell>
          <cell r="E565" t="str">
            <v>TN</v>
          </cell>
          <cell r="F565">
            <v>12106</v>
          </cell>
          <cell r="G565">
            <v>11302000</v>
          </cell>
        </row>
        <row r="566">
          <cell r="B566">
            <v>1980</v>
          </cell>
          <cell r="E566" t="str">
            <v>TX</v>
          </cell>
          <cell r="F566">
            <v>28899</v>
          </cell>
          <cell r="G566">
            <v>34135000</v>
          </cell>
        </row>
        <row r="567">
          <cell r="B567">
            <v>1980</v>
          </cell>
          <cell r="E567" t="str">
            <v>UT</v>
          </cell>
          <cell r="F567">
            <v>3090</v>
          </cell>
          <cell r="G567">
            <v>4614000</v>
          </cell>
        </row>
        <row r="568">
          <cell r="B568">
            <v>1980</v>
          </cell>
          <cell r="E568" t="str">
            <v>VT</v>
          </cell>
          <cell r="F568">
            <v>1849</v>
          </cell>
          <cell r="G568">
            <v>2311000</v>
          </cell>
        </row>
        <row r="569">
          <cell r="B569">
            <v>1980</v>
          </cell>
          <cell r="E569" t="str">
            <v>VA</v>
          </cell>
          <cell r="F569">
            <v>15097</v>
          </cell>
          <cell r="G569">
            <v>16106000</v>
          </cell>
        </row>
        <row r="570">
          <cell r="B570">
            <v>1980</v>
          </cell>
          <cell r="E570" t="str">
            <v>WA</v>
          </cell>
          <cell r="F570">
            <v>10651</v>
          </cell>
          <cell r="G570">
            <v>17399000</v>
          </cell>
        </row>
        <row r="571">
          <cell r="B571">
            <v>1980</v>
          </cell>
          <cell r="E571" t="str">
            <v>WV</v>
          </cell>
          <cell r="F571">
            <v>9125</v>
          </cell>
          <cell r="G571">
            <v>8908000</v>
          </cell>
        </row>
        <row r="572">
          <cell r="B572">
            <v>1980</v>
          </cell>
          <cell r="E572" t="str">
            <v>WI</v>
          </cell>
          <cell r="F572">
            <v>11586</v>
          </cell>
          <cell r="G572">
            <v>15925000</v>
          </cell>
        </row>
        <row r="573">
          <cell r="B573">
            <v>1980</v>
          </cell>
          <cell r="E573" t="str">
            <v>WY</v>
          </cell>
          <cell r="F573">
            <v>2352</v>
          </cell>
          <cell r="G573">
            <v>3111000</v>
          </cell>
        </row>
        <row r="574">
          <cell r="B574">
            <v>1981</v>
          </cell>
          <cell r="E574" t="str">
            <v>US</v>
          </cell>
          <cell r="F574">
            <v>509565</v>
          </cell>
          <cell r="G574">
            <v>686668000</v>
          </cell>
        </row>
        <row r="575">
          <cell r="B575">
            <v>1981</v>
          </cell>
          <cell r="E575" t="str">
            <v>AL</v>
          </cell>
          <cell r="F575">
            <v>10673</v>
          </cell>
          <cell r="G575">
            <v>11261000</v>
          </cell>
        </row>
        <row r="576">
          <cell r="B576">
            <v>1981</v>
          </cell>
          <cell r="E576" t="str">
            <v>AK</v>
          </cell>
          <cell r="F576">
            <v>3213</v>
          </cell>
          <cell r="G576">
            <v>7239000</v>
          </cell>
        </row>
        <row r="577">
          <cell r="B577">
            <v>1981</v>
          </cell>
          <cell r="E577" t="str">
            <v>AZ</v>
          </cell>
          <cell r="F577">
            <v>5842</v>
          </cell>
          <cell r="G577">
            <v>7942000</v>
          </cell>
        </row>
        <row r="578">
          <cell r="B578">
            <v>1981</v>
          </cell>
          <cell r="E578" t="str">
            <v>AR</v>
          </cell>
          <cell r="F578">
            <v>6796</v>
          </cell>
          <cell r="G578">
            <v>7331000</v>
          </cell>
        </row>
        <row r="579">
          <cell r="B579">
            <v>1981</v>
          </cell>
          <cell r="E579" t="str">
            <v>CA</v>
          </cell>
          <cell r="F579">
            <v>31437</v>
          </cell>
          <cell r="G579">
            <v>59285000</v>
          </cell>
        </row>
        <row r="580">
          <cell r="B580">
            <v>1981</v>
          </cell>
          <cell r="E580" t="str">
            <v>CO</v>
          </cell>
          <cell r="F580">
            <v>7392</v>
          </cell>
          <cell r="G580">
            <v>11440000</v>
          </cell>
        </row>
        <row r="581">
          <cell r="B581">
            <v>1981</v>
          </cell>
          <cell r="E581" t="str">
            <v>CT</v>
          </cell>
          <cell r="F581">
            <v>7747</v>
          </cell>
          <cell r="G581">
            <v>10198000</v>
          </cell>
        </row>
        <row r="582">
          <cell r="B582">
            <v>1981</v>
          </cell>
          <cell r="E582" t="str">
            <v>DE</v>
          </cell>
          <cell r="F582">
            <v>1680</v>
          </cell>
          <cell r="G582">
            <v>1462000</v>
          </cell>
        </row>
        <row r="583">
          <cell r="B583">
            <v>1981</v>
          </cell>
          <cell r="E583" t="str">
            <v>DC</v>
          </cell>
          <cell r="F583">
            <v>870</v>
          </cell>
          <cell r="G583">
            <v>1640000</v>
          </cell>
        </row>
        <row r="584">
          <cell r="B584">
            <v>1981</v>
          </cell>
          <cell r="E584" t="str">
            <v>FL</v>
          </cell>
          <cell r="F584">
            <v>18195</v>
          </cell>
          <cell r="G584">
            <v>20435000</v>
          </cell>
        </row>
        <row r="585">
          <cell r="B585">
            <v>1981</v>
          </cell>
          <cell r="E585" t="str">
            <v>GA</v>
          </cell>
          <cell r="F585">
            <v>13068</v>
          </cell>
          <cell r="G585">
            <v>14292000</v>
          </cell>
        </row>
        <row r="586">
          <cell r="B586">
            <v>1981</v>
          </cell>
          <cell r="E586" t="str">
            <v>HI</v>
          </cell>
          <cell r="F586">
            <v>1775</v>
          </cell>
          <cell r="G586">
            <v>2641000</v>
          </cell>
        </row>
        <row r="587">
          <cell r="B587">
            <v>1981</v>
          </cell>
          <cell r="E587" t="str">
            <v>ID</v>
          </cell>
          <cell r="F587">
            <v>2935</v>
          </cell>
          <cell r="G587">
            <v>4080000</v>
          </cell>
        </row>
        <row r="588">
          <cell r="B588">
            <v>1981</v>
          </cell>
          <cell r="E588" t="str">
            <v>IL</v>
          </cell>
          <cell r="F588">
            <v>18278</v>
          </cell>
          <cell r="G588">
            <v>27326000</v>
          </cell>
        </row>
        <row r="589">
          <cell r="B589">
            <v>1981</v>
          </cell>
          <cell r="E589" t="str">
            <v>IN</v>
          </cell>
          <cell r="F589">
            <v>10348</v>
          </cell>
          <cell r="G589">
            <v>11758000</v>
          </cell>
        </row>
        <row r="590">
          <cell r="B590">
            <v>1981</v>
          </cell>
          <cell r="E590" t="str">
            <v>IA</v>
          </cell>
          <cell r="F590">
            <v>8965</v>
          </cell>
          <cell r="G590">
            <v>12275000</v>
          </cell>
        </row>
        <row r="591">
          <cell r="B591">
            <v>1981</v>
          </cell>
          <cell r="E591" t="str">
            <v>KS</v>
          </cell>
          <cell r="F591">
            <v>8413</v>
          </cell>
          <cell r="G591">
            <v>10191000</v>
          </cell>
        </row>
        <row r="592">
          <cell r="B592">
            <v>1981</v>
          </cell>
          <cell r="E592" t="str">
            <v>KY</v>
          </cell>
          <cell r="F592">
            <v>9082</v>
          </cell>
          <cell r="G592">
            <v>10004000</v>
          </cell>
        </row>
        <row r="593">
          <cell r="B593">
            <v>1981</v>
          </cell>
          <cell r="E593" t="str">
            <v>LA</v>
          </cell>
          <cell r="F593">
            <v>13430</v>
          </cell>
          <cell r="G593">
            <v>16510000</v>
          </cell>
        </row>
        <row r="594">
          <cell r="B594">
            <v>1981</v>
          </cell>
          <cell r="E594" t="str">
            <v>ME</v>
          </cell>
          <cell r="F594">
            <v>4047</v>
          </cell>
          <cell r="G594">
            <v>4972000</v>
          </cell>
        </row>
        <row r="595">
          <cell r="B595">
            <v>1981</v>
          </cell>
          <cell r="E595" t="str">
            <v>MD</v>
          </cell>
          <cell r="F595">
            <v>9448</v>
          </cell>
          <cell r="G595">
            <v>12360000</v>
          </cell>
        </row>
        <row r="596">
          <cell r="B596">
            <v>1981</v>
          </cell>
          <cell r="E596" t="str">
            <v>MA</v>
          </cell>
          <cell r="F596">
            <v>12103</v>
          </cell>
          <cell r="G596">
            <v>15898000</v>
          </cell>
        </row>
        <row r="597">
          <cell r="B597">
            <v>1981</v>
          </cell>
          <cell r="E597" t="str">
            <v>MI</v>
          </cell>
          <cell r="F597">
            <v>14150</v>
          </cell>
          <cell r="G597">
            <v>23903000</v>
          </cell>
        </row>
        <row r="598">
          <cell r="B598">
            <v>1981</v>
          </cell>
          <cell r="E598" t="str">
            <v>MN</v>
          </cell>
          <cell r="F598">
            <v>10938</v>
          </cell>
          <cell r="G598">
            <v>18555000</v>
          </cell>
        </row>
        <row r="599">
          <cell r="B599">
            <v>1981</v>
          </cell>
          <cell r="E599" t="str">
            <v>MS</v>
          </cell>
          <cell r="F599">
            <v>8540</v>
          </cell>
          <cell r="G599">
            <v>7442000</v>
          </cell>
        </row>
        <row r="600">
          <cell r="B600">
            <v>1981</v>
          </cell>
          <cell r="E600" t="str">
            <v>MO</v>
          </cell>
          <cell r="F600">
            <v>11025</v>
          </cell>
          <cell r="G600">
            <v>13295000</v>
          </cell>
        </row>
        <row r="601">
          <cell r="B601">
            <v>1981</v>
          </cell>
          <cell r="E601" t="str">
            <v>MT</v>
          </cell>
          <cell r="F601">
            <v>3131</v>
          </cell>
          <cell r="G601">
            <v>4795000</v>
          </cell>
        </row>
        <row r="602">
          <cell r="B602">
            <v>1981</v>
          </cell>
          <cell r="E602" t="str">
            <v>NE</v>
          </cell>
          <cell r="F602">
            <v>5419</v>
          </cell>
          <cell r="G602">
            <v>6787000</v>
          </cell>
        </row>
        <row r="603">
          <cell r="B603">
            <v>1981</v>
          </cell>
          <cell r="E603" t="str">
            <v>NV</v>
          </cell>
          <cell r="F603">
            <v>1900</v>
          </cell>
          <cell r="G603">
            <v>3188000</v>
          </cell>
        </row>
        <row r="604">
          <cell r="B604">
            <v>1981</v>
          </cell>
          <cell r="E604" t="str">
            <v>NH</v>
          </cell>
          <cell r="F604">
            <v>3090</v>
          </cell>
          <cell r="G604">
            <v>3663000</v>
          </cell>
        </row>
        <row r="605">
          <cell r="B605">
            <v>1981</v>
          </cell>
          <cell r="E605" t="str">
            <v>NJ</v>
          </cell>
          <cell r="F605">
            <v>18770</v>
          </cell>
          <cell r="G605">
            <v>26954000</v>
          </cell>
        </row>
        <row r="606">
          <cell r="B606">
            <v>1981</v>
          </cell>
          <cell r="E606" t="str">
            <v>NM</v>
          </cell>
          <cell r="F606">
            <v>3840</v>
          </cell>
          <cell r="G606">
            <v>4778000</v>
          </cell>
        </row>
        <row r="607">
          <cell r="B607">
            <v>1981</v>
          </cell>
          <cell r="E607" t="str">
            <v>NY</v>
          </cell>
          <cell r="F607">
            <v>44395</v>
          </cell>
          <cell r="G607">
            <v>61108000</v>
          </cell>
        </row>
        <row r="608">
          <cell r="B608">
            <v>1981</v>
          </cell>
          <cell r="E608" t="str">
            <v>NC</v>
          </cell>
          <cell r="F608">
            <v>13893</v>
          </cell>
          <cell r="G608">
            <v>16604000</v>
          </cell>
        </row>
        <row r="609">
          <cell r="B609">
            <v>1981</v>
          </cell>
          <cell r="E609" t="str">
            <v>ND</v>
          </cell>
          <cell r="F609">
            <v>2061</v>
          </cell>
          <cell r="G609">
            <v>3129000</v>
          </cell>
        </row>
        <row r="610">
          <cell r="B610">
            <v>1981</v>
          </cell>
          <cell r="E610" t="str">
            <v>OH</v>
          </cell>
          <cell r="F610">
            <v>20521</v>
          </cell>
          <cell r="G610">
            <v>26803000</v>
          </cell>
        </row>
        <row r="611">
          <cell r="B611">
            <v>1981</v>
          </cell>
          <cell r="E611" t="str">
            <v>OK</v>
          </cell>
          <cell r="F611">
            <v>8308</v>
          </cell>
          <cell r="G611">
            <v>9199000</v>
          </cell>
        </row>
        <row r="612">
          <cell r="B612">
            <v>1981</v>
          </cell>
          <cell r="E612" t="str">
            <v>OR</v>
          </cell>
          <cell r="F612">
            <v>7026</v>
          </cell>
          <cell r="G612">
            <v>10398000</v>
          </cell>
        </row>
        <row r="613">
          <cell r="B613">
            <v>1981</v>
          </cell>
          <cell r="E613" t="str">
            <v>PA</v>
          </cell>
          <cell r="F613">
            <v>27096</v>
          </cell>
          <cell r="G613">
            <v>35037000</v>
          </cell>
        </row>
        <row r="614">
          <cell r="B614">
            <v>1981</v>
          </cell>
          <cell r="E614" t="str">
            <v>RI</v>
          </cell>
          <cell r="F614">
            <v>1737</v>
          </cell>
          <cell r="G614">
            <v>2164000</v>
          </cell>
        </row>
        <row r="615">
          <cell r="B615">
            <v>1981</v>
          </cell>
          <cell r="E615" t="str">
            <v>SC</v>
          </cell>
          <cell r="F615">
            <v>6196</v>
          </cell>
          <cell r="G615">
            <v>6490000</v>
          </cell>
        </row>
        <row r="616">
          <cell r="B616">
            <v>1981</v>
          </cell>
          <cell r="E616" t="str">
            <v>SD</v>
          </cell>
          <cell r="F616">
            <v>2618</v>
          </cell>
          <cell r="G616">
            <v>3194000</v>
          </cell>
        </row>
        <row r="617">
          <cell r="B617">
            <v>1981</v>
          </cell>
          <cell r="E617" t="str">
            <v>TN</v>
          </cell>
          <cell r="F617">
            <v>11326</v>
          </cell>
          <cell r="G617">
            <v>11426000</v>
          </cell>
        </row>
        <row r="618">
          <cell r="B618">
            <v>1981</v>
          </cell>
          <cell r="E618" t="str">
            <v>TX</v>
          </cell>
          <cell r="F618">
            <v>28474</v>
          </cell>
          <cell r="G618">
            <v>37939000</v>
          </cell>
        </row>
        <row r="619">
          <cell r="B619">
            <v>1981</v>
          </cell>
          <cell r="E619" t="str">
            <v>UT</v>
          </cell>
          <cell r="F619">
            <v>2877</v>
          </cell>
          <cell r="G619">
            <v>4399000</v>
          </cell>
        </row>
        <row r="620">
          <cell r="B620">
            <v>1981</v>
          </cell>
          <cell r="E620" t="str">
            <v>VT</v>
          </cell>
          <cell r="F620">
            <v>1814</v>
          </cell>
          <cell r="G620">
            <v>2262000</v>
          </cell>
        </row>
        <row r="621">
          <cell r="B621">
            <v>1981</v>
          </cell>
          <cell r="E621" t="str">
            <v>VA</v>
          </cell>
          <cell r="F621">
            <v>14113</v>
          </cell>
          <cell r="G621">
            <v>16935000</v>
          </cell>
        </row>
        <row r="622">
          <cell r="B622">
            <v>1981</v>
          </cell>
          <cell r="E622" t="str">
            <v>WA</v>
          </cell>
          <cell r="F622">
            <v>10149</v>
          </cell>
          <cell r="G622">
            <v>18280000</v>
          </cell>
        </row>
        <row r="623">
          <cell r="B623">
            <v>1981</v>
          </cell>
          <cell r="E623" t="str">
            <v>WV</v>
          </cell>
          <cell r="F623">
            <v>6800</v>
          </cell>
          <cell r="G623">
            <v>6328000</v>
          </cell>
        </row>
        <row r="624">
          <cell r="B624">
            <v>1981</v>
          </cell>
          <cell r="E624" t="str">
            <v>WI</v>
          </cell>
          <cell r="F624">
            <v>11193</v>
          </cell>
          <cell r="G624">
            <v>16868000</v>
          </cell>
        </row>
        <row r="625">
          <cell r="B625">
            <v>1981</v>
          </cell>
          <cell r="E625" t="str">
            <v>WY</v>
          </cell>
          <cell r="F625">
            <v>2428</v>
          </cell>
          <cell r="G625">
            <v>4183000</v>
          </cell>
        </row>
        <row r="626">
          <cell r="B626">
            <v>1982</v>
          </cell>
          <cell r="E626" t="str">
            <v>US</v>
          </cell>
          <cell r="F626">
            <v>509425</v>
          </cell>
          <cell r="G626">
            <v>742841604</v>
          </cell>
        </row>
        <row r="627">
          <cell r="B627">
            <v>1982</v>
          </cell>
          <cell r="E627" t="str">
            <v>AL</v>
          </cell>
          <cell r="F627">
            <v>10507</v>
          </cell>
          <cell r="G627">
            <v>12153786</v>
          </cell>
        </row>
        <row r="628">
          <cell r="B628">
            <v>1982</v>
          </cell>
          <cell r="E628" t="str">
            <v>AK</v>
          </cell>
          <cell r="F628">
            <v>3751</v>
          </cell>
          <cell r="G628">
            <v>8761922</v>
          </cell>
        </row>
        <row r="629">
          <cell r="B629">
            <v>1982</v>
          </cell>
          <cell r="E629" t="str">
            <v>AZ</v>
          </cell>
          <cell r="F629">
            <v>5517</v>
          </cell>
          <cell r="G629">
            <v>8973966</v>
          </cell>
        </row>
        <row r="630">
          <cell r="B630">
            <v>1982</v>
          </cell>
          <cell r="E630" t="str">
            <v>AR</v>
          </cell>
          <cell r="F630">
            <v>6536</v>
          </cell>
          <cell r="G630">
            <v>7645943</v>
          </cell>
        </row>
        <row r="631">
          <cell r="B631">
            <v>1982</v>
          </cell>
          <cell r="E631" t="str">
            <v>CA</v>
          </cell>
          <cell r="F631">
            <v>31599</v>
          </cell>
          <cell r="G631">
            <v>60823699</v>
          </cell>
        </row>
        <row r="632">
          <cell r="B632">
            <v>1982</v>
          </cell>
          <cell r="E632" t="str">
            <v>CO</v>
          </cell>
          <cell r="F632">
            <v>7339</v>
          </cell>
          <cell r="G632">
            <v>12426491</v>
          </cell>
        </row>
        <row r="633">
          <cell r="B633">
            <v>1982</v>
          </cell>
          <cell r="E633" t="str">
            <v>CT</v>
          </cell>
          <cell r="F633">
            <v>7506</v>
          </cell>
          <cell r="G633">
            <v>11113564</v>
          </cell>
        </row>
        <row r="634">
          <cell r="B634">
            <v>1982</v>
          </cell>
          <cell r="E634" t="str">
            <v>DE</v>
          </cell>
          <cell r="F634">
            <v>1627</v>
          </cell>
          <cell r="G634">
            <v>2412449</v>
          </cell>
        </row>
        <row r="635">
          <cell r="B635">
            <v>1982</v>
          </cell>
          <cell r="E635" t="str">
            <v>DC</v>
          </cell>
          <cell r="F635">
            <v>969</v>
          </cell>
          <cell r="G635">
            <v>1819681</v>
          </cell>
        </row>
        <row r="636">
          <cell r="B636">
            <v>1982</v>
          </cell>
          <cell r="E636" t="str">
            <v>FL</v>
          </cell>
          <cell r="F636">
            <v>19965</v>
          </cell>
          <cell r="G636">
            <v>25450968</v>
          </cell>
        </row>
        <row r="637">
          <cell r="B637">
            <v>1982</v>
          </cell>
          <cell r="E637" t="str">
            <v>GA</v>
          </cell>
          <cell r="F637">
            <v>13205</v>
          </cell>
          <cell r="G637">
            <v>15445356</v>
          </cell>
        </row>
        <row r="638">
          <cell r="B638">
            <v>1982</v>
          </cell>
          <cell r="E638" t="str">
            <v>HI</v>
          </cell>
          <cell r="F638">
            <v>1944</v>
          </cell>
          <cell r="G638">
            <v>3082000</v>
          </cell>
        </row>
        <row r="639">
          <cell r="B639">
            <v>1982</v>
          </cell>
          <cell r="E639" t="str">
            <v>ID</v>
          </cell>
          <cell r="F639">
            <v>2861</v>
          </cell>
          <cell r="G639">
            <v>4310089</v>
          </cell>
        </row>
        <row r="640">
          <cell r="B640">
            <v>1982</v>
          </cell>
          <cell r="E640" t="str">
            <v>IL</v>
          </cell>
          <cell r="F640">
            <v>18002</v>
          </cell>
          <cell r="G640">
            <v>32296950</v>
          </cell>
        </row>
        <row r="641">
          <cell r="B641">
            <v>1982</v>
          </cell>
          <cell r="E641" t="str">
            <v>IN</v>
          </cell>
          <cell r="F641">
            <v>10427</v>
          </cell>
          <cell r="G641">
            <v>12084946</v>
          </cell>
        </row>
        <row r="642">
          <cell r="B642">
            <v>1982</v>
          </cell>
          <cell r="E642" t="str">
            <v>IA</v>
          </cell>
          <cell r="F642">
            <v>8860</v>
          </cell>
          <cell r="G642">
            <v>12659313</v>
          </cell>
        </row>
        <row r="643">
          <cell r="B643">
            <v>1982</v>
          </cell>
          <cell r="E643" t="str">
            <v>KS</v>
          </cell>
          <cell r="F643">
            <v>8203</v>
          </cell>
          <cell r="G643">
            <v>10719677</v>
          </cell>
        </row>
        <row r="644">
          <cell r="B644">
            <v>1982</v>
          </cell>
          <cell r="E644" t="str">
            <v>KY</v>
          </cell>
          <cell r="F644">
            <v>8306</v>
          </cell>
          <cell r="G644">
            <v>9974714</v>
          </cell>
        </row>
        <row r="645">
          <cell r="B645">
            <v>1982</v>
          </cell>
          <cell r="E645" t="str">
            <v>LA</v>
          </cell>
          <cell r="F645">
            <v>13604</v>
          </cell>
          <cell r="G645">
            <v>17756817</v>
          </cell>
        </row>
        <row r="646">
          <cell r="B646">
            <v>1982</v>
          </cell>
          <cell r="E646" t="str">
            <v>ME</v>
          </cell>
          <cell r="F646">
            <v>4187</v>
          </cell>
          <cell r="G646">
            <v>5645525</v>
          </cell>
        </row>
        <row r="647">
          <cell r="B647">
            <v>1982</v>
          </cell>
          <cell r="E647" t="str">
            <v>MD</v>
          </cell>
          <cell r="F647">
            <v>9817</v>
          </cell>
          <cell r="G647">
            <v>14051865</v>
          </cell>
        </row>
        <row r="648">
          <cell r="B648">
            <v>1982</v>
          </cell>
          <cell r="E648" t="str">
            <v>MA</v>
          </cell>
          <cell r="F648">
            <v>11436</v>
          </cell>
          <cell r="G648">
            <v>15923011</v>
          </cell>
        </row>
        <row r="649">
          <cell r="B649">
            <v>1982</v>
          </cell>
          <cell r="E649" t="str">
            <v>MI</v>
          </cell>
          <cell r="F649">
            <v>13476</v>
          </cell>
          <cell r="G649">
            <v>24067385</v>
          </cell>
        </row>
        <row r="650">
          <cell r="B650">
            <v>1982</v>
          </cell>
          <cell r="E650" t="str">
            <v>MN</v>
          </cell>
          <cell r="F650">
            <v>12670</v>
          </cell>
          <cell r="G650">
            <v>22874227</v>
          </cell>
        </row>
        <row r="651">
          <cell r="B651">
            <v>1982</v>
          </cell>
          <cell r="E651" t="str">
            <v>MS</v>
          </cell>
          <cell r="F651">
            <v>7891</v>
          </cell>
          <cell r="G651">
            <v>7102748</v>
          </cell>
        </row>
        <row r="652">
          <cell r="B652">
            <v>1982</v>
          </cell>
          <cell r="E652" t="str">
            <v>MO</v>
          </cell>
          <cell r="F652">
            <v>10929</v>
          </cell>
          <cell r="G652">
            <v>13986682</v>
          </cell>
        </row>
        <row r="653">
          <cell r="B653">
            <v>1982</v>
          </cell>
          <cell r="E653" t="str">
            <v>MT</v>
          </cell>
          <cell r="F653">
            <v>3044</v>
          </cell>
          <cell r="G653">
            <v>5055032</v>
          </cell>
        </row>
        <row r="654">
          <cell r="B654">
            <v>1982</v>
          </cell>
          <cell r="E654" t="str">
            <v>NE</v>
          </cell>
          <cell r="F654">
            <v>5338</v>
          </cell>
          <cell r="G654">
            <v>7030425</v>
          </cell>
        </row>
        <row r="655">
          <cell r="B655">
            <v>1982</v>
          </cell>
          <cell r="E655" t="str">
            <v>NV</v>
          </cell>
          <cell r="F655">
            <v>1978</v>
          </cell>
          <cell r="G655">
            <v>3690746</v>
          </cell>
        </row>
        <row r="656">
          <cell r="B656">
            <v>1982</v>
          </cell>
          <cell r="E656" t="str">
            <v>NH</v>
          </cell>
          <cell r="F656">
            <v>3069</v>
          </cell>
          <cell r="G656">
            <v>3857042</v>
          </cell>
        </row>
        <row r="657">
          <cell r="B657">
            <v>1982</v>
          </cell>
          <cell r="E657" t="str">
            <v>NJ</v>
          </cell>
          <cell r="F657">
            <v>18745</v>
          </cell>
          <cell r="G657">
            <v>29569846</v>
          </cell>
        </row>
        <row r="658">
          <cell r="B658">
            <v>1982</v>
          </cell>
          <cell r="E658" t="str">
            <v>NM</v>
          </cell>
          <cell r="F658">
            <v>3821</v>
          </cell>
          <cell r="G658">
            <v>4899908</v>
          </cell>
        </row>
        <row r="659">
          <cell r="B659">
            <v>1982</v>
          </cell>
          <cell r="E659" t="str">
            <v>NY</v>
          </cell>
          <cell r="F659">
            <v>42888</v>
          </cell>
          <cell r="G659">
            <v>63353236</v>
          </cell>
        </row>
        <row r="660">
          <cell r="B660">
            <v>1982</v>
          </cell>
          <cell r="E660" t="str">
            <v>NC</v>
          </cell>
          <cell r="F660">
            <v>13227</v>
          </cell>
          <cell r="G660">
            <v>16012084</v>
          </cell>
        </row>
        <row r="661">
          <cell r="B661">
            <v>1982</v>
          </cell>
          <cell r="E661" t="str">
            <v>ND</v>
          </cell>
          <cell r="F661">
            <v>1830</v>
          </cell>
          <cell r="G661">
            <v>2757912</v>
          </cell>
        </row>
        <row r="662">
          <cell r="B662">
            <v>1982</v>
          </cell>
          <cell r="E662" t="str">
            <v>OH</v>
          </cell>
          <cell r="F662">
            <v>21590</v>
          </cell>
          <cell r="G662">
            <v>31980719</v>
          </cell>
        </row>
        <row r="663">
          <cell r="B663">
            <v>1982</v>
          </cell>
          <cell r="E663" t="str">
            <v>OK</v>
          </cell>
          <cell r="F663">
            <v>8907</v>
          </cell>
          <cell r="G663">
            <v>10822085</v>
          </cell>
        </row>
        <row r="664">
          <cell r="B664">
            <v>1982</v>
          </cell>
          <cell r="E664" t="str">
            <v>OR</v>
          </cell>
          <cell r="F664">
            <v>6895</v>
          </cell>
          <cell r="G664">
            <v>11006282</v>
          </cell>
        </row>
        <row r="665">
          <cell r="B665">
            <v>1982</v>
          </cell>
          <cell r="E665" t="str">
            <v>PA</v>
          </cell>
          <cell r="F665">
            <v>26186</v>
          </cell>
          <cell r="G665">
            <v>37328191</v>
          </cell>
        </row>
        <row r="666">
          <cell r="B666">
            <v>1982</v>
          </cell>
          <cell r="E666" t="str">
            <v>RI</v>
          </cell>
          <cell r="F666">
            <v>1664</v>
          </cell>
          <cell r="G666">
            <v>2426291</v>
          </cell>
        </row>
        <row r="667">
          <cell r="B667">
            <v>1982</v>
          </cell>
          <cell r="E667" t="str">
            <v>SC</v>
          </cell>
          <cell r="F667">
            <v>6327</v>
          </cell>
          <cell r="G667">
            <v>6703555</v>
          </cell>
        </row>
        <row r="668">
          <cell r="B668">
            <v>1982</v>
          </cell>
          <cell r="E668" t="str">
            <v>SD</v>
          </cell>
          <cell r="F668">
            <v>2504</v>
          </cell>
          <cell r="G668">
            <v>3267513</v>
          </cell>
        </row>
        <row r="669">
          <cell r="B669">
            <v>1982</v>
          </cell>
          <cell r="E669" t="str">
            <v>TN</v>
          </cell>
          <cell r="F669">
            <v>12021</v>
          </cell>
          <cell r="G669">
            <v>13018845</v>
          </cell>
        </row>
        <row r="670">
          <cell r="B670">
            <v>1982</v>
          </cell>
          <cell r="E670" t="str">
            <v>TX</v>
          </cell>
          <cell r="F670">
            <v>30715</v>
          </cell>
          <cell r="G670">
            <v>44075438</v>
          </cell>
        </row>
        <row r="671">
          <cell r="B671">
            <v>1982</v>
          </cell>
          <cell r="E671" t="str">
            <v>UT</v>
          </cell>
          <cell r="F671">
            <v>2809</v>
          </cell>
          <cell r="G671">
            <v>4953544</v>
          </cell>
        </row>
        <row r="672">
          <cell r="B672">
            <v>1982</v>
          </cell>
          <cell r="E672" t="str">
            <v>VT</v>
          </cell>
          <cell r="F672">
            <v>1894</v>
          </cell>
          <cell r="G672">
            <v>2465732</v>
          </cell>
        </row>
        <row r="673">
          <cell r="B673">
            <v>1982</v>
          </cell>
          <cell r="E673" t="str">
            <v>VA</v>
          </cell>
          <cell r="F673">
            <v>13637</v>
          </cell>
          <cell r="G673">
            <v>17230744</v>
          </cell>
        </row>
        <row r="674">
          <cell r="B674">
            <v>1982</v>
          </cell>
          <cell r="E674" t="str">
            <v>WA</v>
          </cell>
          <cell r="F674">
            <v>9476</v>
          </cell>
          <cell r="G674">
            <v>17473872</v>
          </cell>
        </row>
        <row r="675">
          <cell r="B675">
            <v>1982</v>
          </cell>
          <cell r="E675" t="str">
            <v>WV</v>
          </cell>
          <cell r="F675">
            <v>6608</v>
          </cell>
          <cell r="G675">
            <v>7996587</v>
          </cell>
        </row>
        <row r="676">
          <cell r="B676">
            <v>1982</v>
          </cell>
          <cell r="E676" t="str">
            <v>WI</v>
          </cell>
          <cell r="F676">
            <v>10715</v>
          </cell>
          <cell r="G676">
            <v>17724616</v>
          </cell>
        </row>
        <row r="677">
          <cell r="B677">
            <v>1982</v>
          </cell>
          <cell r="E677" t="str">
            <v>WY</v>
          </cell>
          <cell r="F677">
            <v>2403</v>
          </cell>
          <cell r="G677">
            <v>4577585</v>
          </cell>
        </row>
        <row r="678">
          <cell r="B678">
            <v>1983</v>
          </cell>
          <cell r="E678" t="str">
            <v>US</v>
          </cell>
          <cell r="F678">
            <v>504878</v>
          </cell>
          <cell r="G678">
            <v>777154000</v>
          </cell>
        </row>
        <row r="679">
          <cell r="B679">
            <v>1983</v>
          </cell>
          <cell r="E679" t="str">
            <v>AL</v>
          </cell>
          <cell r="F679">
            <v>10564</v>
          </cell>
          <cell r="G679">
            <v>12731000</v>
          </cell>
        </row>
        <row r="680">
          <cell r="B680">
            <v>1983</v>
          </cell>
          <cell r="E680" t="str">
            <v>AK</v>
          </cell>
          <cell r="F680">
            <v>3825</v>
          </cell>
          <cell r="G680">
            <v>9342000</v>
          </cell>
        </row>
        <row r="681">
          <cell r="B681">
            <v>1983</v>
          </cell>
          <cell r="E681" t="str">
            <v>AZ</v>
          </cell>
          <cell r="F681">
            <v>5472</v>
          </cell>
          <cell r="G681">
            <v>9126000</v>
          </cell>
        </row>
        <row r="682">
          <cell r="B682">
            <v>1983</v>
          </cell>
          <cell r="E682" t="str">
            <v>AR</v>
          </cell>
          <cell r="F682">
            <v>6716</v>
          </cell>
          <cell r="G682">
            <v>8090000</v>
          </cell>
        </row>
        <row r="683">
          <cell r="B683">
            <v>1983</v>
          </cell>
          <cell r="E683" t="str">
            <v>CA</v>
          </cell>
          <cell r="F683">
            <v>32108</v>
          </cell>
          <cell r="G683">
            <v>63153000</v>
          </cell>
        </row>
        <row r="684">
          <cell r="B684">
            <v>1983</v>
          </cell>
          <cell r="E684" t="str">
            <v>CO</v>
          </cell>
          <cell r="F684">
            <v>7246</v>
          </cell>
          <cell r="G684">
            <v>12676000</v>
          </cell>
        </row>
        <row r="685">
          <cell r="B685">
            <v>1983</v>
          </cell>
          <cell r="E685" t="str">
            <v>CT</v>
          </cell>
          <cell r="F685">
            <v>7574</v>
          </cell>
          <cell r="G685">
            <v>14148000</v>
          </cell>
        </row>
        <row r="686">
          <cell r="B686">
            <v>1983</v>
          </cell>
          <cell r="E686" t="str">
            <v>DE</v>
          </cell>
          <cell r="F686">
            <v>1679</v>
          </cell>
          <cell r="G686">
            <v>2396000</v>
          </cell>
        </row>
        <row r="687">
          <cell r="B687">
            <v>1983</v>
          </cell>
          <cell r="E687" t="str">
            <v>DC</v>
          </cell>
          <cell r="F687">
            <v>1110</v>
          </cell>
          <cell r="G687">
            <v>2174000</v>
          </cell>
        </row>
        <row r="688">
          <cell r="B688">
            <v>1983</v>
          </cell>
          <cell r="E688" t="str">
            <v>FL</v>
          </cell>
          <cell r="F688">
            <v>19195</v>
          </cell>
          <cell r="G688">
            <v>25227000</v>
          </cell>
        </row>
        <row r="689">
          <cell r="B689">
            <v>1983</v>
          </cell>
          <cell r="E689" t="str">
            <v>GA</v>
          </cell>
          <cell r="F689">
            <v>12977</v>
          </cell>
          <cell r="G689">
            <v>15582000</v>
          </cell>
        </row>
        <row r="690">
          <cell r="B690">
            <v>1983</v>
          </cell>
          <cell r="E690" t="str">
            <v>HI</v>
          </cell>
          <cell r="F690">
            <v>1919</v>
          </cell>
          <cell r="G690">
            <v>3041000</v>
          </cell>
        </row>
        <row r="691">
          <cell r="B691">
            <v>1983</v>
          </cell>
          <cell r="E691" t="str">
            <v>ID</v>
          </cell>
          <cell r="F691">
            <v>2963</v>
          </cell>
          <cell r="G691">
            <v>4511000</v>
          </cell>
        </row>
        <row r="692">
          <cell r="B692">
            <v>1983</v>
          </cell>
          <cell r="E692" t="str">
            <v>IL</v>
          </cell>
          <cell r="F692">
            <v>18486</v>
          </cell>
          <cell r="G692">
            <v>35025000</v>
          </cell>
        </row>
        <row r="693">
          <cell r="B693">
            <v>1983</v>
          </cell>
          <cell r="E693" t="str">
            <v>IN</v>
          </cell>
          <cell r="F693">
            <v>10262</v>
          </cell>
          <cell r="G693">
            <v>12865000</v>
          </cell>
        </row>
        <row r="694">
          <cell r="B694">
            <v>1983</v>
          </cell>
          <cell r="E694" t="str">
            <v>IA</v>
          </cell>
          <cell r="F694">
            <v>8800</v>
          </cell>
          <cell r="G694">
            <v>13068000</v>
          </cell>
        </row>
        <row r="695">
          <cell r="B695">
            <v>1983</v>
          </cell>
          <cell r="E695" t="str">
            <v>KS</v>
          </cell>
          <cell r="F695">
            <v>8319</v>
          </cell>
          <cell r="G695">
            <v>11301000</v>
          </cell>
        </row>
        <row r="696">
          <cell r="B696">
            <v>1983</v>
          </cell>
          <cell r="E696" t="str">
            <v>KY</v>
          </cell>
          <cell r="F696">
            <v>7653</v>
          </cell>
          <cell r="G696">
            <v>11221000</v>
          </cell>
        </row>
        <row r="697">
          <cell r="B697">
            <v>1983</v>
          </cell>
          <cell r="E697" t="str">
            <v>LA</v>
          </cell>
          <cell r="F697">
            <v>13250</v>
          </cell>
          <cell r="G697">
            <v>17652000</v>
          </cell>
        </row>
        <row r="698">
          <cell r="B698">
            <v>1983</v>
          </cell>
          <cell r="E698" t="str">
            <v>ME</v>
          </cell>
          <cell r="F698">
            <v>4050</v>
          </cell>
          <cell r="G698">
            <v>5715000</v>
          </cell>
        </row>
        <row r="699">
          <cell r="B699">
            <v>1983</v>
          </cell>
          <cell r="E699" t="str">
            <v>MD</v>
          </cell>
          <cell r="F699">
            <v>9895</v>
          </cell>
          <cell r="G699">
            <v>14889000</v>
          </cell>
        </row>
        <row r="700">
          <cell r="B700">
            <v>1983</v>
          </cell>
          <cell r="E700" t="str">
            <v>MA</v>
          </cell>
          <cell r="F700">
            <v>10476</v>
          </cell>
          <cell r="G700">
            <v>16596000</v>
          </cell>
        </row>
        <row r="701">
          <cell r="B701">
            <v>1983</v>
          </cell>
          <cell r="E701" t="str">
            <v>MI</v>
          </cell>
          <cell r="F701">
            <v>13563</v>
          </cell>
          <cell r="G701">
            <v>25607000</v>
          </cell>
        </row>
        <row r="702">
          <cell r="B702">
            <v>1983</v>
          </cell>
          <cell r="E702" t="str">
            <v>MN</v>
          </cell>
          <cell r="F702">
            <v>10867</v>
          </cell>
          <cell r="G702">
            <v>21546000</v>
          </cell>
        </row>
        <row r="703">
          <cell r="B703">
            <v>1983</v>
          </cell>
          <cell r="E703" t="str">
            <v>MS</v>
          </cell>
          <cell r="F703">
            <v>8093</v>
          </cell>
          <cell r="G703">
            <v>7811000</v>
          </cell>
        </row>
        <row r="704">
          <cell r="B704">
            <v>1983</v>
          </cell>
          <cell r="E704" t="str">
            <v>MO</v>
          </cell>
          <cell r="F704">
            <v>11093</v>
          </cell>
          <cell r="G704">
            <v>15315000</v>
          </cell>
        </row>
        <row r="705">
          <cell r="B705">
            <v>1983</v>
          </cell>
          <cell r="E705" t="str">
            <v>MT</v>
          </cell>
          <cell r="F705">
            <v>3077</v>
          </cell>
          <cell r="G705">
            <v>5371000</v>
          </cell>
        </row>
        <row r="706">
          <cell r="B706">
            <v>1983</v>
          </cell>
          <cell r="E706" t="str">
            <v>NE</v>
          </cell>
          <cell r="F706">
            <v>5570</v>
          </cell>
          <cell r="G706">
            <v>7499000</v>
          </cell>
        </row>
        <row r="707">
          <cell r="B707">
            <v>1983</v>
          </cell>
          <cell r="E707" t="str">
            <v>NV</v>
          </cell>
          <cell r="F707">
            <v>1946</v>
          </cell>
          <cell r="G707">
            <v>3589000</v>
          </cell>
        </row>
        <row r="708">
          <cell r="B708">
            <v>1983</v>
          </cell>
          <cell r="E708" t="str">
            <v>NH</v>
          </cell>
          <cell r="F708">
            <v>2998</v>
          </cell>
          <cell r="G708">
            <v>3816000</v>
          </cell>
        </row>
        <row r="709">
          <cell r="B709">
            <v>1983</v>
          </cell>
          <cell r="E709" t="str">
            <v>NJ</v>
          </cell>
          <cell r="F709">
            <v>18557</v>
          </cell>
          <cell r="G709">
            <v>30851000</v>
          </cell>
        </row>
        <row r="710">
          <cell r="B710">
            <v>1983</v>
          </cell>
          <cell r="E710" t="str">
            <v>NM</v>
          </cell>
          <cell r="F710">
            <v>4309</v>
          </cell>
          <cell r="G710">
            <v>6552000</v>
          </cell>
        </row>
        <row r="711">
          <cell r="B711">
            <v>1983</v>
          </cell>
          <cell r="E711" t="str">
            <v>NY</v>
          </cell>
          <cell r="F711">
            <v>43372</v>
          </cell>
          <cell r="G711">
            <v>69644000</v>
          </cell>
        </row>
        <row r="712">
          <cell r="B712">
            <v>1983</v>
          </cell>
          <cell r="E712" t="str">
            <v>NC</v>
          </cell>
          <cell r="F712">
            <v>13264</v>
          </cell>
          <cell r="G712">
            <v>16856000</v>
          </cell>
        </row>
        <row r="713">
          <cell r="B713">
            <v>1983</v>
          </cell>
          <cell r="E713" t="str">
            <v>ND</v>
          </cell>
          <cell r="F713">
            <v>2116</v>
          </cell>
          <cell r="G713">
            <v>3089000</v>
          </cell>
        </row>
        <row r="714">
          <cell r="B714">
            <v>1983</v>
          </cell>
          <cell r="E714" t="str">
            <v>OH</v>
          </cell>
          <cell r="F714">
            <v>20004</v>
          </cell>
          <cell r="G714">
            <v>30392000</v>
          </cell>
        </row>
        <row r="715">
          <cell r="B715">
            <v>1983</v>
          </cell>
          <cell r="E715" t="str">
            <v>OK</v>
          </cell>
          <cell r="F715">
            <v>8576</v>
          </cell>
          <cell r="G715">
            <v>10699000</v>
          </cell>
        </row>
        <row r="716">
          <cell r="B716">
            <v>1983</v>
          </cell>
          <cell r="E716" t="str">
            <v>OR</v>
          </cell>
          <cell r="F716">
            <v>6410</v>
          </cell>
          <cell r="G716">
            <v>10909000</v>
          </cell>
        </row>
        <row r="717">
          <cell r="B717">
            <v>1983</v>
          </cell>
          <cell r="E717" t="str">
            <v>PA</v>
          </cell>
          <cell r="F717">
            <v>25528</v>
          </cell>
          <cell r="G717">
            <v>37322000</v>
          </cell>
        </row>
        <row r="718">
          <cell r="B718">
            <v>1983</v>
          </cell>
          <cell r="E718" t="str">
            <v>RI</v>
          </cell>
          <cell r="F718">
            <v>1725</v>
          </cell>
          <cell r="G718">
            <v>2416000</v>
          </cell>
        </row>
        <row r="719">
          <cell r="B719">
            <v>1983</v>
          </cell>
          <cell r="E719" t="str">
            <v>SC</v>
          </cell>
          <cell r="F719">
            <v>6405</v>
          </cell>
          <cell r="G719">
            <v>6940000</v>
          </cell>
        </row>
        <row r="720">
          <cell r="B720">
            <v>1983</v>
          </cell>
          <cell r="E720" t="str">
            <v>SD</v>
          </cell>
          <cell r="F720">
            <v>2594</v>
          </cell>
          <cell r="G720">
            <v>3558000</v>
          </cell>
        </row>
        <row r="721">
          <cell r="B721">
            <v>1983</v>
          </cell>
          <cell r="E721" t="str">
            <v>TN</v>
          </cell>
          <cell r="F721">
            <v>11866</v>
          </cell>
          <cell r="G721">
            <v>13316000</v>
          </cell>
        </row>
        <row r="722">
          <cell r="B722">
            <v>1983</v>
          </cell>
          <cell r="E722" t="str">
            <v>TX</v>
          </cell>
          <cell r="F722">
            <v>30841</v>
          </cell>
          <cell r="G722">
            <v>46854000</v>
          </cell>
        </row>
        <row r="723">
          <cell r="B723">
            <v>1983</v>
          </cell>
          <cell r="E723" t="str">
            <v>UT</v>
          </cell>
          <cell r="F723">
            <v>2947</v>
          </cell>
          <cell r="G723">
            <v>5260000</v>
          </cell>
        </row>
        <row r="724">
          <cell r="B724">
            <v>1983</v>
          </cell>
          <cell r="E724" t="str">
            <v>VT</v>
          </cell>
          <cell r="F724">
            <v>1832</v>
          </cell>
          <cell r="G724">
            <v>2640000</v>
          </cell>
        </row>
        <row r="725">
          <cell r="B725">
            <v>1983</v>
          </cell>
          <cell r="E725" t="str">
            <v>VA</v>
          </cell>
          <cell r="F725">
            <v>13184</v>
          </cell>
          <cell r="G725">
            <v>16956000</v>
          </cell>
        </row>
        <row r="726">
          <cell r="B726">
            <v>1983</v>
          </cell>
          <cell r="E726" t="str">
            <v>WA</v>
          </cell>
          <cell r="F726">
            <v>9774</v>
          </cell>
          <cell r="G726">
            <v>20494000</v>
          </cell>
        </row>
        <row r="727">
          <cell r="B727">
            <v>1983</v>
          </cell>
          <cell r="E727" t="str">
            <v>WV</v>
          </cell>
          <cell r="F727">
            <v>6396</v>
          </cell>
          <cell r="G727">
            <v>7788000</v>
          </cell>
        </row>
        <row r="728">
          <cell r="B728">
            <v>1983</v>
          </cell>
          <cell r="E728" t="str">
            <v>WI</v>
          </cell>
          <cell r="F728">
            <v>10974</v>
          </cell>
          <cell r="G728">
            <v>18792000</v>
          </cell>
        </row>
        <row r="729">
          <cell r="B729">
            <v>1983</v>
          </cell>
          <cell r="E729" t="str">
            <v>WY</v>
          </cell>
          <cell r="F729">
            <v>2458</v>
          </cell>
          <cell r="G729">
            <v>4712000</v>
          </cell>
        </row>
        <row r="730">
          <cell r="B730">
            <v>1984</v>
          </cell>
          <cell r="E730" t="str">
            <v>US</v>
          </cell>
          <cell r="F730">
            <v>518379</v>
          </cell>
          <cell r="G730">
            <v>850454000</v>
          </cell>
        </row>
        <row r="731">
          <cell r="B731">
            <v>1984</v>
          </cell>
          <cell r="E731" t="str">
            <v>AL</v>
          </cell>
          <cell r="F731">
            <v>10674</v>
          </cell>
          <cell r="G731">
            <v>14097000</v>
          </cell>
        </row>
        <row r="732">
          <cell r="B732">
            <v>1984</v>
          </cell>
          <cell r="E732" t="str">
            <v>AK</v>
          </cell>
          <cell r="F732">
            <v>3836</v>
          </cell>
          <cell r="G732">
            <v>9611000</v>
          </cell>
        </row>
        <row r="733">
          <cell r="B733">
            <v>1984</v>
          </cell>
          <cell r="E733" t="str">
            <v>AZ</v>
          </cell>
          <cell r="F733">
            <v>5747</v>
          </cell>
          <cell r="G733">
            <v>10226000</v>
          </cell>
        </row>
        <row r="734">
          <cell r="B734">
            <v>1984</v>
          </cell>
          <cell r="E734" t="str">
            <v>AR</v>
          </cell>
          <cell r="F734">
            <v>6698</v>
          </cell>
          <cell r="G734">
            <v>8314000</v>
          </cell>
        </row>
        <row r="735">
          <cell r="B735">
            <v>1984</v>
          </cell>
          <cell r="E735" t="str">
            <v>CA</v>
          </cell>
          <cell r="F735">
            <v>34403</v>
          </cell>
          <cell r="G735">
            <v>77547000</v>
          </cell>
        </row>
        <row r="736">
          <cell r="B736">
            <v>1984</v>
          </cell>
          <cell r="E736" t="str">
            <v>CO</v>
          </cell>
          <cell r="F736">
            <v>7155</v>
          </cell>
          <cell r="G736">
            <v>13369000</v>
          </cell>
        </row>
        <row r="737">
          <cell r="B737">
            <v>1984</v>
          </cell>
          <cell r="E737" t="str">
            <v>CT</v>
          </cell>
          <cell r="F737">
            <v>7844</v>
          </cell>
          <cell r="G737">
            <v>14241000</v>
          </cell>
        </row>
        <row r="738">
          <cell r="B738">
            <v>1984</v>
          </cell>
          <cell r="E738" t="str">
            <v>DE</v>
          </cell>
          <cell r="F738">
            <v>1629</v>
          </cell>
          <cell r="G738">
            <v>2831000</v>
          </cell>
        </row>
        <row r="739">
          <cell r="B739">
            <v>1984</v>
          </cell>
          <cell r="E739" t="str">
            <v>DC</v>
          </cell>
          <cell r="F739">
            <v>1019</v>
          </cell>
          <cell r="G739">
            <v>2230000</v>
          </cell>
        </row>
        <row r="740">
          <cell r="B740">
            <v>1984</v>
          </cell>
          <cell r="E740" t="str">
            <v>FL</v>
          </cell>
          <cell r="F740">
            <v>20293</v>
          </cell>
          <cell r="G740">
            <v>30603000</v>
          </cell>
        </row>
        <row r="741">
          <cell r="B741">
            <v>1984</v>
          </cell>
          <cell r="E741" t="str">
            <v>GA</v>
          </cell>
          <cell r="F741">
            <v>13383</v>
          </cell>
          <cell r="G741">
            <v>16921000</v>
          </cell>
        </row>
        <row r="742">
          <cell r="B742">
            <v>1984</v>
          </cell>
          <cell r="E742" t="str">
            <v>HI</v>
          </cell>
          <cell r="F742">
            <v>1889</v>
          </cell>
          <cell r="G742">
            <v>3245000</v>
          </cell>
        </row>
        <row r="743">
          <cell r="B743">
            <v>1984</v>
          </cell>
          <cell r="E743" t="str">
            <v>ID</v>
          </cell>
          <cell r="F743">
            <v>3113</v>
          </cell>
          <cell r="G743">
            <v>4976000</v>
          </cell>
        </row>
        <row r="744">
          <cell r="B744">
            <v>1984</v>
          </cell>
          <cell r="E744" t="str">
            <v>IL</v>
          </cell>
          <cell r="F744">
            <v>19124</v>
          </cell>
          <cell r="G744">
            <v>36694000</v>
          </cell>
        </row>
        <row r="745">
          <cell r="B745">
            <v>1984</v>
          </cell>
          <cell r="E745" t="str">
            <v>IN</v>
          </cell>
          <cell r="F745">
            <v>10258</v>
          </cell>
          <cell r="G745">
            <v>13448000</v>
          </cell>
        </row>
        <row r="746">
          <cell r="B746">
            <v>1984</v>
          </cell>
          <cell r="E746" t="str">
            <v>IA</v>
          </cell>
          <cell r="F746">
            <v>8774</v>
          </cell>
          <cell r="G746">
            <v>13912000</v>
          </cell>
        </row>
        <row r="747">
          <cell r="B747">
            <v>1984</v>
          </cell>
          <cell r="E747" t="str">
            <v>KS</v>
          </cell>
          <cell r="F747">
            <v>8474</v>
          </cell>
          <cell r="G747">
            <v>12713000</v>
          </cell>
        </row>
        <row r="748">
          <cell r="B748">
            <v>1984</v>
          </cell>
          <cell r="E748" t="str">
            <v>KY</v>
          </cell>
          <cell r="F748">
            <v>9316</v>
          </cell>
          <cell r="G748">
            <v>12800000</v>
          </cell>
        </row>
        <row r="749">
          <cell r="B749">
            <v>1984</v>
          </cell>
          <cell r="E749" t="str">
            <v>LA</v>
          </cell>
          <cell r="F749">
            <v>12973</v>
          </cell>
          <cell r="G749">
            <v>17609000</v>
          </cell>
        </row>
        <row r="750">
          <cell r="B750">
            <v>1984</v>
          </cell>
          <cell r="E750" t="str">
            <v>ME</v>
          </cell>
          <cell r="F750">
            <v>4197</v>
          </cell>
          <cell r="G750">
            <v>6134000</v>
          </cell>
        </row>
        <row r="751">
          <cell r="B751">
            <v>1984</v>
          </cell>
          <cell r="E751" t="str">
            <v>MD</v>
          </cell>
          <cell r="F751">
            <v>9869</v>
          </cell>
          <cell r="G751">
            <v>16032000</v>
          </cell>
        </row>
        <row r="752">
          <cell r="B752">
            <v>1984</v>
          </cell>
          <cell r="E752" t="str">
            <v>MA</v>
          </cell>
          <cell r="F752">
            <v>10585</v>
          </cell>
          <cell r="G752">
            <v>18123000</v>
          </cell>
        </row>
        <row r="753">
          <cell r="B753">
            <v>1984</v>
          </cell>
          <cell r="E753" t="str">
            <v>MI</v>
          </cell>
          <cell r="F753">
            <v>13383</v>
          </cell>
          <cell r="G753">
            <v>26319000</v>
          </cell>
        </row>
        <row r="754">
          <cell r="B754">
            <v>1984</v>
          </cell>
          <cell r="E754" t="str">
            <v>MN</v>
          </cell>
          <cell r="F754">
            <v>11151</v>
          </cell>
          <cell r="G754">
            <v>22605000</v>
          </cell>
        </row>
        <row r="755">
          <cell r="B755">
            <v>1984</v>
          </cell>
          <cell r="E755" t="str">
            <v>MS</v>
          </cell>
          <cell r="F755">
            <v>7781</v>
          </cell>
          <cell r="G755">
            <v>7830000</v>
          </cell>
        </row>
        <row r="756">
          <cell r="B756">
            <v>1984</v>
          </cell>
          <cell r="E756" t="str">
            <v>MO</v>
          </cell>
          <cell r="F756">
            <v>11278</v>
          </cell>
          <cell r="G756">
            <v>16135000</v>
          </cell>
        </row>
        <row r="757">
          <cell r="B757">
            <v>1984</v>
          </cell>
          <cell r="E757" t="str">
            <v>MT</v>
          </cell>
          <cell r="F757">
            <v>3228</v>
          </cell>
          <cell r="G757">
            <v>5741000</v>
          </cell>
        </row>
        <row r="758">
          <cell r="B758">
            <v>1984</v>
          </cell>
          <cell r="E758" t="str">
            <v>NE</v>
          </cell>
          <cell r="F758">
            <v>5620</v>
          </cell>
          <cell r="G758">
            <v>7890000</v>
          </cell>
        </row>
        <row r="759">
          <cell r="B759">
            <v>1984</v>
          </cell>
          <cell r="E759" t="str">
            <v>NV</v>
          </cell>
          <cell r="F759">
            <v>1976</v>
          </cell>
          <cell r="G759">
            <v>3798000</v>
          </cell>
        </row>
        <row r="760">
          <cell r="B760">
            <v>1984</v>
          </cell>
          <cell r="E760" t="str">
            <v>NH</v>
          </cell>
          <cell r="F760">
            <v>3062</v>
          </cell>
          <cell r="G760">
            <v>4070000</v>
          </cell>
        </row>
        <row r="761">
          <cell r="B761">
            <v>1984</v>
          </cell>
          <cell r="E761" t="str">
            <v>NJ</v>
          </cell>
          <cell r="F761">
            <v>18487</v>
          </cell>
          <cell r="G761">
            <v>33234000</v>
          </cell>
        </row>
        <row r="762">
          <cell r="B762">
            <v>1984</v>
          </cell>
          <cell r="E762" t="str">
            <v>NM</v>
          </cell>
          <cell r="F762">
            <v>4176</v>
          </cell>
          <cell r="G762">
            <v>6609000</v>
          </cell>
        </row>
        <row r="763">
          <cell r="B763">
            <v>1984</v>
          </cell>
          <cell r="E763" t="str">
            <v>NY</v>
          </cell>
          <cell r="F763">
            <v>45100</v>
          </cell>
          <cell r="G763">
            <v>78720000</v>
          </cell>
        </row>
        <row r="764">
          <cell r="B764">
            <v>1984</v>
          </cell>
          <cell r="E764" t="str">
            <v>NC</v>
          </cell>
          <cell r="F764">
            <v>14018</v>
          </cell>
          <cell r="G764">
            <v>19139000</v>
          </cell>
        </row>
        <row r="765">
          <cell r="B765">
            <v>1984</v>
          </cell>
          <cell r="E765" t="str">
            <v>ND</v>
          </cell>
          <cell r="F765">
            <v>2158</v>
          </cell>
          <cell r="G765">
            <v>3323000</v>
          </cell>
        </row>
        <row r="766">
          <cell r="B766">
            <v>1984</v>
          </cell>
          <cell r="E766" t="str">
            <v>OH</v>
          </cell>
          <cell r="F766">
            <v>21525</v>
          </cell>
          <cell r="G766">
            <v>35115000</v>
          </cell>
        </row>
        <row r="767">
          <cell r="B767">
            <v>1984</v>
          </cell>
          <cell r="E767" t="str">
            <v>OK</v>
          </cell>
          <cell r="F767">
            <v>9222</v>
          </cell>
          <cell r="G767">
            <v>11701000</v>
          </cell>
        </row>
        <row r="768">
          <cell r="B768">
            <v>1984</v>
          </cell>
          <cell r="E768" t="str">
            <v>OR</v>
          </cell>
          <cell r="F768">
            <v>6266</v>
          </cell>
          <cell r="G768">
            <v>11060000</v>
          </cell>
        </row>
        <row r="769">
          <cell r="B769">
            <v>1984</v>
          </cell>
          <cell r="E769" t="str">
            <v>PA</v>
          </cell>
          <cell r="F769">
            <v>24464</v>
          </cell>
          <cell r="G769">
            <v>38699000</v>
          </cell>
        </row>
        <row r="770">
          <cell r="B770">
            <v>1984</v>
          </cell>
          <cell r="E770" t="str">
            <v>RI</v>
          </cell>
          <cell r="F770">
            <v>1866</v>
          </cell>
          <cell r="G770">
            <v>2855000</v>
          </cell>
        </row>
        <row r="771">
          <cell r="B771">
            <v>1984</v>
          </cell>
          <cell r="E771" t="str">
            <v>SC</v>
          </cell>
          <cell r="F771">
            <v>6584</v>
          </cell>
          <cell r="G771">
            <v>7763000</v>
          </cell>
        </row>
        <row r="772">
          <cell r="B772">
            <v>1984</v>
          </cell>
          <cell r="E772" t="str">
            <v>SD</v>
          </cell>
          <cell r="F772">
            <v>2619</v>
          </cell>
          <cell r="G772">
            <v>3647000</v>
          </cell>
        </row>
        <row r="773">
          <cell r="B773">
            <v>1984</v>
          </cell>
          <cell r="E773" t="str">
            <v>TN</v>
          </cell>
          <cell r="F773">
            <v>11601</v>
          </cell>
          <cell r="G773">
            <v>13719000</v>
          </cell>
        </row>
        <row r="774">
          <cell r="B774">
            <v>1984</v>
          </cell>
          <cell r="E774" t="str">
            <v>TX</v>
          </cell>
          <cell r="F774">
            <v>31673</v>
          </cell>
          <cell r="G774">
            <v>50579000</v>
          </cell>
        </row>
        <row r="775">
          <cell r="B775">
            <v>1984</v>
          </cell>
          <cell r="E775" t="str">
            <v>UT</v>
          </cell>
          <cell r="F775">
            <v>3127</v>
          </cell>
          <cell r="G775">
            <v>6012000</v>
          </cell>
        </row>
        <row r="776">
          <cell r="B776">
            <v>1984</v>
          </cell>
          <cell r="E776" t="str">
            <v>VT</v>
          </cell>
          <cell r="F776">
            <v>1974</v>
          </cell>
          <cell r="G776">
            <v>2925000</v>
          </cell>
        </row>
        <row r="777">
          <cell r="B777">
            <v>1984</v>
          </cell>
          <cell r="E777" t="str">
            <v>VA</v>
          </cell>
          <cell r="F777">
            <v>13353</v>
          </cell>
          <cell r="G777">
            <v>18535000</v>
          </cell>
        </row>
        <row r="778">
          <cell r="B778">
            <v>1984</v>
          </cell>
          <cell r="E778" t="str">
            <v>WA</v>
          </cell>
          <cell r="F778">
            <v>10514</v>
          </cell>
          <cell r="G778">
            <v>22392000</v>
          </cell>
        </row>
        <row r="779">
          <cell r="B779">
            <v>1984</v>
          </cell>
          <cell r="E779" t="str">
            <v>WV</v>
          </cell>
          <cell r="F779">
            <v>6569</v>
          </cell>
          <cell r="G779">
            <v>8737000</v>
          </cell>
        </row>
        <row r="780">
          <cell r="B780">
            <v>1984</v>
          </cell>
          <cell r="E780" t="str">
            <v>WI</v>
          </cell>
          <cell r="F780">
            <v>11793</v>
          </cell>
          <cell r="G780">
            <v>20592000</v>
          </cell>
        </row>
        <row r="781">
          <cell r="B781">
            <v>1984</v>
          </cell>
          <cell r="E781" t="str">
            <v>WY</v>
          </cell>
          <cell r="F781">
            <v>2558</v>
          </cell>
          <cell r="G781">
            <v>5008000</v>
          </cell>
        </row>
        <row r="782">
          <cell r="B782">
            <v>1985</v>
          </cell>
          <cell r="E782" t="str">
            <v>US</v>
          </cell>
          <cell r="F782">
            <v>527617</v>
          </cell>
          <cell r="G782">
            <v>908262000</v>
          </cell>
        </row>
        <row r="783">
          <cell r="B783">
            <v>1985</v>
          </cell>
          <cell r="E783" t="str">
            <v>AL</v>
          </cell>
          <cell r="F783">
            <v>10511</v>
          </cell>
          <cell r="G783">
            <v>14275000</v>
          </cell>
        </row>
        <row r="784">
          <cell r="B784">
            <v>1985</v>
          </cell>
          <cell r="E784" t="str">
            <v>AK</v>
          </cell>
          <cell r="F784">
            <v>3861</v>
          </cell>
          <cell r="G784">
            <v>10624000</v>
          </cell>
        </row>
        <row r="785">
          <cell r="B785">
            <v>1985</v>
          </cell>
          <cell r="E785" t="str">
            <v>AZ</v>
          </cell>
          <cell r="F785">
            <v>6335</v>
          </cell>
          <cell r="G785">
            <v>11889000</v>
          </cell>
        </row>
        <row r="786">
          <cell r="B786">
            <v>1985</v>
          </cell>
          <cell r="E786" t="str">
            <v>AR</v>
          </cell>
          <cell r="F786">
            <v>6899</v>
          </cell>
          <cell r="G786">
            <v>9512000</v>
          </cell>
        </row>
        <row r="787">
          <cell r="B787">
            <v>1985</v>
          </cell>
          <cell r="E787" t="str">
            <v>CA</v>
          </cell>
          <cell r="F787">
            <v>33031</v>
          </cell>
          <cell r="G787">
            <v>78684000</v>
          </cell>
        </row>
        <row r="788">
          <cell r="B788">
            <v>1985</v>
          </cell>
          <cell r="E788" t="str">
            <v>CO</v>
          </cell>
          <cell r="F788">
            <v>7579</v>
          </cell>
          <cell r="G788">
            <v>15309000</v>
          </cell>
        </row>
        <row r="789">
          <cell r="B789">
            <v>1985</v>
          </cell>
          <cell r="E789" t="str">
            <v>CT</v>
          </cell>
          <cell r="F789">
            <v>8119</v>
          </cell>
          <cell r="G789">
            <v>14120000</v>
          </cell>
        </row>
        <row r="790">
          <cell r="B790">
            <v>1985</v>
          </cell>
          <cell r="E790" t="str">
            <v>DE</v>
          </cell>
          <cell r="F790">
            <v>1794</v>
          </cell>
          <cell r="G790">
            <v>3077000</v>
          </cell>
        </row>
        <row r="791">
          <cell r="B791">
            <v>1985</v>
          </cell>
          <cell r="E791" t="str">
            <v>DC</v>
          </cell>
          <cell r="F791">
            <v>971</v>
          </cell>
          <cell r="G791">
            <v>2224000</v>
          </cell>
        </row>
        <row r="792">
          <cell r="B792">
            <v>1985</v>
          </cell>
          <cell r="E792" t="str">
            <v>FL</v>
          </cell>
          <cell r="F792">
            <v>20671</v>
          </cell>
          <cell r="G792">
            <v>33433000</v>
          </cell>
        </row>
        <row r="793">
          <cell r="B793">
            <v>1985</v>
          </cell>
          <cell r="E793" t="str">
            <v>GA</v>
          </cell>
          <cell r="F793">
            <v>13426</v>
          </cell>
          <cell r="G793">
            <v>17303000</v>
          </cell>
        </row>
        <row r="794">
          <cell r="B794">
            <v>1985</v>
          </cell>
          <cell r="E794" t="str">
            <v>HI</v>
          </cell>
          <cell r="F794">
            <v>1849</v>
          </cell>
          <cell r="G794">
            <v>3233000</v>
          </cell>
        </row>
        <row r="795">
          <cell r="B795">
            <v>1985</v>
          </cell>
          <cell r="E795" t="str">
            <v>ID</v>
          </cell>
          <cell r="F795">
            <v>3101</v>
          </cell>
          <cell r="G795">
            <v>5057000</v>
          </cell>
        </row>
        <row r="796">
          <cell r="B796">
            <v>1985</v>
          </cell>
          <cell r="E796" t="str">
            <v>IL</v>
          </cell>
          <cell r="F796">
            <v>20071</v>
          </cell>
          <cell r="G796">
            <v>40474000</v>
          </cell>
        </row>
        <row r="797">
          <cell r="B797">
            <v>1985</v>
          </cell>
          <cell r="E797" t="str">
            <v>IN</v>
          </cell>
          <cell r="F797">
            <v>10957</v>
          </cell>
          <cell r="G797">
            <v>14954000</v>
          </cell>
        </row>
        <row r="798">
          <cell r="B798">
            <v>1985</v>
          </cell>
          <cell r="E798" t="str">
            <v>IA</v>
          </cell>
          <cell r="F798">
            <v>8790</v>
          </cell>
          <cell r="G798">
            <v>14459000</v>
          </cell>
        </row>
        <row r="799">
          <cell r="B799">
            <v>1985</v>
          </cell>
          <cell r="E799" t="str">
            <v>KS</v>
          </cell>
          <cell r="F799">
            <v>8567</v>
          </cell>
          <cell r="G799">
            <v>13229000</v>
          </cell>
        </row>
        <row r="800">
          <cell r="B800">
            <v>1985</v>
          </cell>
          <cell r="E800" t="str">
            <v>KY</v>
          </cell>
          <cell r="F800">
            <v>9649</v>
          </cell>
          <cell r="G800">
            <v>13458000</v>
          </cell>
        </row>
        <row r="801">
          <cell r="B801">
            <v>1985</v>
          </cell>
          <cell r="E801" t="str">
            <v>LA</v>
          </cell>
          <cell r="F801">
            <v>12898</v>
          </cell>
          <cell r="G801">
            <v>17733000</v>
          </cell>
        </row>
        <row r="802">
          <cell r="B802">
            <v>1985</v>
          </cell>
          <cell r="E802" t="str">
            <v>ME</v>
          </cell>
          <cell r="F802">
            <v>4279</v>
          </cell>
          <cell r="G802">
            <v>6601000</v>
          </cell>
        </row>
        <row r="803">
          <cell r="B803">
            <v>1985</v>
          </cell>
          <cell r="E803" t="str">
            <v>MD</v>
          </cell>
          <cell r="F803">
            <v>10154</v>
          </cell>
          <cell r="G803">
            <v>18459000</v>
          </cell>
        </row>
        <row r="804">
          <cell r="B804">
            <v>1985</v>
          </cell>
          <cell r="E804" t="str">
            <v>MA</v>
          </cell>
          <cell r="F804">
            <v>10733</v>
          </cell>
          <cell r="G804">
            <v>20230000</v>
          </cell>
        </row>
        <row r="805">
          <cell r="B805">
            <v>1985</v>
          </cell>
          <cell r="E805" t="str">
            <v>MI</v>
          </cell>
          <cell r="F805">
            <v>13898</v>
          </cell>
          <cell r="G805">
            <v>27994000</v>
          </cell>
        </row>
        <row r="806">
          <cell r="B806">
            <v>1985</v>
          </cell>
          <cell r="E806" t="str">
            <v>MN</v>
          </cell>
          <cell r="F806">
            <v>11713</v>
          </cell>
          <cell r="G806">
            <v>24754000</v>
          </cell>
        </row>
        <row r="807">
          <cell r="B807">
            <v>1985</v>
          </cell>
          <cell r="E807" t="str">
            <v>MS</v>
          </cell>
          <cell r="F807">
            <v>7831</v>
          </cell>
          <cell r="G807">
            <v>8529000</v>
          </cell>
        </row>
        <row r="808">
          <cell r="B808">
            <v>1985</v>
          </cell>
          <cell r="E808" t="str">
            <v>MO</v>
          </cell>
          <cell r="F808">
            <v>11442</v>
          </cell>
          <cell r="G808">
            <v>18098000</v>
          </cell>
        </row>
        <row r="809">
          <cell r="B809">
            <v>1985</v>
          </cell>
          <cell r="E809" t="str">
            <v>MT</v>
          </cell>
          <cell r="F809">
            <v>3307</v>
          </cell>
          <cell r="G809">
            <v>6059000</v>
          </cell>
        </row>
        <row r="810">
          <cell r="B810">
            <v>1985</v>
          </cell>
          <cell r="E810" t="str">
            <v>NE</v>
          </cell>
          <cell r="F810">
            <v>5549</v>
          </cell>
          <cell r="G810">
            <v>8241000</v>
          </cell>
        </row>
        <row r="811">
          <cell r="B811">
            <v>1985</v>
          </cell>
          <cell r="E811" t="str">
            <v>NV</v>
          </cell>
          <cell r="F811">
            <v>2036</v>
          </cell>
          <cell r="G811">
            <v>4159000</v>
          </cell>
        </row>
        <row r="812">
          <cell r="B812">
            <v>1985</v>
          </cell>
          <cell r="E812" t="str">
            <v>NH</v>
          </cell>
          <cell r="F812">
            <v>3200</v>
          </cell>
          <cell r="G812">
            <v>4528000</v>
          </cell>
        </row>
        <row r="813">
          <cell r="B813">
            <v>1985</v>
          </cell>
          <cell r="E813" t="str">
            <v>NJ</v>
          </cell>
          <cell r="F813">
            <v>18522</v>
          </cell>
          <cell r="G813">
            <v>35206000</v>
          </cell>
        </row>
        <row r="814">
          <cell r="B814">
            <v>1985</v>
          </cell>
          <cell r="E814" t="str">
            <v>NM</v>
          </cell>
          <cell r="F814">
            <v>4271</v>
          </cell>
          <cell r="G814">
            <v>6847000</v>
          </cell>
        </row>
        <row r="815">
          <cell r="B815">
            <v>1985</v>
          </cell>
          <cell r="E815" t="str">
            <v>NY</v>
          </cell>
          <cell r="F815">
            <v>46299</v>
          </cell>
          <cell r="G815">
            <v>85241000</v>
          </cell>
        </row>
        <row r="816">
          <cell r="B816">
            <v>1985</v>
          </cell>
          <cell r="E816" t="str">
            <v>NC</v>
          </cell>
          <cell r="F816">
            <v>14452</v>
          </cell>
          <cell r="G816">
            <v>21069000</v>
          </cell>
        </row>
        <row r="817">
          <cell r="B817">
            <v>1985</v>
          </cell>
          <cell r="E817" t="str">
            <v>ND</v>
          </cell>
          <cell r="F817">
            <v>2079</v>
          </cell>
          <cell r="G817">
            <v>3361000</v>
          </cell>
        </row>
        <row r="818">
          <cell r="B818">
            <v>1985</v>
          </cell>
          <cell r="E818" t="str">
            <v>OH</v>
          </cell>
          <cell r="F818">
            <v>21119</v>
          </cell>
          <cell r="G818">
            <v>35391000</v>
          </cell>
        </row>
        <row r="819">
          <cell r="B819">
            <v>1985</v>
          </cell>
          <cell r="E819" t="str">
            <v>OK</v>
          </cell>
          <cell r="F819">
            <v>9372</v>
          </cell>
          <cell r="G819">
            <v>12564000</v>
          </cell>
        </row>
        <row r="820">
          <cell r="B820">
            <v>1985</v>
          </cell>
          <cell r="E820" t="str">
            <v>OR</v>
          </cell>
          <cell r="F820">
            <v>6461</v>
          </cell>
          <cell r="G820">
            <v>11755000</v>
          </cell>
        </row>
        <row r="821">
          <cell r="B821">
            <v>1985</v>
          </cell>
          <cell r="E821" t="str">
            <v>PA</v>
          </cell>
          <cell r="F821">
            <v>24488</v>
          </cell>
          <cell r="G821">
            <v>39871000</v>
          </cell>
        </row>
        <row r="822">
          <cell r="B822">
            <v>1985</v>
          </cell>
          <cell r="E822" t="str">
            <v>RI</v>
          </cell>
          <cell r="F822">
            <v>1798</v>
          </cell>
          <cell r="G822">
            <v>2994000</v>
          </cell>
        </row>
        <row r="823">
          <cell r="B823">
            <v>1985</v>
          </cell>
          <cell r="E823" t="str">
            <v>SC</v>
          </cell>
          <cell r="F823">
            <v>6807</v>
          </cell>
          <cell r="G823">
            <v>8305000</v>
          </cell>
        </row>
        <row r="824">
          <cell r="B824">
            <v>1985</v>
          </cell>
          <cell r="E824" t="str">
            <v>SD</v>
          </cell>
          <cell r="F824">
            <v>2649</v>
          </cell>
          <cell r="G824">
            <v>3857000</v>
          </cell>
        </row>
        <row r="825">
          <cell r="B825">
            <v>1985</v>
          </cell>
          <cell r="E825" t="str">
            <v>TN</v>
          </cell>
          <cell r="F825">
            <v>11460</v>
          </cell>
          <cell r="G825">
            <v>14565000</v>
          </cell>
        </row>
        <row r="826">
          <cell r="B826">
            <v>1985</v>
          </cell>
          <cell r="E826" t="str">
            <v>TX</v>
          </cell>
          <cell r="F826">
            <v>33757</v>
          </cell>
          <cell r="G826">
            <v>57190000</v>
          </cell>
        </row>
        <row r="827">
          <cell r="B827">
            <v>1985</v>
          </cell>
          <cell r="E827" t="str">
            <v>UT</v>
          </cell>
          <cell r="F827">
            <v>3141</v>
          </cell>
          <cell r="G827">
            <v>6175000</v>
          </cell>
        </row>
        <row r="828">
          <cell r="B828">
            <v>1985</v>
          </cell>
          <cell r="E828" t="str">
            <v>VT</v>
          </cell>
          <cell r="F828">
            <v>2309</v>
          </cell>
          <cell r="G828">
            <v>3068000</v>
          </cell>
        </row>
        <row r="829">
          <cell r="B829">
            <v>1985</v>
          </cell>
          <cell r="E829" t="str">
            <v>VA</v>
          </cell>
          <cell r="F829">
            <v>13952</v>
          </cell>
          <cell r="G829">
            <v>20615000</v>
          </cell>
        </row>
        <row r="830">
          <cell r="B830">
            <v>1985</v>
          </cell>
          <cell r="E830" t="str">
            <v>WA</v>
          </cell>
          <cell r="F830">
            <v>10881</v>
          </cell>
          <cell r="G830">
            <v>24601000</v>
          </cell>
        </row>
        <row r="831">
          <cell r="B831">
            <v>1985</v>
          </cell>
          <cell r="E831" t="str">
            <v>WV</v>
          </cell>
          <cell r="F831">
            <v>6438</v>
          </cell>
          <cell r="G831">
            <v>8671000</v>
          </cell>
        </row>
        <row r="832">
          <cell r="B832">
            <v>1985</v>
          </cell>
          <cell r="E832" t="str">
            <v>WI</v>
          </cell>
          <cell r="F832">
            <v>11544</v>
          </cell>
          <cell r="G832">
            <v>21026000</v>
          </cell>
        </row>
        <row r="833">
          <cell r="B833">
            <v>1985</v>
          </cell>
          <cell r="E833" t="str">
            <v>WY</v>
          </cell>
          <cell r="F833">
            <v>2597</v>
          </cell>
          <cell r="G833">
            <v>5165000</v>
          </cell>
        </row>
        <row r="834">
          <cell r="B834">
            <v>1986</v>
          </cell>
          <cell r="E834" t="str">
            <v>US</v>
          </cell>
          <cell r="F834">
            <v>534073</v>
          </cell>
          <cell r="G834">
            <v>955607000</v>
          </cell>
        </row>
        <row r="835">
          <cell r="B835">
            <v>1986</v>
          </cell>
          <cell r="E835" t="str">
            <v>AL</v>
          </cell>
          <cell r="F835">
            <v>11084</v>
          </cell>
          <cell r="G835">
            <v>15164000</v>
          </cell>
        </row>
        <row r="836">
          <cell r="B836">
            <v>1986</v>
          </cell>
          <cell r="E836" t="str">
            <v>AK</v>
          </cell>
          <cell r="F836">
            <v>3508</v>
          </cell>
          <cell r="G836">
            <v>12344000</v>
          </cell>
        </row>
        <row r="837">
          <cell r="B837">
            <v>1986</v>
          </cell>
          <cell r="E837" t="str">
            <v>AZ</v>
          </cell>
          <cell r="F837">
            <v>6299</v>
          </cell>
          <cell r="G837">
            <v>12572000</v>
          </cell>
        </row>
        <row r="838">
          <cell r="B838">
            <v>1986</v>
          </cell>
          <cell r="E838" t="str">
            <v>AR</v>
          </cell>
          <cell r="F838">
            <v>7005</v>
          </cell>
          <cell r="G838">
            <v>9928000</v>
          </cell>
        </row>
        <row r="839">
          <cell r="B839">
            <v>1986</v>
          </cell>
          <cell r="E839" t="str">
            <v>CA</v>
          </cell>
          <cell r="F839">
            <v>33810</v>
          </cell>
          <cell r="G839">
            <v>86969000</v>
          </cell>
        </row>
        <row r="840">
          <cell r="B840">
            <v>1986</v>
          </cell>
          <cell r="E840" t="str">
            <v>CO</v>
          </cell>
          <cell r="F840">
            <v>7645</v>
          </cell>
          <cell r="G840">
            <v>15578000</v>
          </cell>
        </row>
        <row r="841">
          <cell r="B841">
            <v>1986</v>
          </cell>
          <cell r="E841" t="str">
            <v>CT</v>
          </cell>
          <cell r="F841">
            <v>8096</v>
          </cell>
          <cell r="G841">
            <v>16086000</v>
          </cell>
        </row>
        <row r="842">
          <cell r="B842">
            <v>1986</v>
          </cell>
          <cell r="E842" t="str">
            <v>DE</v>
          </cell>
          <cell r="F842">
            <v>1757</v>
          </cell>
          <cell r="G842">
            <v>3149000</v>
          </cell>
        </row>
        <row r="843">
          <cell r="B843">
            <v>1986</v>
          </cell>
          <cell r="E843" t="str">
            <v>DC</v>
          </cell>
          <cell r="F843">
            <v>1005</v>
          </cell>
          <cell r="G843">
            <v>2518000</v>
          </cell>
        </row>
        <row r="844">
          <cell r="B844">
            <v>1986</v>
          </cell>
          <cell r="E844" t="str">
            <v>FL</v>
          </cell>
          <cell r="F844">
            <v>21572</v>
          </cell>
          <cell r="G844">
            <v>35721000</v>
          </cell>
        </row>
        <row r="845">
          <cell r="B845">
            <v>1986</v>
          </cell>
          <cell r="E845" t="str">
            <v>GA</v>
          </cell>
          <cell r="F845">
            <v>13389</v>
          </cell>
          <cell r="G845">
            <v>19393000</v>
          </cell>
        </row>
        <row r="846">
          <cell r="B846">
            <v>1986</v>
          </cell>
          <cell r="E846" t="str">
            <v>HI</v>
          </cell>
          <cell r="F846">
            <v>1797</v>
          </cell>
          <cell r="G846">
            <v>3315000</v>
          </cell>
        </row>
        <row r="847">
          <cell r="B847">
            <v>1986</v>
          </cell>
          <cell r="E847" t="str">
            <v>ID</v>
          </cell>
          <cell r="F847">
            <v>3218</v>
          </cell>
          <cell r="G847">
            <v>4915000</v>
          </cell>
        </row>
        <row r="848">
          <cell r="B848">
            <v>1986</v>
          </cell>
          <cell r="E848" t="str">
            <v>IL</v>
          </cell>
          <cell r="F848">
            <v>19699</v>
          </cell>
          <cell r="G848">
            <v>39660000</v>
          </cell>
        </row>
        <row r="849">
          <cell r="B849">
            <v>1986</v>
          </cell>
          <cell r="E849" t="str">
            <v>IN</v>
          </cell>
          <cell r="F849">
            <v>11180</v>
          </cell>
          <cell r="G849">
            <v>15783000</v>
          </cell>
        </row>
        <row r="850">
          <cell r="B850">
            <v>1986</v>
          </cell>
          <cell r="E850" t="str">
            <v>IA</v>
          </cell>
          <cell r="F850">
            <v>8966</v>
          </cell>
          <cell r="G850">
            <v>14911000</v>
          </cell>
        </row>
        <row r="851">
          <cell r="B851">
            <v>1986</v>
          </cell>
          <cell r="E851" t="str">
            <v>KS</v>
          </cell>
          <cell r="F851">
            <v>8590</v>
          </cell>
          <cell r="G851">
            <v>13614000</v>
          </cell>
        </row>
        <row r="852">
          <cell r="B852">
            <v>1986</v>
          </cell>
          <cell r="E852" t="str">
            <v>KY</v>
          </cell>
          <cell r="F852">
            <v>10090</v>
          </cell>
          <cell r="G852">
            <v>14444000</v>
          </cell>
        </row>
        <row r="853">
          <cell r="B853">
            <v>1986</v>
          </cell>
          <cell r="E853" t="str">
            <v>LA</v>
          </cell>
          <cell r="F853">
            <v>12196</v>
          </cell>
          <cell r="G853">
            <v>16709000</v>
          </cell>
        </row>
        <row r="854">
          <cell r="B854">
            <v>1986</v>
          </cell>
          <cell r="E854" t="str">
            <v>ME</v>
          </cell>
          <cell r="F854">
            <v>4304</v>
          </cell>
          <cell r="G854">
            <v>6684000</v>
          </cell>
        </row>
        <row r="855">
          <cell r="B855">
            <v>1986</v>
          </cell>
          <cell r="E855" t="str">
            <v>MD</v>
          </cell>
          <cell r="F855">
            <v>10557</v>
          </cell>
          <cell r="G855">
            <v>19056000</v>
          </cell>
        </row>
        <row r="856">
          <cell r="B856">
            <v>1986</v>
          </cell>
          <cell r="E856" t="str">
            <v>MA</v>
          </cell>
          <cell r="F856">
            <v>11194</v>
          </cell>
          <cell r="G856">
            <v>22309000</v>
          </cell>
        </row>
        <row r="857">
          <cell r="B857">
            <v>1986</v>
          </cell>
          <cell r="E857" t="str">
            <v>MI</v>
          </cell>
          <cell r="F857">
            <v>14368</v>
          </cell>
          <cell r="G857">
            <v>31071000</v>
          </cell>
        </row>
        <row r="858">
          <cell r="B858">
            <v>1986</v>
          </cell>
          <cell r="E858" t="str">
            <v>MN</v>
          </cell>
          <cell r="F858">
            <v>12163</v>
          </cell>
          <cell r="G858">
            <v>26314000</v>
          </cell>
        </row>
        <row r="859">
          <cell r="B859">
            <v>1986</v>
          </cell>
          <cell r="E859" t="str">
            <v>MS</v>
          </cell>
          <cell r="F859">
            <v>7613</v>
          </cell>
          <cell r="G859">
            <v>8288000</v>
          </cell>
        </row>
        <row r="860">
          <cell r="B860">
            <v>1986</v>
          </cell>
          <cell r="E860" t="str">
            <v>MO</v>
          </cell>
          <cell r="F860">
            <v>11506</v>
          </cell>
          <cell r="G860">
            <v>18977000</v>
          </cell>
        </row>
        <row r="861">
          <cell r="B861">
            <v>1986</v>
          </cell>
          <cell r="E861" t="str">
            <v>MT</v>
          </cell>
          <cell r="F861">
            <v>3224</v>
          </cell>
          <cell r="G861">
            <v>5986000</v>
          </cell>
        </row>
        <row r="862">
          <cell r="B862">
            <v>1986</v>
          </cell>
          <cell r="E862" t="str">
            <v>NE</v>
          </cell>
          <cell r="F862">
            <v>5699</v>
          </cell>
          <cell r="G862">
            <v>8669000</v>
          </cell>
        </row>
        <row r="863">
          <cell r="B863">
            <v>1986</v>
          </cell>
          <cell r="E863" t="str">
            <v>NV</v>
          </cell>
          <cell r="F863">
            <v>2117</v>
          </cell>
          <cell r="G863">
            <v>4439000</v>
          </cell>
        </row>
        <row r="864">
          <cell r="B864">
            <v>1986</v>
          </cell>
          <cell r="E864" t="str">
            <v>NH</v>
          </cell>
          <cell r="F864">
            <v>3170</v>
          </cell>
          <cell r="G864">
            <v>5071000</v>
          </cell>
        </row>
        <row r="865">
          <cell r="B865">
            <v>1986</v>
          </cell>
          <cell r="E865" t="str">
            <v>NJ</v>
          </cell>
          <cell r="F865">
            <v>18895</v>
          </cell>
          <cell r="G865">
            <v>38026000</v>
          </cell>
        </row>
        <row r="866">
          <cell r="B866">
            <v>1986</v>
          </cell>
          <cell r="E866" t="str">
            <v>NM</v>
          </cell>
          <cell r="F866">
            <v>4250</v>
          </cell>
          <cell r="G866">
            <v>7054000</v>
          </cell>
        </row>
        <row r="867">
          <cell r="B867">
            <v>1986</v>
          </cell>
          <cell r="E867" t="str">
            <v>NY</v>
          </cell>
          <cell r="F867">
            <v>46602</v>
          </cell>
          <cell r="G867">
            <v>90134000</v>
          </cell>
        </row>
        <row r="868">
          <cell r="B868">
            <v>1986</v>
          </cell>
          <cell r="E868" t="str">
            <v>NC</v>
          </cell>
          <cell r="F868">
            <v>14223</v>
          </cell>
          <cell r="G868">
            <v>21156000</v>
          </cell>
        </row>
        <row r="869">
          <cell r="B869">
            <v>1986</v>
          </cell>
          <cell r="E869" t="str">
            <v>ND</v>
          </cell>
          <cell r="F869">
            <v>2276</v>
          </cell>
          <cell r="G869">
            <v>3554000</v>
          </cell>
        </row>
        <row r="870">
          <cell r="B870">
            <v>1986</v>
          </cell>
          <cell r="E870" t="str">
            <v>OH</v>
          </cell>
          <cell r="F870">
            <v>21459</v>
          </cell>
          <cell r="G870">
            <v>37551000</v>
          </cell>
        </row>
        <row r="871">
          <cell r="B871">
            <v>1986</v>
          </cell>
          <cell r="E871" t="str">
            <v>OK</v>
          </cell>
          <cell r="F871">
            <v>9355</v>
          </cell>
          <cell r="G871">
            <v>12854000</v>
          </cell>
        </row>
        <row r="872">
          <cell r="B872">
            <v>1986</v>
          </cell>
          <cell r="E872" t="str">
            <v>OR</v>
          </cell>
          <cell r="F872">
            <v>6594</v>
          </cell>
          <cell r="G872">
            <v>12189000</v>
          </cell>
        </row>
        <row r="873">
          <cell r="B873">
            <v>1986</v>
          </cell>
          <cell r="E873" t="str">
            <v>PA</v>
          </cell>
          <cell r="F873">
            <v>24810</v>
          </cell>
          <cell r="G873">
            <v>41323000</v>
          </cell>
        </row>
        <row r="874">
          <cell r="B874">
            <v>1986</v>
          </cell>
          <cell r="E874" t="str">
            <v>RI</v>
          </cell>
          <cell r="F874">
            <v>1849</v>
          </cell>
          <cell r="G874">
            <v>3135000</v>
          </cell>
        </row>
        <row r="875">
          <cell r="B875">
            <v>1986</v>
          </cell>
          <cell r="E875" t="str">
            <v>SC</v>
          </cell>
          <cell r="F875">
            <v>6699</v>
          </cell>
          <cell r="G875">
            <v>8334000</v>
          </cell>
        </row>
        <row r="876">
          <cell r="B876">
            <v>1986</v>
          </cell>
          <cell r="E876" t="str">
            <v>SD</v>
          </cell>
          <cell r="F876">
            <v>2729</v>
          </cell>
          <cell r="G876">
            <v>3974000</v>
          </cell>
        </row>
        <row r="877">
          <cell r="B877">
            <v>1986</v>
          </cell>
          <cell r="E877" t="str">
            <v>TN</v>
          </cell>
          <cell r="F877">
            <v>12041</v>
          </cell>
          <cell r="G877">
            <v>15735000</v>
          </cell>
        </row>
        <row r="878">
          <cell r="B878">
            <v>1986</v>
          </cell>
          <cell r="E878" t="str">
            <v>TX</v>
          </cell>
          <cell r="F878">
            <v>33784</v>
          </cell>
          <cell r="G878">
            <v>57071000</v>
          </cell>
        </row>
        <row r="879">
          <cell r="B879">
            <v>1986</v>
          </cell>
          <cell r="E879" t="str">
            <v>UT</v>
          </cell>
          <cell r="F879">
            <v>3320</v>
          </cell>
          <cell r="G879">
            <v>5753000</v>
          </cell>
        </row>
        <row r="880">
          <cell r="B880">
            <v>1986</v>
          </cell>
          <cell r="E880" t="str">
            <v>VT</v>
          </cell>
          <cell r="F880">
            <v>2133</v>
          </cell>
          <cell r="G880">
            <v>3308000</v>
          </cell>
        </row>
        <row r="881">
          <cell r="B881">
            <v>1986</v>
          </cell>
          <cell r="E881" t="str">
            <v>VA</v>
          </cell>
          <cell r="F881">
            <v>14273</v>
          </cell>
          <cell r="G881">
            <v>22506000</v>
          </cell>
        </row>
        <row r="882">
          <cell r="B882">
            <v>1986</v>
          </cell>
          <cell r="E882" t="str">
            <v>WA</v>
          </cell>
          <cell r="F882">
            <v>10967</v>
          </cell>
          <cell r="G882">
            <v>25686000</v>
          </cell>
        </row>
        <row r="883">
          <cell r="B883">
            <v>1986</v>
          </cell>
          <cell r="E883" t="str">
            <v>WV</v>
          </cell>
          <cell r="F883">
            <v>6610</v>
          </cell>
          <cell r="G883">
            <v>9649000</v>
          </cell>
        </row>
        <row r="884">
          <cell r="B884">
            <v>1986</v>
          </cell>
          <cell r="E884" t="str">
            <v>WI</v>
          </cell>
          <cell r="F884">
            <v>11780</v>
          </cell>
          <cell r="G884">
            <v>21965000</v>
          </cell>
        </row>
        <row r="885">
          <cell r="B885">
            <v>1986</v>
          </cell>
          <cell r="E885" t="str">
            <v>WY</v>
          </cell>
          <cell r="F885">
            <v>2603</v>
          </cell>
          <cell r="G885">
            <v>4985000</v>
          </cell>
        </row>
        <row r="886">
          <cell r="B886">
            <v>1987</v>
          </cell>
          <cell r="E886" t="str">
            <v>US</v>
          </cell>
          <cell r="F886">
            <v>514056</v>
          </cell>
          <cell r="G886">
            <v>975521142</v>
          </cell>
        </row>
        <row r="887">
          <cell r="B887">
            <v>1987</v>
          </cell>
          <cell r="E887" t="str">
            <v>AL</v>
          </cell>
          <cell r="F887">
            <v>10465</v>
          </cell>
          <cell r="G887">
            <v>15247065</v>
          </cell>
        </row>
        <row r="888">
          <cell r="B888">
            <v>1987</v>
          </cell>
          <cell r="E888" t="str">
            <v>AK</v>
          </cell>
          <cell r="F888">
            <v>3413</v>
          </cell>
          <cell r="G888">
            <v>12021558</v>
          </cell>
        </row>
        <row r="889">
          <cell r="B889">
            <v>1987</v>
          </cell>
          <cell r="E889" t="str">
            <v>AZ</v>
          </cell>
          <cell r="F889">
            <v>4580</v>
          </cell>
          <cell r="G889">
            <v>8227711</v>
          </cell>
        </row>
        <row r="890">
          <cell r="B890">
            <v>1987</v>
          </cell>
          <cell r="E890" t="str">
            <v>AR</v>
          </cell>
          <cell r="F890">
            <v>6917</v>
          </cell>
          <cell r="G890">
            <v>10253626</v>
          </cell>
        </row>
        <row r="891">
          <cell r="B891">
            <v>1987</v>
          </cell>
          <cell r="E891" t="str">
            <v>CA</v>
          </cell>
          <cell r="F891">
            <v>35583</v>
          </cell>
          <cell r="G891">
            <v>95340625</v>
          </cell>
        </row>
        <row r="892">
          <cell r="B892">
            <v>1987</v>
          </cell>
          <cell r="E892" t="str">
            <v>CO</v>
          </cell>
          <cell r="F892">
            <v>7547</v>
          </cell>
          <cell r="G892">
            <v>16094361</v>
          </cell>
        </row>
        <row r="893">
          <cell r="B893">
            <v>1987</v>
          </cell>
          <cell r="E893" t="str">
            <v>CT</v>
          </cell>
          <cell r="F893">
            <v>7969</v>
          </cell>
          <cell r="G893">
            <v>16263856</v>
          </cell>
        </row>
        <row r="894">
          <cell r="B894">
            <v>1987</v>
          </cell>
          <cell r="E894" t="str">
            <v>DE</v>
          </cell>
          <cell r="F894">
            <v>1784</v>
          </cell>
          <cell r="G894">
            <v>3303028</v>
          </cell>
        </row>
        <row r="895">
          <cell r="B895">
            <v>1987</v>
          </cell>
          <cell r="E895" t="str">
            <v>DC</v>
          </cell>
          <cell r="F895">
            <v>1048</v>
          </cell>
          <cell r="G895">
            <v>2645174</v>
          </cell>
        </row>
        <row r="896">
          <cell r="B896">
            <v>1987</v>
          </cell>
          <cell r="E896" t="str">
            <v>FL</v>
          </cell>
          <cell r="F896">
            <v>22048</v>
          </cell>
          <cell r="G896">
            <v>36109244</v>
          </cell>
        </row>
        <row r="897">
          <cell r="B897">
            <v>1987</v>
          </cell>
          <cell r="E897" t="str">
            <v>GA</v>
          </cell>
          <cell r="F897">
            <v>12709</v>
          </cell>
          <cell r="G897">
            <v>19633603</v>
          </cell>
        </row>
        <row r="898">
          <cell r="B898">
            <v>1987</v>
          </cell>
          <cell r="E898" t="str">
            <v>HI</v>
          </cell>
          <cell r="F898">
            <v>1861</v>
          </cell>
          <cell r="G898">
            <v>3646344</v>
          </cell>
        </row>
        <row r="899">
          <cell r="B899">
            <v>1987</v>
          </cell>
          <cell r="E899" t="str">
            <v>ID</v>
          </cell>
          <cell r="F899">
            <v>2965</v>
          </cell>
          <cell r="G899">
            <v>4924192</v>
          </cell>
        </row>
        <row r="900">
          <cell r="B900">
            <v>1987</v>
          </cell>
          <cell r="E900" t="str">
            <v>IL</v>
          </cell>
          <cell r="F900">
            <v>18112</v>
          </cell>
          <cell r="G900">
            <v>38844587</v>
          </cell>
        </row>
        <row r="901">
          <cell r="B901">
            <v>1987</v>
          </cell>
          <cell r="E901" t="str">
            <v>IN</v>
          </cell>
          <cell r="F901">
            <v>10941</v>
          </cell>
          <cell r="G901">
            <v>16794271</v>
          </cell>
        </row>
        <row r="902">
          <cell r="B902">
            <v>1987</v>
          </cell>
          <cell r="E902" t="str">
            <v>IA</v>
          </cell>
          <cell r="F902">
            <v>8279</v>
          </cell>
          <cell r="G902">
            <v>14851839</v>
          </cell>
        </row>
        <row r="903">
          <cell r="B903">
            <v>1987</v>
          </cell>
          <cell r="E903" t="str">
            <v>KS</v>
          </cell>
          <cell r="F903">
            <v>8148</v>
          </cell>
          <cell r="G903">
            <v>12592749</v>
          </cell>
        </row>
        <row r="904">
          <cell r="B904">
            <v>1987</v>
          </cell>
          <cell r="E904" t="str">
            <v>KY</v>
          </cell>
          <cell r="F904">
            <v>9148</v>
          </cell>
          <cell r="G904">
            <v>13941770</v>
          </cell>
        </row>
        <row r="905">
          <cell r="B905">
            <v>1987</v>
          </cell>
          <cell r="E905" t="str">
            <v>LA</v>
          </cell>
          <cell r="F905">
            <v>10097</v>
          </cell>
          <cell r="G905">
            <v>14502926</v>
          </cell>
        </row>
        <row r="906">
          <cell r="B906">
            <v>1987</v>
          </cell>
          <cell r="E906" t="str">
            <v>ME</v>
          </cell>
          <cell r="F906">
            <v>4112</v>
          </cell>
          <cell r="G906">
            <v>6619373</v>
          </cell>
        </row>
        <row r="907">
          <cell r="B907">
            <v>1987</v>
          </cell>
          <cell r="E907" t="str">
            <v>MD</v>
          </cell>
          <cell r="F907">
            <v>10663</v>
          </cell>
          <cell r="G907">
            <v>20723382</v>
          </cell>
        </row>
        <row r="908">
          <cell r="B908">
            <v>1987</v>
          </cell>
          <cell r="E908" t="str">
            <v>MA</v>
          </cell>
          <cell r="F908">
            <v>11239</v>
          </cell>
          <cell r="G908">
            <v>23505627</v>
          </cell>
        </row>
        <row r="909">
          <cell r="B909">
            <v>1987</v>
          </cell>
          <cell r="E909" t="str">
            <v>MI</v>
          </cell>
          <cell r="F909">
            <v>13016</v>
          </cell>
          <cell r="G909">
            <v>29397700</v>
          </cell>
        </row>
        <row r="910">
          <cell r="B910">
            <v>1987</v>
          </cell>
          <cell r="E910" t="str">
            <v>MN</v>
          </cell>
          <cell r="F910">
            <v>11158</v>
          </cell>
          <cell r="G910">
            <v>25332347</v>
          </cell>
        </row>
        <row r="911">
          <cell r="B911">
            <v>1987</v>
          </cell>
          <cell r="E911" t="str">
            <v>MS</v>
          </cell>
          <cell r="F911">
            <v>7432</v>
          </cell>
          <cell r="G911">
            <v>8555733</v>
          </cell>
        </row>
        <row r="912">
          <cell r="B912">
            <v>1987</v>
          </cell>
          <cell r="E912" t="str">
            <v>MO</v>
          </cell>
          <cell r="F912">
            <v>11218</v>
          </cell>
          <cell r="G912">
            <v>19091411</v>
          </cell>
        </row>
        <row r="913">
          <cell r="B913">
            <v>1987</v>
          </cell>
          <cell r="E913" t="str">
            <v>MT</v>
          </cell>
          <cell r="F913">
            <v>3041</v>
          </cell>
          <cell r="G913">
            <v>5615909</v>
          </cell>
        </row>
        <row r="914">
          <cell r="B914">
            <v>1987</v>
          </cell>
          <cell r="E914" t="str">
            <v>NE</v>
          </cell>
          <cell r="F914">
            <v>5253</v>
          </cell>
          <cell r="G914">
            <v>8144668</v>
          </cell>
        </row>
        <row r="915">
          <cell r="B915">
            <v>1987</v>
          </cell>
          <cell r="E915" t="str">
            <v>NV</v>
          </cell>
          <cell r="F915">
            <v>2111</v>
          </cell>
          <cell r="G915">
            <v>4616908</v>
          </cell>
        </row>
        <row r="916">
          <cell r="B916">
            <v>1987</v>
          </cell>
          <cell r="E916" t="str">
            <v>NH</v>
          </cell>
          <cell r="F916">
            <v>3281</v>
          </cell>
          <cell r="G916">
            <v>5658968</v>
          </cell>
        </row>
        <row r="917">
          <cell r="B917">
            <v>1987</v>
          </cell>
          <cell r="E917" t="str">
            <v>NJ</v>
          </cell>
          <cell r="F917">
            <v>18797</v>
          </cell>
          <cell r="G917">
            <v>41339073</v>
          </cell>
        </row>
        <row r="918">
          <cell r="B918">
            <v>1987</v>
          </cell>
          <cell r="E918" t="str">
            <v>NM</v>
          </cell>
          <cell r="F918">
            <v>4728</v>
          </cell>
          <cell r="G918">
            <v>7807427</v>
          </cell>
        </row>
        <row r="919">
          <cell r="B919">
            <v>1987</v>
          </cell>
          <cell r="E919" t="str">
            <v>NY</v>
          </cell>
          <cell r="F919">
            <v>46021</v>
          </cell>
          <cell r="G919">
            <v>96528345</v>
          </cell>
        </row>
        <row r="920">
          <cell r="B920">
            <v>1987</v>
          </cell>
          <cell r="E920" t="str">
            <v>NC</v>
          </cell>
          <cell r="F920">
            <v>14257</v>
          </cell>
          <cell r="G920">
            <v>22829394</v>
          </cell>
        </row>
        <row r="921">
          <cell r="B921">
            <v>1987</v>
          </cell>
          <cell r="E921" t="str">
            <v>ND</v>
          </cell>
          <cell r="F921">
            <v>2271</v>
          </cell>
          <cell r="G921">
            <v>3788261</v>
          </cell>
        </row>
        <row r="922">
          <cell r="B922">
            <v>1987</v>
          </cell>
          <cell r="E922" t="str">
            <v>OH</v>
          </cell>
          <cell r="F922">
            <v>19274</v>
          </cell>
          <cell r="G922">
            <v>36832939</v>
          </cell>
        </row>
        <row r="923">
          <cell r="B923">
            <v>1987</v>
          </cell>
          <cell r="E923" t="str">
            <v>OK</v>
          </cell>
          <cell r="F923">
            <v>8920</v>
          </cell>
          <cell r="G923">
            <v>12562245</v>
          </cell>
        </row>
        <row r="924">
          <cell r="B924">
            <v>1987</v>
          </cell>
          <cell r="E924" t="str">
            <v>OR</v>
          </cell>
          <cell r="F924">
            <v>7097</v>
          </cell>
          <cell r="G924">
            <v>12825324</v>
          </cell>
        </row>
        <row r="925">
          <cell r="B925">
            <v>1987</v>
          </cell>
          <cell r="E925" t="str">
            <v>PA</v>
          </cell>
          <cell r="F925">
            <v>22897</v>
          </cell>
          <cell r="G925">
            <v>40599117</v>
          </cell>
        </row>
        <row r="926">
          <cell r="B926">
            <v>1987</v>
          </cell>
          <cell r="E926" t="str">
            <v>RI</v>
          </cell>
          <cell r="F926">
            <v>1941</v>
          </cell>
          <cell r="G926">
            <v>3389190</v>
          </cell>
        </row>
        <row r="927">
          <cell r="B927">
            <v>1987</v>
          </cell>
          <cell r="E927" t="str">
            <v>SC</v>
          </cell>
          <cell r="F927">
            <v>6750</v>
          </cell>
          <cell r="G927">
            <v>8553475</v>
          </cell>
        </row>
        <row r="928">
          <cell r="B928">
            <v>1987</v>
          </cell>
          <cell r="E928" t="str">
            <v>SD</v>
          </cell>
          <cell r="F928">
            <v>2770</v>
          </cell>
          <cell r="G928">
            <v>4245473</v>
          </cell>
        </row>
        <row r="929">
          <cell r="B929">
            <v>1987</v>
          </cell>
          <cell r="E929" t="str">
            <v>TN</v>
          </cell>
          <cell r="F929">
            <v>11311</v>
          </cell>
          <cell r="G929">
            <v>15679035</v>
          </cell>
        </row>
        <row r="930">
          <cell r="B930">
            <v>1987</v>
          </cell>
          <cell r="E930" t="str">
            <v>TX</v>
          </cell>
          <cell r="F930">
            <v>32186</v>
          </cell>
          <cell r="G930">
            <v>64063987</v>
          </cell>
        </row>
        <row r="931">
          <cell r="B931">
            <v>1987</v>
          </cell>
          <cell r="E931" t="str">
            <v>UT</v>
          </cell>
          <cell r="F931">
            <v>2969</v>
          </cell>
          <cell r="G931">
            <v>5641355</v>
          </cell>
        </row>
        <row r="932">
          <cell r="B932">
            <v>1987</v>
          </cell>
          <cell r="E932" t="str">
            <v>VT</v>
          </cell>
          <cell r="F932">
            <v>1871</v>
          </cell>
          <cell r="G932">
            <v>3331487</v>
          </cell>
        </row>
        <row r="933">
          <cell r="B933">
            <v>1987</v>
          </cell>
          <cell r="E933" t="str">
            <v>VA</v>
          </cell>
          <cell r="F933">
            <v>14432</v>
          </cell>
          <cell r="G933">
            <v>23270968</v>
          </cell>
        </row>
        <row r="934">
          <cell r="B934">
            <v>1987</v>
          </cell>
          <cell r="E934" t="str">
            <v>WA</v>
          </cell>
          <cell r="F934">
            <v>10818</v>
          </cell>
          <cell r="G934">
            <v>25820473</v>
          </cell>
        </row>
        <row r="935">
          <cell r="B935">
            <v>1987</v>
          </cell>
          <cell r="E935" t="str">
            <v>WV</v>
          </cell>
          <cell r="F935">
            <v>6486</v>
          </cell>
          <cell r="G935">
            <v>9797168</v>
          </cell>
        </row>
        <row r="936">
          <cell r="B936">
            <v>1987</v>
          </cell>
          <cell r="E936" t="str">
            <v>WI</v>
          </cell>
          <cell r="F936">
            <v>9823</v>
          </cell>
          <cell r="G936">
            <v>19596232</v>
          </cell>
        </row>
        <row r="937">
          <cell r="B937">
            <v>1987</v>
          </cell>
          <cell r="E937" t="str">
            <v>WY</v>
          </cell>
          <cell r="F937">
            <v>2299</v>
          </cell>
          <cell r="G937">
            <v>4519619</v>
          </cell>
        </row>
        <row r="938">
          <cell r="B938">
            <v>1988</v>
          </cell>
          <cell r="E938" t="str">
            <v>US</v>
          </cell>
          <cell r="F938">
            <v>539830</v>
          </cell>
          <cell r="G938">
            <v>1044503226</v>
          </cell>
        </row>
        <row r="939">
          <cell r="B939">
            <v>1988</v>
          </cell>
          <cell r="E939" t="str">
            <v>AL</v>
          </cell>
          <cell r="F939">
            <v>11088</v>
          </cell>
          <cell r="G939">
            <v>16815549</v>
          </cell>
        </row>
        <row r="940">
          <cell r="B940">
            <v>1988</v>
          </cell>
          <cell r="E940" t="str">
            <v>AK</v>
          </cell>
          <cell r="F940">
            <v>3726</v>
          </cell>
          <cell r="G940">
            <v>11945706</v>
          </cell>
        </row>
        <row r="941">
          <cell r="B941">
            <v>1988</v>
          </cell>
          <cell r="E941" t="str">
            <v>AZ</v>
          </cell>
          <cell r="F941">
            <v>4692</v>
          </cell>
          <cell r="G941">
            <v>8852310</v>
          </cell>
        </row>
        <row r="942">
          <cell r="B942">
            <v>1988</v>
          </cell>
          <cell r="E942" t="str">
            <v>AR</v>
          </cell>
          <cell r="F942">
            <v>7022</v>
          </cell>
          <cell r="G942">
            <v>10006992</v>
          </cell>
        </row>
        <row r="943">
          <cell r="B943">
            <v>1988</v>
          </cell>
          <cell r="E943" t="str">
            <v>CA</v>
          </cell>
          <cell r="F943">
            <v>35379</v>
          </cell>
          <cell r="G943">
            <v>97662314</v>
          </cell>
        </row>
        <row r="944">
          <cell r="B944">
            <v>1988</v>
          </cell>
          <cell r="E944" t="str">
            <v>CO</v>
          </cell>
          <cell r="F944">
            <v>7700</v>
          </cell>
          <cell r="G944">
            <v>16177280</v>
          </cell>
        </row>
        <row r="945">
          <cell r="B945">
            <v>1988</v>
          </cell>
          <cell r="E945" t="str">
            <v>CT</v>
          </cell>
          <cell r="F945">
            <v>8272</v>
          </cell>
          <cell r="G945">
            <v>20911965</v>
          </cell>
        </row>
        <row r="946">
          <cell r="B946">
            <v>1988</v>
          </cell>
          <cell r="E946" t="str">
            <v>DE</v>
          </cell>
          <cell r="F946">
            <v>1843</v>
          </cell>
          <cell r="G946">
            <v>3484430</v>
          </cell>
        </row>
        <row r="947">
          <cell r="B947">
            <v>1988</v>
          </cell>
          <cell r="E947" t="str">
            <v>DC</v>
          </cell>
          <cell r="F947">
            <v>1048</v>
          </cell>
          <cell r="G947">
            <v>2645174</v>
          </cell>
        </row>
        <row r="948">
          <cell r="B948">
            <v>1988</v>
          </cell>
          <cell r="E948" t="str">
            <v>FL</v>
          </cell>
          <cell r="F948">
            <v>22956</v>
          </cell>
          <cell r="G948">
            <v>38409994</v>
          </cell>
        </row>
        <row r="949">
          <cell r="B949">
            <v>1988</v>
          </cell>
          <cell r="E949" t="str">
            <v>GA</v>
          </cell>
          <cell r="F949">
            <v>14049</v>
          </cell>
          <cell r="G949">
            <v>22118218</v>
          </cell>
        </row>
        <row r="950">
          <cell r="B950">
            <v>1988</v>
          </cell>
          <cell r="E950" t="str">
            <v>HI</v>
          </cell>
          <cell r="F950">
            <v>1854</v>
          </cell>
          <cell r="G950">
            <v>3712682</v>
          </cell>
        </row>
        <row r="951">
          <cell r="B951">
            <v>1988</v>
          </cell>
          <cell r="E951" t="str">
            <v>ID</v>
          </cell>
          <cell r="F951">
            <v>2849</v>
          </cell>
          <cell r="G951">
            <v>5559924</v>
          </cell>
        </row>
        <row r="952">
          <cell r="B952">
            <v>1988</v>
          </cell>
          <cell r="E952" t="str">
            <v>IL</v>
          </cell>
          <cell r="F952">
            <v>19101</v>
          </cell>
          <cell r="G952">
            <v>43128331</v>
          </cell>
        </row>
        <row r="953">
          <cell r="B953">
            <v>1988</v>
          </cell>
          <cell r="E953" t="str">
            <v>IN</v>
          </cell>
          <cell r="F953">
            <v>11320</v>
          </cell>
          <cell r="G953">
            <v>17122179</v>
          </cell>
        </row>
        <row r="954">
          <cell r="B954">
            <v>1988</v>
          </cell>
          <cell r="E954" t="str">
            <v>IA</v>
          </cell>
          <cell r="F954">
            <v>8372</v>
          </cell>
          <cell r="G954">
            <v>15383236</v>
          </cell>
        </row>
        <row r="955">
          <cell r="B955">
            <v>1988</v>
          </cell>
          <cell r="E955" t="str">
            <v>KS</v>
          </cell>
          <cell r="F955">
            <v>8661</v>
          </cell>
          <cell r="G955">
            <v>14770782</v>
          </cell>
        </row>
        <row r="956">
          <cell r="B956">
            <v>1988</v>
          </cell>
          <cell r="E956" t="str">
            <v>KY</v>
          </cell>
          <cell r="F956">
            <v>9236</v>
          </cell>
          <cell r="G956">
            <v>14192688</v>
          </cell>
        </row>
        <row r="957">
          <cell r="B957">
            <v>1988</v>
          </cell>
          <cell r="E957" t="str">
            <v>LA</v>
          </cell>
          <cell r="F957">
            <v>10635</v>
          </cell>
          <cell r="G957">
            <v>15268076</v>
          </cell>
        </row>
        <row r="958">
          <cell r="B958">
            <v>1988</v>
          </cell>
          <cell r="E958" t="str">
            <v>ME</v>
          </cell>
          <cell r="F958">
            <v>4388</v>
          </cell>
          <cell r="G958">
            <v>7169804</v>
          </cell>
        </row>
        <row r="959">
          <cell r="B959">
            <v>1988</v>
          </cell>
          <cell r="E959" t="str">
            <v>MD</v>
          </cell>
          <cell r="F959">
            <v>10630</v>
          </cell>
          <cell r="G959">
            <v>21614404</v>
          </cell>
        </row>
        <row r="960">
          <cell r="B960">
            <v>1988</v>
          </cell>
          <cell r="E960" t="str">
            <v>MA</v>
          </cell>
          <cell r="F960">
            <v>11082</v>
          </cell>
          <cell r="G960">
            <v>25359026</v>
          </cell>
        </row>
        <row r="961">
          <cell r="B961">
            <v>1988</v>
          </cell>
          <cell r="E961" t="str">
            <v>MI</v>
          </cell>
          <cell r="F961">
            <v>14571</v>
          </cell>
          <cell r="G961">
            <v>32584503</v>
          </cell>
        </row>
        <row r="962">
          <cell r="B962">
            <v>1988</v>
          </cell>
          <cell r="E962" t="str">
            <v>MN</v>
          </cell>
          <cell r="F962">
            <v>12212</v>
          </cell>
          <cell r="G962">
            <v>28155039</v>
          </cell>
        </row>
        <row r="963">
          <cell r="B963">
            <v>1988</v>
          </cell>
          <cell r="E963" t="str">
            <v>MS</v>
          </cell>
          <cell r="F963">
            <v>7745</v>
          </cell>
          <cell r="G963">
            <v>9450242</v>
          </cell>
        </row>
        <row r="964">
          <cell r="B964">
            <v>1988</v>
          </cell>
          <cell r="E964" t="str">
            <v>MO</v>
          </cell>
          <cell r="F964">
            <v>11746</v>
          </cell>
          <cell r="G964">
            <v>20129267</v>
          </cell>
        </row>
        <row r="965">
          <cell r="B965">
            <v>1988</v>
          </cell>
          <cell r="E965" t="str">
            <v>MT</v>
          </cell>
          <cell r="F965">
            <v>3135</v>
          </cell>
          <cell r="G965">
            <v>5843260</v>
          </cell>
        </row>
        <row r="966">
          <cell r="B966">
            <v>1988</v>
          </cell>
          <cell r="E966" t="str">
            <v>NE</v>
          </cell>
          <cell r="F966">
            <v>5834</v>
          </cell>
          <cell r="G966">
            <v>9428176</v>
          </cell>
        </row>
        <row r="967">
          <cell r="B967">
            <v>1988</v>
          </cell>
          <cell r="E967" t="str">
            <v>NV</v>
          </cell>
          <cell r="F967">
            <v>2093</v>
          </cell>
          <cell r="G967">
            <v>4668152</v>
          </cell>
        </row>
        <row r="968">
          <cell r="B968">
            <v>1988</v>
          </cell>
          <cell r="E968" t="str">
            <v>NH</v>
          </cell>
          <cell r="F968">
            <v>3519</v>
          </cell>
          <cell r="G968">
            <v>6290656</v>
          </cell>
        </row>
        <row r="969">
          <cell r="B969">
            <v>1988</v>
          </cell>
          <cell r="E969" t="str">
            <v>NJ</v>
          </cell>
          <cell r="F969">
            <v>19799</v>
          </cell>
          <cell r="G969">
            <v>45495925</v>
          </cell>
        </row>
        <row r="970">
          <cell r="B970">
            <v>1988</v>
          </cell>
          <cell r="E970" t="str">
            <v>NM</v>
          </cell>
          <cell r="F970">
            <v>4211</v>
          </cell>
          <cell r="G970">
            <v>7358515</v>
          </cell>
        </row>
        <row r="971">
          <cell r="B971">
            <v>1988</v>
          </cell>
          <cell r="E971" t="str">
            <v>NY</v>
          </cell>
          <cell r="F971">
            <v>49415</v>
          </cell>
          <cell r="G971">
            <v>109218263</v>
          </cell>
        </row>
        <row r="972">
          <cell r="B972">
            <v>1988</v>
          </cell>
          <cell r="E972" t="str">
            <v>NC</v>
          </cell>
          <cell r="F972">
            <v>14604</v>
          </cell>
          <cell r="G972">
            <v>23644454</v>
          </cell>
        </row>
        <row r="973">
          <cell r="B973">
            <v>1988</v>
          </cell>
          <cell r="E973" t="str">
            <v>ND</v>
          </cell>
          <cell r="F973">
            <v>2303</v>
          </cell>
          <cell r="G973">
            <v>3700545</v>
          </cell>
        </row>
        <row r="974">
          <cell r="B974">
            <v>1988</v>
          </cell>
          <cell r="E974" t="str">
            <v>OH</v>
          </cell>
          <cell r="F974">
            <v>21449</v>
          </cell>
          <cell r="G974">
            <v>41874835</v>
          </cell>
        </row>
        <row r="975">
          <cell r="B975">
            <v>1988</v>
          </cell>
          <cell r="E975" t="str">
            <v>OK</v>
          </cell>
          <cell r="F975">
            <v>9499</v>
          </cell>
          <cell r="G975">
            <v>14009894</v>
          </cell>
        </row>
        <row r="976">
          <cell r="B976">
            <v>1988</v>
          </cell>
          <cell r="E976" t="str">
            <v>OR</v>
          </cell>
          <cell r="F976">
            <v>6751</v>
          </cell>
          <cell r="G976">
            <v>13128020</v>
          </cell>
        </row>
        <row r="977">
          <cell r="B977">
            <v>1988</v>
          </cell>
          <cell r="E977" t="str">
            <v>PA</v>
          </cell>
          <cell r="F977">
            <v>24228</v>
          </cell>
          <cell r="G977">
            <v>43960305</v>
          </cell>
        </row>
        <row r="978">
          <cell r="B978">
            <v>1988</v>
          </cell>
          <cell r="E978" t="str">
            <v>RI</v>
          </cell>
          <cell r="F978">
            <v>2171</v>
          </cell>
          <cell r="G978">
            <v>3803291</v>
          </cell>
        </row>
        <row r="979">
          <cell r="B979">
            <v>1988</v>
          </cell>
          <cell r="E979" t="str">
            <v>SC</v>
          </cell>
          <cell r="F979">
            <v>7264</v>
          </cell>
          <cell r="G979">
            <v>10017533</v>
          </cell>
        </row>
        <row r="980">
          <cell r="B980">
            <v>1988</v>
          </cell>
          <cell r="E980" t="str">
            <v>SD</v>
          </cell>
          <cell r="F980">
            <v>2706</v>
          </cell>
          <cell r="G980">
            <v>4204420</v>
          </cell>
        </row>
        <row r="981">
          <cell r="B981">
            <v>1988</v>
          </cell>
          <cell r="E981" t="str">
            <v>TN</v>
          </cell>
          <cell r="F981">
            <v>11605</v>
          </cell>
          <cell r="G981">
            <v>14450855</v>
          </cell>
        </row>
        <row r="982">
          <cell r="B982">
            <v>1988</v>
          </cell>
          <cell r="E982" t="str">
            <v>TX</v>
          </cell>
          <cell r="F982">
            <v>34116</v>
          </cell>
          <cell r="G982">
            <v>58366426</v>
          </cell>
        </row>
        <row r="983">
          <cell r="B983">
            <v>1988</v>
          </cell>
          <cell r="E983" t="str">
            <v>UT</v>
          </cell>
          <cell r="F983">
            <v>3182</v>
          </cell>
          <cell r="G983">
            <v>6294949</v>
          </cell>
        </row>
        <row r="984">
          <cell r="B984">
            <v>1988</v>
          </cell>
          <cell r="E984" t="str">
            <v>VT</v>
          </cell>
          <cell r="F984">
            <v>2092</v>
          </cell>
          <cell r="G984">
            <v>3726966</v>
          </cell>
        </row>
        <row r="985">
          <cell r="B985">
            <v>1988</v>
          </cell>
          <cell r="E985" t="str">
            <v>VA</v>
          </cell>
          <cell r="F985">
            <v>15393</v>
          </cell>
          <cell r="G985">
            <v>27710630</v>
          </cell>
        </row>
        <row r="986">
          <cell r="B986">
            <v>1988</v>
          </cell>
          <cell r="E986" t="str">
            <v>WA</v>
          </cell>
          <cell r="F986">
            <v>11476</v>
          </cell>
          <cell r="G986">
            <v>27148371</v>
          </cell>
        </row>
        <row r="987">
          <cell r="B987">
            <v>1988</v>
          </cell>
          <cell r="E987" t="str">
            <v>WV</v>
          </cell>
          <cell r="F987">
            <v>6614</v>
          </cell>
          <cell r="G987">
            <v>9786009</v>
          </cell>
        </row>
        <row r="988">
          <cell r="B988">
            <v>1988</v>
          </cell>
          <cell r="E988" t="str">
            <v>WI</v>
          </cell>
          <cell r="F988">
            <v>11775</v>
          </cell>
          <cell r="G988">
            <v>23179886</v>
          </cell>
        </row>
        <row r="989">
          <cell r="B989">
            <v>1988</v>
          </cell>
          <cell r="E989" t="str">
            <v>WY</v>
          </cell>
          <cell r="F989">
            <v>2419</v>
          </cell>
          <cell r="G989">
            <v>4562775</v>
          </cell>
        </row>
        <row r="990">
          <cell r="B990">
            <v>1989</v>
          </cell>
          <cell r="E990" t="str">
            <v>US</v>
          </cell>
          <cell r="F990">
            <v>540469</v>
          </cell>
          <cell r="G990">
            <v>1116466634</v>
          </cell>
        </row>
        <row r="991">
          <cell r="B991">
            <v>1989</v>
          </cell>
          <cell r="E991" t="str">
            <v>AL</v>
          </cell>
          <cell r="F991">
            <v>10849</v>
          </cell>
          <cell r="G991">
            <v>16700882</v>
          </cell>
        </row>
        <row r="992">
          <cell r="B992">
            <v>1989</v>
          </cell>
          <cell r="E992" t="str">
            <v>AK</v>
          </cell>
          <cell r="F992">
            <v>3613</v>
          </cell>
          <cell r="G992">
            <v>13003900</v>
          </cell>
        </row>
        <row r="993">
          <cell r="B993">
            <v>1989</v>
          </cell>
          <cell r="E993" t="str">
            <v>AZ</v>
          </cell>
          <cell r="F993">
            <v>6932</v>
          </cell>
          <cell r="G993">
            <v>15112183</v>
          </cell>
        </row>
        <row r="994">
          <cell r="B994">
            <v>1989</v>
          </cell>
          <cell r="E994" t="str">
            <v>AR</v>
          </cell>
          <cell r="F994">
            <v>7095</v>
          </cell>
          <cell r="G994">
            <v>10729761</v>
          </cell>
        </row>
        <row r="995">
          <cell r="B995">
            <v>1989</v>
          </cell>
          <cell r="E995" t="str">
            <v>CA</v>
          </cell>
          <cell r="F995">
            <v>39117</v>
          </cell>
          <cell r="G995">
            <v>112999937</v>
          </cell>
        </row>
        <row r="996">
          <cell r="B996">
            <v>1989</v>
          </cell>
          <cell r="E996" t="str">
            <v>CO</v>
          </cell>
          <cell r="F996">
            <v>7609</v>
          </cell>
          <cell r="G996">
            <v>16124790</v>
          </cell>
        </row>
        <row r="997">
          <cell r="B997">
            <v>1989</v>
          </cell>
          <cell r="E997" t="str">
            <v>CT</v>
          </cell>
          <cell r="F997">
            <v>8172</v>
          </cell>
          <cell r="G997">
            <v>20264257</v>
          </cell>
        </row>
        <row r="998">
          <cell r="B998">
            <v>1989</v>
          </cell>
          <cell r="E998" t="str">
            <v>DE</v>
          </cell>
          <cell r="F998">
            <v>1887</v>
          </cell>
          <cell r="G998">
            <v>3588831</v>
          </cell>
        </row>
        <row r="999">
          <cell r="B999">
            <v>1989</v>
          </cell>
          <cell r="E999" t="str">
            <v>DC</v>
          </cell>
          <cell r="F999">
            <v>1048</v>
          </cell>
          <cell r="G999">
            <v>2645174</v>
          </cell>
        </row>
        <row r="1000">
          <cell r="B1000">
            <v>1989</v>
          </cell>
          <cell r="E1000" t="str">
            <v>FL</v>
          </cell>
          <cell r="F1000">
            <v>23632</v>
          </cell>
          <cell r="G1000">
            <v>47643017</v>
          </cell>
        </row>
        <row r="1001">
          <cell r="B1001">
            <v>1989</v>
          </cell>
          <cell r="E1001" t="str">
            <v>GA</v>
          </cell>
          <cell r="F1001">
            <v>13427</v>
          </cell>
          <cell r="G1001">
            <v>22670221</v>
          </cell>
        </row>
        <row r="1002">
          <cell r="B1002">
            <v>1989</v>
          </cell>
          <cell r="E1002" t="str">
            <v>HI</v>
          </cell>
          <cell r="F1002">
            <v>1859</v>
          </cell>
          <cell r="G1002">
            <v>4035184</v>
          </cell>
        </row>
        <row r="1003">
          <cell r="B1003">
            <v>1989</v>
          </cell>
          <cell r="E1003" t="str">
            <v>ID</v>
          </cell>
          <cell r="F1003">
            <v>3034</v>
          </cell>
          <cell r="G1003">
            <v>5632267</v>
          </cell>
        </row>
        <row r="1004">
          <cell r="B1004">
            <v>1989</v>
          </cell>
          <cell r="E1004" t="str">
            <v>IL</v>
          </cell>
          <cell r="F1004">
            <v>18860</v>
          </cell>
          <cell r="G1004">
            <v>44164885</v>
          </cell>
        </row>
        <row r="1005">
          <cell r="B1005">
            <v>1989</v>
          </cell>
          <cell r="E1005" t="str">
            <v>IN</v>
          </cell>
          <cell r="F1005">
            <v>10993</v>
          </cell>
          <cell r="G1005">
            <v>17280051</v>
          </cell>
        </row>
        <row r="1006">
          <cell r="B1006">
            <v>1989</v>
          </cell>
          <cell r="E1006" t="str">
            <v>IA</v>
          </cell>
          <cell r="F1006">
            <v>8394</v>
          </cell>
          <cell r="G1006">
            <v>15475153</v>
          </cell>
        </row>
        <row r="1007">
          <cell r="B1007">
            <v>1989</v>
          </cell>
          <cell r="E1007" t="str">
            <v>KS</v>
          </cell>
          <cell r="F1007">
            <v>8673</v>
          </cell>
          <cell r="G1007">
            <v>15355411</v>
          </cell>
        </row>
        <row r="1008">
          <cell r="B1008">
            <v>1989</v>
          </cell>
          <cell r="E1008" t="str">
            <v>KY</v>
          </cell>
          <cell r="F1008">
            <v>8801</v>
          </cell>
          <cell r="G1008">
            <v>13679675</v>
          </cell>
        </row>
        <row r="1009">
          <cell r="B1009">
            <v>1989</v>
          </cell>
          <cell r="E1009" t="str">
            <v>LA</v>
          </cell>
          <cell r="F1009">
            <v>9980</v>
          </cell>
          <cell r="G1009">
            <v>16591652</v>
          </cell>
        </row>
        <row r="1010">
          <cell r="B1010">
            <v>1989</v>
          </cell>
          <cell r="E1010" t="str">
            <v>ME</v>
          </cell>
          <cell r="F1010">
            <v>4364</v>
          </cell>
          <cell r="G1010">
            <v>8539949</v>
          </cell>
        </row>
        <row r="1011">
          <cell r="B1011">
            <v>1989</v>
          </cell>
          <cell r="E1011" t="str">
            <v>MD</v>
          </cell>
          <cell r="F1011">
            <v>11084</v>
          </cell>
          <cell r="G1011">
            <v>23897539</v>
          </cell>
        </row>
        <row r="1012">
          <cell r="B1012">
            <v>1989</v>
          </cell>
          <cell r="E1012" t="str">
            <v>MA</v>
          </cell>
          <cell r="F1012">
            <v>11123</v>
          </cell>
          <cell r="G1012">
            <v>25760401</v>
          </cell>
        </row>
        <row r="1013">
          <cell r="B1013">
            <v>1989</v>
          </cell>
          <cell r="E1013" t="str">
            <v>MI</v>
          </cell>
          <cell r="F1013">
            <v>12736</v>
          </cell>
          <cell r="G1013">
            <v>30714971</v>
          </cell>
        </row>
        <row r="1014">
          <cell r="B1014">
            <v>1989</v>
          </cell>
          <cell r="E1014" t="str">
            <v>MN</v>
          </cell>
          <cell r="F1014">
            <v>12346</v>
          </cell>
          <cell r="G1014">
            <v>30291864</v>
          </cell>
        </row>
        <row r="1015">
          <cell r="B1015">
            <v>1989</v>
          </cell>
          <cell r="E1015" t="str">
            <v>MS</v>
          </cell>
          <cell r="F1015">
            <v>7668</v>
          </cell>
          <cell r="G1015">
            <v>9492052</v>
          </cell>
        </row>
        <row r="1016">
          <cell r="B1016">
            <v>1989</v>
          </cell>
          <cell r="E1016" t="str">
            <v>MO</v>
          </cell>
          <cell r="F1016">
            <v>12328</v>
          </cell>
          <cell r="G1016">
            <v>22317946</v>
          </cell>
        </row>
        <row r="1017">
          <cell r="B1017">
            <v>1989</v>
          </cell>
          <cell r="E1017" t="str">
            <v>MT</v>
          </cell>
          <cell r="F1017">
            <v>3083</v>
          </cell>
          <cell r="G1017">
            <v>5914470</v>
          </cell>
        </row>
        <row r="1018">
          <cell r="B1018">
            <v>1989</v>
          </cell>
          <cell r="E1018" t="str">
            <v>NE</v>
          </cell>
          <cell r="F1018">
            <v>5565</v>
          </cell>
          <cell r="G1018">
            <v>9639151</v>
          </cell>
        </row>
        <row r="1019">
          <cell r="B1019">
            <v>1989</v>
          </cell>
          <cell r="E1019" t="str">
            <v>NV</v>
          </cell>
          <cell r="F1019">
            <v>2255</v>
          </cell>
          <cell r="G1019">
            <v>5423053</v>
          </cell>
        </row>
        <row r="1020">
          <cell r="B1020">
            <v>1989</v>
          </cell>
          <cell r="E1020" t="str">
            <v>NH</v>
          </cell>
          <cell r="F1020">
            <v>3510</v>
          </cell>
          <cell r="G1020">
            <v>6492994</v>
          </cell>
        </row>
        <row r="1021">
          <cell r="B1021">
            <v>1989</v>
          </cell>
          <cell r="E1021" t="str">
            <v>NJ</v>
          </cell>
          <cell r="F1021">
            <v>19431</v>
          </cell>
          <cell r="G1021">
            <v>47142537</v>
          </cell>
        </row>
        <row r="1022">
          <cell r="B1022">
            <v>1989</v>
          </cell>
          <cell r="E1022" t="str">
            <v>NM</v>
          </cell>
          <cell r="F1022">
            <v>4177</v>
          </cell>
          <cell r="G1022">
            <v>7234970</v>
          </cell>
        </row>
        <row r="1023">
          <cell r="B1023">
            <v>1989</v>
          </cell>
          <cell r="E1023" t="str">
            <v>NY</v>
          </cell>
          <cell r="F1023">
            <v>50420</v>
          </cell>
          <cell r="G1023">
            <v>119221012</v>
          </cell>
        </row>
        <row r="1024">
          <cell r="B1024">
            <v>1989</v>
          </cell>
          <cell r="E1024" t="str">
            <v>NC</v>
          </cell>
          <cell r="F1024">
            <v>14258</v>
          </cell>
          <cell r="G1024">
            <v>25546155</v>
          </cell>
        </row>
        <row r="1025">
          <cell r="B1025">
            <v>1989</v>
          </cell>
          <cell r="E1025" t="str">
            <v>ND</v>
          </cell>
          <cell r="F1025">
            <v>2255</v>
          </cell>
          <cell r="G1025">
            <v>3797058</v>
          </cell>
        </row>
        <row r="1026">
          <cell r="B1026">
            <v>1989</v>
          </cell>
          <cell r="E1026" t="str">
            <v>OH</v>
          </cell>
          <cell r="F1026">
            <v>20951</v>
          </cell>
          <cell r="G1026">
            <v>43512308</v>
          </cell>
        </row>
        <row r="1027">
          <cell r="B1027">
            <v>1989</v>
          </cell>
          <cell r="E1027" t="str">
            <v>OK</v>
          </cell>
          <cell r="F1027">
            <v>9005</v>
          </cell>
          <cell r="G1027">
            <v>14353708</v>
          </cell>
        </row>
        <row r="1028">
          <cell r="B1028">
            <v>1989</v>
          </cell>
          <cell r="E1028" t="str">
            <v>OR</v>
          </cell>
          <cell r="F1028">
            <v>6722</v>
          </cell>
          <cell r="G1028">
            <v>13778858</v>
          </cell>
        </row>
        <row r="1029">
          <cell r="B1029">
            <v>1989</v>
          </cell>
          <cell r="E1029" t="str">
            <v>PA</v>
          </cell>
          <cell r="F1029">
            <v>24696</v>
          </cell>
          <cell r="G1029">
            <v>46776107</v>
          </cell>
        </row>
        <row r="1030">
          <cell r="B1030">
            <v>1989</v>
          </cell>
          <cell r="E1030" t="str">
            <v>RI</v>
          </cell>
          <cell r="F1030">
            <v>2084</v>
          </cell>
          <cell r="G1030">
            <v>4004529</v>
          </cell>
        </row>
        <row r="1031">
          <cell r="B1031">
            <v>1989</v>
          </cell>
          <cell r="E1031" t="str">
            <v>SC</v>
          </cell>
          <cell r="F1031">
            <v>7472</v>
          </cell>
          <cell r="G1031">
            <v>9991480</v>
          </cell>
        </row>
        <row r="1032">
          <cell r="B1032">
            <v>1989</v>
          </cell>
          <cell r="E1032" t="str">
            <v>SD</v>
          </cell>
          <cell r="F1032">
            <v>2726</v>
          </cell>
          <cell r="G1032">
            <v>4580747</v>
          </cell>
        </row>
        <row r="1033">
          <cell r="B1033">
            <v>1989</v>
          </cell>
          <cell r="E1033" t="str">
            <v>TN</v>
          </cell>
          <cell r="F1033">
            <v>11768</v>
          </cell>
          <cell r="G1033">
            <v>18305639</v>
          </cell>
        </row>
        <row r="1034">
          <cell r="B1034">
            <v>1989</v>
          </cell>
          <cell r="E1034" t="str">
            <v>TX</v>
          </cell>
          <cell r="F1034">
            <v>32336</v>
          </cell>
          <cell r="G1034">
            <v>58429677</v>
          </cell>
        </row>
        <row r="1035">
          <cell r="B1035">
            <v>1989</v>
          </cell>
          <cell r="E1035" t="str">
            <v>UT</v>
          </cell>
          <cell r="F1035">
            <v>3168</v>
          </cell>
          <cell r="G1035">
            <v>6541733</v>
          </cell>
        </row>
        <row r="1036">
          <cell r="B1036">
            <v>1989</v>
          </cell>
          <cell r="E1036" t="str">
            <v>VT</v>
          </cell>
          <cell r="F1036">
            <v>2115</v>
          </cell>
          <cell r="G1036">
            <v>4775531</v>
          </cell>
        </row>
        <row r="1037">
          <cell r="B1037">
            <v>1989</v>
          </cell>
          <cell r="E1037" t="str">
            <v>VA</v>
          </cell>
          <cell r="F1037">
            <v>15878</v>
          </cell>
          <cell r="G1037">
            <v>30848716</v>
          </cell>
        </row>
        <row r="1038">
          <cell r="B1038">
            <v>1989</v>
          </cell>
          <cell r="E1038" t="str">
            <v>WA</v>
          </cell>
          <cell r="F1038">
            <v>11206</v>
          </cell>
          <cell r="G1038">
            <v>28244083</v>
          </cell>
        </row>
        <row r="1039">
          <cell r="B1039">
            <v>1989</v>
          </cell>
          <cell r="E1039" t="str">
            <v>WV</v>
          </cell>
          <cell r="F1039">
            <v>6297</v>
          </cell>
          <cell r="G1039">
            <v>9503224</v>
          </cell>
        </row>
        <row r="1040">
          <cell r="B1040">
            <v>1989</v>
          </cell>
          <cell r="E1040" t="str">
            <v>WI</v>
          </cell>
          <cell r="F1040">
            <v>11038</v>
          </cell>
          <cell r="G1040">
            <v>22634213</v>
          </cell>
        </row>
        <row r="1041">
          <cell r="B1041">
            <v>1989</v>
          </cell>
          <cell r="E1041" t="str">
            <v>WY</v>
          </cell>
          <cell r="F1041">
            <v>2429</v>
          </cell>
          <cell r="G1041">
            <v>5062728</v>
          </cell>
        </row>
        <row r="1042">
          <cell r="B1042">
            <v>1990</v>
          </cell>
          <cell r="E1042" t="str">
            <v>US</v>
          </cell>
          <cell r="F1042">
            <v>550081</v>
          </cell>
          <cell r="G1042">
            <v>1184313576</v>
          </cell>
        </row>
        <row r="1043">
          <cell r="B1043">
            <v>1990</v>
          </cell>
          <cell r="E1043" t="str">
            <v>AL</v>
          </cell>
          <cell r="F1043">
            <v>11153</v>
          </cell>
          <cell r="G1043">
            <v>18418135</v>
          </cell>
        </row>
        <row r="1044">
          <cell r="B1044">
            <v>1990</v>
          </cell>
          <cell r="E1044" t="str">
            <v>AK</v>
          </cell>
          <cell r="F1044">
            <v>3553</v>
          </cell>
          <cell r="G1044">
            <v>14229434</v>
          </cell>
        </row>
        <row r="1045">
          <cell r="B1045">
            <v>1990</v>
          </cell>
          <cell r="E1045" t="str">
            <v>AZ</v>
          </cell>
          <cell r="F1045">
            <v>7148</v>
          </cell>
          <cell r="G1045">
            <v>16107985</v>
          </cell>
        </row>
        <row r="1046">
          <cell r="B1046">
            <v>1990</v>
          </cell>
          <cell r="E1046" t="str">
            <v>AR</v>
          </cell>
          <cell r="F1046">
            <v>7143</v>
          </cell>
          <cell r="G1046">
            <v>11698524</v>
          </cell>
        </row>
        <row r="1047">
          <cell r="B1047">
            <v>1990</v>
          </cell>
          <cell r="E1047" t="str">
            <v>CA</v>
          </cell>
          <cell r="F1047">
            <v>40619</v>
          </cell>
          <cell r="G1047">
            <v>124001671</v>
          </cell>
        </row>
        <row r="1048">
          <cell r="B1048">
            <v>1990</v>
          </cell>
          <cell r="E1048" t="str">
            <v>CO</v>
          </cell>
          <cell r="F1048">
            <v>7589</v>
          </cell>
          <cell r="G1048">
            <v>16942457</v>
          </cell>
        </row>
        <row r="1049">
          <cell r="B1049">
            <v>1990</v>
          </cell>
          <cell r="E1049" t="str">
            <v>CT</v>
          </cell>
          <cell r="F1049">
            <v>8563</v>
          </cell>
          <cell r="G1049">
            <v>22003957</v>
          </cell>
        </row>
        <row r="1050">
          <cell r="B1050">
            <v>1990</v>
          </cell>
          <cell r="E1050" t="str">
            <v>DE</v>
          </cell>
          <cell r="F1050">
            <v>1934</v>
          </cell>
          <cell r="G1050">
            <v>4280183</v>
          </cell>
        </row>
        <row r="1051">
          <cell r="B1051">
            <v>1990</v>
          </cell>
          <cell r="E1051" t="str">
            <v>DC</v>
          </cell>
          <cell r="F1051">
            <v>1004</v>
          </cell>
          <cell r="G1051">
            <v>2759262</v>
          </cell>
        </row>
        <row r="1052">
          <cell r="B1052">
            <v>1990</v>
          </cell>
          <cell r="E1052" t="str">
            <v>FL</v>
          </cell>
          <cell r="F1052">
            <v>24222</v>
          </cell>
          <cell r="G1052">
            <v>46137047</v>
          </cell>
        </row>
        <row r="1053">
          <cell r="B1053">
            <v>1990</v>
          </cell>
          <cell r="E1053" t="str">
            <v>GA</v>
          </cell>
          <cell r="F1053">
            <v>13868</v>
          </cell>
          <cell r="G1053">
            <v>24390246</v>
          </cell>
        </row>
        <row r="1054">
          <cell r="B1054">
            <v>1990</v>
          </cell>
          <cell r="E1054" t="str">
            <v>HI</v>
          </cell>
          <cell r="F1054">
            <v>1899</v>
          </cell>
          <cell r="G1054">
            <v>4312530</v>
          </cell>
        </row>
        <row r="1055">
          <cell r="B1055">
            <v>1990</v>
          </cell>
          <cell r="E1055" t="str">
            <v>ID</v>
          </cell>
          <cell r="F1055">
            <v>2975</v>
          </cell>
          <cell r="G1055">
            <v>5906021</v>
          </cell>
        </row>
        <row r="1056">
          <cell r="B1056">
            <v>1990</v>
          </cell>
          <cell r="E1056" t="str">
            <v>IL</v>
          </cell>
          <cell r="F1056">
            <v>19723</v>
          </cell>
          <cell r="G1056">
            <v>48192170</v>
          </cell>
        </row>
        <row r="1057">
          <cell r="B1057">
            <v>1990</v>
          </cell>
          <cell r="E1057" t="str">
            <v>IN</v>
          </cell>
          <cell r="F1057">
            <v>10859</v>
          </cell>
          <cell r="G1057">
            <v>18011558</v>
          </cell>
        </row>
        <row r="1058">
          <cell r="B1058">
            <v>1990</v>
          </cell>
          <cell r="E1058" t="str">
            <v>IA</v>
          </cell>
          <cell r="F1058">
            <v>8326</v>
          </cell>
          <cell r="G1058">
            <v>16750470</v>
          </cell>
        </row>
        <row r="1059">
          <cell r="B1059">
            <v>1990</v>
          </cell>
          <cell r="E1059" t="str">
            <v>KS</v>
          </cell>
          <cell r="F1059">
            <v>8822</v>
          </cell>
          <cell r="G1059">
            <v>16115217</v>
          </cell>
        </row>
        <row r="1060">
          <cell r="B1060">
            <v>1990</v>
          </cell>
          <cell r="E1060" t="str">
            <v>KY</v>
          </cell>
          <cell r="F1060">
            <v>9097</v>
          </cell>
          <cell r="G1060">
            <v>15624271</v>
          </cell>
        </row>
        <row r="1061">
          <cell r="B1061">
            <v>1990</v>
          </cell>
          <cell r="E1061" t="str">
            <v>LA</v>
          </cell>
          <cell r="F1061">
            <v>10420</v>
          </cell>
          <cell r="G1061">
            <v>16956493</v>
          </cell>
        </row>
        <row r="1062">
          <cell r="B1062">
            <v>1990</v>
          </cell>
          <cell r="E1062" t="str">
            <v>ME</v>
          </cell>
          <cell r="F1062">
            <v>4320</v>
          </cell>
          <cell r="G1062">
            <v>8676962</v>
          </cell>
        </row>
        <row r="1063">
          <cell r="B1063">
            <v>1990</v>
          </cell>
          <cell r="E1063" t="str">
            <v>MD</v>
          </cell>
          <cell r="F1063">
            <v>11017</v>
          </cell>
          <cell r="G1063">
            <v>24068779</v>
          </cell>
        </row>
        <row r="1064">
          <cell r="B1064">
            <v>1990</v>
          </cell>
          <cell r="E1064" t="str">
            <v>MA</v>
          </cell>
          <cell r="F1064">
            <v>10963</v>
          </cell>
          <cell r="G1064">
            <v>26566499</v>
          </cell>
        </row>
        <row r="1065">
          <cell r="B1065">
            <v>1990</v>
          </cell>
          <cell r="E1065" t="str">
            <v>MI</v>
          </cell>
          <cell r="F1065">
            <v>12986</v>
          </cell>
          <cell r="G1065">
            <v>32550149</v>
          </cell>
        </row>
        <row r="1066">
          <cell r="B1066">
            <v>1990</v>
          </cell>
          <cell r="E1066" t="str">
            <v>MN</v>
          </cell>
          <cell r="F1066">
            <v>12637</v>
          </cell>
          <cell r="G1066">
            <v>31606315</v>
          </cell>
        </row>
        <row r="1067">
          <cell r="B1067">
            <v>1990</v>
          </cell>
          <cell r="E1067" t="str">
            <v>MS</v>
          </cell>
          <cell r="F1067">
            <v>7656</v>
          </cell>
          <cell r="G1067">
            <v>10146754</v>
          </cell>
        </row>
        <row r="1068">
          <cell r="B1068">
            <v>1990</v>
          </cell>
          <cell r="E1068" t="str">
            <v>MO</v>
          </cell>
          <cell r="F1068">
            <v>12340</v>
          </cell>
          <cell r="G1068">
            <v>23536167</v>
          </cell>
        </row>
        <row r="1069">
          <cell r="B1069">
            <v>1990</v>
          </cell>
          <cell r="E1069" t="str">
            <v>MT</v>
          </cell>
          <cell r="F1069">
            <v>3091</v>
          </cell>
          <cell r="G1069">
            <v>6134547</v>
          </cell>
        </row>
        <row r="1070">
          <cell r="B1070">
            <v>1990</v>
          </cell>
          <cell r="E1070" t="str">
            <v>NE</v>
          </cell>
          <cell r="F1070">
            <v>5348</v>
          </cell>
          <cell r="G1070">
            <v>9446766</v>
          </cell>
        </row>
        <row r="1071">
          <cell r="B1071">
            <v>1990</v>
          </cell>
          <cell r="E1071" t="str">
            <v>NV</v>
          </cell>
          <cell r="F1071">
            <v>2519</v>
          </cell>
          <cell r="G1071">
            <v>6249135</v>
          </cell>
        </row>
        <row r="1072">
          <cell r="B1072">
            <v>1990</v>
          </cell>
          <cell r="E1072" t="str">
            <v>NH</v>
          </cell>
          <cell r="F1072">
            <v>3418</v>
          </cell>
          <cell r="G1072">
            <v>6883618</v>
          </cell>
        </row>
        <row r="1073">
          <cell r="B1073">
            <v>1990</v>
          </cell>
          <cell r="E1073" t="str">
            <v>NJ</v>
          </cell>
          <cell r="F1073">
            <v>19638</v>
          </cell>
          <cell r="G1073">
            <v>50944814</v>
          </cell>
        </row>
        <row r="1074">
          <cell r="B1074">
            <v>1990</v>
          </cell>
          <cell r="E1074" t="str">
            <v>NM</v>
          </cell>
          <cell r="F1074">
            <v>4283</v>
          </cell>
          <cell r="G1074">
            <v>8218183</v>
          </cell>
        </row>
        <row r="1075">
          <cell r="B1075">
            <v>1990</v>
          </cell>
          <cell r="E1075" t="str">
            <v>NY</v>
          </cell>
          <cell r="F1075">
            <v>51935</v>
          </cell>
          <cell r="G1075">
            <v>127253737</v>
          </cell>
        </row>
        <row r="1076">
          <cell r="B1076">
            <v>1990</v>
          </cell>
          <cell r="E1076" t="str">
            <v>NC</v>
          </cell>
          <cell r="F1076">
            <v>14807</v>
          </cell>
          <cell r="G1076">
            <v>28922434</v>
          </cell>
        </row>
        <row r="1077">
          <cell r="B1077">
            <v>1990</v>
          </cell>
          <cell r="E1077" t="str">
            <v>ND</v>
          </cell>
          <cell r="F1077">
            <v>2195</v>
          </cell>
          <cell r="G1077">
            <v>3841565</v>
          </cell>
        </row>
        <row r="1078">
          <cell r="B1078">
            <v>1990</v>
          </cell>
          <cell r="E1078" t="str">
            <v>OH</v>
          </cell>
          <cell r="F1078">
            <v>21796</v>
          </cell>
          <cell r="G1078">
            <v>47243680</v>
          </cell>
        </row>
        <row r="1079">
          <cell r="B1079">
            <v>1990</v>
          </cell>
          <cell r="E1079" t="str">
            <v>OK</v>
          </cell>
          <cell r="F1079">
            <v>9135</v>
          </cell>
          <cell r="G1079">
            <v>14880745</v>
          </cell>
        </row>
        <row r="1080">
          <cell r="B1080">
            <v>1990</v>
          </cell>
          <cell r="E1080" t="str">
            <v>OR</v>
          </cell>
          <cell r="F1080">
            <v>6719</v>
          </cell>
          <cell r="G1080">
            <v>14322603</v>
          </cell>
        </row>
        <row r="1081">
          <cell r="B1081">
            <v>1990</v>
          </cell>
          <cell r="E1081" t="str">
            <v>PA</v>
          </cell>
          <cell r="F1081">
            <v>24108</v>
          </cell>
          <cell r="G1081">
            <v>48191009</v>
          </cell>
        </row>
        <row r="1082">
          <cell r="B1082">
            <v>1990</v>
          </cell>
          <cell r="E1082" t="str">
            <v>RI</v>
          </cell>
          <cell r="F1082">
            <v>1897</v>
          </cell>
          <cell r="G1082">
            <v>4085796</v>
          </cell>
        </row>
        <row r="1083">
          <cell r="B1083">
            <v>1990</v>
          </cell>
          <cell r="E1083" t="str">
            <v>SC</v>
          </cell>
          <cell r="F1083">
            <v>7389</v>
          </cell>
          <cell r="G1083">
            <v>10664708</v>
          </cell>
        </row>
        <row r="1084">
          <cell r="B1084">
            <v>1990</v>
          </cell>
          <cell r="E1084" t="str">
            <v>SD</v>
          </cell>
          <cell r="F1084">
            <v>2760</v>
          </cell>
          <cell r="G1084">
            <v>4753105</v>
          </cell>
        </row>
        <row r="1085">
          <cell r="B1085">
            <v>1990</v>
          </cell>
          <cell r="E1085" t="str">
            <v>TN</v>
          </cell>
          <cell r="F1085">
            <v>11765</v>
          </cell>
          <cell r="G1085">
            <v>18869783</v>
          </cell>
        </row>
        <row r="1086">
          <cell r="B1086">
            <v>1990</v>
          </cell>
          <cell r="E1086" t="str">
            <v>TX</v>
          </cell>
          <cell r="F1086">
            <v>32687</v>
          </cell>
          <cell r="G1086">
            <v>60593558</v>
          </cell>
        </row>
        <row r="1087">
          <cell r="B1087">
            <v>1990</v>
          </cell>
          <cell r="E1087" t="str">
            <v>UT</v>
          </cell>
          <cell r="F1087">
            <v>3196</v>
          </cell>
          <cell r="G1087">
            <v>6603709</v>
          </cell>
        </row>
        <row r="1088">
          <cell r="B1088">
            <v>1990</v>
          </cell>
          <cell r="E1088" t="str">
            <v>VT</v>
          </cell>
          <cell r="F1088">
            <v>2082</v>
          </cell>
          <cell r="G1088">
            <v>4028230</v>
          </cell>
        </row>
        <row r="1089">
          <cell r="B1089">
            <v>1990</v>
          </cell>
          <cell r="E1089" t="str">
            <v>VA</v>
          </cell>
          <cell r="F1089">
            <v>16842</v>
          </cell>
          <cell r="G1089">
            <v>31715876</v>
          </cell>
        </row>
        <row r="1090">
          <cell r="B1090">
            <v>1990</v>
          </cell>
          <cell r="E1090" t="str">
            <v>WA</v>
          </cell>
          <cell r="F1090">
            <v>11445</v>
          </cell>
          <cell r="G1090">
            <v>29930468</v>
          </cell>
        </row>
        <row r="1091">
          <cell r="B1091">
            <v>1990</v>
          </cell>
          <cell r="E1091" t="str">
            <v>WV</v>
          </cell>
          <cell r="F1091">
            <v>6502</v>
          </cell>
          <cell r="G1091">
            <v>11077412</v>
          </cell>
        </row>
        <row r="1092">
          <cell r="B1092">
            <v>1990</v>
          </cell>
          <cell r="E1092" t="str">
            <v>WI</v>
          </cell>
          <cell r="F1092">
            <v>11234</v>
          </cell>
          <cell r="G1092">
            <v>24234960</v>
          </cell>
        </row>
        <row r="1093">
          <cell r="B1093">
            <v>1990</v>
          </cell>
          <cell r="E1093" t="str">
            <v>WY</v>
          </cell>
          <cell r="F1093">
            <v>2454</v>
          </cell>
          <cell r="G1093">
            <v>5233879</v>
          </cell>
        </row>
        <row r="1094">
          <cell r="B1094">
            <v>1991</v>
          </cell>
          <cell r="E1094" t="str">
            <v>US</v>
          </cell>
          <cell r="F1094">
            <v>546377</v>
          </cell>
          <cell r="G1094">
            <v>1219926499</v>
          </cell>
        </row>
        <row r="1095">
          <cell r="B1095">
            <v>1991</v>
          </cell>
          <cell r="E1095" t="str">
            <v>AL</v>
          </cell>
          <cell r="F1095">
            <v>11317</v>
          </cell>
          <cell r="G1095">
            <v>19039946</v>
          </cell>
        </row>
        <row r="1096">
          <cell r="B1096">
            <v>1991</v>
          </cell>
          <cell r="E1096" t="str">
            <v>AK</v>
          </cell>
          <cell r="F1096">
            <v>3578</v>
          </cell>
          <cell r="G1096">
            <v>13157947</v>
          </cell>
        </row>
        <row r="1097">
          <cell r="B1097">
            <v>1991</v>
          </cell>
          <cell r="E1097" t="str">
            <v>AZ</v>
          </cell>
          <cell r="F1097">
            <v>7227</v>
          </cell>
          <cell r="G1097">
            <v>16528796</v>
          </cell>
        </row>
        <row r="1098">
          <cell r="B1098">
            <v>1991</v>
          </cell>
          <cell r="E1098" t="str">
            <v>AR</v>
          </cell>
          <cell r="F1098">
            <v>7154</v>
          </cell>
          <cell r="G1098">
            <v>12363365</v>
          </cell>
        </row>
        <row r="1099">
          <cell r="B1099">
            <v>1991</v>
          </cell>
          <cell r="E1099" t="str">
            <v>CA</v>
          </cell>
          <cell r="F1099">
            <v>42383</v>
          </cell>
          <cell r="G1099">
            <v>135633972</v>
          </cell>
        </row>
        <row r="1100">
          <cell r="B1100">
            <v>1991</v>
          </cell>
          <cell r="E1100" t="str">
            <v>CO</v>
          </cell>
          <cell r="F1100">
            <v>7705</v>
          </cell>
          <cell r="G1100">
            <v>17974367</v>
          </cell>
        </row>
        <row r="1101">
          <cell r="B1101">
            <v>1991</v>
          </cell>
          <cell r="E1101" t="str">
            <v>CT</v>
          </cell>
          <cell r="F1101">
            <v>7952</v>
          </cell>
          <cell r="G1101">
            <v>21151409</v>
          </cell>
        </row>
        <row r="1102">
          <cell r="B1102">
            <v>1991</v>
          </cell>
          <cell r="E1102" t="str">
            <v>DE</v>
          </cell>
          <cell r="F1102">
            <v>1831</v>
          </cell>
          <cell r="G1102">
            <v>3921644</v>
          </cell>
        </row>
        <row r="1103">
          <cell r="B1103">
            <v>1991</v>
          </cell>
          <cell r="E1103" t="str">
            <v>DC</v>
          </cell>
          <cell r="F1103">
            <v>948</v>
          </cell>
          <cell r="G1103">
            <v>2623933</v>
          </cell>
        </row>
        <row r="1104">
          <cell r="B1104">
            <v>1991</v>
          </cell>
          <cell r="E1104" t="str">
            <v>FL</v>
          </cell>
          <cell r="F1104">
            <v>23795</v>
          </cell>
          <cell r="G1104">
            <v>47327711</v>
          </cell>
        </row>
        <row r="1105">
          <cell r="B1105">
            <v>1991</v>
          </cell>
          <cell r="E1105" t="str">
            <v>GA</v>
          </cell>
          <cell r="F1105">
            <v>13406</v>
          </cell>
          <cell r="G1105">
            <v>23865618</v>
          </cell>
        </row>
        <row r="1106">
          <cell r="B1106">
            <v>1991</v>
          </cell>
          <cell r="E1106" t="str">
            <v>HI</v>
          </cell>
          <cell r="F1106">
            <v>1858</v>
          </cell>
          <cell r="G1106">
            <v>4408726</v>
          </cell>
        </row>
        <row r="1107">
          <cell r="B1107">
            <v>1991</v>
          </cell>
          <cell r="E1107" t="str">
            <v>ID</v>
          </cell>
          <cell r="F1107">
            <v>3149</v>
          </cell>
          <cell r="G1107">
            <v>6565713</v>
          </cell>
        </row>
        <row r="1108">
          <cell r="B1108">
            <v>1991</v>
          </cell>
          <cell r="E1108" t="str">
            <v>IL</v>
          </cell>
          <cell r="F1108">
            <v>19725</v>
          </cell>
          <cell r="G1108">
            <v>50152393</v>
          </cell>
        </row>
        <row r="1109">
          <cell r="B1109">
            <v>1991</v>
          </cell>
          <cell r="E1109" t="str">
            <v>IN</v>
          </cell>
          <cell r="F1109">
            <v>10975</v>
          </cell>
          <cell r="G1109">
            <v>19010865</v>
          </cell>
        </row>
        <row r="1110">
          <cell r="B1110">
            <v>1991</v>
          </cell>
          <cell r="E1110" t="str">
            <v>IA</v>
          </cell>
          <cell r="F1110">
            <v>8286</v>
          </cell>
          <cell r="G1110">
            <v>17159737</v>
          </cell>
        </row>
        <row r="1111">
          <cell r="B1111">
            <v>1991</v>
          </cell>
          <cell r="E1111" t="str">
            <v>KS</v>
          </cell>
          <cell r="F1111">
            <v>9045</v>
          </cell>
          <cell r="G1111">
            <v>17004916</v>
          </cell>
        </row>
        <row r="1112">
          <cell r="B1112">
            <v>1991</v>
          </cell>
          <cell r="E1112" t="str">
            <v>KY</v>
          </cell>
          <cell r="F1112">
            <v>9258</v>
          </cell>
          <cell r="G1112">
            <v>16775285</v>
          </cell>
        </row>
        <row r="1113">
          <cell r="B1113">
            <v>1991</v>
          </cell>
          <cell r="E1113" t="str">
            <v>LA</v>
          </cell>
          <cell r="F1113">
            <v>10556</v>
          </cell>
          <cell r="G1113">
            <v>17428791</v>
          </cell>
        </row>
        <row r="1114">
          <cell r="B1114">
            <v>1991</v>
          </cell>
          <cell r="E1114" t="str">
            <v>ME</v>
          </cell>
          <cell r="F1114">
            <v>4379</v>
          </cell>
          <cell r="G1114">
            <v>9073413</v>
          </cell>
        </row>
        <row r="1115">
          <cell r="B1115">
            <v>1991</v>
          </cell>
          <cell r="E1115" t="str">
            <v>MD</v>
          </cell>
          <cell r="F1115">
            <v>10573</v>
          </cell>
          <cell r="G1115">
            <v>23440644</v>
          </cell>
        </row>
        <row r="1116">
          <cell r="B1116">
            <v>1991</v>
          </cell>
          <cell r="E1116" t="str">
            <v>MA</v>
          </cell>
          <cell r="F1116">
            <v>10566</v>
          </cell>
          <cell r="G1116">
            <v>26533031</v>
          </cell>
        </row>
        <row r="1117">
          <cell r="B1117">
            <v>1991</v>
          </cell>
          <cell r="E1117" t="str">
            <v>MI</v>
          </cell>
          <cell r="F1117">
            <v>12976</v>
          </cell>
          <cell r="G1117">
            <v>33384304</v>
          </cell>
        </row>
        <row r="1118">
          <cell r="B1118">
            <v>1991</v>
          </cell>
          <cell r="E1118" t="str">
            <v>MN</v>
          </cell>
          <cell r="F1118">
            <v>12726</v>
          </cell>
          <cell r="G1118">
            <v>32635737</v>
          </cell>
        </row>
        <row r="1119">
          <cell r="B1119">
            <v>1991</v>
          </cell>
          <cell r="E1119" t="str">
            <v>MS</v>
          </cell>
          <cell r="F1119">
            <v>7527</v>
          </cell>
          <cell r="G1119">
            <v>10137301</v>
          </cell>
        </row>
        <row r="1120">
          <cell r="B1120">
            <v>1991</v>
          </cell>
          <cell r="E1120" t="str">
            <v>MO</v>
          </cell>
          <cell r="F1120">
            <v>12357</v>
          </cell>
          <cell r="G1120">
            <v>23752170</v>
          </cell>
        </row>
        <row r="1121">
          <cell r="B1121">
            <v>1991</v>
          </cell>
          <cell r="E1121" t="str">
            <v>MT</v>
          </cell>
          <cell r="F1121">
            <v>3115</v>
          </cell>
          <cell r="G1121">
            <v>6515356</v>
          </cell>
        </row>
        <row r="1122">
          <cell r="B1122">
            <v>1991</v>
          </cell>
          <cell r="E1122" t="str">
            <v>NE</v>
          </cell>
          <cell r="F1122">
            <v>5498</v>
          </cell>
          <cell r="G1122">
            <v>10562736</v>
          </cell>
        </row>
        <row r="1123">
          <cell r="B1123">
            <v>1991</v>
          </cell>
          <cell r="E1123" t="str">
            <v>NV</v>
          </cell>
          <cell r="F1123">
            <v>2582</v>
          </cell>
          <cell r="G1123">
            <v>6827483</v>
          </cell>
        </row>
        <row r="1124">
          <cell r="B1124">
            <v>1991</v>
          </cell>
          <cell r="E1124" t="str">
            <v>NH</v>
          </cell>
          <cell r="F1124">
            <v>3410</v>
          </cell>
          <cell r="G1124">
            <v>6916496</v>
          </cell>
        </row>
        <row r="1125">
          <cell r="B1125">
            <v>1991</v>
          </cell>
          <cell r="E1125" t="str">
            <v>NJ</v>
          </cell>
          <cell r="F1125">
            <v>18852</v>
          </cell>
          <cell r="G1125">
            <v>50617978</v>
          </cell>
        </row>
        <row r="1126">
          <cell r="B1126">
            <v>1991</v>
          </cell>
          <cell r="E1126" t="str">
            <v>NM</v>
          </cell>
          <cell r="F1126">
            <v>4282</v>
          </cell>
          <cell r="G1126">
            <v>8411935</v>
          </cell>
        </row>
        <row r="1127">
          <cell r="B1127">
            <v>1991</v>
          </cell>
          <cell r="E1127" t="str">
            <v>NY</v>
          </cell>
          <cell r="F1127">
            <v>50751</v>
          </cell>
          <cell r="G1127">
            <v>130353612</v>
          </cell>
        </row>
        <row r="1128">
          <cell r="B1128">
            <v>1991</v>
          </cell>
          <cell r="E1128" t="str">
            <v>NC</v>
          </cell>
          <cell r="F1128">
            <v>14904</v>
          </cell>
          <cell r="G1128">
            <v>28980539</v>
          </cell>
        </row>
        <row r="1129">
          <cell r="B1129">
            <v>1991</v>
          </cell>
          <cell r="E1129" t="str">
            <v>ND</v>
          </cell>
          <cell r="F1129">
            <v>2240</v>
          </cell>
          <cell r="G1129">
            <v>4162123</v>
          </cell>
        </row>
        <row r="1130">
          <cell r="B1130">
            <v>1991</v>
          </cell>
          <cell r="E1130" t="str">
            <v>OH</v>
          </cell>
          <cell r="F1130">
            <v>21653</v>
          </cell>
          <cell r="G1130">
            <v>48790759</v>
          </cell>
        </row>
        <row r="1131">
          <cell r="B1131">
            <v>1991</v>
          </cell>
          <cell r="E1131" t="str">
            <v>OK</v>
          </cell>
          <cell r="F1131">
            <v>8968</v>
          </cell>
          <cell r="G1131">
            <v>14382754</v>
          </cell>
        </row>
        <row r="1132">
          <cell r="B1132">
            <v>1991</v>
          </cell>
          <cell r="E1132" t="str">
            <v>OR</v>
          </cell>
          <cell r="F1132">
            <v>7505</v>
          </cell>
          <cell r="G1132">
            <v>16413860</v>
          </cell>
        </row>
        <row r="1133">
          <cell r="B1133">
            <v>1991</v>
          </cell>
          <cell r="E1133" t="str">
            <v>PA</v>
          </cell>
          <cell r="F1133">
            <v>23159</v>
          </cell>
          <cell r="G1133">
            <v>52810701</v>
          </cell>
        </row>
        <row r="1134">
          <cell r="B1134">
            <v>1991</v>
          </cell>
          <cell r="E1134" t="str">
            <v>RI</v>
          </cell>
          <cell r="F1134">
            <v>1848</v>
          </cell>
          <cell r="G1134">
            <v>3840901</v>
          </cell>
        </row>
        <row r="1135">
          <cell r="B1135">
            <v>1991</v>
          </cell>
          <cell r="E1135" t="str">
            <v>SC</v>
          </cell>
          <cell r="F1135">
            <v>7404</v>
          </cell>
          <cell r="G1135">
            <v>10641444</v>
          </cell>
        </row>
        <row r="1136">
          <cell r="B1136">
            <v>1991</v>
          </cell>
          <cell r="E1136" t="str">
            <v>SD</v>
          </cell>
          <cell r="F1136">
            <v>2790</v>
          </cell>
          <cell r="G1136">
            <v>5042663</v>
          </cell>
        </row>
        <row r="1137">
          <cell r="B1137">
            <v>1991</v>
          </cell>
          <cell r="E1137" t="str">
            <v>TN</v>
          </cell>
          <cell r="F1137">
            <v>11700</v>
          </cell>
          <cell r="G1137">
            <v>18914404</v>
          </cell>
        </row>
        <row r="1138">
          <cell r="B1138">
            <v>1991</v>
          </cell>
          <cell r="E1138" t="str">
            <v>TX</v>
          </cell>
          <cell r="F1138">
            <v>31647</v>
          </cell>
          <cell r="G1138">
            <v>60138424</v>
          </cell>
        </row>
        <row r="1139">
          <cell r="B1139">
            <v>1991</v>
          </cell>
          <cell r="E1139" t="str">
            <v>UT</v>
          </cell>
          <cell r="F1139">
            <v>3218</v>
          </cell>
          <cell r="G1139">
            <v>6742689</v>
          </cell>
        </row>
        <row r="1140">
          <cell r="B1140">
            <v>1991</v>
          </cell>
          <cell r="E1140" t="str">
            <v>VT</v>
          </cell>
          <cell r="F1140">
            <v>2073</v>
          </cell>
          <cell r="G1140">
            <v>4272500</v>
          </cell>
        </row>
        <row r="1141">
          <cell r="B1141">
            <v>1991</v>
          </cell>
          <cell r="E1141" t="str">
            <v>VA</v>
          </cell>
          <cell r="F1141">
            <v>15090</v>
          </cell>
          <cell r="G1141">
            <v>28551051</v>
          </cell>
        </row>
        <row r="1142">
          <cell r="B1142">
            <v>1991</v>
          </cell>
          <cell r="E1142" t="str">
            <v>WA</v>
          </cell>
          <cell r="F1142">
            <v>12158</v>
          </cell>
          <cell r="G1142">
            <v>33648956</v>
          </cell>
        </row>
        <row r="1143">
          <cell r="B1143">
            <v>1991</v>
          </cell>
          <cell r="E1143" t="str">
            <v>WV</v>
          </cell>
          <cell r="F1143">
            <v>6561</v>
          </cell>
          <cell r="G1143">
            <v>11212678</v>
          </cell>
        </row>
        <row r="1144">
          <cell r="B1144">
            <v>1991</v>
          </cell>
          <cell r="E1144" t="str">
            <v>WI</v>
          </cell>
          <cell r="F1144">
            <v>10972</v>
          </cell>
          <cell r="G1144">
            <v>24409237</v>
          </cell>
        </row>
        <row r="1145">
          <cell r="B1145">
            <v>1991</v>
          </cell>
          <cell r="E1145" t="str">
            <v>WY</v>
          </cell>
          <cell r="F1145">
            <v>2745</v>
          </cell>
          <cell r="G1145">
            <v>5713487</v>
          </cell>
        </row>
        <row r="1146">
          <cell r="B1146">
            <v>1992</v>
          </cell>
          <cell r="E1146" t="str">
            <v>US</v>
          </cell>
          <cell r="F1146">
            <v>525117</v>
          </cell>
          <cell r="G1146">
            <v>1230577923</v>
          </cell>
        </row>
        <row r="1147">
          <cell r="B1147">
            <v>1992</v>
          </cell>
          <cell r="E1147" t="str">
            <v>AL</v>
          </cell>
          <cell r="F1147">
            <v>10815</v>
          </cell>
          <cell r="G1147">
            <v>18924919</v>
          </cell>
        </row>
        <row r="1148">
          <cell r="B1148">
            <v>1992</v>
          </cell>
          <cell r="E1148" t="str">
            <v>AK</v>
          </cell>
          <cell r="F1148">
            <v>3670</v>
          </cell>
          <cell r="G1148">
            <v>14127645</v>
          </cell>
        </row>
        <row r="1149">
          <cell r="B1149">
            <v>1992</v>
          </cell>
          <cell r="E1149" t="str">
            <v>AZ</v>
          </cell>
          <cell r="F1149">
            <v>6959</v>
          </cell>
          <cell r="G1149">
            <v>16076961</v>
          </cell>
        </row>
        <row r="1150">
          <cell r="B1150">
            <v>1992</v>
          </cell>
          <cell r="E1150" t="str">
            <v>AR</v>
          </cell>
          <cell r="F1150">
            <v>7150</v>
          </cell>
          <cell r="G1150">
            <v>12971153</v>
          </cell>
        </row>
        <row r="1151">
          <cell r="B1151">
            <v>1992</v>
          </cell>
          <cell r="E1151" t="str">
            <v>CA</v>
          </cell>
          <cell r="F1151">
            <v>40282</v>
          </cell>
          <cell r="G1151">
            <v>130685047</v>
          </cell>
        </row>
        <row r="1152">
          <cell r="B1152">
            <v>1992</v>
          </cell>
          <cell r="E1152" t="str">
            <v>CO</v>
          </cell>
          <cell r="F1152">
            <v>7621</v>
          </cell>
          <cell r="G1152">
            <v>18835025</v>
          </cell>
        </row>
        <row r="1153">
          <cell r="B1153">
            <v>1992</v>
          </cell>
          <cell r="E1153" t="str">
            <v>CT</v>
          </cell>
          <cell r="F1153">
            <v>7262</v>
          </cell>
          <cell r="G1153">
            <v>20753642</v>
          </cell>
        </row>
        <row r="1154">
          <cell r="B1154">
            <v>1992</v>
          </cell>
          <cell r="E1154" t="str">
            <v>DE</v>
          </cell>
          <cell r="F1154">
            <v>1956</v>
          </cell>
          <cell r="G1154">
            <v>4226495</v>
          </cell>
        </row>
        <row r="1155">
          <cell r="B1155">
            <v>1992</v>
          </cell>
          <cell r="E1155" t="str">
            <v>DC</v>
          </cell>
          <cell r="F1155">
            <v>877</v>
          </cell>
          <cell r="G1155">
            <v>2365309</v>
          </cell>
        </row>
        <row r="1156">
          <cell r="B1156">
            <v>1992</v>
          </cell>
          <cell r="E1156" t="str">
            <v>FL</v>
          </cell>
          <cell r="F1156">
            <v>24429</v>
          </cell>
          <cell r="G1156">
            <v>51359685</v>
          </cell>
        </row>
        <row r="1157">
          <cell r="B1157">
            <v>1992</v>
          </cell>
          <cell r="E1157" t="str">
            <v>GA</v>
          </cell>
          <cell r="F1157">
            <v>12803</v>
          </cell>
          <cell r="G1157">
            <v>23520373</v>
          </cell>
        </row>
        <row r="1158">
          <cell r="B1158">
            <v>1992</v>
          </cell>
          <cell r="E1158" t="str">
            <v>HI</v>
          </cell>
          <cell r="F1158">
            <v>1927</v>
          </cell>
          <cell r="G1158">
            <v>4918016</v>
          </cell>
        </row>
        <row r="1159">
          <cell r="B1159">
            <v>1992</v>
          </cell>
          <cell r="E1159" t="str">
            <v>ID</v>
          </cell>
          <cell r="F1159">
            <v>3221</v>
          </cell>
          <cell r="G1159">
            <v>6808877</v>
          </cell>
        </row>
        <row r="1160">
          <cell r="B1160">
            <v>1992</v>
          </cell>
          <cell r="E1160" t="str">
            <v>IL</v>
          </cell>
          <cell r="F1160">
            <v>18130</v>
          </cell>
          <cell r="G1160">
            <v>46773517</v>
          </cell>
        </row>
        <row r="1161">
          <cell r="B1161">
            <v>1992</v>
          </cell>
          <cell r="E1161" t="str">
            <v>IN</v>
          </cell>
          <cell r="F1161">
            <v>10463</v>
          </cell>
          <cell r="G1161">
            <v>18857444</v>
          </cell>
        </row>
        <row r="1162">
          <cell r="B1162">
            <v>1992</v>
          </cell>
          <cell r="E1162" t="str">
            <v>IA</v>
          </cell>
          <cell r="F1162">
            <v>7928</v>
          </cell>
          <cell r="G1162">
            <v>17645174</v>
          </cell>
        </row>
        <row r="1163">
          <cell r="B1163">
            <v>1992</v>
          </cell>
          <cell r="E1163" t="str">
            <v>KS</v>
          </cell>
          <cell r="F1163">
            <v>8543</v>
          </cell>
          <cell r="G1163">
            <v>16854109</v>
          </cell>
        </row>
        <row r="1164">
          <cell r="B1164">
            <v>1992</v>
          </cell>
          <cell r="E1164" t="str">
            <v>KY</v>
          </cell>
          <cell r="F1164">
            <v>8467</v>
          </cell>
          <cell r="G1164">
            <v>16281122</v>
          </cell>
        </row>
        <row r="1165">
          <cell r="B1165">
            <v>1992</v>
          </cell>
          <cell r="E1165" t="str">
            <v>LA</v>
          </cell>
          <cell r="F1165">
            <v>10364</v>
          </cell>
          <cell r="G1165">
            <v>18577613</v>
          </cell>
        </row>
        <row r="1166">
          <cell r="B1166">
            <v>1992</v>
          </cell>
          <cell r="E1166" t="str">
            <v>ME</v>
          </cell>
          <cell r="F1166">
            <v>4224</v>
          </cell>
          <cell r="G1166">
            <v>8718371</v>
          </cell>
        </row>
        <row r="1167">
          <cell r="B1167">
            <v>1992</v>
          </cell>
          <cell r="E1167" t="str">
            <v>MD</v>
          </cell>
          <cell r="F1167">
            <v>10088</v>
          </cell>
          <cell r="G1167">
            <v>23309310</v>
          </cell>
        </row>
        <row r="1168">
          <cell r="B1168">
            <v>1992</v>
          </cell>
          <cell r="E1168" t="str">
            <v>MA</v>
          </cell>
          <cell r="F1168">
            <v>10169</v>
          </cell>
          <cell r="G1168">
            <v>27178569</v>
          </cell>
        </row>
        <row r="1169">
          <cell r="B1169">
            <v>1992</v>
          </cell>
          <cell r="E1169" t="str">
            <v>MI</v>
          </cell>
          <cell r="F1169">
            <v>12398</v>
          </cell>
          <cell r="G1169">
            <v>32639139</v>
          </cell>
        </row>
        <row r="1170">
          <cell r="B1170">
            <v>1992</v>
          </cell>
          <cell r="E1170" t="str">
            <v>MN</v>
          </cell>
          <cell r="F1170">
            <v>11518</v>
          </cell>
          <cell r="G1170">
            <v>31957872</v>
          </cell>
        </row>
        <row r="1171">
          <cell r="B1171">
            <v>1992</v>
          </cell>
          <cell r="E1171" t="str">
            <v>MS</v>
          </cell>
          <cell r="F1171">
            <v>7708</v>
          </cell>
          <cell r="G1171">
            <v>11015133</v>
          </cell>
        </row>
        <row r="1172">
          <cell r="B1172">
            <v>1992</v>
          </cell>
          <cell r="E1172" t="str">
            <v>MO</v>
          </cell>
          <cell r="F1172">
            <v>11760</v>
          </cell>
          <cell r="G1172">
            <v>23354413</v>
          </cell>
        </row>
        <row r="1173">
          <cell r="B1173">
            <v>1992</v>
          </cell>
          <cell r="E1173" t="str">
            <v>MT</v>
          </cell>
          <cell r="F1173">
            <v>3118</v>
          </cell>
          <cell r="G1173">
            <v>6957150</v>
          </cell>
        </row>
        <row r="1174">
          <cell r="B1174">
            <v>1992</v>
          </cell>
          <cell r="E1174" t="str">
            <v>NE</v>
          </cell>
          <cell r="F1174">
            <v>5247</v>
          </cell>
          <cell r="G1174">
            <v>10388738</v>
          </cell>
        </row>
        <row r="1175">
          <cell r="B1175">
            <v>1992</v>
          </cell>
          <cell r="E1175" t="str">
            <v>NV</v>
          </cell>
          <cell r="F1175">
            <v>2453</v>
          </cell>
          <cell r="G1175">
            <v>6759317</v>
          </cell>
        </row>
        <row r="1176">
          <cell r="B1176">
            <v>1992</v>
          </cell>
          <cell r="E1176" t="str">
            <v>NH</v>
          </cell>
          <cell r="F1176">
            <v>3171</v>
          </cell>
          <cell r="G1176">
            <v>6782699</v>
          </cell>
        </row>
        <row r="1177">
          <cell r="B1177">
            <v>1992</v>
          </cell>
          <cell r="E1177" t="str">
            <v>NJ</v>
          </cell>
          <cell r="F1177">
            <v>18576</v>
          </cell>
          <cell r="G1177">
            <v>52689170</v>
          </cell>
        </row>
        <row r="1178">
          <cell r="B1178">
            <v>1992</v>
          </cell>
          <cell r="E1178" t="str">
            <v>NM</v>
          </cell>
          <cell r="F1178">
            <v>4294</v>
          </cell>
          <cell r="G1178">
            <v>8318941</v>
          </cell>
        </row>
        <row r="1179">
          <cell r="B1179">
            <v>1992</v>
          </cell>
          <cell r="E1179" t="str">
            <v>NY</v>
          </cell>
          <cell r="F1179">
            <v>47125</v>
          </cell>
          <cell r="G1179">
            <v>139058661</v>
          </cell>
        </row>
        <row r="1180">
          <cell r="B1180">
            <v>1992</v>
          </cell>
          <cell r="E1180" t="str">
            <v>NC</v>
          </cell>
          <cell r="F1180">
            <v>15028</v>
          </cell>
          <cell r="G1180">
            <v>29882111</v>
          </cell>
        </row>
        <row r="1181">
          <cell r="B1181">
            <v>1992</v>
          </cell>
          <cell r="E1181" t="str">
            <v>ND</v>
          </cell>
          <cell r="F1181">
            <v>2134</v>
          </cell>
          <cell r="G1181">
            <v>4039052</v>
          </cell>
        </row>
        <row r="1182">
          <cell r="B1182">
            <v>1992</v>
          </cell>
          <cell r="E1182" t="str">
            <v>OH</v>
          </cell>
          <cell r="F1182">
            <v>20358</v>
          </cell>
          <cell r="G1182">
            <v>48967666</v>
          </cell>
        </row>
        <row r="1183">
          <cell r="B1183">
            <v>1992</v>
          </cell>
          <cell r="E1183" t="str">
            <v>OK</v>
          </cell>
          <cell r="F1183">
            <v>8757</v>
          </cell>
          <cell r="G1183">
            <v>14304581</v>
          </cell>
        </row>
        <row r="1184">
          <cell r="B1184">
            <v>1992</v>
          </cell>
          <cell r="E1184" t="str">
            <v>OR</v>
          </cell>
          <cell r="F1184">
            <v>7565</v>
          </cell>
          <cell r="G1184">
            <v>17270302</v>
          </cell>
        </row>
        <row r="1185">
          <cell r="B1185">
            <v>1992</v>
          </cell>
          <cell r="E1185" t="str">
            <v>PA</v>
          </cell>
          <cell r="F1185">
            <v>21520</v>
          </cell>
          <cell r="G1185">
            <v>47527592</v>
          </cell>
        </row>
        <row r="1186">
          <cell r="B1186">
            <v>1992</v>
          </cell>
          <cell r="E1186" t="str">
            <v>RI</v>
          </cell>
          <cell r="F1186">
            <v>2009</v>
          </cell>
          <cell r="G1186">
            <v>4181538</v>
          </cell>
        </row>
        <row r="1187">
          <cell r="B1187">
            <v>1992</v>
          </cell>
          <cell r="E1187" t="str">
            <v>SC</v>
          </cell>
          <cell r="F1187">
            <v>7342</v>
          </cell>
          <cell r="G1187">
            <v>11174245</v>
          </cell>
        </row>
        <row r="1188">
          <cell r="B1188">
            <v>1992</v>
          </cell>
          <cell r="E1188" t="str">
            <v>SD</v>
          </cell>
          <cell r="F1188">
            <v>2618</v>
          </cell>
          <cell r="G1188">
            <v>4914694</v>
          </cell>
        </row>
        <row r="1189">
          <cell r="B1189">
            <v>1992</v>
          </cell>
          <cell r="E1189" t="str">
            <v>TN</v>
          </cell>
          <cell r="F1189">
            <v>11397</v>
          </cell>
          <cell r="G1189">
            <v>19046422</v>
          </cell>
        </row>
        <row r="1190">
          <cell r="B1190">
            <v>1992</v>
          </cell>
          <cell r="E1190" t="str">
            <v>TX</v>
          </cell>
          <cell r="F1190">
            <v>30232</v>
          </cell>
          <cell r="G1190">
            <v>60409402</v>
          </cell>
        </row>
        <row r="1191">
          <cell r="B1191">
            <v>1992</v>
          </cell>
          <cell r="E1191" t="str">
            <v>UT</v>
          </cell>
          <cell r="F1191">
            <v>3223</v>
          </cell>
          <cell r="G1191">
            <v>7388621</v>
          </cell>
        </row>
        <row r="1192">
          <cell r="B1192">
            <v>1992</v>
          </cell>
          <cell r="E1192" t="str">
            <v>VT</v>
          </cell>
          <cell r="F1192">
            <v>1920</v>
          </cell>
          <cell r="G1192">
            <v>4272435</v>
          </cell>
        </row>
        <row r="1193">
          <cell r="B1193">
            <v>1992</v>
          </cell>
          <cell r="E1193" t="str">
            <v>VA</v>
          </cell>
          <cell r="F1193">
            <v>15105</v>
          </cell>
          <cell r="G1193">
            <v>29687100</v>
          </cell>
        </row>
        <row r="1194">
          <cell r="B1194">
            <v>1992</v>
          </cell>
          <cell r="E1194" t="str">
            <v>WA</v>
          </cell>
          <cell r="F1194">
            <v>12328</v>
          </cell>
          <cell r="G1194">
            <v>36435996</v>
          </cell>
        </row>
        <row r="1195">
          <cell r="B1195">
            <v>1992</v>
          </cell>
          <cell r="E1195" t="str">
            <v>WV</v>
          </cell>
          <cell r="F1195">
            <v>6612</v>
          </cell>
          <cell r="G1195">
            <v>11657395</v>
          </cell>
        </row>
        <row r="1196">
          <cell r="B1196">
            <v>1992</v>
          </cell>
          <cell r="E1196" t="str">
            <v>WI</v>
          </cell>
          <cell r="F1196">
            <v>9643</v>
          </cell>
          <cell r="G1196">
            <v>24340600</v>
          </cell>
        </row>
        <row r="1197">
          <cell r="B1197">
            <v>1992</v>
          </cell>
          <cell r="E1197" t="str">
            <v>WY</v>
          </cell>
          <cell r="F1197">
            <v>2610</v>
          </cell>
          <cell r="G1197">
            <v>5388564</v>
          </cell>
        </row>
        <row r="1198">
          <cell r="B1198">
            <v>1993</v>
          </cell>
          <cell r="E1198" t="str">
            <v>US</v>
          </cell>
          <cell r="F1198">
            <v>541053</v>
          </cell>
          <cell r="G1198">
            <v>1279315132</v>
          </cell>
        </row>
        <row r="1199">
          <cell r="B1199">
            <v>1993</v>
          </cell>
          <cell r="E1199" t="str">
            <v>AL</v>
          </cell>
          <cell r="F1199">
            <v>10569</v>
          </cell>
          <cell r="G1199">
            <v>19474706</v>
          </cell>
        </row>
        <row r="1200">
          <cell r="B1200">
            <v>1993</v>
          </cell>
          <cell r="E1200" t="str">
            <v>AK</v>
          </cell>
          <cell r="F1200">
            <v>3570</v>
          </cell>
          <cell r="G1200">
            <v>13704041</v>
          </cell>
        </row>
        <row r="1201">
          <cell r="B1201">
            <v>1993</v>
          </cell>
          <cell r="E1201" t="str">
            <v>AZ</v>
          </cell>
          <cell r="F1201">
            <v>6944</v>
          </cell>
          <cell r="G1201">
            <v>16193476</v>
          </cell>
        </row>
        <row r="1202">
          <cell r="B1202">
            <v>1993</v>
          </cell>
          <cell r="E1202" t="str">
            <v>AR</v>
          </cell>
          <cell r="F1202">
            <v>7243</v>
          </cell>
          <cell r="G1202">
            <v>13759093</v>
          </cell>
        </row>
        <row r="1203">
          <cell r="B1203">
            <v>1993</v>
          </cell>
          <cell r="E1203" t="str">
            <v>CA</v>
          </cell>
          <cell r="F1203">
            <v>39791</v>
          </cell>
          <cell r="G1203">
            <v>132205514</v>
          </cell>
        </row>
        <row r="1204">
          <cell r="B1204">
            <v>1993</v>
          </cell>
          <cell r="E1204" t="str">
            <v>CO</v>
          </cell>
          <cell r="F1204">
            <v>7479</v>
          </cell>
          <cell r="G1204">
            <v>18680522</v>
          </cell>
        </row>
        <row r="1205">
          <cell r="B1205">
            <v>1993</v>
          </cell>
          <cell r="E1205" t="str">
            <v>CT</v>
          </cell>
          <cell r="F1205">
            <v>7318</v>
          </cell>
          <cell r="G1205">
            <v>21816870</v>
          </cell>
        </row>
        <row r="1206">
          <cell r="B1206">
            <v>1993</v>
          </cell>
          <cell r="E1206" t="str">
            <v>DE</v>
          </cell>
          <cell r="F1206">
            <v>1976</v>
          </cell>
          <cell r="G1206">
            <v>4265732</v>
          </cell>
        </row>
        <row r="1207">
          <cell r="B1207">
            <v>1993</v>
          </cell>
          <cell r="E1207" t="str">
            <v>DC</v>
          </cell>
          <cell r="F1207">
            <v>867</v>
          </cell>
          <cell r="G1207">
            <v>2529747</v>
          </cell>
        </row>
        <row r="1208">
          <cell r="B1208">
            <v>1993</v>
          </cell>
          <cell r="E1208" t="str">
            <v>FL</v>
          </cell>
          <cell r="F1208">
            <v>24722</v>
          </cell>
          <cell r="G1208">
            <v>52164930</v>
          </cell>
        </row>
        <row r="1209">
          <cell r="B1209">
            <v>1993</v>
          </cell>
          <cell r="E1209" t="str">
            <v>GA</v>
          </cell>
          <cell r="F1209">
            <v>12820</v>
          </cell>
          <cell r="G1209">
            <v>28274434</v>
          </cell>
        </row>
        <row r="1210">
          <cell r="B1210">
            <v>1993</v>
          </cell>
          <cell r="E1210" t="str">
            <v>HI</v>
          </cell>
          <cell r="F1210">
            <v>1937</v>
          </cell>
          <cell r="G1210">
            <v>4832294</v>
          </cell>
        </row>
        <row r="1211">
          <cell r="B1211">
            <v>1993</v>
          </cell>
          <cell r="E1211" t="str">
            <v>ID</v>
          </cell>
          <cell r="F1211">
            <v>3186</v>
          </cell>
          <cell r="G1211">
            <v>6814045</v>
          </cell>
        </row>
        <row r="1212">
          <cell r="B1212">
            <v>1993</v>
          </cell>
          <cell r="E1212" t="str">
            <v>IL</v>
          </cell>
          <cell r="F1212">
            <v>19414</v>
          </cell>
          <cell r="G1212">
            <v>55175683</v>
          </cell>
        </row>
        <row r="1213">
          <cell r="B1213">
            <v>1993</v>
          </cell>
          <cell r="E1213" t="str">
            <v>IN</v>
          </cell>
          <cell r="F1213">
            <v>10519</v>
          </cell>
          <cell r="G1213">
            <v>19038688</v>
          </cell>
        </row>
        <row r="1214">
          <cell r="B1214">
            <v>1993</v>
          </cell>
          <cell r="E1214" t="str">
            <v>IA</v>
          </cell>
          <cell r="F1214">
            <v>8485</v>
          </cell>
          <cell r="G1214">
            <v>18511398</v>
          </cell>
        </row>
        <row r="1215">
          <cell r="B1215">
            <v>1993</v>
          </cell>
          <cell r="E1215" t="str">
            <v>KS</v>
          </cell>
          <cell r="F1215">
            <v>8816</v>
          </cell>
          <cell r="G1215">
            <v>17909118</v>
          </cell>
        </row>
        <row r="1216">
          <cell r="B1216">
            <v>1993</v>
          </cell>
          <cell r="E1216" t="str">
            <v>KY</v>
          </cell>
          <cell r="F1216">
            <v>8810</v>
          </cell>
          <cell r="G1216">
            <v>16694580</v>
          </cell>
        </row>
        <row r="1217">
          <cell r="B1217">
            <v>1993</v>
          </cell>
          <cell r="E1217" t="str">
            <v>LA</v>
          </cell>
          <cell r="F1217">
            <v>10450</v>
          </cell>
          <cell r="G1217">
            <v>18943889</v>
          </cell>
        </row>
        <row r="1218">
          <cell r="B1218">
            <v>1993</v>
          </cell>
          <cell r="E1218" t="str">
            <v>ME</v>
          </cell>
          <cell r="F1218">
            <v>4204</v>
          </cell>
          <cell r="G1218">
            <v>9348018</v>
          </cell>
        </row>
        <row r="1219">
          <cell r="B1219">
            <v>1993</v>
          </cell>
          <cell r="E1219" t="str">
            <v>MD</v>
          </cell>
          <cell r="F1219">
            <v>10041</v>
          </cell>
          <cell r="G1219">
            <v>23693693</v>
          </cell>
        </row>
        <row r="1220">
          <cell r="B1220">
            <v>1993</v>
          </cell>
          <cell r="E1220" t="str">
            <v>MA</v>
          </cell>
          <cell r="F1220">
            <v>10300</v>
          </cell>
          <cell r="G1220">
            <v>28959479</v>
          </cell>
        </row>
        <row r="1221">
          <cell r="B1221">
            <v>1993</v>
          </cell>
          <cell r="E1221" t="str">
            <v>MI</v>
          </cell>
          <cell r="F1221">
            <v>12720</v>
          </cell>
          <cell r="G1221">
            <v>34576150</v>
          </cell>
        </row>
        <row r="1222">
          <cell r="B1222">
            <v>1993</v>
          </cell>
          <cell r="E1222" t="str">
            <v>MN</v>
          </cell>
          <cell r="F1222">
            <v>12310</v>
          </cell>
          <cell r="G1222">
            <v>34169556</v>
          </cell>
        </row>
        <row r="1223">
          <cell r="B1223">
            <v>1993</v>
          </cell>
          <cell r="E1223" t="str">
            <v>MS</v>
          </cell>
          <cell r="F1223">
            <v>7906</v>
          </cell>
          <cell r="G1223">
            <v>11808138</v>
          </cell>
        </row>
        <row r="1224">
          <cell r="B1224">
            <v>1993</v>
          </cell>
          <cell r="E1224" t="str">
            <v>MO</v>
          </cell>
          <cell r="F1224">
            <v>13128</v>
          </cell>
          <cell r="G1224">
            <v>26919698</v>
          </cell>
        </row>
        <row r="1225">
          <cell r="B1225">
            <v>1993</v>
          </cell>
          <cell r="E1225" t="str">
            <v>MT</v>
          </cell>
          <cell r="F1225">
            <v>3068</v>
          </cell>
          <cell r="G1225">
            <v>6826909</v>
          </cell>
        </row>
        <row r="1226">
          <cell r="B1226">
            <v>1993</v>
          </cell>
          <cell r="E1226" t="str">
            <v>NE</v>
          </cell>
          <cell r="F1226">
            <v>5563</v>
          </cell>
          <cell r="G1226">
            <v>10937153</v>
          </cell>
        </row>
        <row r="1227">
          <cell r="B1227">
            <v>1993</v>
          </cell>
          <cell r="E1227" t="str">
            <v>NV</v>
          </cell>
          <cell r="F1227">
            <v>2484</v>
          </cell>
          <cell r="G1227">
            <v>7030327</v>
          </cell>
        </row>
        <row r="1228">
          <cell r="B1228">
            <v>1993</v>
          </cell>
          <cell r="E1228" t="str">
            <v>NH</v>
          </cell>
          <cell r="F1228">
            <v>3441</v>
          </cell>
          <cell r="G1228">
            <v>8567148</v>
          </cell>
        </row>
        <row r="1229">
          <cell r="B1229">
            <v>1993</v>
          </cell>
          <cell r="E1229" t="str">
            <v>NJ</v>
          </cell>
          <cell r="F1229">
            <v>19194</v>
          </cell>
          <cell r="G1229">
            <v>57714208</v>
          </cell>
        </row>
        <row r="1230">
          <cell r="B1230">
            <v>1993</v>
          </cell>
          <cell r="E1230" t="str">
            <v>NM</v>
          </cell>
          <cell r="F1230">
            <v>4219</v>
          </cell>
          <cell r="G1230">
            <v>8669653</v>
          </cell>
        </row>
        <row r="1231">
          <cell r="B1231">
            <v>1993</v>
          </cell>
          <cell r="E1231" t="str">
            <v>NY</v>
          </cell>
          <cell r="F1231">
            <v>46551</v>
          </cell>
          <cell r="G1231">
            <v>120620208</v>
          </cell>
        </row>
        <row r="1232">
          <cell r="B1232">
            <v>1993</v>
          </cell>
          <cell r="E1232" t="str">
            <v>NC</v>
          </cell>
          <cell r="F1232">
            <v>16170</v>
          </cell>
          <cell r="G1232">
            <v>30422722</v>
          </cell>
        </row>
        <row r="1233">
          <cell r="B1233">
            <v>1993</v>
          </cell>
          <cell r="E1233" t="str">
            <v>ND</v>
          </cell>
          <cell r="F1233">
            <v>2161</v>
          </cell>
          <cell r="G1233">
            <v>4248868</v>
          </cell>
        </row>
        <row r="1234">
          <cell r="B1234">
            <v>1993</v>
          </cell>
          <cell r="E1234" t="str">
            <v>OH</v>
          </cell>
          <cell r="F1234">
            <v>20509</v>
          </cell>
          <cell r="G1234">
            <v>51926906</v>
          </cell>
        </row>
        <row r="1235">
          <cell r="B1235">
            <v>1993</v>
          </cell>
          <cell r="E1235" t="str">
            <v>OK</v>
          </cell>
          <cell r="F1235">
            <v>9717</v>
          </cell>
          <cell r="G1235">
            <v>15162028</v>
          </cell>
        </row>
        <row r="1236">
          <cell r="B1236">
            <v>1993</v>
          </cell>
          <cell r="E1236" t="str">
            <v>OR</v>
          </cell>
          <cell r="F1236">
            <v>7402</v>
          </cell>
          <cell r="G1236">
            <v>18308478</v>
          </cell>
        </row>
        <row r="1237">
          <cell r="B1237">
            <v>1993</v>
          </cell>
          <cell r="E1237" t="str">
            <v>PA</v>
          </cell>
          <cell r="F1237">
            <v>22860</v>
          </cell>
          <cell r="G1237">
            <v>52146348</v>
          </cell>
        </row>
        <row r="1238">
          <cell r="B1238">
            <v>1993</v>
          </cell>
          <cell r="E1238" t="str">
            <v>RI</v>
          </cell>
          <cell r="F1238">
            <v>1825</v>
          </cell>
          <cell r="G1238">
            <v>4260607</v>
          </cell>
        </row>
        <row r="1239">
          <cell r="B1239">
            <v>1993</v>
          </cell>
          <cell r="E1239" t="str">
            <v>SC</v>
          </cell>
          <cell r="F1239">
            <v>7225</v>
          </cell>
          <cell r="G1239">
            <v>11147583</v>
          </cell>
        </row>
        <row r="1240">
          <cell r="B1240">
            <v>1993</v>
          </cell>
          <cell r="E1240" t="str">
            <v>SD</v>
          </cell>
          <cell r="F1240">
            <v>2882</v>
          </cell>
          <cell r="G1240">
            <v>5510022</v>
          </cell>
        </row>
        <row r="1241">
          <cell r="B1241">
            <v>1993</v>
          </cell>
          <cell r="E1241" t="str">
            <v>TN</v>
          </cell>
          <cell r="F1241">
            <v>11357</v>
          </cell>
          <cell r="G1241">
            <v>20005142</v>
          </cell>
        </row>
        <row r="1242">
          <cell r="B1242">
            <v>1993</v>
          </cell>
          <cell r="E1242" t="str">
            <v>TX</v>
          </cell>
          <cell r="F1242">
            <v>36061</v>
          </cell>
          <cell r="G1242">
            <v>71162637</v>
          </cell>
        </row>
        <row r="1243">
          <cell r="B1243">
            <v>1993</v>
          </cell>
          <cell r="E1243" t="str">
            <v>UT</v>
          </cell>
          <cell r="F1243">
            <v>3299</v>
          </cell>
          <cell r="G1243">
            <v>7766881</v>
          </cell>
        </row>
        <row r="1244">
          <cell r="B1244">
            <v>1993</v>
          </cell>
          <cell r="E1244" t="str">
            <v>VT</v>
          </cell>
          <cell r="F1244">
            <v>2090</v>
          </cell>
          <cell r="G1244">
            <v>4497959</v>
          </cell>
        </row>
        <row r="1245">
          <cell r="B1245">
            <v>1993</v>
          </cell>
          <cell r="E1245" t="str">
            <v>VA</v>
          </cell>
          <cell r="F1245">
            <v>14986</v>
          </cell>
          <cell r="G1245">
            <v>29805214</v>
          </cell>
        </row>
        <row r="1246">
          <cell r="B1246">
            <v>1993</v>
          </cell>
          <cell r="E1246" t="str">
            <v>WA</v>
          </cell>
          <cell r="F1246">
            <v>12519</v>
          </cell>
          <cell r="G1246">
            <v>38586658</v>
          </cell>
        </row>
        <row r="1247">
          <cell r="B1247">
            <v>1993</v>
          </cell>
          <cell r="E1247" t="str">
            <v>WV</v>
          </cell>
          <cell r="F1247">
            <v>6565</v>
          </cell>
          <cell r="G1247">
            <v>11651152</v>
          </cell>
        </row>
        <row r="1248">
          <cell r="B1248">
            <v>1993</v>
          </cell>
          <cell r="E1248" t="str">
            <v>WI</v>
          </cell>
          <cell r="F1248">
            <v>10788</v>
          </cell>
          <cell r="G1248">
            <v>26502651</v>
          </cell>
        </row>
        <row r="1249">
          <cell r="B1249">
            <v>1993</v>
          </cell>
          <cell r="E1249" t="str">
            <v>WY</v>
          </cell>
          <cell r="F1249">
            <v>2592</v>
          </cell>
          <cell r="G1249">
            <v>5374178</v>
          </cell>
        </row>
        <row r="1250">
          <cell r="B1250">
            <v>1994</v>
          </cell>
          <cell r="E1250" t="str">
            <v>US</v>
          </cell>
          <cell r="F1250">
            <v>544233</v>
          </cell>
          <cell r="G1250">
            <v>1319921606</v>
          </cell>
        </row>
        <row r="1251">
          <cell r="B1251">
            <v>1994</v>
          </cell>
          <cell r="E1251" t="str">
            <v>AL</v>
          </cell>
          <cell r="F1251">
            <v>10711</v>
          </cell>
          <cell r="G1251">
            <v>20644431</v>
          </cell>
        </row>
        <row r="1252">
          <cell r="B1252">
            <v>1994</v>
          </cell>
          <cell r="E1252" t="str">
            <v>AK</v>
          </cell>
          <cell r="F1252">
            <v>3752</v>
          </cell>
          <cell r="G1252">
            <v>14959662</v>
          </cell>
        </row>
        <row r="1253">
          <cell r="B1253">
            <v>1994</v>
          </cell>
          <cell r="E1253" t="str">
            <v>AZ</v>
          </cell>
          <cell r="F1253">
            <v>6872</v>
          </cell>
          <cell r="G1253">
            <v>17200620</v>
          </cell>
        </row>
        <row r="1254">
          <cell r="B1254">
            <v>1994</v>
          </cell>
          <cell r="E1254" t="str">
            <v>AR</v>
          </cell>
          <cell r="F1254">
            <v>6983</v>
          </cell>
          <cell r="G1254">
            <v>13468869</v>
          </cell>
        </row>
        <row r="1255">
          <cell r="B1255">
            <v>1994</v>
          </cell>
          <cell r="E1255" t="str">
            <v>CA</v>
          </cell>
          <cell r="F1255">
            <v>40372</v>
          </cell>
          <cell r="G1255">
            <v>139623900</v>
          </cell>
        </row>
        <row r="1256">
          <cell r="B1256">
            <v>1994</v>
          </cell>
          <cell r="E1256" t="str">
            <v>CO</v>
          </cell>
          <cell r="F1256">
            <v>8099</v>
          </cell>
          <cell r="G1256">
            <v>21073220</v>
          </cell>
        </row>
        <row r="1257">
          <cell r="B1257">
            <v>1994</v>
          </cell>
          <cell r="E1257" t="str">
            <v>CT</v>
          </cell>
          <cell r="F1257">
            <v>7593</v>
          </cell>
          <cell r="G1257">
            <v>22658873</v>
          </cell>
        </row>
        <row r="1258">
          <cell r="B1258">
            <v>1994</v>
          </cell>
          <cell r="E1258" t="str">
            <v>DE</v>
          </cell>
          <cell r="F1258">
            <v>2035</v>
          </cell>
          <cell r="G1258">
            <v>4537000</v>
          </cell>
        </row>
        <row r="1259">
          <cell r="B1259">
            <v>1994</v>
          </cell>
          <cell r="E1259" t="str">
            <v>DC</v>
          </cell>
          <cell r="F1259">
            <v>800</v>
          </cell>
          <cell r="G1259">
            <v>2533161</v>
          </cell>
        </row>
        <row r="1260">
          <cell r="B1260">
            <v>1994</v>
          </cell>
          <cell r="E1260" t="str">
            <v>FL</v>
          </cell>
          <cell r="F1260">
            <v>25014</v>
          </cell>
          <cell r="G1260">
            <v>52981057</v>
          </cell>
        </row>
        <row r="1261">
          <cell r="B1261">
            <v>1994</v>
          </cell>
          <cell r="E1261" t="str">
            <v>GA</v>
          </cell>
          <cell r="F1261">
            <v>13726</v>
          </cell>
          <cell r="G1261">
            <v>21939821</v>
          </cell>
        </row>
        <row r="1262">
          <cell r="B1262">
            <v>1994</v>
          </cell>
          <cell r="E1262" t="str">
            <v>HI</v>
          </cell>
          <cell r="F1262">
            <v>1922</v>
          </cell>
          <cell r="G1262">
            <v>4936356</v>
          </cell>
        </row>
        <row r="1263">
          <cell r="B1263">
            <v>1994</v>
          </cell>
          <cell r="E1263" t="str">
            <v>ID</v>
          </cell>
          <cell r="F1263">
            <v>3564</v>
          </cell>
          <cell r="G1263">
            <v>8119145</v>
          </cell>
        </row>
        <row r="1264">
          <cell r="B1264">
            <v>1994</v>
          </cell>
          <cell r="E1264" t="str">
            <v>IL</v>
          </cell>
          <cell r="F1264">
            <v>20051</v>
          </cell>
          <cell r="G1264">
            <v>57615476</v>
          </cell>
        </row>
        <row r="1265">
          <cell r="B1265">
            <v>1994</v>
          </cell>
          <cell r="E1265" t="str">
            <v>IN</v>
          </cell>
          <cell r="F1265">
            <v>11386</v>
          </cell>
          <cell r="G1265">
            <v>21658460</v>
          </cell>
        </row>
        <row r="1266">
          <cell r="B1266">
            <v>1994</v>
          </cell>
          <cell r="E1266" t="str">
            <v>IA</v>
          </cell>
          <cell r="F1266">
            <v>7928</v>
          </cell>
          <cell r="G1266">
            <v>18329589</v>
          </cell>
        </row>
        <row r="1267">
          <cell r="B1267">
            <v>1994</v>
          </cell>
          <cell r="E1267" t="str">
            <v>KS</v>
          </cell>
          <cell r="F1267">
            <v>9093</v>
          </cell>
          <cell r="G1267">
            <v>18892975</v>
          </cell>
        </row>
        <row r="1268">
          <cell r="B1268">
            <v>1994</v>
          </cell>
          <cell r="E1268" t="str">
            <v>KY</v>
          </cell>
          <cell r="F1268">
            <v>8461</v>
          </cell>
          <cell r="G1268">
            <v>16395047</v>
          </cell>
        </row>
        <row r="1269">
          <cell r="B1269">
            <v>1994</v>
          </cell>
          <cell r="E1269" t="str">
            <v>LA</v>
          </cell>
          <cell r="F1269">
            <v>10667</v>
          </cell>
          <cell r="G1269">
            <v>19803530</v>
          </cell>
        </row>
        <row r="1270">
          <cell r="B1270">
            <v>1994</v>
          </cell>
          <cell r="E1270" t="str">
            <v>ME</v>
          </cell>
          <cell r="F1270">
            <v>4286</v>
          </cell>
          <cell r="G1270">
            <v>9617238</v>
          </cell>
        </row>
        <row r="1271">
          <cell r="B1271">
            <v>1994</v>
          </cell>
          <cell r="E1271" t="str">
            <v>MD</v>
          </cell>
          <cell r="F1271">
            <v>9792</v>
          </cell>
          <cell r="G1271">
            <v>23615402</v>
          </cell>
        </row>
        <row r="1272">
          <cell r="B1272">
            <v>1994</v>
          </cell>
          <cell r="E1272" t="str">
            <v>MA</v>
          </cell>
          <cell r="F1272">
            <v>10188</v>
          </cell>
          <cell r="G1272">
            <v>30167900</v>
          </cell>
        </row>
        <row r="1273">
          <cell r="B1273">
            <v>1994</v>
          </cell>
          <cell r="E1273" t="str">
            <v>MI</v>
          </cell>
          <cell r="F1273">
            <v>13654</v>
          </cell>
          <cell r="G1273">
            <v>37443212</v>
          </cell>
        </row>
        <row r="1274">
          <cell r="B1274">
            <v>1994</v>
          </cell>
          <cell r="E1274" t="str">
            <v>MN</v>
          </cell>
          <cell r="F1274">
            <v>12476</v>
          </cell>
          <cell r="G1274">
            <v>35103346</v>
          </cell>
        </row>
        <row r="1275">
          <cell r="B1275">
            <v>1994</v>
          </cell>
          <cell r="E1275" t="str">
            <v>MS</v>
          </cell>
          <cell r="F1275">
            <v>8926</v>
          </cell>
          <cell r="G1275">
            <v>14103947</v>
          </cell>
        </row>
        <row r="1276">
          <cell r="B1276">
            <v>1994</v>
          </cell>
          <cell r="E1276" t="str">
            <v>MO</v>
          </cell>
          <cell r="F1276">
            <v>12128</v>
          </cell>
          <cell r="G1276">
            <v>26043151</v>
          </cell>
        </row>
        <row r="1277">
          <cell r="B1277">
            <v>1994</v>
          </cell>
          <cell r="E1277" t="str">
            <v>MT</v>
          </cell>
          <cell r="F1277">
            <v>3039</v>
          </cell>
          <cell r="G1277">
            <v>6797580</v>
          </cell>
        </row>
        <row r="1278">
          <cell r="B1278">
            <v>1994</v>
          </cell>
          <cell r="E1278" t="str">
            <v>NE</v>
          </cell>
          <cell r="F1278">
            <v>5470</v>
          </cell>
          <cell r="G1278">
            <v>11183207</v>
          </cell>
        </row>
        <row r="1279">
          <cell r="B1279">
            <v>1994</v>
          </cell>
          <cell r="E1279" t="str">
            <v>NV</v>
          </cell>
          <cell r="F1279">
            <v>2693</v>
          </cell>
          <cell r="G1279">
            <v>7720280</v>
          </cell>
        </row>
        <row r="1280">
          <cell r="B1280">
            <v>1994</v>
          </cell>
          <cell r="E1280" t="str">
            <v>NH</v>
          </cell>
          <cell r="F1280">
            <v>3397</v>
          </cell>
          <cell r="G1280">
            <v>9211130</v>
          </cell>
        </row>
        <row r="1281">
          <cell r="B1281">
            <v>1994</v>
          </cell>
          <cell r="E1281" t="str">
            <v>NJ</v>
          </cell>
          <cell r="F1281">
            <v>18686</v>
          </cell>
          <cell r="G1281">
            <v>58966969</v>
          </cell>
        </row>
        <row r="1282">
          <cell r="B1282">
            <v>1994</v>
          </cell>
          <cell r="E1282" t="str">
            <v>NM</v>
          </cell>
          <cell r="F1282">
            <v>4277</v>
          </cell>
          <cell r="G1282">
            <v>9140947</v>
          </cell>
        </row>
        <row r="1283">
          <cell r="B1283">
            <v>1994</v>
          </cell>
          <cell r="E1283" t="str">
            <v>NY</v>
          </cell>
          <cell r="F1283">
            <v>45561</v>
          </cell>
          <cell r="G1283">
            <v>122545373</v>
          </cell>
        </row>
        <row r="1284">
          <cell r="B1284">
            <v>1994</v>
          </cell>
          <cell r="E1284" t="str">
            <v>NC</v>
          </cell>
          <cell r="F1284">
            <v>16420</v>
          </cell>
          <cell r="G1284">
            <v>31009313</v>
          </cell>
        </row>
        <row r="1285">
          <cell r="B1285">
            <v>1994</v>
          </cell>
          <cell r="E1285" t="str">
            <v>ND</v>
          </cell>
          <cell r="F1285">
            <v>2144</v>
          </cell>
          <cell r="G1285">
            <v>4256246</v>
          </cell>
        </row>
        <row r="1286">
          <cell r="B1286">
            <v>1994</v>
          </cell>
          <cell r="E1286" t="str">
            <v>OH</v>
          </cell>
          <cell r="F1286">
            <v>21183</v>
          </cell>
          <cell r="G1286">
            <v>55033852</v>
          </cell>
        </row>
        <row r="1287">
          <cell r="B1287">
            <v>1994</v>
          </cell>
          <cell r="E1287" t="str">
            <v>OK</v>
          </cell>
          <cell r="F1287">
            <v>9411</v>
          </cell>
          <cell r="G1287">
            <v>15420030</v>
          </cell>
        </row>
        <row r="1288">
          <cell r="B1288">
            <v>1994</v>
          </cell>
          <cell r="E1288" t="str">
            <v>OR</v>
          </cell>
          <cell r="F1288">
            <v>7448</v>
          </cell>
          <cell r="G1288">
            <v>18987110</v>
          </cell>
        </row>
        <row r="1289">
          <cell r="B1289">
            <v>1994</v>
          </cell>
          <cell r="E1289" t="str">
            <v>PA</v>
          </cell>
          <cell r="F1289">
            <v>23287</v>
          </cell>
          <cell r="G1289">
            <v>54175358</v>
          </cell>
        </row>
        <row r="1290">
          <cell r="B1290">
            <v>1994</v>
          </cell>
          <cell r="E1290" t="str">
            <v>RI</v>
          </cell>
          <cell r="F1290">
            <v>1977</v>
          </cell>
          <cell r="G1290">
            <v>4867453</v>
          </cell>
        </row>
        <row r="1291">
          <cell r="B1291">
            <v>1994</v>
          </cell>
          <cell r="E1291" t="str">
            <v>SC</v>
          </cell>
          <cell r="F1291">
            <v>7184</v>
          </cell>
          <cell r="G1291">
            <v>12493424</v>
          </cell>
        </row>
        <row r="1292">
          <cell r="B1292">
            <v>1994</v>
          </cell>
          <cell r="E1292" t="str">
            <v>SD</v>
          </cell>
          <cell r="F1292">
            <v>2969</v>
          </cell>
          <cell r="G1292">
            <v>5830840</v>
          </cell>
        </row>
        <row r="1293">
          <cell r="B1293">
            <v>1994</v>
          </cell>
          <cell r="E1293" t="str">
            <v>TN</v>
          </cell>
          <cell r="F1293">
            <v>11375</v>
          </cell>
          <cell r="G1293">
            <v>20527904</v>
          </cell>
        </row>
        <row r="1294">
          <cell r="B1294">
            <v>1994</v>
          </cell>
          <cell r="E1294" t="str">
            <v>TX</v>
          </cell>
          <cell r="F1294">
            <v>33196</v>
          </cell>
          <cell r="G1294">
            <v>67117743</v>
          </cell>
        </row>
        <row r="1295">
          <cell r="B1295">
            <v>1994</v>
          </cell>
          <cell r="E1295" t="str">
            <v>UT</v>
          </cell>
          <cell r="F1295">
            <v>3310</v>
          </cell>
          <cell r="G1295">
            <v>8388034</v>
          </cell>
        </row>
        <row r="1296">
          <cell r="B1296">
            <v>1994</v>
          </cell>
          <cell r="E1296" t="str">
            <v>VT</v>
          </cell>
          <cell r="F1296">
            <v>2104</v>
          </cell>
          <cell r="G1296">
            <v>4673458</v>
          </cell>
        </row>
        <row r="1297">
          <cell r="B1297">
            <v>1994</v>
          </cell>
          <cell r="E1297" t="str">
            <v>VA</v>
          </cell>
          <cell r="F1297">
            <v>15910</v>
          </cell>
          <cell r="G1297">
            <v>32601006</v>
          </cell>
        </row>
        <row r="1298">
          <cell r="B1298">
            <v>1994</v>
          </cell>
          <cell r="E1298" t="str">
            <v>WA</v>
          </cell>
          <cell r="F1298">
            <v>12724</v>
          </cell>
          <cell r="G1298">
            <v>39775659</v>
          </cell>
        </row>
        <row r="1299">
          <cell r="B1299">
            <v>1994</v>
          </cell>
          <cell r="E1299" t="str">
            <v>WV</v>
          </cell>
          <cell r="F1299">
            <v>6473</v>
          </cell>
          <cell r="G1299">
            <v>12425236</v>
          </cell>
        </row>
        <row r="1300">
          <cell r="B1300">
            <v>1994</v>
          </cell>
          <cell r="E1300" t="str">
            <v>WI</v>
          </cell>
          <cell r="F1300">
            <v>10880</v>
          </cell>
          <cell r="G1300">
            <v>27739868</v>
          </cell>
        </row>
        <row r="1301">
          <cell r="B1301">
            <v>1994</v>
          </cell>
          <cell r="E1301" t="str">
            <v>WY</v>
          </cell>
          <cell r="F1301">
            <v>2636</v>
          </cell>
          <cell r="G1301">
            <v>5568200</v>
          </cell>
        </row>
        <row r="1302">
          <cell r="B1302">
            <v>1995</v>
          </cell>
          <cell r="E1302" t="str">
            <v>US</v>
          </cell>
          <cell r="F1302">
            <v>543143</v>
          </cell>
          <cell r="G1302">
            <v>1357179499</v>
          </cell>
        </row>
        <row r="1303">
          <cell r="B1303">
            <v>1995</v>
          </cell>
          <cell r="E1303" t="str">
            <v>AL</v>
          </cell>
          <cell r="F1303">
            <v>10874</v>
          </cell>
          <cell r="G1303">
            <v>22207140</v>
          </cell>
        </row>
        <row r="1304">
          <cell r="B1304">
            <v>1995</v>
          </cell>
          <cell r="E1304" t="str">
            <v>AK</v>
          </cell>
          <cell r="F1304">
            <v>3724</v>
          </cell>
          <cell r="G1304">
            <v>15060486</v>
          </cell>
        </row>
        <row r="1305">
          <cell r="B1305">
            <v>1995</v>
          </cell>
          <cell r="E1305" t="str">
            <v>AZ</v>
          </cell>
          <cell r="F1305">
            <v>6904</v>
          </cell>
          <cell r="G1305">
            <v>17527426</v>
          </cell>
        </row>
        <row r="1306">
          <cell r="B1306">
            <v>1995</v>
          </cell>
          <cell r="E1306" t="str">
            <v>AR</v>
          </cell>
          <cell r="F1306">
            <v>7232</v>
          </cell>
          <cell r="G1306">
            <v>14320217</v>
          </cell>
        </row>
        <row r="1307">
          <cell r="B1307">
            <v>1995</v>
          </cell>
          <cell r="E1307" t="str">
            <v>CA</v>
          </cell>
          <cell r="F1307">
            <v>38877</v>
          </cell>
          <cell r="G1307">
            <v>139437861</v>
          </cell>
        </row>
        <row r="1308">
          <cell r="B1308">
            <v>1995</v>
          </cell>
          <cell r="E1308" t="str">
            <v>CO</v>
          </cell>
          <cell r="F1308">
            <v>8356</v>
          </cell>
          <cell r="G1308">
            <v>22325964</v>
          </cell>
        </row>
        <row r="1309">
          <cell r="B1309">
            <v>1995</v>
          </cell>
          <cell r="E1309" t="str">
            <v>CT</v>
          </cell>
          <cell r="F1309">
            <v>7808</v>
          </cell>
          <cell r="G1309">
            <v>24293427</v>
          </cell>
        </row>
        <row r="1310">
          <cell r="B1310">
            <v>1995</v>
          </cell>
          <cell r="E1310" t="str">
            <v>DE</v>
          </cell>
          <cell r="F1310">
            <v>2111</v>
          </cell>
          <cell r="G1310">
            <v>5023414</v>
          </cell>
        </row>
        <row r="1311">
          <cell r="B1311">
            <v>1995</v>
          </cell>
          <cell r="E1311" t="str">
            <v>DC</v>
          </cell>
          <cell r="F1311">
            <v>786</v>
          </cell>
          <cell r="G1311">
            <v>2541008</v>
          </cell>
        </row>
        <row r="1312">
          <cell r="B1312">
            <v>1995</v>
          </cell>
          <cell r="E1312" t="str">
            <v>FL</v>
          </cell>
          <cell r="F1312">
            <v>24143</v>
          </cell>
          <cell r="G1312">
            <v>53713966</v>
          </cell>
        </row>
        <row r="1313">
          <cell r="B1313">
            <v>1995</v>
          </cell>
          <cell r="E1313" t="str">
            <v>GA</v>
          </cell>
          <cell r="F1313">
            <v>13870</v>
          </cell>
          <cell r="G1313">
            <v>23044002</v>
          </cell>
        </row>
        <row r="1314">
          <cell r="B1314">
            <v>1995</v>
          </cell>
          <cell r="E1314" t="str">
            <v>HI</v>
          </cell>
          <cell r="F1314">
            <v>1799</v>
          </cell>
          <cell r="G1314">
            <v>4574894</v>
          </cell>
        </row>
        <row r="1315">
          <cell r="B1315">
            <v>1995</v>
          </cell>
          <cell r="E1315" t="str">
            <v>ID</v>
          </cell>
          <cell r="F1315">
            <v>3364</v>
          </cell>
          <cell r="G1315">
            <v>8080154</v>
          </cell>
        </row>
        <row r="1316">
          <cell r="B1316">
            <v>1995</v>
          </cell>
          <cell r="E1316" t="str">
            <v>IL</v>
          </cell>
          <cell r="F1316">
            <v>19951</v>
          </cell>
          <cell r="G1316">
            <v>59735769</v>
          </cell>
        </row>
        <row r="1317">
          <cell r="B1317">
            <v>1995</v>
          </cell>
          <cell r="E1317" t="str">
            <v>IN</v>
          </cell>
          <cell r="F1317">
            <v>10926</v>
          </cell>
          <cell r="G1317">
            <v>21118037</v>
          </cell>
        </row>
        <row r="1318">
          <cell r="B1318">
            <v>1995</v>
          </cell>
          <cell r="E1318" t="str">
            <v>IA</v>
          </cell>
          <cell r="F1318">
            <v>8206</v>
          </cell>
          <cell r="G1318">
            <v>19477344</v>
          </cell>
        </row>
        <row r="1319">
          <cell r="B1319">
            <v>1995</v>
          </cell>
          <cell r="E1319" t="str">
            <v>KS</v>
          </cell>
          <cell r="F1319">
            <v>9357</v>
          </cell>
          <cell r="G1319">
            <v>19562302</v>
          </cell>
        </row>
        <row r="1320">
          <cell r="B1320">
            <v>1995</v>
          </cell>
          <cell r="E1320" t="str">
            <v>KY</v>
          </cell>
          <cell r="F1320">
            <v>8452</v>
          </cell>
          <cell r="G1320">
            <v>17097815</v>
          </cell>
        </row>
        <row r="1321">
          <cell r="B1321">
            <v>1995</v>
          </cell>
          <cell r="E1321" t="str">
            <v>LA</v>
          </cell>
          <cell r="F1321">
            <v>10511</v>
          </cell>
          <cell r="G1321">
            <v>19936824</v>
          </cell>
        </row>
        <row r="1322">
          <cell r="B1322">
            <v>1995</v>
          </cell>
          <cell r="E1322" t="str">
            <v>ME</v>
          </cell>
          <cell r="F1322">
            <v>4351</v>
          </cell>
          <cell r="G1322">
            <v>9912913</v>
          </cell>
        </row>
        <row r="1323">
          <cell r="B1323">
            <v>1995</v>
          </cell>
          <cell r="E1323" t="str">
            <v>MD</v>
          </cell>
          <cell r="F1323">
            <v>9666</v>
          </cell>
          <cell r="G1323">
            <v>23743455</v>
          </cell>
        </row>
        <row r="1324">
          <cell r="B1324">
            <v>1995</v>
          </cell>
          <cell r="E1324" t="str">
            <v>MA</v>
          </cell>
          <cell r="F1324">
            <v>10445</v>
          </cell>
          <cell r="G1324">
            <v>31546005</v>
          </cell>
        </row>
        <row r="1325">
          <cell r="B1325">
            <v>1995</v>
          </cell>
          <cell r="E1325" t="str">
            <v>MI</v>
          </cell>
          <cell r="F1325">
            <v>13921</v>
          </cell>
          <cell r="G1325">
            <v>39849289</v>
          </cell>
        </row>
        <row r="1326">
          <cell r="B1326">
            <v>1995</v>
          </cell>
          <cell r="E1326" t="str">
            <v>MN</v>
          </cell>
          <cell r="F1326">
            <v>12395</v>
          </cell>
          <cell r="G1326">
            <v>36819578</v>
          </cell>
        </row>
        <row r="1327">
          <cell r="B1327">
            <v>1995</v>
          </cell>
          <cell r="E1327" t="str">
            <v>MS</v>
          </cell>
          <cell r="F1327">
            <v>8726</v>
          </cell>
          <cell r="G1327">
            <v>13767634</v>
          </cell>
        </row>
        <row r="1328">
          <cell r="B1328">
            <v>1995</v>
          </cell>
          <cell r="E1328" t="str">
            <v>MO</v>
          </cell>
          <cell r="F1328">
            <v>11961</v>
          </cell>
          <cell r="G1328">
            <v>26853671</v>
          </cell>
        </row>
        <row r="1329">
          <cell r="B1329">
            <v>1995</v>
          </cell>
          <cell r="E1329" t="str">
            <v>MT</v>
          </cell>
          <cell r="F1329">
            <v>3105</v>
          </cell>
          <cell r="G1329">
            <v>7197193</v>
          </cell>
        </row>
        <row r="1330">
          <cell r="B1330">
            <v>1995</v>
          </cell>
          <cell r="E1330" t="str">
            <v>NE</v>
          </cell>
          <cell r="F1330">
            <v>5473</v>
          </cell>
          <cell r="G1330">
            <v>11738419</v>
          </cell>
        </row>
        <row r="1331">
          <cell r="B1331">
            <v>1995</v>
          </cell>
          <cell r="E1331" t="str">
            <v>NV</v>
          </cell>
          <cell r="F1331">
            <v>2747</v>
          </cell>
          <cell r="G1331">
            <v>8146189</v>
          </cell>
        </row>
        <row r="1332">
          <cell r="B1332">
            <v>1995</v>
          </cell>
          <cell r="E1332" t="str">
            <v>NH</v>
          </cell>
          <cell r="F1332">
            <v>3308</v>
          </cell>
          <cell r="G1332">
            <v>9000947</v>
          </cell>
        </row>
        <row r="1333">
          <cell r="B1333">
            <v>1995</v>
          </cell>
          <cell r="E1333" t="str">
            <v>NJ</v>
          </cell>
          <cell r="F1333">
            <v>18761</v>
          </cell>
          <cell r="G1333">
            <v>60397336</v>
          </cell>
        </row>
        <row r="1334">
          <cell r="B1334">
            <v>1995</v>
          </cell>
          <cell r="E1334" t="str">
            <v>NM</v>
          </cell>
          <cell r="F1334">
            <v>4347</v>
          </cell>
          <cell r="G1334">
            <v>9613943</v>
          </cell>
        </row>
        <row r="1335">
          <cell r="B1335">
            <v>1995</v>
          </cell>
          <cell r="E1335" t="str">
            <v>NY</v>
          </cell>
          <cell r="F1335">
            <v>44185</v>
          </cell>
          <cell r="G1335">
            <v>122998080</v>
          </cell>
        </row>
        <row r="1336">
          <cell r="B1336">
            <v>1995</v>
          </cell>
          <cell r="E1336" t="str">
            <v>NC</v>
          </cell>
          <cell r="F1336">
            <v>15966</v>
          </cell>
          <cell r="G1336">
            <v>33905663</v>
          </cell>
        </row>
        <row r="1337">
          <cell r="B1337">
            <v>1995</v>
          </cell>
          <cell r="E1337" t="str">
            <v>ND</v>
          </cell>
          <cell r="F1337">
            <v>2096</v>
          </cell>
          <cell r="G1337">
            <v>4379469</v>
          </cell>
        </row>
        <row r="1338">
          <cell r="B1338">
            <v>1995</v>
          </cell>
          <cell r="E1338" t="str">
            <v>OH</v>
          </cell>
          <cell r="F1338">
            <v>21921</v>
          </cell>
          <cell r="G1338">
            <v>56594670</v>
          </cell>
        </row>
        <row r="1339">
          <cell r="B1339">
            <v>1995</v>
          </cell>
          <cell r="E1339" t="str">
            <v>OK</v>
          </cell>
          <cell r="F1339">
            <v>9661</v>
          </cell>
          <cell r="G1339">
            <v>16045773</v>
          </cell>
        </row>
        <row r="1340">
          <cell r="B1340">
            <v>1995</v>
          </cell>
          <cell r="E1340" t="str">
            <v>OR</v>
          </cell>
          <cell r="F1340">
            <v>7426</v>
          </cell>
          <cell r="G1340">
            <v>19036514</v>
          </cell>
        </row>
        <row r="1341">
          <cell r="B1341">
            <v>1995</v>
          </cell>
          <cell r="E1341" t="str">
            <v>PA</v>
          </cell>
          <cell r="F1341">
            <v>24237</v>
          </cell>
          <cell r="G1341">
            <v>59602040</v>
          </cell>
        </row>
        <row r="1342">
          <cell r="B1342">
            <v>1995</v>
          </cell>
          <cell r="E1342" t="str">
            <v>RI</v>
          </cell>
          <cell r="F1342">
            <v>1917</v>
          </cell>
          <cell r="G1342">
            <v>4979530</v>
          </cell>
        </row>
        <row r="1343">
          <cell r="B1343">
            <v>1995</v>
          </cell>
          <cell r="E1343" t="str">
            <v>SC</v>
          </cell>
          <cell r="F1343">
            <v>7429</v>
          </cell>
          <cell r="G1343">
            <v>13576962</v>
          </cell>
        </row>
        <row r="1344">
          <cell r="B1344">
            <v>1995</v>
          </cell>
          <cell r="E1344" t="str">
            <v>SD</v>
          </cell>
          <cell r="F1344">
            <v>2810</v>
          </cell>
          <cell r="G1344">
            <v>5707510</v>
          </cell>
        </row>
        <row r="1345">
          <cell r="B1345">
            <v>1995</v>
          </cell>
          <cell r="E1345" t="str">
            <v>TN</v>
          </cell>
          <cell r="F1345">
            <v>11388</v>
          </cell>
          <cell r="G1345">
            <v>21262402</v>
          </cell>
        </row>
        <row r="1346">
          <cell r="B1346">
            <v>1995</v>
          </cell>
          <cell r="E1346" t="str">
            <v>TX</v>
          </cell>
          <cell r="F1346">
            <v>32902</v>
          </cell>
          <cell r="G1346">
            <v>66781256</v>
          </cell>
        </row>
        <row r="1347">
          <cell r="B1347">
            <v>1995</v>
          </cell>
          <cell r="E1347" t="str">
            <v>UT</v>
          </cell>
          <cell r="F1347">
            <v>3351</v>
          </cell>
          <cell r="G1347">
            <v>8630516</v>
          </cell>
        </row>
        <row r="1348">
          <cell r="B1348">
            <v>1995</v>
          </cell>
          <cell r="E1348" t="str">
            <v>VT</v>
          </cell>
          <cell r="F1348">
            <v>2089</v>
          </cell>
          <cell r="G1348">
            <v>4689815</v>
          </cell>
        </row>
        <row r="1349">
          <cell r="B1349">
            <v>1995</v>
          </cell>
          <cell r="E1349" t="str">
            <v>VA</v>
          </cell>
          <cell r="F1349">
            <v>15974</v>
          </cell>
          <cell r="G1349">
            <v>33194315</v>
          </cell>
        </row>
        <row r="1350">
          <cell r="B1350">
            <v>1995</v>
          </cell>
          <cell r="E1350" t="str">
            <v>WA</v>
          </cell>
          <cell r="F1350">
            <v>12894</v>
          </cell>
          <cell r="G1350">
            <v>41771775</v>
          </cell>
        </row>
        <row r="1351">
          <cell r="B1351">
            <v>1995</v>
          </cell>
          <cell r="E1351" t="str">
            <v>WV</v>
          </cell>
          <cell r="F1351">
            <v>6862</v>
          </cell>
          <cell r="G1351">
            <v>12650771</v>
          </cell>
        </row>
        <row r="1352">
          <cell r="B1352">
            <v>1995</v>
          </cell>
          <cell r="E1352" t="str">
            <v>WI</v>
          </cell>
          <cell r="F1352">
            <v>11144</v>
          </cell>
          <cell r="G1352">
            <v>28445513</v>
          </cell>
        </row>
        <row r="1353">
          <cell r="B1353">
            <v>1995</v>
          </cell>
          <cell r="E1353" t="str">
            <v>WY</v>
          </cell>
          <cell r="F1353">
            <v>2434</v>
          </cell>
          <cell r="G1353">
            <v>5262304</v>
          </cell>
        </row>
        <row r="1354">
          <cell r="B1354">
            <v>1997</v>
          </cell>
          <cell r="E1354" t="str">
            <v>US</v>
          </cell>
          <cell r="F1354">
            <v>530577</v>
          </cell>
          <cell r="G1354">
            <v>1396191315</v>
          </cell>
        </row>
        <row r="1355">
          <cell r="B1355">
            <v>1997</v>
          </cell>
          <cell r="E1355" t="str">
            <v>AL</v>
          </cell>
          <cell r="F1355">
            <v>10934</v>
          </cell>
          <cell r="G1355">
            <v>21707153</v>
          </cell>
        </row>
        <row r="1356">
          <cell r="B1356">
            <v>1997</v>
          </cell>
          <cell r="E1356" t="str">
            <v>AK</v>
          </cell>
          <cell r="F1356">
            <v>3333</v>
          </cell>
          <cell r="G1356">
            <v>13026122</v>
          </cell>
        </row>
        <row r="1357">
          <cell r="B1357">
            <v>1997</v>
          </cell>
          <cell r="E1357" t="str">
            <v>AZ</v>
          </cell>
          <cell r="F1357">
            <v>7143</v>
          </cell>
          <cell r="G1357">
            <v>18595129</v>
          </cell>
        </row>
        <row r="1358">
          <cell r="B1358">
            <v>1997</v>
          </cell>
          <cell r="E1358" t="str">
            <v>AR</v>
          </cell>
          <cell r="F1358">
            <v>7113</v>
          </cell>
          <cell r="G1358">
            <v>15135178</v>
          </cell>
        </row>
        <row r="1359">
          <cell r="B1359">
            <v>1997</v>
          </cell>
          <cell r="E1359" t="str">
            <v>CA</v>
          </cell>
          <cell r="F1359">
            <v>37357</v>
          </cell>
          <cell r="G1359">
            <v>137728591</v>
          </cell>
        </row>
        <row r="1360">
          <cell r="B1360">
            <v>1997</v>
          </cell>
          <cell r="E1360" t="str">
            <v>CO</v>
          </cell>
          <cell r="F1360">
            <v>8013</v>
          </cell>
          <cell r="G1360">
            <v>23129805</v>
          </cell>
        </row>
        <row r="1361">
          <cell r="B1361">
            <v>1997</v>
          </cell>
          <cell r="E1361" t="str">
            <v>CT</v>
          </cell>
          <cell r="F1361">
            <v>7472</v>
          </cell>
          <cell r="G1361">
            <v>25887326</v>
          </cell>
        </row>
        <row r="1362">
          <cell r="B1362">
            <v>1997</v>
          </cell>
          <cell r="E1362" t="str">
            <v>DE</v>
          </cell>
          <cell r="F1362">
            <v>1853</v>
          </cell>
          <cell r="G1362">
            <v>4121366</v>
          </cell>
        </row>
        <row r="1363">
          <cell r="B1363">
            <v>1997</v>
          </cell>
          <cell r="E1363" t="str">
            <v>DC</v>
          </cell>
          <cell r="F1363">
            <v>546</v>
          </cell>
          <cell r="G1363">
            <v>1698842</v>
          </cell>
        </row>
        <row r="1364">
          <cell r="B1364">
            <v>1997</v>
          </cell>
          <cell r="E1364" t="str">
            <v>FL</v>
          </cell>
          <cell r="F1364">
            <v>25044</v>
          </cell>
          <cell r="G1364">
            <v>56649809</v>
          </cell>
        </row>
        <row r="1365">
          <cell r="B1365">
            <v>1997</v>
          </cell>
          <cell r="E1365" t="str">
            <v>GA</v>
          </cell>
          <cell r="F1365">
            <v>13698</v>
          </cell>
          <cell r="G1365">
            <v>24076089</v>
          </cell>
        </row>
        <row r="1366">
          <cell r="B1366">
            <v>1997</v>
          </cell>
          <cell r="E1366" t="str">
            <v>HI</v>
          </cell>
          <cell r="F1366">
            <v>1846</v>
          </cell>
          <cell r="G1366">
            <v>4791982</v>
          </cell>
        </row>
        <row r="1367">
          <cell r="B1367">
            <v>1997</v>
          </cell>
          <cell r="E1367" t="str">
            <v>ID</v>
          </cell>
          <cell r="F1367">
            <v>3200</v>
          </cell>
          <cell r="G1367">
            <v>8037347</v>
          </cell>
        </row>
        <row r="1368">
          <cell r="B1368">
            <v>1997</v>
          </cell>
          <cell r="E1368" t="str">
            <v>IL</v>
          </cell>
          <cell r="F1368">
            <v>19212</v>
          </cell>
          <cell r="G1368">
            <v>61064054</v>
          </cell>
        </row>
        <row r="1369">
          <cell r="B1369">
            <v>1997</v>
          </cell>
          <cell r="E1369" t="str">
            <v>IN</v>
          </cell>
          <cell r="F1369">
            <v>10573</v>
          </cell>
          <cell r="G1369">
            <v>21669306</v>
          </cell>
        </row>
        <row r="1370">
          <cell r="B1370">
            <v>1997</v>
          </cell>
          <cell r="E1370" t="str">
            <v>IA</v>
          </cell>
          <cell r="F1370">
            <v>8279</v>
          </cell>
          <cell r="G1370">
            <v>20558148</v>
          </cell>
        </row>
        <row r="1371">
          <cell r="B1371">
            <v>1997</v>
          </cell>
          <cell r="E1371" t="str">
            <v>KS</v>
          </cell>
          <cell r="F1371">
            <v>8891</v>
          </cell>
          <cell r="G1371">
            <v>19712242</v>
          </cell>
        </row>
        <row r="1372">
          <cell r="B1372">
            <v>1997</v>
          </cell>
          <cell r="E1372" t="str">
            <v>KY</v>
          </cell>
          <cell r="F1372">
            <v>8450</v>
          </cell>
          <cell r="G1372">
            <v>18322847</v>
          </cell>
        </row>
        <row r="1373">
          <cell r="B1373">
            <v>1997</v>
          </cell>
          <cell r="E1373" t="str">
            <v>LA</v>
          </cell>
          <cell r="F1373">
            <v>10587</v>
          </cell>
          <cell r="G1373">
            <v>20364631</v>
          </cell>
        </row>
        <row r="1374">
          <cell r="B1374">
            <v>1997</v>
          </cell>
          <cell r="E1374" t="str">
            <v>ME</v>
          </cell>
          <cell r="F1374">
            <v>4476</v>
          </cell>
          <cell r="G1374">
            <v>10787505</v>
          </cell>
        </row>
        <row r="1375">
          <cell r="B1375">
            <v>1997</v>
          </cell>
          <cell r="E1375" t="str">
            <v>MD</v>
          </cell>
          <cell r="F1375">
            <v>9644</v>
          </cell>
          <cell r="G1375">
            <v>26023917</v>
          </cell>
        </row>
        <row r="1376">
          <cell r="B1376">
            <v>1997</v>
          </cell>
          <cell r="E1376" t="str">
            <v>MA</v>
          </cell>
          <cell r="F1376">
            <v>10489</v>
          </cell>
          <cell r="G1376">
            <v>33033045</v>
          </cell>
        </row>
        <row r="1377">
          <cell r="B1377">
            <v>1997</v>
          </cell>
          <cell r="E1377" t="str">
            <v>MI</v>
          </cell>
          <cell r="F1377">
            <v>12325</v>
          </cell>
          <cell r="G1377">
            <v>38969511</v>
          </cell>
        </row>
        <row r="1378">
          <cell r="B1378">
            <v>1997</v>
          </cell>
          <cell r="E1378" t="str">
            <v>MN</v>
          </cell>
          <cell r="F1378">
            <v>11868</v>
          </cell>
          <cell r="G1378">
            <v>38276529</v>
          </cell>
        </row>
        <row r="1379">
          <cell r="B1379">
            <v>1997</v>
          </cell>
          <cell r="E1379" t="str">
            <v>MS</v>
          </cell>
          <cell r="F1379">
            <v>8978</v>
          </cell>
          <cell r="G1379">
            <v>14948208</v>
          </cell>
        </row>
        <row r="1380">
          <cell r="B1380">
            <v>1997</v>
          </cell>
          <cell r="E1380" t="str">
            <v>MO</v>
          </cell>
          <cell r="F1380">
            <v>13541</v>
          </cell>
          <cell r="G1380">
            <v>31266602</v>
          </cell>
        </row>
        <row r="1381">
          <cell r="B1381">
            <v>1997</v>
          </cell>
          <cell r="E1381" t="str">
            <v>MT</v>
          </cell>
          <cell r="F1381">
            <v>3135</v>
          </cell>
          <cell r="G1381">
            <v>7429012</v>
          </cell>
        </row>
        <row r="1382">
          <cell r="B1382">
            <v>1997</v>
          </cell>
          <cell r="E1382" t="str">
            <v>NE</v>
          </cell>
          <cell r="F1382">
            <v>5214</v>
          </cell>
          <cell r="G1382">
            <v>11412033</v>
          </cell>
        </row>
        <row r="1383">
          <cell r="B1383">
            <v>1997</v>
          </cell>
          <cell r="E1383" t="str">
            <v>NV</v>
          </cell>
          <cell r="F1383">
            <v>2903</v>
          </cell>
          <cell r="G1383">
            <v>9495767</v>
          </cell>
        </row>
        <row r="1384">
          <cell r="B1384">
            <v>1997</v>
          </cell>
          <cell r="E1384" t="str">
            <v>NH</v>
          </cell>
          <cell r="F1384">
            <v>3424</v>
          </cell>
          <cell r="G1384">
            <v>9233024</v>
          </cell>
        </row>
        <row r="1385">
          <cell r="B1385">
            <v>1997</v>
          </cell>
          <cell r="E1385" t="str">
            <v>NJ</v>
          </cell>
          <cell r="F1385">
            <v>18020</v>
          </cell>
          <cell r="G1385">
            <v>59860265</v>
          </cell>
        </row>
        <row r="1386">
          <cell r="B1386">
            <v>1997</v>
          </cell>
          <cell r="E1386" t="str">
            <v>NM</v>
          </cell>
          <cell r="F1386">
            <v>4112</v>
          </cell>
          <cell r="G1386">
            <v>9569348</v>
          </cell>
        </row>
        <row r="1387">
          <cell r="B1387">
            <v>1997</v>
          </cell>
          <cell r="E1387" t="str">
            <v>NY</v>
          </cell>
          <cell r="F1387">
            <v>40859</v>
          </cell>
          <cell r="G1387">
            <v>123566520</v>
          </cell>
        </row>
        <row r="1388">
          <cell r="B1388">
            <v>1997</v>
          </cell>
          <cell r="E1388" t="str">
            <v>NC</v>
          </cell>
          <cell r="F1388">
            <v>15787</v>
          </cell>
          <cell r="G1388">
            <v>34504089</v>
          </cell>
        </row>
        <row r="1389">
          <cell r="B1389">
            <v>1997</v>
          </cell>
          <cell r="E1389" t="str">
            <v>ND</v>
          </cell>
          <cell r="F1389">
            <v>1880</v>
          </cell>
          <cell r="G1389">
            <v>4258030</v>
          </cell>
        </row>
        <row r="1390">
          <cell r="B1390">
            <v>1997</v>
          </cell>
          <cell r="E1390" t="str">
            <v>OH</v>
          </cell>
          <cell r="F1390">
            <v>20766</v>
          </cell>
          <cell r="G1390">
            <v>58696488</v>
          </cell>
        </row>
        <row r="1391">
          <cell r="B1391">
            <v>1997</v>
          </cell>
          <cell r="E1391" t="str">
            <v>OK</v>
          </cell>
          <cell r="F1391">
            <v>9374</v>
          </cell>
          <cell r="G1391">
            <v>15692921</v>
          </cell>
        </row>
        <row r="1392">
          <cell r="B1392">
            <v>1997</v>
          </cell>
          <cell r="E1392" t="str">
            <v>OR</v>
          </cell>
          <cell r="F1392">
            <v>7737</v>
          </cell>
          <cell r="G1392">
            <v>20616409</v>
          </cell>
        </row>
        <row r="1393">
          <cell r="B1393">
            <v>1997</v>
          </cell>
          <cell r="E1393" t="str">
            <v>PA</v>
          </cell>
          <cell r="F1393">
            <v>24226</v>
          </cell>
          <cell r="G1393">
            <v>62554307</v>
          </cell>
        </row>
        <row r="1394">
          <cell r="B1394">
            <v>1997</v>
          </cell>
          <cell r="E1394" t="str">
            <v>RI</v>
          </cell>
          <cell r="F1394">
            <v>1802</v>
          </cell>
          <cell r="G1394">
            <v>4926419</v>
          </cell>
        </row>
        <row r="1395">
          <cell r="B1395">
            <v>1997</v>
          </cell>
          <cell r="E1395" t="str">
            <v>SC</v>
          </cell>
          <cell r="F1395">
            <v>7415</v>
          </cell>
          <cell r="G1395">
            <v>13896786</v>
          </cell>
        </row>
        <row r="1396">
          <cell r="B1396">
            <v>1997</v>
          </cell>
          <cell r="E1396" t="str">
            <v>SD</v>
          </cell>
          <cell r="F1396">
            <v>2779</v>
          </cell>
          <cell r="G1396">
            <v>6263859</v>
          </cell>
        </row>
        <row r="1397">
          <cell r="B1397">
            <v>1997</v>
          </cell>
          <cell r="E1397" t="str">
            <v>TN</v>
          </cell>
          <cell r="F1397">
            <v>11634</v>
          </cell>
          <cell r="G1397">
            <v>21941836</v>
          </cell>
        </row>
        <row r="1398">
          <cell r="B1398">
            <v>1997</v>
          </cell>
          <cell r="E1398" t="str">
            <v>TX</v>
          </cell>
          <cell r="F1398">
            <v>31962</v>
          </cell>
          <cell r="G1398">
            <v>67093600</v>
          </cell>
        </row>
        <row r="1399">
          <cell r="B1399">
            <v>1997</v>
          </cell>
          <cell r="E1399" t="str">
            <v>UT</v>
          </cell>
          <cell r="F1399">
            <v>3328</v>
          </cell>
          <cell r="G1399">
            <v>9121765</v>
          </cell>
        </row>
        <row r="1400">
          <cell r="B1400">
            <v>1997</v>
          </cell>
          <cell r="E1400" t="str">
            <v>VT</v>
          </cell>
          <cell r="F1400">
            <v>2003</v>
          </cell>
          <cell r="G1400">
            <v>4966594</v>
          </cell>
        </row>
        <row r="1401">
          <cell r="B1401">
            <v>1997</v>
          </cell>
          <cell r="E1401" t="str">
            <v>VA</v>
          </cell>
          <cell r="F1401">
            <v>13857</v>
          </cell>
          <cell r="G1401">
            <v>36169396</v>
          </cell>
        </row>
        <row r="1402">
          <cell r="B1402">
            <v>1997</v>
          </cell>
          <cell r="E1402" t="str">
            <v>WA</v>
          </cell>
          <cell r="F1402">
            <v>13063</v>
          </cell>
          <cell r="G1402">
            <v>43555982</v>
          </cell>
        </row>
        <row r="1403">
          <cell r="B1403">
            <v>1997</v>
          </cell>
          <cell r="E1403" t="str">
            <v>WV</v>
          </cell>
          <cell r="F1403">
            <v>6835</v>
          </cell>
          <cell r="G1403">
            <v>14742763</v>
          </cell>
        </row>
        <row r="1404">
          <cell r="B1404">
            <v>1997</v>
          </cell>
          <cell r="E1404" t="str">
            <v>WI</v>
          </cell>
          <cell r="F1404">
            <v>10964</v>
          </cell>
          <cell r="G1404">
            <v>31578277</v>
          </cell>
        </row>
        <row r="1405">
          <cell r="B1405">
            <v>1997</v>
          </cell>
          <cell r="E1405" t="str">
            <v>WY</v>
          </cell>
          <cell r="F1405">
            <v>2633</v>
          </cell>
          <cell r="G1405">
            <v>5464544</v>
          </cell>
        </row>
        <row r="1406">
          <cell r="B1406">
            <v>1998</v>
          </cell>
          <cell r="E1406" t="str">
            <v>US</v>
          </cell>
          <cell r="F1406">
            <v>530097</v>
          </cell>
          <cell r="G1406">
            <v>1463475479</v>
          </cell>
        </row>
        <row r="1407">
          <cell r="B1407">
            <v>1998</v>
          </cell>
          <cell r="E1407" t="str">
            <v>AL</v>
          </cell>
          <cell r="F1407">
            <v>10743</v>
          </cell>
          <cell r="G1407">
            <v>22322504</v>
          </cell>
        </row>
        <row r="1408">
          <cell r="B1408">
            <v>1998</v>
          </cell>
          <cell r="E1408" t="str">
            <v>AK</v>
          </cell>
          <cell r="F1408">
            <v>3247</v>
          </cell>
          <cell r="G1408">
            <v>13280027</v>
          </cell>
        </row>
        <row r="1409">
          <cell r="B1409">
            <v>1998</v>
          </cell>
          <cell r="E1409" t="str">
            <v>AZ</v>
          </cell>
          <cell r="F1409">
            <v>7117</v>
          </cell>
          <cell r="G1409">
            <v>20097991</v>
          </cell>
        </row>
        <row r="1410">
          <cell r="B1410">
            <v>1998</v>
          </cell>
          <cell r="E1410" t="str">
            <v>AR</v>
          </cell>
          <cell r="F1410">
            <v>7024</v>
          </cell>
          <cell r="G1410">
            <v>14998901</v>
          </cell>
        </row>
        <row r="1411">
          <cell r="B1411">
            <v>1998</v>
          </cell>
          <cell r="E1411" t="str">
            <v>CA</v>
          </cell>
          <cell r="F1411">
            <v>38012</v>
          </cell>
          <cell r="G1411">
            <v>161865376</v>
          </cell>
        </row>
        <row r="1412">
          <cell r="B1412">
            <v>1998</v>
          </cell>
          <cell r="E1412" t="str">
            <v>CO</v>
          </cell>
          <cell r="F1412">
            <v>8162</v>
          </cell>
          <cell r="G1412">
            <v>24558063</v>
          </cell>
        </row>
        <row r="1413">
          <cell r="B1413">
            <v>1998</v>
          </cell>
          <cell r="E1413" t="str">
            <v>CT</v>
          </cell>
          <cell r="F1413">
            <v>6988</v>
          </cell>
          <cell r="G1413">
            <v>24496115</v>
          </cell>
        </row>
        <row r="1414">
          <cell r="B1414">
            <v>1998</v>
          </cell>
          <cell r="E1414" t="str">
            <v>DE</v>
          </cell>
          <cell r="F1414">
            <v>1750</v>
          </cell>
          <cell r="G1414">
            <v>4013972</v>
          </cell>
        </row>
        <row r="1415">
          <cell r="B1415">
            <v>1998</v>
          </cell>
          <cell r="E1415" t="str">
            <v>DC</v>
          </cell>
          <cell r="F1415">
            <v>547</v>
          </cell>
          <cell r="G1415">
            <v>1762745</v>
          </cell>
        </row>
        <row r="1416">
          <cell r="B1416">
            <v>1998</v>
          </cell>
          <cell r="E1416" t="str">
            <v>FL</v>
          </cell>
          <cell r="F1416">
            <v>23433</v>
          </cell>
          <cell r="G1416">
            <v>58322547</v>
          </cell>
        </row>
        <row r="1417">
          <cell r="B1417">
            <v>1998</v>
          </cell>
          <cell r="E1417" t="str">
            <v>GA</v>
          </cell>
          <cell r="F1417">
            <v>13792</v>
          </cell>
          <cell r="G1417">
            <v>25688943</v>
          </cell>
        </row>
        <row r="1418">
          <cell r="B1418">
            <v>1998</v>
          </cell>
          <cell r="E1418" t="str">
            <v>HI</v>
          </cell>
          <cell r="F1418">
            <v>1928</v>
          </cell>
          <cell r="G1418">
            <v>5190194</v>
          </cell>
        </row>
        <row r="1419">
          <cell r="B1419">
            <v>1998</v>
          </cell>
          <cell r="E1419" t="str">
            <v>ID</v>
          </cell>
          <cell r="F1419">
            <v>3162</v>
          </cell>
          <cell r="G1419">
            <v>7789668</v>
          </cell>
        </row>
        <row r="1420">
          <cell r="B1420">
            <v>1998</v>
          </cell>
          <cell r="E1420" t="str">
            <v>IL</v>
          </cell>
          <cell r="F1420">
            <v>19506</v>
          </cell>
          <cell r="G1420">
            <v>61477726</v>
          </cell>
        </row>
        <row r="1421">
          <cell r="B1421">
            <v>1998</v>
          </cell>
          <cell r="E1421" t="str">
            <v>IN</v>
          </cell>
          <cell r="F1421">
            <v>10620</v>
          </cell>
          <cell r="G1421">
            <v>22415734</v>
          </cell>
        </row>
        <row r="1422">
          <cell r="B1422">
            <v>1998</v>
          </cell>
          <cell r="E1422" t="str">
            <v>IA</v>
          </cell>
          <cell r="F1422">
            <v>8292</v>
          </cell>
          <cell r="G1422">
            <v>21860465</v>
          </cell>
        </row>
        <row r="1423">
          <cell r="B1423">
            <v>1998</v>
          </cell>
          <cell r="E1423" t="str">
            <v>KS</v>
          </cell>
          <cell r="F1423">
            <v>8607</v>
          </cell>
          <cell r="G1423">
            <v>21011145</v>
          </cell>
        </row>
        <row r="1424">
          <cell r="B1424">
            <v>1998</v>
          </cell>
          <cell r="E1424" t="str">
            <v>KY</v>
          </cell>
          <cell r="F1424">
            <v>8625</v>
          </cell>
          <cell r="G1424">
            <v>19432062</v>
          </cell>
        </row>
        <row r="1425">
          <cell r="B1425">
            <v>1998</v>
          </cell>
          <cell r="E1425" t="str">
            <v>LA</v>
          </cell>
          <cell r="F1425">
            <v>10656</v>
          </cell>
          <cell r="G1425">
            <v>21445303</v>
          </cell>
        </row>
        <row r="1426">
          <cell r="B1426">
            <v>1998</v>
          </cell>
          <cell r="E1426" t="str">
            <v>ME</v>
          </cell>
          <cell r="F1426">
            <v>4351</v>
          </cell>
          <cell r="G1426">
            <v>10700524</v>
          </cell>
        </row>
        <row r="1427">
          <cell r="B1427">
            <v>1998</v>
          </cell>
          <cell r="E1427" t="str">
            <v>MD</v>
          </cell>
          <cell r="F1427">
            <v>9733</v>
          </cell>
          <cell r="G1427">
            <v>25436398</v>
          </cell>
        </row>
        <row r="1428">
          <cell r="B1428">
            <v>1998</v>
          </cell>
          <cell r="E1428" t="str">
            <v>MA</v>
          </cell>
          <cell r="F1428">
            <v>10637</v>
          </cell>
          <cell r="G1428">
            <v>33204796</v>
          </cell>
        </row>
        <row r="1429">
          <cell r="B1429">
            <v>1998</v>
          </cell>
          <cell r="E1429" t="str">
            <v>MI</v>
          </cell>
          <cell r="F1429">
            <v>12201</v>
          </cell>
          <cell r="G1429">
            <v>39517917</v>
          </cell>
        </row>
        <row r="1430">
          <cell r="B1430">
            <v>1998</v>
          </cell>
          <cell r="E1430" t="str">
            <v>MN</v>
          </cell>
          <cell r="F1430">
            <v>11982</v>
          </cell>
          <cell r="G1430">
            <v>39294881</v>
          </cell>
        </row>
        <row r="1431">
          <cell r="B1431">
            <v>1998</v>
          </cell>
          <cell r="E1431" t="str">
            <v>MS</v>
          </cell>
          <cell r="F1431">
            <v>9119</v>
          </cell>
          <cell r="G1431">
            <v>16232002</v>
          </cell>
        </row>
        <row r="1432">
          <cell r="B1432">
            <v>1998</v>
          </cell>
          <cell r="E1432" t="str">
            <v>MO</v>
          </cell>
          <cell r="F1432">
            <v>13844</v>
          </cell>
          <cell r="G1432">
            <v>33173322</v>
          </cell>
        </row>
        <row r="1433">
          <cell r="B1433">
            <v>1998</v>
          </cell>
          <cell r="E1433" t="str">
            <v>MT</v>
          </cell>
          <cell r="F1433">
            <v>3153</v>
          </cell>
          <cell r="G1433">
            <v>7853871</v>
          </cell>
        </row>
        <row r="1434">
          <cell r="B1434">
            <v>1998</v>
          </cell>
          <cell r="E1434" t="str">
            <v>NE</v>
          </cell>
          <cell r="F1434">
            <v>5144</v>
          </cell>
          <cell r="G1434">
            <v>13276233</v>
          </cell>
        </row>
        <row r="1435">
          <cell r="B1435">
            <v>1998</v>
          </cell>
          <cell r="E1435" t="str">
            <v>NV</v>
          </cell>
          <cell r="F1435">
            <v>2957</v>
          </cell>
          <cell r="G1435">
            <v>10047060</v>
          </cell>
        </row>
        <row r="1436">
          <cell r="B1436">
            <v>1998</v>
          </cell>
          <cell r="E1436" t="str">
            <v>NH</v>
          </cell>
          <cell r="F1436">
            <v>3423</v>
          </cell>
          <cell r="G1436">
            <v>8684122</v>
          </cell>
        </row>
        <row r="1437">
          <cell r="B1437">
            <v>1998</v>
          </cell>
          <cell r="E1437" t="str">
            <v>NJ</v>
          </cell>
          <cell r="F1437">
            <v>17598</v>
          </cell>
          <cell r="G1437">
            <v>60057078</v>
          </cell>
        </row>
        <row r="1438">
          <cell r="B1438">
            <v>1998</v>
          </cell>
          <cell r="E1438" t="str">
            <v>NM</v>
          </cell>
          <cell r="F1438">
            <v>4048</v>
          </cell>
          <cell r="G1438">
            <v>9320947</v>
          </cell>
        </row>
        <row r="1439">
          <cell r="B1439">
            <v>1998</v>
          </cell>
          <cell r="E1439" t="str">
            <v>NY</v>
          </cell>
          <cell r="F1439">
            <v>40874</v>
          </cell>
          <cell r="G1439">
            <v>126576580</v>
          </cell>
        </row>
        <row r="1440">
          <cell r="B1440">
            <v>1998</v>
          </cell>
          <cell r="E1440" t="str">
            <v>NC</v>
          </cell>
          <cell r="F1440">
            <v>15597</v>
          </cell>
          <cell r="G1440">
            <v>35681387</v>
          </cell>
        </row>
        <row r="1441">
          <cell r="B1441">
            <v>1998</v>
          </cell>
          <cell r="E1441" t="str">
            <v>ND</v>
          </cell>
          <cell r="F1441">
            <v>1887</v>
          </cell>
          <cell r="G1441">
            <v>4378428</v>
          </cell>
        </row>
        <row r="1442">
          <cell r="B1442">
            <v>1998</v>
          </cell>
          <cell r="E1442" t="str">
            <v>OH</v>
          </cell>
          <cell r="F1442">
            <v>20804</v>
          </cell>
          <cell r="G1442">
            <v>60296238</v>
          </cell>
        </row>
        <row r="1443">
          <cell r="B1443">
            <v>1998</v>
          </cell>
          <cell r="E1443" t="str">
            <v>OK</v>
          </cell>
          <cell r="F1443">
            <v>9264</v>
          </cell>
          <cell r="G1443">
            <v>16086751</v>
          </cell>
        </row>
        <row r="1444">
          <cell r="B1444">
            <v>1998</v>
          </cell>
          <cell r="E1444" t="str">
            <v>OR</v>
          </cell>
          <cell r="F1444">
            <v>8127</v>
          </cell>
          <cell r="G1444">
            <v>25897224</v>
          </cell>
        </row>
        <row r="1445">
          <cell r="B1445">
            <v>1998</v>
          </cell>
          <cell r="E1445" t="str">
            <v>PA</v>
          </cell>
          <cell r="F1445">
            <v>24107</v>
          </cell>
          <cell r="G1445">
            <v>63046173</v>
          </cell>
        </row>
        <row r="1446">
          <cell r="B1446">
            <v>1998</v>
          </cell>
          <cell r="E1446" t="str">
            <v>RI</v>
          </cell>
          <cell r="F1446">
            <v>1774</v>
          </cell>
          <cell r="G1446">
            <v>5090257</v>
          </cell>
        </row>
        <row r="1447">
          <cell r="B1447">
            <v>1998</v>
          </cell>
          <cell r="E1447" t="str">
            <v>SC</v>
          </cell>
          <cell r="F1447">
            <v>7458</v>
          </cell>
          <cell r="G1447">
            <v>14557819</v>
          </cell>
        </row>
        <row r="1448">
          <cell r="B1448">
            <v>1998</v>
          </cell>
          <cell r="E1448" t="str">
            <v>SD</v>
          </cell>
          <cell r="F1448">
            <v>2526</v>
          </cell>
          <cell r="G1448">
            <v>5838641</v>
          </cell>
        </row>
        <row r="1449">
          <cell r="B1449">
            <v>1998</v>
          </cell>
          <cell r="E1449" t="str">
            <v>TN</v>
          </cell>
          <cell r="F1449">
            <v>11819</v>
          </cell>
          <cell r="G1449">
            <v>23354742</v>
          </cell>
        </row>
        <row r="1450">
          <cell r="B1450">
            <v>1998</v>
          </cell>
          <cell r="E1450" t="str">
            <v>TX</v>
          </cell>
          <cell r="F1450">
            <v>32410</v>
          </cell>
          <cell r="G1450">
            <v>74011758</v>
          </cell>
        </row>
        <row r="1451">
          <cell r="B1451">
            <v>1998</v>
          </cell>
          <cell r="E1451" t="str">
            <v>UT</v>
          </cell>
          <cell r="F1451">
            <v>3303</v>
          </cell>
          <cell r="G1451">
            <v>9613275</v>
          </cell>
        </row>
        <row r="1452">
          <cell r="B1452">
            <v>1998</v>
          </cell>
          <cell r="E1452" t="str">
            <v>VT</v>
          </cell>
          <cell r="F1452">
            <v>1967</v>
          </cell>
          <cell r="G1452">
            <v>5246729</v>
          </cell>
        </row>
        <row r="1453">
          <cell r="B1453">
            <v>1998</v>
          </cell>
          <cell r="E1453" t="str">
            <v>VA</v>
          </cell>
          <cell r="F1453">
            <v>14034</v>
          </cell>
          <cell r="G1453">
            <v>36066943</v>
          </cell>
        </row>
        <row r="1454">
          <cell r="B1454">
            <v>1998</v>
          </cell>
          <cell r="E1454" t="str">
            <v>WA</v>
          </cell>
          <cell r="F1454">
            <v>13147</v>
          </cell>
          <cell r="G1454">
            <v>45488497</v>
          </cell>
        </row>
        <row r="1455">
          <cell r="B1455">
            <v>1998</v>
          </cell>
          <cell r="E1455" t="str">
            <v>WV</v>
          </cell>
          <cell r="F1455">
            <v>6543</v>
          </cell>
          <cell r="G1455">
            <v>12894765</v>
          </cell>
        </row>
        <row r="1456">
          <cell r="B1456">
            <v>1998</v>
          </cell>
          <cell r="E1456" t="str">
            <v>WI</v>
          </cell>
          <cell r="F1456">
            <v>11624</v>
          </cell>
          <cell r="G1456">
            <v>35013310</v>
          </cell>
        </row>
        <row r="1457">
          <cell r="B1457">
            <v>1998</v>
          </cell>
          <cell r="E1457" t="str">
            <v>WY</v>
          </cell>
          <cell r="F1457">
            <v>2431</v>
          </cell>
          <cell r="G1457">
            <v>5507331</v>
          </cell>
        </row>
        <row r="1458">
          <cell r="B1458">
            <v>1999</v>
          </cell>
          <cell r="E1458" t="str">
            <v>US</v>
          </cell>
          <cell r="F1458">
            <v>542612</v>
          </cell>
          <cell r="G1458">
            <v>1561972589</v>
          </cell>
        </row>
        <row r="1459">
          <cell r="B1459">
            <v>1999</v>
          </cell>
          <cell r="E1459" t="str">
            <v>AL</v>
          </cell>
          <cell r="F1459">
            <v>10486</v>
          </cell>
          <cell r="G1459">
            <v>22957341</v>
          </cell>
        </row>
        <row r="1460">
          <cell r="B1460">
            <v>1999</v>
          </cell>
          <cell r="E1460" t="str">
            <v>AK</v>
          </cell>
          <cell r="F1460">
            <v>3565</v>
          </cell>
          <cell r="G1460">
            <v>14457388</v>
          </cell>
        </row>
        <row r="1461">
          <cell r="B1461">
            <v>1999</v>
          </cell>
          <cell r="E1461" t="str">
            <v>AZ</v>
          </cell>
          <cell r="F1461">
            <v>7454</v>
          </cell>
          <cell r="G1461">
            <v>21474522</v>
          </cell>
        </row>
        <row r="1462">
          <cell r="B1462">
            <v>1999</v>
          </cell>
          <cell r="E1462" t="str">
            <v>AR</v>
          </cell>
          <cell r="F1462">
            <v>7143</v>
          </cell>
          <cell r="G1462">
            <v>15758843</v>
          </cell>
        </row>
        <row r="1463">
          <cell r="B1463">
            <v>1999</v>
          </cell>
          <cell r="E1463" t="str">
            <v>CA</v>
          </cell>
          <cell r="F1463">
            <v>40812</v>
          </cell>
          <cell r="G1463">
            <v>174699013</v>
          </cell>
        </row>
        <row r="1464">
          <cell r="B1464">
            <v>1999</v>
          </cell>
          <cell r="E1464" t="str">
            <v>CO</v>
          </cell>
          <cell r="F1464">
            <v>8133</v>
          </cell>
          <cell r="G1464">
            <v>25112594</v>
          </cell>
        </row>
        <row r="1465">
          <cell r="B1465">
            <v>1999</v>
          </cell>
          <cell r="E1465" t="str">
            <v>CT</v>
          </cell>
          <cell r="F1465">
            <v>7730</v>
          </cell>
          <cell r="G1465">
            <v>26599180</v>
          </cell>
        </row>
        <row r="1466">
          <cell r="B1466">
            <v>1999</v>
          </cell>
          <cell r="E1466" t="str">
            <v>DE</v>
          </cell>
          <cell r="F1466">
            <v>1827</v>
          </cell>
          <cell r="G1466">
            <v>4120379</v>
          </cell>
        </row>
        <row r="1467">
          <cell r="B1467">
            <v>1999</v>
          </cell>
          <cell r="E1467" t="str">
            <v>DC</v>
          </cell>
          <cell r="F1467">
            <v>481</v>
          </cell>
          <cell r="G1467">
            <v>1711608</v>
          </cell>
        </row>
        <row r="1468">
          <cell r="B1468">
            <v>1999</v>
          </cell>
          <cell r="E1468" t="str">
            <v>FL</v>
          </cell>
          <cell r="F1468">
            <v>23498</v>
          </cell>
          <cell r="G1468">
            <v>60486585</v>
          </cell>
        </row>
        <row r="1469">
          <cell r="B1469">
            <v>1999</v>
          </cell>
          <cell r="E1469" t="str">
            <v>GA</v>
          </cell>
          <cell r="F1469">
            <v>13855</v>
          </cell>
          <cell r="G1469">
            <v>31062610</v>
          </cell>
        </row>
        <row r="1470">
          <cell r="B1470">
            <v>1999</v>
          </cell>
          <cell r="E1470" t="str">
            <v>HI</v>
          </cell>
          <cell r="F1470">
            <v>1655</v>
          </cell>
          <cell r="G1470">
            <v>4386732</v>
          </cell>
        </row>
        <row r="1471">
          <cell r="B1471">
            <v>1999</v>
          </cell>
          <cell r="E1471" t="str">
            <v>ID</v>
          </cell>
          <cell r="F1471">
            <v>3316</v>
          </cell>
          <cell r="G1471">
            <v>8266802</v>
          </cell>
        </row>
        <row r="1472">
          <cell r="B1472">
            <v>1999</v>
          </cell>
          <cell r="E1472" t="str">
            <v>IL</v>
          </cell>
          <cell r="F1472">
            <v>20840</v>
          </cell>
          <cell r="G1472">
            <v>66646837</v>
          </cell>
        </row>
        <row r="1473">
          <cell r="B1473">
            <v>1999</v>
          </cell>
          <cell r="E1473" t="str">
            <v>IN</v>
          </cell>
          <cell r="F1473">
            <v>11450</v>
          </cell>
          <cell r="G1473">
            <v>25032112</v>
          </cell>
        </row>
        <row r="1474">
          <cell r="B1474">
            <v>1999</v>
          </cell>
          <cell r="E1474" t="str">
            <v>IA</v>
          </cell>
          <cell r="F1474">
            <v>8491</v>
          </cell>
          <cell r="G1474">
            <v>22399111</v>
          </cell>
        </row>
        <row r="1475">
          <cell r="B1475">
            <v>1999</v>
          </cell>
          <cell r="E1475" t="str">
            <v>KS</v>
          </cell>
          <cell r="F1475">
            <v>8543</v>
          </cell>
          <cell r="G1475">
            <v>21315392</v>
          </cell>
        </row>
        <row r="1476">
          <cell r="B1476">
            <v>1999</v>
          </cell>
          <cell r="E1476" t="str">
            <v>KY</v>
          </cell>
          <cell r="F1476">
            <v>8847</v>
          </cell>
          <cell r="G1476">
            <v>20348731</v>
          </cell>
        </row>
        <row r="1477">
          <cell r="B1477">
            <v>1999</v>
          </cell>
          <cell r="E1477" t="str">
            <v>LA</v>
          </cell>
          <cell r="F1477">
            <v>10691</v>
          </cell>
          <cell r="G1477">
            <v>22780724</v>
          </cell>
        </row>
        <row r="1478">
          <cell r="B1478">
            <v>1999</v>
          </cell>
          <cell r="E1478" t="str">
            <v>ME</v>
          </cell>
          <cell r="F1478">
            <v>4482</v>
          </cell>
          <cell r="G1478">
            <v>11752815</v>
          </cell>
        </row>
        <row r="1479">
          <cell r="B1479">
            <v>1999</v>
          </cell>
          <cell r="E1479" t="str">
            <v>MD</v>
          </cell>
          <cell r="F1479">
            <v>10052</v>
          </cell>
          <cell r="G1479">
            <v>31859400</v>
          </cell>
        </row>
        <row r="1480">
          <cell r="B1480">
            <v>1999</v>
          </cell>
          <cell r="E1480" t="str">
            <v>MA</v>
          </cell>
          <cell r="F1480">
            <v>10758</v>
          </cell>
          <cell r="G1480">
            <v>36340638</v>
          </cell>
        </row>
        <row r="1481">
          <cell r="B1481">
            <v>1999</v>
          </cell>
          <cell r="E1481" t="str">
            <v>MI</v>
          </cell>
          <cell r="F1481">
            <v>12540</v>
          </cell>
          <cell r="G1481">
            <v>40933382</v>
          </cell>
        </row>
        <row r="1482">
          <cell r="B1482">
            <v>1999</v>
          </cell>
          <cell r="E1482" t="str">
            <v>MN</v>
          </cell>
          <cell r="F1482">
            <v>12588</v>
          </cell>
          <cell r="G1482">
            <v>42116577</v>
          </cell>
        </row>
        <row r="1483">
          <cell r="B1483">
            <v>1999</v>
          </cell>
          <cell r="E1483" t="str">
            <v>MS</v>
          </cell>
          <cell r="F1483">
            <v>8727</v>
          </cell>
          <cell r="G1483">
            <v>16214395</v>
          </cell>
        </row>
        <row r="1484">
          <cell r="B1484">
            <v>1999</v>
          </cell>
          <cell r="E1484" t="str">
            <v>MO</v>
          </cell>
          <cell r="F1484">
            <v>13858</v>
          </cell>
          <cell r="G1484">
            <v>34928158</v>
          </cell>
        </row>
        <row r="1485">
          <cell r="B1485">
            <v>1999</v>
          </cell>
          <cell r="E1485" t="str">
            <v>MT</v>
          </cell>
          <cell r="F1485">
            <v>3172</v>
          </cell>
          <cell r="G1485">
            <v>8162307</v>
          </cell>
        </row>
        <row r="1486">
          <cell r="B1486">
            <v>1999</v>
          </cell>
          <cell r="E1486" t="str">
            <v>NE</v>
          </cell>
          <cell r="F1486">
            <v>5211</v>
          </cell>
          <cell r="G1486">
            <v>12490392</v>
          </cell>
        </row>
        <row r="1487">
          <cell r="B1487">
            <v>1999</v>
          </cell>
          <cell r="E1487" t="str">
            <v>NV</v>
          </cell>
          <cell r="F1487">
            <v>3139</v>
          </cell>
          <cell r="G1487">
            <v>11120408</v>
          </cell>
        </row>
        <row r="1488">
          <cell r="B1488">
            <v>1999</v>
          </cell>
          <cell r="E1488" t="str">
            <v>NH</v>
          </cell>
          <cell r="F1488">
            <v>3694</v>
          </cell>
          <cell r="G1488">
            <v>10062354</v>
          </cell>
        </row>
        <row r="1489">
          <cell r="B1489">
            <v>1999</v>
          </cell>
          <cell r="E1489" t="str">
            <v>NJ</v>
          </cell>
          <cell r="F1489">
            <v>17854</v>
          </cell>
          <cell r="G1489">
            <v>63477947</v>
          </cell>
        </row>
        <row r="1490">
          <cell r="B1490">
            <v>1999</v>
          </cell>
          <cell r="E1490" t="str">
            <v>NM</v>
          </cell>
          <cell r="F1490">
            <v>4137</v>
          </cell>
          <cell r="G1490">
            <v>9647842</v>
          </cell>
        </row>
        <row r="1491">
          <cell r="B1491">
            <v>1999</v>
          </cell>
          <cell r="E1491" t="str">
            <v>NY</v>
          </cell>
          <cell r="F1491">
            <v>40320</v>
          </cell>
          <cell r="G1491">
            <v>135753721</v>
          </cell>
        </row>
        <row r="1492">
          <cell r="B1492">
            <v>1999</v>
          </cell>
          <cell r="E1492" t="str">
            <v>NC</v>
          </cell>
          <cell r="F1492">
            <v>16005</v>
          </cell>
          <cell r="G1492">
            <v>36918769</v>
          </cell>
        </row>
        <row r="1493">
          <cell r="B1493">
            <v>1999</v>
          </cell>
          <cell r="E1493" t="str">
            <v>ND</v>
          </cell>
          <cell r="F1493">
            <v>1906</v>
          </cell>
          <cell r="G1493">
            <v>4703833</v>
          </cell>
        </row>
        <row r="1494">
          <cell r="B1494">
            <v>1999</v>
          </cell>
          <cell r="E1494" t="str">
            <v>OH</v>
          </cell>
          <cell r="F1494">
            <v>21284</v>
          </cell>
          <cell r="G1494">
            <v>64099470</v>
          </cell>
        </row>
        <row r="1495">
          <cell r="B1495">
            <v>1999</v>
          </cell>
          <cell r="E1495" t="str">
            <v>OK</v>
          </cell>
          <cell r="F1495">
            <v>9150</v>
          </cell>
          <cell r="G1495">
            <v>18276243</v>
          </cell>
        </row>
        <row r="1496">
          <cell r="B1496">
            <v>1999</v>
          </cell>
          <cell r="E1496" t="str">
            <v>OR</v>
          </cell>
          <cell r="F1496">
            <v>7977</v>
          </cell>
          <cell r="G1496">
            <v>25142722</v>
          </cell>
        </row>
        <row r="1497">
          <cell r="B1497">
            <v>1999</v>
          </cell>
          <cell r="E1497" t="str">
            <v>PA</v>
          </cell>
          <cell r="F1497">
            <v>25374</v>
          </cell>
          <cell r="G1497">
            <v>69728524</v>
          </cell>
        </row>
        <row r="1498">
          <cell r="B1498">
            <v>1999</v>
          </cell>
          <cell r="E1498" t="str">
            <v>RI</v>
          </cell>
          <cell r="F1498">
            <v>1694</v>
          </cell>
          <cell r="G1498">
            <v>5326463</v>
          </cell>
        </row>
        <row r="1499">
          <cell r="B1499">
            <v>1999</v>
          </cell>
          <cell r="E1499" t="str">
            <v>SC</v>
          </cell>
          <cell r="F1499">
            <v>7555</v>
          </cell>
          <cell r="G1499">
            <v>15827510</v>
          </cell>
        </row>
        <row r="1500">
          <cell r="B1500">
            <v>1999</v>
          </cell>
          <cell r="E1500" t="str">
            <v>SD</v>
          </cell>
          <cell r="F1500">
            <v>2507</v>
          </cell>
          <cell r="G1500">
            <v>5702676</v>
          </cell>
        </row>
        <row r="1501">
          <cell r="B1501">
            <v>1999</v>
          </cell>
          <cell r="E1501" t="str">
            <v>TN</v>
          </cell>
          <cell r="F1501">
            <v>11433</v>
          </cell>
          <cell r="G1501">
            <v>24052353</v>
          </cell>
        </row>
        <row r="1502">
          <cell r="B1502">
            <v>1999</v>
          </cell>
          <cell r="E1502" t="str">
            <v>TX</v>
          </cell>
          <cell r="F1502">
            <v>34366</v>
          </cell>
          <cell r="G1502">
            <v>78384195</v>
          </cell>
        </row>
        <row r="1503">
          <cell r="B1503">
            <v>1999</v>
          </cell>
          <cell r="E1503" t="str">
            <v>UT</v>
          </cell>
          <cell r="F1503">
            <v>3399</v>
          </cell>
          <cell r="G1503">
            <v>10011021</v>
          </cell>
        </row>
        <row r="1504">
          <cell r="B1504">
            <v>1999</v>
          </cell>
          <cell r="E1504" t="str">
            <v>VT</v>
          </cell>
          <cell r="F1504">
            <v>2193</v>
          </cell>
          <cell r="G1504">
            <v>6349365</v>
          </cell>
        </row>
        <row r="1505">
          <cell r="B1505">
            <v>1999</v>
          </cell>
          <cell r="E1505" t="str">
            <v>VA</v>
          </cell>
          <cell r="F1505">
            <v>14622</v>
          </cell>
          <cell r="G1505">
            <v>38611594</v>
          </cell>
        </row>
        <row r="1506">
          <cell r="B1506">
            <v>1999</v>
          </cell>
          <cell r="E1506" t="str">
            <v>WA</v>
          </cell>
          <cell r="F1506">
            <v>13343</v>
          </cell>
          <cell r="G1506">
            <v>47606235</v>
          </cell>
        </row>
        <row r="1507">
          <cell r="B1507">
            <v>1999</v>
          </cell>
          <cell r="E1507" t="str">
            <v>WV</v>
          </cell>
          <cell r="F1507">
            <v>7089</v>
          </cell>
          <cell r="G1507">
            <v>16714738</v>
          </cell>
        </row>
        <row r="1508">
          <cell r="B1508">
            <v>1999</v>
          </cell>
          <cell r="E1508" t="str">
            <v>WI</v>
          </cell>
          <cell r="F1508">
            <v>10894</v>
          </cell>
          <cell r="G1508">
            <v>34032430</v>
          </cell>
        </row>
        <row r="1509">
          <cell r="B1509">
            <v>1999</v>
          </cell>
          <cell r="E1509" t="str">
            <v>WY</v>
          </cell>
          <cell r="F1509">
            <v>2472</v>
          </cell>
          <cell r="G1509">
            <v>6007608</v>
          </cell>
        </row>
        <row r="1510">
          <cell r="B1510">
            <v>2000</v>
          </cell>
          <cell r="E1510" t="str">
            <v>US</v>
          </cell>
          <cell r="F1510">
            <v>546215</v>
          </cell>
          <cell r="G1510">
            <v>1612272619</v>
          </cell>
        </row>
        <row r="1511">
          <cell r="B1511">
            <v>2000</v>
          </cell>
          <cell r="E1511" t="str">
            <v>AL</v>
          </cell>
          <cell r="F1511">
            <v>10890</v>
          </cell>
          <cell r="G1511">
            <v>23322562</v>
          </cell>
        </row>
        <row r="1512">
          <cell r="B1512">
            <v>2000</v>
          </cell>
          <cell r="E1512" t="str">
            <v>AK</v>
          </cell>
          <cell r="F1512">
            <v>3494</v>
          </cell>
          <cell r="G1512">
            <v>14248560</v>
          </cell>
        </row>
        <row r="1513">
          <cell r="B1513">
            <v>2000</v>
          </cell>
          <cell r="E1513" t="str">
            <v>AZ</v>
          </cell>
          <cell r="F1513">
            <v>7293</v>
          </cell>
          <cell r="G1513">
            <v>21435387</v>
          </cell>
        </row>
        <row r="1514">
          <cell r="B1514">
            <v>2000</v>
          </cell>
          <cell r="E1514" t="str">
            <v>AR</v>
          </cell>
          <cell r="F1514">
            <v>7042</v>
          </cell>
          <cell r="G1514">
            <v>15909971</v>
          </cell>
        </row>
        <row r="1515">
          <cell r="B1515">
            <v>2000</v>
          </cell>
          <cell r="E1515" t="str">
            <v>CA</v>
          </cell>
          <cell r="F1515">
            <v>43393</v>
          </cell>
          <cell r="G1515">
            <v>183001255</v>
          </cell>
        </row>
        <row r="1516">
          <cell r="B1516">
            <v>2000</v>
          </cell>
          <cell r="E1516" t="str">
            <v>CO</v>
          </cell>
          <cell r="F1516">
            <v>8258</v>
          </cell>
          <cell r="G1516">
            <v>26590885</v>
          </cell>
        </row>
        <row r="1517">
          <cell r="B1517">
            <v>2000</v>
          </cell>
          <cell r="E1517" t="str">
            <v>CT</v>
          </cell>
          <cell r="F1517">
            <v>7793</v>
          </cell>
          <cell r="G1517">
            <v>25697802</v>
          </cell>
        </row>
        <row r="1518">
          <cell r="B1518">
            <v>2000</v>
          </cell>
          <cell r="E1518" t="str">
            <v>DE</v>
          </cell>
          <cell r="F1518">
            <v>2172</v>
          </cell>
          <cell r="G1518">
            <v>5699402</v>
          </cell>
        </row>
        <row r="1519">
          <cell r="B1519">
            <v>2000</v>
          </cell>
          <cell r="E1519" t="str">
            <v>DC</v>
          </cell>
          <cell r="F1519">
            <v>418</v>
          </cell>
          <cell r="G1519">
            <v>1410035</v>
          </cell>
        </row>
        <row r="1520">
          <cell r="B1520">
            <v>2000</v>
          </cell>
          <cell r="E1520" t="str">
            <v>FL</v>
          </cell>
          <cell r="F1520">
            <v>24510</v>
          </cell>
          <cell r="G1520">
            <v>63206144</v>
          </cell>
        </row>
        <row r="1521">
          <cell r="B1521">
            <v>2000</v>
          </cell>
          <cell r="E1521" t="str">
            <v>GA</v>
          </cell>
          <cell r="F1521">
            <v>13794</v>
          </cell>
          <cell r="G1521">
            <v>32389385</v>
          </cell>
        </row>
        <row r="1522">
          <cell r="B1522">
            <v>2000</v>
          </cell>
          <cell r="E1522" t="str">
            <v>HI</v>
          </cell>
          <cell r="F1522">
            <v>1721</v>
          </cell>
          <cell r="G1522">
            <v>4972476</v>
          </cell>
        </row>
        <row r="1523">
          <cell r="B1523">
            <v>2000</v>
          </cell>
          <cell r="E1523" t="str">
            <v>ID</v>
          </cell>
          <cell r="F1523">
            <v>3438</v>
          </cell>
          <cell r="G1523">
            <v>8915299</v>
          </cell>
        </row>
        <row r="1524">
          <cell r="B1524">
            <v>2000</v>
          </cell>
          <cell r="E1524" t="str">
            <v>IL</v>
          </cell>
          <cell r="F1524">
            <v>21040</v>
          </cell>
          <cell r="G1524">
            <v>70263803</v>
          </cell>
        </row>
        <row r="1525">
          <cell r="B1525">
            <v>2000</v>
          </cell>
          <cell r="E1525" t="str">
            <v>IN</v>
          </cell>
          <cell r="F1525">
            <v>11186</v>
          </cell>
          <cell r="G1525">
            <v>26838402</v>
          </cell>
        </row>
        <row r="1526">
          <cell r="B1526">
            <v>2000</v>
          </cell>
          <cell r="E1526" t="str">
            <v>IA</v>
          </cell>
          <cell r="F1526">
            <v>8518</v>
          </cell>
          <cell r="G1526">
            <v>22972681</v>
          </cell>
        </row>
        <row r="1527">
          <cell r="B1527">
            <v>2000</v>
          </cell>
          <cell r="E1527" t="str">
            <v>KS</v>
          </cell>
          <cell r="F1527">
            <v>8710</v>
          </cell>
          <cell r="G1527">
            <v>21852104</v>
          </cell>
        </row>
        <row r="1528">
          <cell r="B1528">
            <v>2000</v>
          </cell>
          <cell r="E1528" t="str">
            <v>KY</v>
          </cell>
          <cell r="F1528">
            <v>9125</v>
          </cell>
          <cell r="G1528">
            <v>22104382</v>
          </cell>
        </row>
        <row r="1529">
          <cell r="B1529">
            <v>2000</v>
          </cell>
          <cell r="E1529" t="str">
            <v>LA</v>
          </cell>
          <cell r="F1529">
            <v>10794</v>
          </cell>
          <cell r="G1529">
            <v>23892859</v>
          </cell>
        </row>
        <row r="1530">
          <cell r="B1530">
            <v>2000</v>
          </cell>
          <cell r="E1530" t="str">
            <v>ME</v>
          </cell>
          <cell r="F1530">
            <v>4791</v>
          </cell>
          <cell r="G1530">
            <v>12458408</v>
          </cell>
        </row>
        <row r="1531">
          <cell r="B1531">
            <v>2000</v>
          </cell>
          <cell r="E1531" t="str">
            <v>MD</v>
          </cell>
          <cell r="F1531">
            <v>9805</v>
          </cell>
          <cell r="G1531">
            <v>31466436</v>
          </cell>
        </row>
        <row r="1532">
          <cell r="B1532">
            <v>2000</v>
          </cell>
          <cell r="E1532" t="str">
            <v>MA</v>
          </cell>
          <cell r="F1532">
            <v>10981</v>
          </cell>
          <cell r="G1532">
            <v>38911602</v>
          </cell>
        </row>
        <row r="1533">
          <cell r="B1533">
            <v>2000</v>
          </cell>
          <cell r="E1533" t="str">
            <v>MI</v>
          </cell>
          <cell r="F1533">
            <v>13215</v>
          </cell>
          <cell r="G1533">
            <v>42607690</v>
          </cell>
        </row>
        <row r="1534">
          <cell r="B1534">
            <v>2000</v>
          </cell>
          <cell r="E1534" t="str">
            <v>MN</v>
          </cell>
          <cell r="F1534">
            <v>12519</v>
          </cell>
          <cell r="G1534">
            <v>43497068</v>
          </cell>
        </row>
        <row r="1535">
          <cell r="B1535">
            <v>2000</v>
          </cell>
          <cell r="E1535" t="str">
            <v>MS</v>
          </cell>
          <cell r="F1535">
            <v>8617</v>
          </cell>
          <cell r="G1535">
            <v>16665483</v>
          </cell>
        </row>
        <row r="1536">
          <cell r="B1536">
            <v>2000</v>
          </cell>
          <cell r="E1536" t="str">
            <v>MO</v>
          </cell>
          <cell r="F1536">
            <v>13127</v>
          </cell>
          <cell r="G1536">
            <v>33620770</v>
          </cell>
        </row>
        <row r="1537">
          <cell r="B1537">
            <v>2000</v>
          </cell>
          <cell r="E1537" t="str">
            <v>MT</v>
          </cell>
          <cell r="F1537">
            <v>3286</v>
          </cell>
          <cell r="G1537">
            <v>8881954</v>
          </cell>
        </row>
        <row r="1538">
          <cell r="B1538">
            <v>2000</v>
          </cell>
          <cell r="E1538" t="str">
            <v>NE</v>
          </cell>
          <cell r="F1538">
            <v>5127</v>
          </cell>
          <cell r="G1538">
            <v>12587518</v>
          </cell>
        </row>
        <row r="1539">
          <cell r="B1539">
            <v>2000</v>
          </cell>
          <cell r="E1539" t="str">
            <v>NV</v>
          </cell>
          <cell r="F1539">
            <v>3227</v>
          </cell>
          <cell r="G1539">
            <v>11650214</v>
          </cell>
        </row>
        <row r="1540">
          <cell r="B1540">
            <v>2000</v>
          </cell>
          <cell r="E1540" t="str">
            <v>NH</v>
          </cell>
          <cell r="F1540">
            <v>3807</v>
          </cell>
          <cell r="G1540">
            <v>10863506</v>
          </cell>
        </row>
        <row r="1541">
          <cell r="B1541">
            <v>2000</v>
          </cell>
          <cell r="E1541" t="str">
            <v>NJ</v>
          </cell>
          <cell r="F1541">
            <v>17479</v>
          </cell>
          <cell r="G1541">
            <v>62894053</v>
          </cell>
        </row>
        <row r="1542">
          <cell r="B1542">
            <v>2000</v>
          </cell>
          <cell r="E1542" t="str">
            <v>NM</v>
          </cell>
          <cell r="F1542">
            <v>4203</v>
          </cell>
          <cell r="G1542">
            <v>9979795</v>
          </cell>
        </row>
        <row r="1543">
          <cell r="B1543">
            <v>2000</v>
          </cell>
          <cell r="E1543" t="str">
            <v>NY</v>
          </cell>
          <cell r="F1543">
            <v>38909</v>
          </cell>
          <cell r="G1543">
            <v>137651023</v>
          </cell>
        </row>
        <row r="1544">
          <cell r="B1544">
            <v>2000</v>
          </cell>
          <cell r="E1544" t="str">
            <v>NC</v>
          </cell>
          <cell r="F1544">
            <v>16109</v>
          </cell>
          <cell r="G1544">
            <v>38989025</v>
          </cell>
        </row>
        <row r="1545">
          <cell r="B1545">
            <v>2000</v>
          </cell>
          <cell r="E1545" t="str">
            <v>ND</v>
          </cell>
          <cell r="F1545">
            <v>1976</v>
          </cell>
          <cell r="G1545">
            <v>4891648</v>
          </cell>
        </row>
        <row r="1546">
          <cell r="B1546">
            <v>2000</v>
          </cell>
          <cell r="E1546" t="str">
            <v>OH</v>
          </cell>
          <cell r="F1546">
            <v>21808</v>
          </cell>
          <cell r="G1546">
            <v>65616600</v>
          </cell>
        </row>
        <row r="1547">
          <cell r="B1547">
            <v>2000</v>
          </cell>
          <cell r="E1547" t="str">
            <v>OK</v>
          </cell>
          <cell r="F1547">
            <v>9348</v>
          </cell>
          <cell r="G1547">
            <v>18774307</v>
          </cell>
        </row>
        <row r="1548">
          <cell r="B1548">
            <v>2000</v>
          </cell>
          <cell r="E1548" t="str">
            <v>OR</v>
          </cell>
          <cell r="F1548">
            <v>7683</v>
          </cell>
          <cell r="G1548">
            <v>24860493</v>
          </cell>
        </row>
        <row r="1549">
          <cell r="B1549">
            <v>2000</v>
          </cell>
          <cell r="E1549" t="str">
            <v>PA</v>
          </cell>
          <cell r="F1549">
            <v>25197</v>
          </cell>
          <cell r="G1549">
            <v>70788836</v>
          </cell>
        </row>
        <row r="1550">
          <cell r="B1550">
            <v>2000</v>
          </cell>
          <cell r="E1550" t="str">
            <v>RI</v>
          </cell>
          <cell r="F1550">
            <v>1671</v>
          </cell>
          <cell r="G1550">
            <v>5278913</v>
          </cell>
        </row>
        <row r="1551">
          <cell r="B1551">
            <v>2000</v>
          </cell>
          <cell r="E1551" t="str">
            <v>SC</v>
          </cell>
          <cell r="F1551">
            <v>7575</v>
          </cell>
          <cell r="G1551">
            <v>16934807</v>
          </cell>
        </row>
        <row r="1552">
          <cell r="B1552">
            <v>2000</v>
          </cell>
          <cell r="E1552" t="str">
            <v>SD</v>
          </cell>
          <cell r="F1552">
            <v>2559</v>
          </cell>
          <cell r="G1552">
            <v>5926783</v>
          </cell>
        </row>
        <row r="1553">
          <cell r="B1553">
            <v>2000</v>
          </cell>
          <cell r="E1553" t="str">
            <v>TN</v>
          </cell>
          <cell r="F1553">
            <v>11153</v>
          </cell>
          <cell r="G1553">
            <v>23774443</v>
          </cell>
        </row>
        <row r="1554">
          <cell r="B1554">
            <v>2000</v>
          </cell>
          <cell r="E1554" t="str">
            <v>TX</v>
          </cell>
          <cell r="F1554">
            <v>35034</v>
          </cell>
          <cell r="G1554">
            <v>84320446</v>
          </cell>
        </row>
        <row r="1555">
          <cell r="B1555">
            <v>2000</v>
          </cell>
          <cell r="E1555" t="str">
            <v>UT</v>
          </cell>
          <cell r="F1555">
            <v>3430</v>
          </cell>
          <cell r="G1555">
            <v>10534025</v>
          </cell>
        </row>
        <row r="1556">
          <cell r="B1556">
            <v>2000</v>
          </cell>
          <cell r="E1556" t="str">
            <v>VT</v>
          </cell>
          <cell r="F1556">
            <v>2203</v>
          </cell>
          <cell r="G1556">
            <v>6017993</v>
          </cell>
        </row>
        <row r="1557">
          <cell r="B1557">
            <v>2000</v>
          </cell>
          <cell r="E1557" t="str">
            <v>VA</v>
          </cell>
          <cell r="F1557">
            <v>15042</v>
          </cell>
          <cell r="G1557">
            <v>41585361</v>
          </cell>
        </row>
        <row r="1558">
          <cell r="B1558">
            <v>2000</v>
          </cell>
          <cell r="E1558" t="str">
            <v>WA</v>
          </cell>
          <cell r="F1558">
            <v>12986</v>
          </cell>
          <cell r="G1558">
            <v>50615036</v>
          </cell>
        </row>
        <row r="1559">
          <cell r="B1559">
            <v>2000</v>
          </cell>
          <cell r="E1559" t="str">
            <v>WV</v>
          </cell>
          <cell r="F1559">
            <v>5970</v>
          </cell>
          <cell r="G1559">
            <v>14238593</v>
          </cell>
        </row>
        <row r="1560">
          <cell r="B1560">
            <v>2000</v>
          </cell>
          <cell r="E1560" t="str">
            <v>WI</v>
          </cell>
          <cell r="F1560">
            <v>11376</v>
          </cell>
          <cell r="G1560">
            <v>34431975</v>
          </cell>
        </row>
        <row r="1561">
          <cell r="B1561">
            <v>2000</v>
          </cell>
          <cell r="E1561" t="str">
            <v>WY</v>
          </cell>
          <cell r="F1561">
            <v>2413</v>
          </cell>
          <cell r="G1561">
            <v>6234421</v>
          </cell>
        </row>
        <row r="1562">
          <cell r="B1562">
            <v>2001</v>
          </cell>
          <cell r="E1562" t="str">
            <v>US</v>
          </cell>
          <cell r="F1562">
            <v>551706</v>
          </cell>
          <cell r="G1562">
            <v>1725267216</v>
          </cell>
        </row>
        <row r="1563">
          <cell r="B1563">
            <v>2001</v>
          </cell>
          <cell r="E1563" t="str">
            <v>AL</v>
          </cell>
          <cell r="F1563">
            <v>10938</v>
          </cell>
          <cell r="G1563">
            <v>25810885</v>
          </cell>
        </row>
        <row r="1564">
          <cell r="B1564">
            <v>2001</v>
          </cell>
          <cell r="E1564" t="str">
            <v>AK</v>
          </cell>
          <cell r="F1564">
            <v>3558</v>
          </cell>
          <cell r="G1564">
            <v>14657458</v>
          </cell>
        </row>
        <row r="1565">
          <cell r="B1565">
            <v>2001</v>
          </cell>
          <cell r="E1565" t="str">
            <v>AZ</v>
          </cell>
          <cell r="F1565">
            <v>7442</v>
          </cell>
          <cell r="G1565">
            <v>22919118</v>
          </cell>
        </row>
        <row r="1566">
          <cell r="B1566">
            <v>2001</v>
          </cell>
          <cell r="E1566" t="str">
            <v>AR</v>
          </cell>
          <cell r="F1566">
            <v>7098</v>
          </cell>
          <cell r="G1566">
            <v>15214360</v>
          </cell>
        </row>
        <row r="1567">
          <cell r="B1567">
            <v>2001</v>
          </cell>
          <cell r="E1567" t="str">
            <v>CA</v>
          </cell>
          <cell r="F1567">
            <v>45780</v>
          </cell>
          <cell r="G1567">
            <v>222369713</v>
          </cell>
        </row>
        <row r="1568">
          <cell r="B1568">
            <v>2001</v>
          </cell>
          <cell r="E1568" t="str">
            <v>CO</v>
          </cell>
          <cell r="F1568">
            <v>8703</v>
          </cell>
          <cell r="G1568">
            <v>29779015</v>
          </cell>
        </row>
        <row r="1569">
          <cell r="B1569">
            <v>2001</v>
          </cell>
          <cell r="E1569" t="str">
            <v>CT</v>
          </cell>
          <cell r="F1569">
            <v>7728</v>
          </cell>
          <cell r="G1569">
            <v>28385702</v>
          </cell>
        </row>
        <row r="1570">
          <cell r="B1570">
            <v>2001</v>
          </cell>
          <cell r="E1570" t="str">
            <v>DE</v>
          </cell>
          <cell r="F1570">
            <v>2212</v>
          </cell>
          <cell r="G1570">
            <v>6349539</v>
          </cell>
        </row>
        <row r="1571">
          <cell r="B1571">
            <v>2001</v>
          </cell>
          <cell r="E1571" t="str">
            <v>DC</v>
          </cell>
          <cell r="F1571">
            <v>370</v>
          </cell>
          <cell r="G1571">
            <v>1314864</v>
          </cell>
        </row>
        <row r="1572">
          <cell r="B1572">
            <v>2001</v>
          </cell>
          <cell r="E1572" t="str">
            <v>FL</v>
          </cell>
          <cell r="F1572">
            <v>23583</v>
          </cell>
          <cell r="G1572">
            <v>65806042</v>
          </cell>
        </row>
        <row r="1573">
          <cell r="B1573">
            <v>2001</v>
          </cell>
          <cell r="E1573" t="str">
            <v>GA</v>
          </cell>
          <cell r="F1573">
            <v>13788</v>
          </cell>
          <cell r="G1573">
            <v>32778647</v>
          </cell>
        </row>
        <row r="1574">
          <cell r="B1574">
            <v>2001</v>
          </cell>
          <cell r="E1574" t="str">
            <v>HI</v>
          </cell>
          <cell r="F1574">
            <v>1685</v>
          </cell>
          <cell r="G1574">
            <v>4943526</v>
          </cell>
        </row>
        <row r="1575">
          <cell r="B1575">
            <v>2001</v>
          </cell>
          <cell r="E1575" t="str">
            <v>ID</v>
          </cell>
          <cell r="F1575">
            <v>3612</v>
          </cell>
          <cell r="G1575">
            <v>9890196</v>
          </cell>
        </row>
        <row r="1576">
          <cell r="B1576">
            <v>2001</v>
          </cell>
          <cell r="E1576" t="str">
            <v>IL</v>
          </cell>
          <cell r="F1576">
            <v>21239</v>
          </cell>
          <cell r="G1576">
            <v>74597516</v>
          </cell>
        </row>
        <row r="1577">
          <cell r="B1577">
            <v>2001</v>
          </cell>
          <cell r="E1577" t="str">
            <v>IN</v>
          </cell>
          <cell r="F1577">
            <v>11128</v>
          </cell>
          <cell r="G1577">
            <v>27611359</v>
          </cell>
        </row>
        <row r="1578">
          <cell r="B1578">
            <v>2001</v>
          </cell>
          <cell r="E1578" t="str">
            <v>IA</v>
          </cell>
          <cell r="F1578">
            <v>8380</v>
          </cell>
          <cell r="G1578">
            <v>24812531</v>
          </cell>
        </row>
        <row r="1579">
          <cell r="B1579">
            <v>2001</v>
          </cell>
          <cell r="E1579" t="str">
            <v>KS</v>
          </cell>
          <cell r="F1579">
            <v>8837</v>
          </cell>
          <cell r="G1579">
            <v>22259012</v>
          </cell>
        </row>
        <row r="1580">
          <cell r="B1580">
            <v>2001</v>
          </cell>
          <cell r="E1580" t="str">
            <v>KY</v>
          </cell>
          <cell r="F1580">
            <v>8971</v>
          </cell>
          <cell r="G1580">
            <v>23635304</v>
          </cell>
        </row>
        <row r="1581">
          <cell r="B1581">
            <v>2001</v>
          </cell>
          <cell r="E1581" t="str">
            <v>LA</v>
          </cell>
          <cell r="F1581">
            <v>10473</v>
          </cell>
          <cell r="G1581">
            <v>24636219</v>
          </cell>
        </row>
        <row r="1582">
          <cell r="B1582">
            <v>2001</v>
          </cell>
          <cell r="E1582" t="str">
            <v>ME</v>
          </cell>
          <cell r="F1582">
            <v>4751</v>
          </cell>
          <cell r="G1582">
            <v>13626795</v>
          </cell>
        </row>
        <row r="1583">
          <cell r="B1583">
            <v>2001</v>
          </cell>
          <cell r="E1583" t="str">
            <v>MD</v>
          </cell>
          <cell r="F1583">
            <v>9648</v>
          </cell>
          <cell r="G1583">
            <v>32426203</v>
          </cell>
        </row>
        <row r="1584">
          <cell r="B1584">
            <v>2001</v>
          </cell>
          <cell r="E1584" t="str">
            <v>MA</v>
          </cell>
          <cell r="F1584">
            <v>11234</v>
          </cell>
          <cell r="G1584">
            <v>40349878</v>
          </cell>
        </row>
        <row r="1585">
          <cell r="B1585">
            <v>2001</v>
          </cell>
          <cell r="E1585" t="str">
            <v>MI</v>
          </cell>
          <cell r="F1585">
            <v>13504</v>
          </cell>
          <cell r="G1585">
            <v>44825370</v>
          </cell>
        </row>
        <row r="1586">
          <cell r="B1586">
            <v>2001</v>
          </cell>
          <cell r="E1586" t="str">
            <v>MN</v>
          </cell>
          <cell r="F1586">
            <v>12807</v>
          </cell>
          <cell r="G1586">
            <v>46873117</v>
          </cell>
        </row>
        <row r="1587">
          <cell r="B1587">
            <v>2001</v>
          </cell>
          <cell r="E1587" t="str">
            <v>MS</v>
          </cell>
          <cell r="F1587">
            <v>8607</v>
          </cell>
          <cell r="G1587">
            <v>17011983</v>
          </cell>
        </row>
        <row r="1588">
          <cell r="B1588">
            <v>2001</v>
          </cell>
          <cell r="E1588" t="str">
            <v>MO</v>
          </cell>
          <cell r="F1588">
            <v>13020</v>
          </cell>
          <cell r="G1588">
            <v>35873577</v>
          </cell>
        </row>
        <row r="1589">
          <cell r="B1589">
            <v>2001</v>
          </cell>
          <cell r="E1589" t="str">
            <v>MT</v>
          </cell>
          <cell r="F1589">
            <v>3352</v>
          </cell>
          <cell r="G1589">
            <v>9327281</v>
          </cell>
        </row>
        <row r="1590">
          <cell r="B1590">
            <v>2001</v>
          </cell>
          <cell r="E1590" t="str">
            <v>NE</v>
          </cell>
          <cell r="F1590">
            <v>5244</v>
          </cell>
          <cell r="G1590">
            <v>13648578</v>
          </cell>
        </row>
        <row r="1591">
          <cell r="B1591">
            <v>2001</v>
          </cell>
          <cell r="E1591" t="str">
            <v>NV</v>
          </cell>
          <cell r="F1591">
            <v>3220</v>
          </cell>
          <cell r="G1591">
            <v>12474124</v>
          </cell>
        </row>
        <row r="1592">
          <cell r="B1592">
            <v>2001</v>
          </cell>
          <cell r="E1592" t="str">
            <v>NH</v>
          </cell>
          <cell r="F1592">
            <v>4045</v>
          </cell>
          <cell r="G1592">
            <v>12149133</v>
          </cell>
        </row>
        <row r="1593">
          <cell r="B1593">
            <v>2001</v>
          </cell>
          <cell r="E1593" t="str">
            <v>NJ</v>
          </cell>
          <cell r="F1593">
            <v>18271</v>
          </cell>
          <cell r="G1593">
            <v>68814185</v>
          </cell>
        </row>
        <row r="1594">
          <cell r="B1594">
            <v>2001</v>
          </cell>
          <cell r="E1594" t="str">
            <v>NM</v>
          </cell>
          <cell r="F1594">
            <v>4278</v>
          </cell>
          <cell r="G1594">
            <v>10456363</v>
          </cell>
        </row>
        <row r="1595">
          <cell r="B1595">
            <v>2001</v>
          </cell>
          <cell r="E1595" t="str">
            <v>NY</v>
          </cell>
          <cell r="F1595">
            <v>40064</v>
          </cell>
          <cell r="G1595">
            <v>146332925</v>
          </cell>
        </row>
        <row r="1596">
          <cell r="B1596">
            <v>2001</v>
          </cell>
          <cell r="E1596" t="str">
            <v>NC</v>
          </cell>
          <cell r="F1596">
            <v>16317</v>
          </cell>
          <cell r="G1596">
            <v>38564378</v>
          </cell>
        </row>
        <row r="1597">
          <cell r="B1597">
            <v>2001</v>
          </cell>
          <cell r="E1597" t="str">
            <v>ND</v>
          </cell>
          <cell r="F1597">
            <v>1983</v>
          </cell>
          <cell r="G1597">
            <v>5148035</v>
          </cell>
        </row>
        <row r="1598">
          <cell r="B1598">
            <v>2001</v>
          </cell>
          <cell r="E1598" t="str">
            <v>OH</v>
          </cell>
          <cell r="F1598">
            <v>21579</v>
          </cell>
          <cell r="G1598">
            <v>66704008</v>
          </cell>
        </row>
        <row r="1599">
          <cell r="B1599">
            <v>2001</v>
          </cell>
          <cell r="E1599" t="str">
            <v>OK</v>
          </cell>
          <cell r="F1599">
            <v>9248</v>
          </cell>
          <cell r="G1599">
            <v>19931135</v>
          </cell>
        </row>
        <row r="1600">
          <cell r="B1600">
            <v>2001</v>
          </cell>
          <cell r="E1600" t="str">
            <v>OR</v>
          </cell>
          <cell r="F1600">
            <v>7720</v>
          </cell>
          <cell r="G1600">
            <v>26199662</v>
          </cell>
        </row>
        <row r="1601">
          <cell r="B1601">
            <v>2001</v>
          </cell>
          <cell r="E1601" t="str">
            <v>PA</v>
          </cell>
          <cell r="F1601">
            <v>24428</v>
          </cell>
          <cell r="G1601">
            <v>72620753</v>
          </cell>
        </row>
        <row r="1602">
          <cell r="B1602">
            <v>2001</v>
          </cell>
          <cell r="E1602" t="str">
            <v>RI</v>
          </cell>
          <cell r="F1602">
            <v>1771</v>
          </cell>
          <cell r="G1602">
            <v>5576645</v>
          </cell>
        </row>
        <row r="1603">
          <cell r="B1603">
            <v>2001</v>
          </cell>
          <cell r="E1603" t="str">
            <v>SC</v>
          </cell>
          <cell r="F1603">
            <v>7335</v>
          </cell>
          <cell r="G1603">
            <v>17495239</v>
          </cell>
        </row>
        <row r="1604">
          <cell r="B1604">
            <v>2001</v>
          </cell>
          <cell r="E1604" t="str">
            <v>SD</v>
          </cell>
          <cell r="F1604">
            <v>2598</v>
          </cell>
          <cell r="G1604">
            <v>6299699</v>
          </cell>
        </row>
        <row r="1605">
          <cell r="B1605">
            <v>2001</v>
          </cell>
          <cell r="E1605" t="str">
            <v>TN</v>
          </cell>
          <cell r="F1605">
            <v>11691</v>
          </cell>
          <cell r="G1605">
            <v>25272425</v>
          </cell>
        </row>
        <row r="1606">
          <cell r="B1606">
            <v>2001</v>
          </cell>
          <cell r="E1606" t="str">
            <v>TX</v>
          </cell>
          <cell r="F1606">
            <v>35467</v>
          </cell>
          <cell r="G1606">
            <v>86282401</v>
          </cell>
        </row>
        <row r="1607">
          <cell r="B1607">
            <v>2001</v>
          </cell>
          <cell r="E1607" t="str">
            <v>UT</v>
          </cell>
          <cell r="F1607">
            <v>3407</v>
          </cell>
          <cell r="G1607">
            <v>10763404</v>
          </cell>
        </row>
        <row r="1608">
          <cell r="B1608">
            <v>2001</v>
          </cell>
          <cell r="E1608" t="str">
            <v>VT</v>
          </cell>
          <cell r="F1608">
            <v>2199</v>
          </cell>
          <cell r="G1608">
            <v>6821314</v>
          </cell>
        </row>
        <row r="1609">
          <cell r="B1609">
            <v>2001</v>
          </cell>
          <cell r="E1609" t="str">
            <v>VA</v>
          </cell>
          <cell r="F1609">
            <v>14719</v>
          </cell>
          <cell r="G1609">
            <v>42787872</v>
          </cell>
        </row>
        <row r="1610">
          <cell r="B1610">
            <v>2001</v>
          </cell>
          <cell r="E1610" t="str">
            <v>WA</v>
          </cell>
          <cell r="F1610">
            <v>13493</v>
          </cell>
          <cell r="G1610">
            <v>53711483</v>
          </cell>
        </row>
        <row r="1611">
          <cell r="B1611">
            <v>2001</v>
          </cell>
          <cell r="E1611" t="str">
            <v>WV</v>
          </cell>
          <cell r="F1611">
            <v>6274</v>
          </cell>
          <cell r="G1611">
            <v>16418566</v>
          </cell>
        </row>
        <row r="1612">
          <cell r="B1612">
            <v>2001</v>
          </cell>
          <cell r="E1612" t="str">
            <v>WI</v>
          </cell>
          <cell r="F1612">
            <v>11480</v>
          </cell>
          <cell r="G1612">
            <v>35972010</v>
          </cell>
        </row>
        <row r="1613">
          <cell r="B1613">
            <v>2001</v>
          </cell>
          <cell r="E1613" t="str">
            <v>WY</v>
          </cell>
          <cell r="F1613">
            <v>2427</v>
          </cell>
          <cell r="G1613">
            <v>6737669</v>
          </cell>
        </row>
        <row r="1614">
          <cell r="B1614">
            <v>2002</v>
          </cell>
          <cell r="E1614" t="str">
            <v>US</v>
          </cell>
          <cell r="F1614">
            <v>545169</v>
          </cell>
          <cell r="G1614">
            <v>1778423406</v>
          </cell>
        </row>
        <row r="1615">
          <cell r="B1615">
            <v>2002</v>
          </cell>
          <cell r="E1615" t="str">
            <v>AL</v>
          </cell>
          <cell r="F1615">
            <v>11207</v>
          </cell>
          <cell r="G1615">
            <v>27133525</v>
          </cell>
        </row>
        <row r="1616">
          <cell r="B1616">
            <v>2002</v>
          </cell>
          <cell r="E1616" t="str">
            <v>AK</v>
          </cell>
          <cell r="F1616">
            <v>3633</v>
          </cell>
          <cell r="G1616">
            <v>15505100</v>
          </cell>
        </row>
        <row r="1617">
          <cell r="B1617">
            <v>2002</v>
          </cell>
          <cell r="E1617" t="str">
            <v>AZ</v>
          </cell>
          <cell r="F1617">
            <v>7543</v>
          </cell>
          <cell r="G1617">
            <v>24343808</v>
          </cell>
        </row>
        <row r="1618">
          <cell r="B1618">
            <v>2002</v>
          </cell>
          <cell r="E1618" t="str">
            <v>AR</v>
          </cell>
          <cell r="F1618">
            <v>7364</v>
          </cell>
          <cell r="G1618">
            <v>17995119</v>
          </cell>
        </row>
        <row r="1619">
          <cell r="B1619">
            <v>2002</v>
          </cell>
          <cell r="E1619" t="str">
            <v>CA</v>
          </cell>
          <cell r="F1619">
            <v>44446</v>
          </cell>
          <cell r="G1619">
            <v>212117925</v>
          </cell>
        </row>
        <row r="1620">
          <cell r="B1620">
            <v>2002</v>
          </cell>
          <cell r="E1620" t="str">
            <v>CO</v>
          </cell>
          <cell r="F1620">
            <v>9259</v>
          </cell>
          <cell r="G1620">
            <v>32997135</v>
          </cell>
        </row>
        <row r="1621">
          <cell r="B1621">
            <v>2002</v>
          </cell>
          <cell r="E1621" t="str">
            <v>CT</v>
          </cell>
          <cell r="F1621">
            <v>7244</v>
          </cell>
          <cell r="G1621">
            <v>28250974</v>
          </cell>
        </row>
        <row r="1622">
          <cell r="B1622">
            <v>2002</v>
          </cell>
          <cell r="E1622" t="str">
            <v>DE</v>
          </cell>
          <cell r="F1622">
            <v>2204</v>
          </cell>
          <cell r="G1622">
            <v>6453173</v>
          </cell>
        </row>
        <row r="1623">
          <cell r="B1623">
            <v>2002</v>
          </cell>
          <cell r="E1623" t="str">
            <v>DC</v>
          </cell>
          <cell r="F1623">
            <v>371</v>
          </cell>
          <cell r="G1623">
            <v>1344622</v>
          </cell>
        </row>
        <row r="1624">
          <cell r="B1624">
            <v>2002</v>
          </cell>
          <cell r="E1624" t="str">
            <v>FL</v>
          </cell>
          <cell r="F1624">
            <v>23323</v>
          </cell>
          <cell r="G1624">
            <v>69019215</v>
          </cell>
        </row>
        <row r="1625">
          <cell r="B1625">
            <v>2002</v>
          </cell>
          <cell r="E1625" t="str">
            <v>GA</v>
          </cell>
          <cell r="F1625">
            <v>14222</v>
          </cell>
          <cell r="G1625">
            <v>35027147</v>
          </cell>
        </row>
        <row r="1626">
          <cell r="B1626">
            <v>2002</v>
          </cell>
          <cell r="E1626" t="str">
            <v>HI</v>
          </cell>
          <cell r="F1626">
            <v>1721</v>
          </cell>
          <cell r="G1626">
            <v>5255724</v>
          </cell>
        </row>
        <row r="1627">
          <cell r="B1627">
            <v>2002</v>
          </cell>
          <cell r="E1627" t="str">
            <v>ID</v>
          </cell>
          <cell r="F1627">
            <v>3502</v>
          </cell>
          <cell r="G1627">
            <v>9757234</v>
          </cell>
        </row>
        <row r="1628">
          <cell r="B1628">
            <v>2002</v>
          </cell>
          <cell r="E1628" t="str">
            <v>IL</v>
          </cell>
          <cell r="F1628">
            <v>21273</v>
          </cell>
          <cell r="G1628">
            <v>79251481</v>
          </cell>
        </row>
        <row r="1629">
          <cell r="B1629">
            <v>2002</v>
          </cell>
          <cell r="E1629" t="str">
            <v>IN</v>
          </cell>
          <cell r="F1629">
            <v>10428</v>
          </cell>
          <cell r="G1629">
            <v>26643667</v>
          </cell>
        </row>
        <row r="1630">
          <cell r="B1630">
            <v>2002</v>
          </cell>
          <cell r="E1630" t="str">
            <v>IA</v>
          </cell>
          <cell r="F1630">
            <v>8373</v>
          </cell>
          <cell r="G1630">
            <v>25462405</v>
          </cell>
        </row>
        <row r="1631">
          <cell r="B1631">
            <v>2002</v>
          </cell>
          <cell r="E1631" t="str">
            <v>KS</v>
          </cell>
          <cell r="F1631">
            <v>8949</v>
          </cell>
          <cell r="G1631">
            <v>23671910</v>
          </cell>
        </row>
        <row r="1632">
          <cell r="B1632">
            <v>2002</v>
          </cell>
          <cell r="E1632" t="str">
            <v>KY</v>
          </cell>
          <cell r="F1632">
            <v>8717</v>
          </cell>
          <cell r="G1632">
            <v>24124605</v>
          </cell>
        </row>
        <row r="1633">
          <cell r="B1633">
            <v>2002</v>
          </cell>
          <cell r="E1633" t="str">
            <v>LA</v>
          </cell>
          <cell r="F1633">
            <v>10521</v>
          </cell>
          <cell r="G1633">
            <v>25329450</v>
          </cell>
        </row>
        <row r="1634">
          <cell r="B1634">
            <v>2002</v>
          </cell>
          <cell r="E1634" t="str">
            <v>ME</v>
          </cell>
          <cell r="F1634">
            <v>4462</v>
          </cell>
          <cell r="G1634">
            <v>13232401</v>
          </cell>
        </row>
        <row r="1635">
          <cell r="B1635">
            <v>2002</v>
          </cell>
          <cell r="E1635" t="str">
            <v>MD</v>
          </cell>
          <cell r="F1635">
            <v>9720</v>
          </cell>
          <cell r="G1635">
            <v>33649058</v>
          </cell>
        </row>
        <row r="1636">
          <cell r="B1636">
            <v>2002</v>
          </cell>
          <cell r="E1636" t="str">
            <v>MA</v>
          </cell>
          <cell r="F1636">
            <v>10334</v>
          </cell>
          <cell r="G1636">
            <v>38976968</v>
          </cell>
        </row>
        <row r="1637">
          <cell r="B1637">
            <v>2002</v>
          </cell>
          <cell r="E1637" t="str">
            <v>MI</v>
          </cell>
          <cell r="F1637">
            <v>13337</v>
          </cell>
          <cell r="G1637">
            <v>47925007</v>
          </cell>
        </row>
        <row r="1638">
          <cell r="B1638">
            <v>2002</v>
          </cell>
          <cell r="E1638" t="str">
            <v>MN</v>
          </cell>
          <cell r="F1638">
            <v>12697</v>
          </cell>
          <cell r="G1638">
            <v>49740693</v>
          </cell>
        </row>
        <row r="1639">
          <cell r="B1639">
            <v>2002</v>
          </cell>
          <cell r="E1639" t="str">
            <v>MS</v>
          </cell>
          <cell r="F1639">
            <v>8208</v>
          </cell>
          <cell r="G1639">
            <v>16379346</v>
          </cell>
        </row>
        <row r="1640">
          <cell r="B1640">
            <v>2002</v>
          </cell>
          <cell r="E1640" t="str">
            <v>MO</v>
          </cell>
          <cell r="F1640">
            <v>13271</v>
          </cell>
          <cell r="G1640">
            <v>36302104</v>
          </cell>
        </row>
        <row r="1641">
          <cell r="B1641">
            <v>2002</v>
          </cell>
          <cell r="E1641" t="str">
            <v>MT</v>
          </cell>
          <cell r="F1641">
            <v>3319</v>
          </cell>
          <cell r="G1641">
            <v>10126296</v>
          </cell>
        </row>
        <row r="1642">
          <cell r="B1642">
            <v>2002</v>
          </cell>
          <cell r="E1642" t="str">
            <v>NE</v>
          </cell>
          <cell r="F1642">
            <v>5352</v>
          </cell>
          <cell r="G1642">
            <v>14628991</v>
          </cell>
        </row>
        <row r="1643">
          <cell r="B1643">
            <v>2002</v>
          </cell>
          <cell r="E1643" t="str">
            <v>NV</v>
          </cell>
          <cell r="F1643">
            <v>3114</v>
          </cell>
          <cell r="G1643">
            <v>12074033</v>
          </cell>
        </row>
        <row r="1644">
          <cell r="B1644">
            <v>2002</v>
          </cell>
          <cell r="E1644" t="str">
            <v>NH</v>
          </cell>
          <cell r="F1644">
            <v>3544</v>
          </cell>
          <cell r="G1644">
            <v>10874568</v>
          </cell>
        </row>
        <row r="1645">
          <cell r="B1645">
            <v>2002</v>
          </cell>
          <cell r="E1645" t="str">
            <v>NJ</v>
          </cell>
          <cell r="F1645">
            <v>17666</v>
          </cell>
          <cell r="G1645">
            <v>67880886</v>
          </cell>
        </row>
        <row r="1646">
          <cell r="B1646">
            <v>2002</v>
          </cell>
          <cell r="E1646" t="str">
            <v>NM</v>
          </cell>
          <cell r="F1646">
            <v>4226</v>
          </cell>
          <cell r="G1646">
            <v>10597504</v>
          </cell>
        </row>
        <row r="1647">
          <cell r="B1647">
            <v>2002</v>
          </cell>
          <cell r="E1647" t="str">
            <v>NY</v>
          </cell>
          <cell r="F1647">
            <v>40626</v>
          </cell>
          <cell r="G1647">
            <v>156740935</v>
          </cell>
        </row>
        <row r="1648">
          <cell r="B1648">
            <v>2002</v>
          </cell>
          <cell r="E1648" t="str">
            <v>NC</v>
          </cell>
          <cell r="F1648">
            <v>15926</v>
          </cell>
          <cell r="G1648">
            <v>41971046</v>
          </cell>
        </row>
        <row r="1649">
          <cell r="B1649">
            <v>2002</v>
          </cell>
          <cell r="E1649" t="str">
            <v>ND</v>
          </cell>
          <cell r="F1649">
            <v>2054</v>
          </cell>
          <cell r="G1649">
            <v>5585570</v>
          </cell>
        </row>
        <row r="1650">
          <cell r="B1650">
            <v>2002</v>
          </cell>
          <cell r="E1650" t="str">
            <v>OH</v>
          </cell>
          <cell r="F1650">
            <v>20943</v>
          </cell>
          <cell r="G1650">
            <v>68828731</v>
          </cell>
        </row>
        <row r="1651">
          <cell r="B1651">
            <v>2002</v>
          </cell>
          <cell r="E1651" t="str">
            <v>OK</v>
          </cell>
          <cell r="F1651">
            <v>8881</v>
          </cell>
          <cell r="G1651">
            <v>20404452</v>
          </cell>
        </row>
        <row r="1652">
          <cell r="B1652">
            <v>2002</v>
          </cell>
          <cell r="E1652" t="str">
            <v>OR</v>
          </cell>
          <cell r="F1652">
            <v>7471</v>
          </cell>
          <cell r="G1652">
            <v>25792388</v>
          </cell>
        </row>
        <row r="1653">
          <cell r="B1653">
            <v>2002</v>
          </cell>
          <cell r="E1653" t="str">
            <v>PA</v>
          </cell>
          <cell r="F1653">
            <v>23935</v>
          </cell>
          <cell r="G1653">
            <v>73305953</v>
          </cell>
        </row>
        <row r="1654">
          <cell r="B1654">
            <v>2002</v>
          </cell>
          <cell r="E1654" t="str">
            <v>RI</v>
          </cell>
          <cell r="F1654">
            <v>1774</v>
          </cell>
          <cell r="G1654">
            <v>6099728</v>
          </cell>
        </row>
        <row r="1655">
          <cell r="B1655">
            <v>2002</v>
          </cell>
          <cell r="E1655" t="str">
            <v>SC</v>
          </cell>
          <cell r="F1655">
            <v>7466</v>
          </cell>
          <cell r="G1655">
            <v>18561505</v>
          </cell>
        </row>
        <row r="1656">
          <cell r="B1656">
            <v>2002</v>
          </cell>
          <cell r="E1656" t="str">
            <v>SD</v>
          </cell>
          <cell r="F1656">
            <v>2531</v>
          </cell>
          <cell r="G1656">
            <v>6642223</v>
          </cell>
        </row>
        <row r="1657">
          <cell r="B1657">
            <v>2002</v>
          </cell>
          <cell r="E1657" t="str">
            <v>TN</v>
          </cell>
          <cell r="F1657">
            <v>11111</v>
          </cell>
          <cell r="G1657">
            <v>25543591</v>
          </cell>
        </row>
        <row r="1658">
          <cell r="B1658">
            <v>2002</v>
          </cell>
          <cell r="E1658" t="str">
            <v>TX</v>
          </cell>
          <cell r="F1658">
            <v>35361</v>
          </cell>
          <cell r="G1658">
            <v>95722160</v>
          </cell>
        </row>
        <row r="1659">
          <cell r="B1659">
            <v>2002</v>
          </cell>
          <cell r="E1659" t="str">
            <v>UT</v>
          </cell>
          <cell r="F1659">
            <v>3467</v>
          </cell>
          <cell r="G1659">
            <v>11468996</v>
          </cell>
        </row>
        <row r="1660">
          <cell r="B1660">
            <v>2002</v>
          </cell>
          <cell r="E1660" t="str">
            <v>VT</v>
          </cell>
          <cell r="F1660">
            <v>2050</v>
          </cell>
          <cell r="G1660">
            <v>6756091</v>
          </cell>
        </row>
        <row r="1661">
          <cell r="B1661">
            <v>2002</v>
          </cell>
          <cell r="E1661" t="str">
            <v>VA</v>
          </cell>
          <cell r="F1661">
            <v>14427</v>
          </cell>
          <cell r="G1661">
            <v>43316359</v>
          </cell>
        </row>
        <row r="1662">
          <cell r="B1662">
            <v>2002</v>
          </cell>
          <cell r="E1662" t="str">
            <v>WA</v>
          </cell>
          <cell r="F1662">
            <v>13794</v>
          </cell>
          <cell r="G1662">
            <v>56909555</v>
          </cell>
        </row>
        <row r="1663">
          <cell r="B1663">
            <v>2002</v>
          </cell>
          <cell r="E1663" t="str">
            <v>WV</v>
          </cell>
          <cell r="F1663">
            <v>5893</v>
          </cell>
          <cell r="G1663">
            <v>15309000</v>
          </cell>
        </row>
        <row r="1664">
          <cell r="B1664">
            <v>2002</v>
          </cell>
          <cell r="E1664" t="str">
            <v>WI</v>
          </cell>
          <cell r="F1664">
            <v>11370</v>
          </cell>
          <cell r="G1664">
            <v>39779910</v>
          </cell>
        </row>
        <row r="1665">
          <cell r="B1665">
            <v>2002</v>
          </cell>
          <cell r="E1665" t="str">
            <v>WY</v>
          </cell>
          <cell r="F1665">
            <v>2539</v>
          </cell>
          <cell r="G1665">
            <v>7613139</v>
          </cell>
        </row>
        <row r="1666">
          <cell r="B1666">
            <v>2003</v>
          </cell>
          <cell r="E1666" t="str">
            <v>US</v>
          </cell>
          <cell r="F1666">
            <v>545617</v>
          </cell>
          <cell r="G1666">
            <v>1836023692</v>
          </cell>
        </row>
        <row r="1667">
          <cell r="B1667">
            <v>2003</v>
          </cell>
          <cell r="E1667" t="str">
            <v>AL</v>
          </cell>
          <cell r="F1667">
            <v>11520</v>
          </cell>
          <cell r="G1667">
            <v>29037275</v>
          </cell>
        </row>
        <row r="1668">
          <cell r="B1668">
            <v>2003</v>
          </cell>
          <cell r="E1668" t="str">
            <v>AK</v>
          </cell>
          <cell r="F1668">
            <v>3984</v>
          </cell>
          <cell r="G1668">
            <v>16741908</v>
          </cell>
        </row>
        <row r="1669">
          <cell r="B1669">
            <v>2003</v>
          </cell>
          <cell r="E1669" t="str">
            <v>AZ</v>
          </cell>
          <cell r="F1669">
            <v>7368</v>
          </cell>
          <cell r="G1669">
            <v>24573330</v>
          </cell>
        </row>
        <row r="1670">
          <cell r="B1670">
            <v>2003</v>
          </cell>
          <cell r="E1670" t="str">
            <v>AR</v>
          </cell>
          <cell r="F1670">
            <v>7696</v>
          </cell>
          <cell r="G1670">
            <v>17995453</v>
          </cell>
        </row>
        <row r="1671">
          <cell r="B1671">
            <v>2003</v>
          </cell>
          <cell r="E1671" t="str">
            <v>CA</v>
          </cell>
          <cell r="F1671">
            <v>43541</v>
          </cell>
          <cell r="G1671">
            <v>217569277</v>
          </cell>
        </row>
        <row r="1672">
          <cell r="B1672">
            <v>2003</v>
          </cell>
          <cell r="E1672" t="str">
            <v>CO</v>
          </cell>
          <cell r="F1672">
            <v>9097</v>
          </cell>
          <cell r="G1672">
            <v>32955940</v>
          </cell>
        </row>
        <row r="1673">
          <cell r="B1673">
            <v>2003</v>
          </cell>
          <cell r="E1673" t="str">
            <v>CT</v>
          </cell>
          <cell r="F1673">
            <v>7264</v>
          </cell>
          <cell r="G1673">
            <v>30263306</v>
          </cell>
        </row>
        <row r="1674">
          <cell r="B1674">
            <v>2003</v>
          </cell>
          <cell r="E1674" t="str">
            <v>DE</v>
          </cell>
          <cell r="F1674">
            <v>2150</v>
          </cell>
          <cell r="G1674">
            <v>6510897</v>
          </cell>
        </row>
        <row r="1675">
          <cell r="B1675">
            <v>2003</v>
          </cell>
          <cell r="E1675" t="str">
            <v>DC</v>
          </cell>
          <cell r="F1675">
            <v>427</v>
          </cell>
          <cell r="G1675">
            <v>1617876</v>
          </cell>
        </row>
        <row r="1676">
          <cell r="B1676">
            <v>2003</v>
          </cell>
          <cell r="E1676" t="str">
            <v>FL</v>
          </cell>
          <cell r="F1676">
            <v>23709</v>
          </cell>
          <cell r="G1676">
            <v>73836079</v>
          </cell>
        </row>
        <row r="1677">
          <cell r="B1677">
            <v>2003</v>
          </cell>
          <cell r="E1677" t="str">
            <v>GA</v>
          </cell>
          <cell r="F1677">
            <v>14321</v>
          </cell>
          <cell r="G1677">
            <v>36125506</v>
          </cell>
        </row>
        <row r="1678">
          <cell r="B1678">
            <v>2003</v>
          </cell>
          <cell r="E1678" t="str">
            <v>HI</v>
          </cell>
          <cell r="F1678">
            <v>1657</v>
          </cell>
          <cell r="G1678">
            <v>5566788</v>
          </cell>
        </row>
        <row r="1679">
          <cell r="B1679">
            <v>2003</v>
          </cell>
          <cell r="E1679" t="str">
            <v>ID</v>
          </cell>
          <cell r="F1679">
            <v>3477</v>
          </cell>
          <cell r="G1679">
            <v>9964304</v>
          </cell>
        </row>
        <row r="1680">
          <cell r="B1680">
            <v>2003</v>
          </cell>
          <cell r="E1680" t="str">
            <v>IL</v>
          </cell>
          <cell r="F1680">
            <v>20981</v>
          </cell>
          <cell r="G1680">
            <v>82617146</v>
          </cell>
        </row>
        <row r="1681">
          <cell r="B1681">
            <v>2003</v>
          </cell>
          <cell r="E1681" t="str">
            <v>IN</v>
          </cell>
          <cell r="F1681">
            <v>10476</v>
          </cell>
          <cell r="G1681">
            <v>27055350</v>
          </cell>
        </row>
        <row r="1682">
          <cell r="B1682">
            <v>2003</v>
          </cell>
          <cell r="E1682" t="str">
            <v>IA</v>
          </cell>
          <cell r="F1682">
            <v>8373</v>
          </cell>
          <cell r="G1682">
            <v>26060059</v>
          </cell>
        </row>
        <row r="1683">
          <cell r="B1683">
            <v>2003</v>
          </cell>
          <cell r="E1683" t="str">
            <v>KS</v>
          </cell>
          <cell r="F1683">
            <v>8638</v>
          </cell>
          <cell r="G1683">
            <v>23530602</v>
          </cell>
        </row>
        <row r="1684">
          <cell r="B1684">
            <v>2003</v>
          </cell>
          <cell r="E1684" t="str">
            <v>KY</v>
          </cell>
          <cell r="F1684">
            <v>9292</v>
          </cell>
          <cell r="G1684">
            <v>25379268</v>
          </cell>
        </row>
        <row r="1685">
          <cell r="B1685">
            <v>2003</v>
          </cell>
          <cell r="E1685" t="str">
            <v>LA</v>
          </cell>
          <cell r="F1685">
            <v>10977</v>
          </cell>
          <cell r="G1685">
            <v>27145175</v>
          </cell>
        </row>
        <row r="1686">
          <cell r="B1686">
            <v>2003</v>
          </cell>
          <cell r="E1686" t="str">
            <v>ME</v>
          </cell>
          <cell r="F1686">
            <v>4157</v>
          </cell>
          <cell r="G1686">
            <v>12653453</v>
          </cell>
        </row>
        <row r="1687">
          <cell r="B1687">
            <v>2003</v>
          </cell>
          <cell r="E1687" t="str">
            <v>MD</v>
          </cell>
          <cell r="F1687">
            <v>9480</v>
          </cell>
          <cell r="G1687">
            <v>32233394</v>
          </cell>
        </row>
        <row r="1688">
          <cell r="B1688">
            <v>2003</v>
          </cell>
          <cell r="E1688" t="str">
            <v>MA</v>
          </cell>
          <cell r="F1688">
            <v>10251</v>
          </cell>
          <cell r="G1688">
            <v>41322236</v>
          </cell>
        </row>
        <row r="1689">
          <cell r="B1689">
            <v>2003</v>
          </cell>
          <cell r="E1689" t="str">
            <v>MI</v>
          </cell>
          <cell r="F1689">
            <v>12943</v>
          </cell>
          <cell r="G1689">
            <v>48117802</v>
          </cell>
        </row>
        <row r="1690">
          <cell r="B1690">
            <v>2003</v>
          </cell>
          <cell r="E1690" t="str">
            <v>MN</v>
          </cell>
          <cell r="F1690">
            <v>12786</v>
          </cell>
          <cell r="G1690">
            <v>50290029</v>
          </cell>
        </row>
        <row r="1691">
          <cell r="B1691">
            <v>2003</v>
          </cell>
          <cell r="E1691" t="str">
            <v>MS</v>
          </cell>
          <cell r="F1691">
            <v>8342</v>
          </cell>
          <cell r="G1691">
            <v>17287463</v>
          </cell>
        </row>
        <row r="1692">
          <cell r="B1692">
            <v>2003</v>
          </cell>
          <cell r="E1692" t="str">
            <v>MO</v>
          </cell>
          <cell r="F1692">
            <v>13551</v>
          </cell>
          <cell r="G1692">
            <v>37801125</v>
          </cell>
        </row>
        <row r="1693">
          <cell r="B1693">
            <v>2003</v>
          </cell>
          <cell r="E1693" t="str">
            <v>MT</v>
          </cell>
          <cell r="F1693">
            <v>3456</v>
          </cell>
          <cell r="G1693">
            <v>11015875</v>
          </cell>
        </row>
        <row r="1694">
          <cell r="B1694">
            <v>2003</v>
          </cell>
          <cell r="E1694" t="str">
            <v>NE</v>
          </cell>
          <cell r="F1694">
            <v>5330</v>
          </cell>
          <cell r="G1694">
            <v>13838318</v>
          </cell>
        </row>
        <row r="1695">
          <cell r="B1695">
            <v>2003</v>
          </cell>
          <cell r="E1695" t="str">
            <v>NV</v>
          </cell>
          <cell r="F1695">
            <v>3121</v>
          </cell>
          <cell r="G1695">
            <v>12720483</v>
          </cell>
        </row>
        <row r="1696">
          <cell r="B1696">
            <v>2003</v>
          </cell>
          <cell r="E1696" t="str">
            <v>NH</v>
          </cell>
          <cell r="F1696">
            <v>3542</v>
          </cell>
          <cell r="G1696">
            <v>10693673</v>
          </cell>
        </row>
        <row r="1697">
          <cell r="B1697">
            <v>2003</v>
          </cell>
          <cell r="E1697" t="str">
            <v>NJ</v>
          </cell>
          <cell r="F1697">
            <v>17515</v>
          </cell>
          <cell r="G1697">
            <v>70036353</v>
          </cell>
        </row>
        <row r="1698">
          <cell r="B1698">
            <v>2003</v>
          </cell>
          <cell r="E1698" t="str">
            <v>NM</v>
          </cell>
          <cell r="F1698">
            <v>4396</v>
          </cell>
          <cell r="G1698">
            <v>11525090</v>
          </cell>
        </row>
        <row r="1699">
          <cell r="B1699">
            <v>2003</v>
          </cell>
          <cell r="E1699" t="str">
            <v>NY</v>
          </cell>
          <cell r="F1699">
            <v>40210</v>
          </cell>
          <cell r="G1699">
            <v>165417422</v>
          </cell>
        </row>
        <row r="1700">
          <cell r="B1700">
            <v>2003</v>
          </cell>
          <cell r="E1700" t="str">
            <v>NC</v>
          </cell>
          <cell r="F1700">
            <v>15661</v>
          </cell>
          <cell r="G1700">
            <v>38843329</v>
          </cell>
        </row>
        <row r="1701">
          <cell r="B1701">
            <v>2003</v>
          </cell>
          <cell r="E1701" t="str">
            <v>ND</v>
          </cell>
          <cell r="F1701">
            <v>1970</v>
          </cell>
          <cell r="G1701">
            <v>5608365</v>
          </cell>
        </row>
        <row r="1702">
          <cell r="B1702">
            <v>2003</v>
          </cell>
          <cell r="E1702" t="str">
            <v>OH</v>
          </cell>
          <cell r="F1702">
            <v>20980</v>
          </cell>
          <cell r="G1702">
            <v>72412348</v>
          </cell>
        </row>
        <row r="1703">
          <cell r="B1703">
            <v>2003</v>
          </cell>
          <cell r="E1703" t="str">
            <v>OK</v>
          </cell>
          <cell r="F1703">
            <v>8743</v>
          </cell>
          <cell r="G1703">
            <v>20259817</v>
          </cell>
        </row>
        <row r="1704">
          <cell r="B1704">
            <v>2003</v>
          </cell>
          <cell r="E1704" t="str">
            <v>OR</v>
          </cell>
          <cell r="F1704">
            <v>7230</v>
          </cell>
          <cell r="G1704">
            <v>27117110</v>
          </cell>
        </row>
        <row r="1705">
          <cell r="B1705">
            <v>2003</v>
          </cell>
          <cell r="E1705" t="str">
            <v>PA</v>
          </cell>
          <cell r="F1705">
            <v>24198</v>
          </cell>
          <cell r="G1705">
            <v>75416755</v>
          </cell>
        </row>
        <row r="1706">
          <cell r="B1706">
            <v>2003</v>
          </cell>
          <cell r="E1706" t="str">
            <v>RI</v>
          </cell>
          <cell r="F1706">
            <v>1773</v>
          </cell>
          <cell r="G1706">
            <v>6667790</v>
          </cell>
        </row>
        <row r="1707">
          <cell r="B1707">
            <v>2003</v>
          </cell>
          <cell r="E1707" t="str">
            <v>SC</v>
          </cell>
          <cell r="F1707">
            <v>7514</v>
          </cell>
          <cell r="G1707">
            <v>18718537</v>
          </cell>
        </row>
        <row r="1708">
          <cell r="B1708">
            <v>2003</v>
          </cell>
          <cell r="E1708" t="str">
            <v>SD</v>
          </cell>
          <cell r="F1708">
            <v>2497</v>
          </cell>
          <cell r="G1708">
            <v>6580967</v>
          </cell>
        </row>
        <row r="1709">
          <cell r="B1709">
            <v>2003</v>
          </cell>
          <cell r="E1709" t="str">
            <v>TN</v>
          </cell>
          <cell r="F1709">
            <v>11122</v>
          </cell>
          <cell r="G1709">
            <v>26480447</v>
          </cell>
        </row>
        <row r="1710">
          <cell r="B1710">
            <v>2003</v>
          </cell>
          <cell r="E1710" t="str">
            <v>TX</v>
          </cell>
          <cell r="F1710">
            <v>36286</v>
          </cell>
          <cell r="G1710">
            <v>100474262</v>
          </cell>
        </row>
        <row r="1711">
          <cell r="B1711">
            <v>2003</v>
          </cell>
          <cell r="E1711" t="str">
            <v>UT</v>
          </cell>
          <cell r="F1711">
            <v>3435</v>
          </cell>
          <cell r="G1711">
            <v>11519092</v>
          </cell>
        </row>
        <row r="1712">
          <cell r="B1712">
            <v>2003</v>
          </cell>
          <cell r="E1712" t="str">
            <v>VT</v>
          </cell>
          <cell r="F1712">
            <v>2070</v>
          </cell>
          <cell r="G1712">
            <v>6578058</v>
          </cell>
        </row>
        <row r="1713">
          <cell r="B1713">
            <v>2003</v>
          </cell>
          <cell r="E1713" t="str">
            <v>VA</v>
          </cell>
          <cell r="F1713">
            <v>14359</v>
          </cell>
          <cell r="G1713">
            <v>47441255</v>
          </cell>
        </row>
        <row r="1714">
          <cell r="B1714">
            <v>2003</v>
          </cell>
          <cell r="E1714" t="str">
            <v>WA</v>
          </cell>
          <cell r="F1714">
            <v>13584</v>
          </cell>
          <cell r="G1714">
            <v>56619880</v>
          </cell>
        </row>
        <row r="1715">
          <cell r="B1715">
            <v>2003</v>
          </cell>
          <cell r="E1715" t="str">
            <v>WV</v>
          </cell>
          <cell r="F1715">
            <v>6443</v>
          </cell>
          <cell r="G1715">
            <v>17483991</v>
          </cell>
        </row>
        <row r="1716">
          <cell r="B1716">
            <v>2003</v>
          </cell>
          <cell r="E1716" t="str">
            <v>WI</v>
          </cell>
          <cell r="F1716">
            <v>11081</v>
          </cell>
          <cell r="G1716">
            <v>39816086</v>
          </cell>
        </row>
        <row r="1717">
          <cell r="B1717">
            <v>2003</v>
          </cell>
          <cell r="E1717" t="str">
            <v>WY</v>
          </cell>
          <cell r="F1717">
            <v>2643</v>
          </cell>
          <cell r="G1717">
            <v>8487348</v>
          </cell>
        </row>
        <row r="1718">
          <cell r="B1718">
            <v>2004</v>
          </cell>
          <cell r="E1718" t="str">
            <v>US</v>
          </cell>
          <cell r="F1718">
            <v>542642</v>
          </cell>
          <cell r="G1718">
            <v>1827948418</v>
          </cell>
        </row>
        <row r="1719">
          <cell r="B1719">
            <v>2004</v>
          </cell>
          <cell r="E1719" t="str">
            <v>AL</v>
          </cell>
          <cell r="F1719">
            <v>11544</v>
          </cell>
          <cell r="G1719">
            <v>28959386</v>
          </cell>
        </row>
        <row r="1720">
          <cell r="B1720">
            <v>2004</v>
          </cell>
          <cell r="E1720" t="str">
            <v>AK</v>
          </cell>
          <cell r="F1720">
            <v>3594</v>
          </cell>
          <cell r="G1720">
            <v>15837158</v>
          </cell>
        </row>
        <row r="1721">
          <cell r="B1721">
            <v>2004</v>
          </cell>
          <cell r="E1721" t="str">
            <v>AZ</v>
          </cell>
          <cell r="F1721">
            <v>8159</v>
          </cell>
          <cell r="G1721">
            <v>28328019</v>
          </cell>
        </row>
        <row r="1722">
          <cell r="B1722">
            <v>2004</v>
          </cell>
          <cell r="E1722" t="str">
            <v>AR</v>
          </cell>
          <cell r="F1722">
            <v>7362</v>
          </cell>
          <cell r="G1722">
            <v>18653793</v>
          </cell>
        </row>
        <row r="1723">
          <cell r="B1723">
            <v>2004</v>
          </cell>
          <cell r="E1723" t="str">
            <v>CA</v>
          </cell>
          <cell r="F1723">
            <v>42640</v>
          </cell>
          <cell r="G1723">
            <v>218891512</v>
          </cell>
        </row>
        <row r="1724">
          <cell r="B1724">
            <v>2004</v>
          </cell>
          <cell r="E1724" t="str">
            <v>CO</v>
          </cell>
          <cell r="F1724">
            <v>9183</v>
          </cell>
          <cell r="G1724">
            <v>34468127</v>
          </cell>
        </row>
        <row r="1725">
          <cell r="B1725">
            <v>2004</v>
          </cell>
          <cell r="E1725" t="str">
            <v>CT</v>
          </cell>
          <cell r="F1725">
            <v>6257</v>
          </cell>
          <cell r="G1725">
            <v>26610489</v>
          </cell>
        </row>
        <row r="1726">
          <cell r="B1726">
            <v>2004</v>
          </cell>
          <cell r="E1726" t="str">
            <v>DE</v>
          </cell>
          <cell r="F1726">
            <v>2164</v>
          </cell>
          <cell r="G1726">
            <v>6818118</v>
          </cell>
        </row>
        <row r="1727">
          <cell r="B1727">
            <v>2004</v>
          </cell>
          <cell r="E1727" t="str">
            <v>DC</v>
          </cell>
          <cell r="F1727">
            <v>440</v>
          </cell>
          <cell r="G1727">
            <v>1496310</v>
          </cell>
        </row>
        <row r="1728">
          <cell r="B1728">
            <v>2004</v>
          </cell>
          <cell r="E1728" t="str">
            <v>FL</v>
          </cell>
          <cell r="F1728">
            <v>23075</v>
          </cell>
          <cell r="G1728">
            <v>73362921</v>
          </cell>
        </row>
        <row r="1729">
          <cell r="B1729">
            <v>2004</v>
          </cell>
          <cell r="E1729" t="str">
            <v>GA</v>
          </cell>
          <cell r="F1729">
            <v>13867</v>
          </cell>
          <cell r="G1729">
            <v>35134988</v>
          </cell>
        </row>
        <row r="1730">
          <cell r="B1730">
            <v>2004</v>
          </cell>
          <cell r="E1730" t="str">
            <v>HI</v>
          </cell>
          <cell r="F1730">
            <v>1646</v>
          </cell>
          <cell r="G1730">
            <v>5643072</v>
          </cell>
        </row>
        <row r="1731">
          <cell r="B1731">
            <v>2004</v>
          </cell>
          <cell r="E1731" t="str">
            <v>ID</v>
          </cell>
          <cell r="F1731">
            <v>3368</v>
          </cell>
          <cell r="G1731">
            <v>9938297</v>
          </cell>
        </row>
        <row r="1732">
          <cell r="B1732">
            <v>2004</v>
          </cell>
          <cell r="E1732" t="str">
            <v>IL</v>
          </cell>
          <cell r="F1732">
            <v>20154</v>
          </cell>
          <cell r="G1732">
            <v>78523411</v>
          </cell>
        </row>
        <row r="1733">
          <cell r="B1733">
            <v>2004</v>
          </cell>
          <cell r="E1733" t="str">
            <v>IN</v>
          </cell>
          <cell r="F1733">
            <v>10586</v>
          </cell>
          <cell r="G1733">
            <v>27831059</v>
          </cell>
        </row>
        <row r="1734">
          <cell r="B1734">
            <v>2004</v>
          </cell>
          <cell r="E1734" t="str">
            <v>IA</v>
          </cell>
          <cell r="F1734">
            <v>9625</v>
          </cell>
          <cell r="G1734">
            <v>31507253</v>
          </cell>
        </row>
        <row r="1735">
          <cell r="B1735">
            <v>2004</v>
          </cell>
          <cell r="E1735" t="str">
            <v>KS</v>
          </cell>
          <cell r="F1735">
            <v>9327</v>
          </cell>
          <cell r="G1735">
            <v>24770187</v>
          </cell>
        </row>
        <row r="1736">
          <cell r="B1736">
            <v>2004</v>
          </cell>
          <cell r="E1736" t="str">
            <v>KY</v>
          </cell>
          <cell r="F1736">
            <v>8285</v>
          </cell>
          <cell r="G1736">
            <v>24094681</v>
          </cell>
        </row>
        <row r="1737">
          <cell r="B1737">
            <v>2004</v>
          </cell>
          <cell r="E1737" t="str">
            <v>LA</v>
          </cell>
          <cell r="F1737">
            <v>10504</v>
          </cell>
          <cell r="G1737">
            <v>27771893</v>
          </cell>
        </row>
        <row r="1738">
          <cell r="B1738">
            <v>2004</v>
          </cell>
          <cell r="E1738" t="str">
            <v>ME</v>
          </cell>
          <cell r="F1738">
            <v>4145</v>
          </cell>
          <cell r="G1738">
            <v>13186807</v>
          </cell>
        </row>
        <row r="1739">
          <cell r="B1739">
            <v>2004</v>
          </cell>
          <cell r="E1739" t="str">
            <v>MD</v>
          </cell>
          <cell r="F1739">
            <v>9399</v>
          </cell>
          <cell r="G1739">
            <v>32965698</v>
          </cell>
        </row>
        <row r="1740">
          <cell r="B1740">
            <v>2004</v>
          </cell>
          <cell r="E1740" t="str">
            <v>MA</v>
          </cell>
          <cell r="F1740">
            <v>10341</v>
          </cell>
          <cell r="G1740">
            <v>41179662</v>
          </cell>
        </row>
        <row r="1741">
          <cell r="B1741">
            <v>2004</v>
          </cell>
          <cell r="E1741" t="str">
            <v>MI</v>
          </cell>
          <cell r="F1741">
            <v>12690</v>
          </cell>
          <cell r="G1741">
            <v>47034650</v>
          </cell>
        </row>
        <row r="1742">
          <cell r="B1742">
            <v>2004</v>
          </cell>
          <cell r="E1742" t="str">
            <v>MN</v>
          </cell>
          <cell r="F1742">
            <v>12200</v>
          </cell>
          <cell r="G1742">
            <v>47559013</v>
          </cell>
        </row>
        <row r="1743">
          <cell r="B1743">
            <v>2004</v>
          </cell>
          <cell r="E1743" t="str">
            <v>MS</v>
          </cell>
          <cell r="F1743">
            <v>8135</v>
          </cell>
          <cell r="G1743">
            <v>17288002</v>
          </cell>
        </row>
        <row r="1744">
          <cell r="B1744">
            <v>2004</v>
          </cell>
          <cell r="E1744" t="str">
            <v>MO</v>
          </cell>
          <cell r="F1744">
            <v>13765</v>
          </cell>
          <cell r="G1744">
            <v>38092805</v>
          </cell>
        </row>
        <row r="1745">
          <cell r="B1745">
            <v>2004</v>
          </cell>
          <cell r="E1745" t="str">
            <v>MT</v>
          </cell>
          <cell r="F1745">
            <v>3503</v>
          </cell>
          <cell r="G1745">
            <v>10942813</v>
          </cell>
        </row>
        <row r="1746">
          <cell r="B1746">
            <v>2004</v>
          </cell>
          <cell r="E1746" t="str">
            <v>NE</v>
          </cell>
          <cell r="F1746">
            <v>5642</v>
          </cell>
          <cell r="G1746">
            <v>13582043</v>
          </cell>
        </row>
        <row r="1747">
          <cell r="B1747">
            <v>2004</v>
          </cell>
          <cell r="E1747" t="str">
            <v>NV</v>
          </cell>
          <cell r="F1747">
            <v>3050</v>
          </cell>
          <cell r="G1747">
            <v>13017557</v>
          </cell>
        </row>
        <row r="1748">
          <cell r="B1748">
            <v>2004</v>
          </cell>
          <cell r="E1748" t="str">
            <v>NH</v>
          </cell>
          <cell r="F1748">
            <v>3583</v>
          </cell>
          <cell r="G1748">
            <v>11778410</v>
          </cell>
        </row>
        <row r="1749">
          <cell r="B1749">
            <v>2004</v>
          </cell>
          <cell r="E1749" t="str">
            <v>NJ</v>
          </cell>
          <cell r="F1749">
            <v>18421</v>
          </cell>
          <cell r="G1749">
            <v>73215097</v>
          </cell>
        </row>
        <row r="1750">
          <cell r="B1750">
            <v>2004</v>
          </cell>
          <cell r="E1750" t="str">
            <v>NM</v>
          </cell>
          <cell r="F1750">
            <v>4056</v>
          </cell>
          <cell r="G1750">
            <v>11112167</v>
          </cell>
        </row>
        <row r="1751">
          <cell r="B1751">
            <v>2004</v>
          </cell>
          <cell r="E1751" t="str">
            <v>NY</v>
          </cell>
          <cell r="F1751">
            <v>40348</v>
          </cell>
          <cell r="G1751">
            <v>149307732</v>
          </cell>
        </row>
        <row r="1752">
          <cell r="B1752">
            <v>2004</v>
          </cell>
          <cell r="E1752" t="str">
            <v>NC</v>
          </cell>
          <cell r="F1752">
            <v>15493</v>
          </cell>
          <cell r="G1752">
            <v>34792740</v>
          </cell>
        </row>
        <row r="1753">
          <cell r="B1753">
            <v>2004</v>
          </cell>
          <cell r="E1753" t="str">
            <v>ND</v>
          </cell>
          <cell r="F1753">
            <v>2166</v>
          </cell>
          <cell r="G1753">
            <v>6241797</v>
          </cell>
        </row>
        <row r="1754">
          <cell r="B1754">
            <v>2004</v>
          </cell>
          <cell r="E1754" t="str">
            <v>OH</v>
          </cell>
          <cell r="F1754">
            <v>21767</v>
          </cell>
          <cell r="G1754">
            <v>76633346</v>
          </cell>
        </row>
        <row r="1755">
          <cell r="B1755">
            <v>2004</v>
          </cell>
          <cell r="E1755" t="str">
            <v>OK</v>
          </cell>
          <cell r="F1755">
            <v>8773</v>
          </cell>
          <cell r="G1755">
            <v>20326752</v>
          </cell>
        </row>
        <row r="1756">
          <cell r="B1756">
            <v>2004</v>
          </cell>
          <cell r="E1756" t="str">
            <v>OR</v>
          </cell>
          <cell r="F1756">
            <v>7152</v>
          </cell>
          <cell r="G1756">
            <v>27106325</v>
          </cell>
        </row>
        <row r="1757">
          <cell r="B1757">
            <v>2004</v>
          </cell>
          <cell r="E1757" t="str">
            <v>PA</v>
          </cell>
          <cell r="F1757">
            <v>24181</v>
          </cell>
          <cell r="G1757">
            <v>75007825</v>
          </cell>
        </row>
        <row r="1758">
          <cell r="B1758">
            <v>2004</v>
          </cell>
          <cell r="E1758" t="str">
            <v>RI</v>
          </cell>
          <cell r="F1758">
            <v>1556</v>
          </cell>
          <cell r="G1758">
            <v>6075857</v>
          </cell>
        </row>
        <row r="1759">
          <cell r="B1759">
            <v>2004</v>
          </cell>
          <cell r="E1759" t="str">
            <v>SC</v>
          </cell>
          <cell r="F1759">
            <v>7519</v>
          </cell>
          <cell r="G1759">
            <v>19130210</v>
          </cell>
        </row>
        <row r="1760">
          <cell r="B1760">
            <v>2004</v>
          </cell>
          <cell r="E1760" t="str">
            <v>SD</v>
          </cell>
          <cell r="F1760">
            <v>2613</v>
          </cell>
          <cell r="G1760">
            <v>6839491</v>
          </cell>
        </row>
        <row r="1761">
          <cell r="B1761">
            <v>2004</v>
          </cell>
          <cell r="E1761" t="str">
            <v>TN</v>
          </cell>
          <cell r="F1761">
            <v>11418</v>
          </cell>
          <cell r="G1761">
            <v>26796908</v>
          </cell>
        </row>
        <row r="1762">
          <cell r="B1762">
            <v>2004</v>
          </cell>
          <cell r="E1762" t="str">
            <v>TX</v>
          </cell>
          <cell r="F1762">
            <v>35433</v>
          </cell>
          <cell r="G1762">
            <v>101354409</v>
          </cell>
        </row>
        <row r="1763">
          <cell r="B1763">
            <v>2004</v>
          </cell>
          <cell r="E1763" t="str">
            <v>UT</v>
          </cell>
          <cell r="F1763">
            <v>3409</v>
          </cell>
          <cell r="G1763">
            <v>11462149</v>
          </cell>
        </row>
        <row r="1764">
          <cell r="B1764">
            <v>2004</v>
          </cell>
          <cell r="E1764" t="str">
            <v>VT</v>
          </cell>
          <cell r="F1764">
            <v>2128</v>
          </cell>
          <cell r="G1764">
            <v>6858927</v>
          </cell>
        </row>
        <row r="1765">
          <cell r="B1765">
            <v>2004</v>
          </cell>
          <cell r="E1765" t="str">
            <v>VA</v>
          </cell>
          <cell r="F1765">
            <v>13387</v>
          </cell>
          <cell r="G1765">
            <v>42271433</v>
          </cell>
        </row>
        <row r="1766">
          <cell r="B1766">
            <v>2004</v>
          </cell>
          <cell r="E1766" t="str">
            <v>WA</v>
          </cell>
          <cell r="F1766">
            <v>14064</v>
          </cell>
          <cell r="G1766">
            <v>60176247</v>
          </cell>
        </row>
        <row r="1767">
          <cell r="B1767">
            <v>2004</v>
          </cell>
          <cell r="E1767" t="str">
            <v>WV</v>
          </cell>
          <cell r="F1767">
            <v>6460</v>
          </cell>
          <cell r="G1767">
            <v>18206797</v>
          </cell>
        </row>
        <row r="1768">
          <cell r="B1768">
            <v>2004</v>
          </cell>
          <cell r="E1768" t="str">
            <v>WI</v>
          </cell>
          <cell r="F1768">
            <v>11481</v>
          </cell>
          <cell r="G1768">
            <v>41526499</v>
          </cell>
        </row>
        <row r="1769">
          <cell r="B1769">
            <v>2004</v>
          </cell>
          <cell r="E1769" t="str">
            <v>WY</v>
          </cell>
          <cell r="F1769">
            <v>2584</v>
          </cell>
          <cell r="G1769">
            <v>8237576</v>
          </cell>
        </row>
        <row r="1770">
          <cell r="B1770">
            <v>2005</v>
          </cell>
          <cell r="E1770" t="str">
            <v>US</v>
          </cell>
          <cell r="F1770">
            <v>546220</v>
          </cell>
          <cell r="G1770">
            <v>1929978792</v>
          </cell>
        </row>
        <row r="1771">
          <cell r="B1771">
            <v>2005</v>
          </cell>
          <cell r="E1771" t="str">
            <v>AL</v>
          </cell>
          <cell r="F1771">
            <v>11556</v>
          </cell>
          <cell r="G1771">
            <v>29346331</v>
          </cell>
        </row>
        <row r="1772">
          <cell r="B1772">
            <v>2005</v>
          </cell>
          <cell r="E1772" t="str">
            <v>AK</v>
          </cell>
          <cell r="F1772">
            <v>3536</v>
          </cell>
          <cell r="G1772">
            <v>15790350</v>
          </cell>
        </row>
        <row r="1773">
          <cell r="B1773">
            <v>2005</v>
          </cell>
          <cell r="E1773" t="str">
            <v>AZ</v>
          </cell>
          <cell r="F1773">
            <v>8592</v>
          </cell>
          <cell r="G1773">
            <v>30748246</v>
          </cell>
        </row>
        <row r="1774">
          <cell r="B1774">
            <v>2005</v>
          </cell>
          <cell r="E1774" t="str">
            <v>AR</v>
          </cell>
          <cell r="F1774">
            <v>7298</v>
          </cell>
          <cell r="G1774">
            <v>19558980</v>
          </cell>
        </row>
        <row r="1775">
          <cell r="B1775">
            <v>2005</v>
          </cell>
          <cell r="E1775" t="str">
            <v>CA</v>
          </cell>
          <cell r="F1775">
            <v>41608</v>
          </cell>
          <cell r="G1775">
            <v>225767300</v>
          </cell>
        </row>
        <row r="1776">
          <cell r="B1776">
            <v>2005</v>
          </cell>
          <cell r="E1776" t="str">
            <v>CO</v>
          </cell>
          <cell r="F1776">
            <v>9286</v>
          </cell>
          <cell r="G1776">
            <v>35615754</v>
          </cell>
        </row>
        <row r="1777">
          <cell r="B1777">
            <v>2005</v>
          </cell>
          <cell r="E1777" t="str">
            <v>CT</v>
          </cell>
          <cell r="F1777">
            <v>6445</v>
          </cell>
          <cell r="G1777">
            <v>32686667</v>
          </cell>
        </row>
        <row r="1778">
          <cell r="B1778">
            <v>2005</v>
          </cell>
          <cell r="E1778" t="str">
            <v>DE</v>
          </cell>
          <cell r="F1778">
            <v>2158</v>
          </cell>
          <cell r="G1778">
            <v>7046212</v>
          </cell>
        </row>
        <row r="1779">
          <cell r="B1779">
            <v>2005</v>
          </cell>
          <cell r="E1779" t="str">
            <v>DC</v>
          </cell>
          <cell r="F1779">
            <v>693</v>
          </cell>
          <cell r="G1779">
            <v>2475861</v>
          </cell>
        </row>
        <row r="1780">
          <cell r="B1780">
            <v>2005</v>
          </cell>
          <cell r="E1780" t="str">
            <v>FL</v>
          </cell>
          <cell r="F1780">
            <v>22882</v>
          </cell>
          <cell r="G1780">
            <v>74630774</v>
          </cell>
        </row>
        <row r="1781">
          <cell r="B1781">
            <v>2005</v>
          </cell>
          <cell r="E1781" t="str">
            <v>GA</v>
          </cell>
          <cell r="F1781">
            <v>14286</v>
          </cell>
          <cell r="G1781">
            <v>36854373</v>
          </cell>
        </row>
        <row r="1782">
          <cell r="B1782">
            <v>2005</v>
          </cell>
          <cell r="E1782" t="str">
            <v>HI</v>
          </cell>
          <cell r="F1782">
            <v>1623</v>
          </cell>
          <cell r="G1782">
            <v>5622644</v>
          </cell>
        </row>
        <row r="1783">
          <cell r="B1783">
            <v>2005</v>
          </cell>
          <cell r="E1783" t="str">
            <v>ID</v>
          </cell>
          <cell r="F1783">
            <v>3385</v>
          </cell>
          <cell r="G1783">
            <v>10410581</v>
          </cell>
        </row>
        <row r="1784">
          <cell r="B1784">
            <v>2005</v>
          </cell>
          <cell r="E1784" t="str">
            <v>IL</v>
          </cell>
          <cell r="F1784">
            <v>20023</v>
          </cell>
          <cell r="G1784">
            <v>81908719</v>
          </cell>
        </row>
        <row r="1785">
          <cell r="B1785">
            <v>2005</v>
          </cell>
          <cell r="E1785" t="str">
            <v>IN</v>
          </cell>
          <cell r="F1785">
            <v>10852</v>
          </cell>
          <cell r="G1785">
            <v>31032179</v>
          </cell>
        </row>
        <row r="1786">
          <cell r="B1786">
            <v>2005</v>
          </cell>
          <cell r="E1786" t="str">
            <v>IA</v>
          </cell>
          <cell r="F1786">
            <v>9601</v>
          </cell>
          <cell r="G1786">
            <v>32450875</v>
          </cell>
        </row>
        <row r="1787">
          <cell r="B1787">
            <v>2005</v>
          </cell>
          <cell r="E1787" t="str">
            <v>KS</v>
          </cell>
          <cell r="F1787">
            <v>9273</v>
          </cell>
          <cell r="G1787">
            <v>25312437</v>
          </cell>
        </row>
        <row r="1788">
          <cell r="B1788">
            <v>2005</v>
          </cell>
          <cell r="E1788" t="str">
            <v>KY</v>
          </cell>
          <cell r="F1788">
            <v>8351</v>
          </cell>
          <cell r="G1788">
            <v>23289601</v>
          </cell>
        </row>
        <row r="1789">
          <cell r="B1789">
            <v>2005</v>
          </cell>
          <cell r="E1789" t="str">
            <v>LA</v>
          </cell>
          <cell r="F1789">
            <v>10577</v>
          </cell>
          <cell r="G1789">
            <v>28667072</v>
          </cell>
        </row>
        <row r="1790">
          <cell r="B1790">
            <v>2005</v>
          </cell>
          <cell r="E1790" t="str">
            <v>ME</v>
          </cell>
          <cell r="F1790">
            <v>4438</v>
          </cell>
          <cell r="G1790">
            <v>14853055</v>
          </cell>
        </row>
        <row r="1791">
          <cell r="B1791">
            <v>2005</v>
          </cell>
          <cell r="E1791" t="str">
            <v>MD</v>
          </cell>
          <cell r="F1791">
            <v>9267</v>
          </cell>
          <cell r="G1791">
            <v>34459082</v>
          </cell>
        </row>
        <row r="1792">
          <cell r="B1792">
            <v>2005</v>
          </cell>
          <cell r="E1792" t="str">
            <v>MA</v>
          </cell>
          <cell r="F1792">
            <v>10619</v>
          </cell>
          <cell r="G1792">
            <v>44949405</v>
          </cell>
        </row>
        <row r="1793">
          <cell r="B1793">
            <v>2005</v>
          </cell>
          <cell r="E1793" t="str">
            <v>MI</v>
          </cell>
          <cell r="F1793">
            <v>12551</v>
          </cell>
          <cell r="G1793">
            <v>50054039</v>
          </cell>
        </row>
        <row r="1794">
          <cell r="B1794">
            <v>2005</v>
          </cell>
          <cell r="E1794" t="str">
            <v>MN</v>
          </cell>
          <cell r="F1794">
            <v>12053</v>
          </cell>
          <cell r="G1794">
            <v>49186542</v>
          </cell>
        </row>
        <row r="1795">
          <cell r="B1795">
            <v>2005</v>
          </cell>
          <cell r="E1795" t="str">
            <v>MS</v>
          </cell>
          <cell r="F1795">
            <v>8248</v>
          </cell>
          <cell r="G1795">
            <v>17970921</v>
          </cell>
        </row>
        <row r="1796">
          <cell r="B1796">
            <v>2005</v>
          </cell>
          <cell r="E1796" t="str">
            <v>MO</v>
          </cell>
          <cell r="F1796">
            <v>14067</v>
          </cell>
          <cell r="G1796">
            <v>40407619</v>
          </cell>
        </row>
        <row r="1797">
          <cell r="B1797">
            <v>2005</v>
          </cell>
          <cell r="E1797" t="str">
            <v>MT</v>
          </cell>
          <cell r="F1797">
            <v>3453</v>
          </cell>
          <cell r="G1797">
            <v>10987759</v>
          </cell>
        </row>
        <row r="1798">
          <cell r="B1798">
            <v>2005</v>
          </cell>
          <cell r="E1798" t="str">
            <v>NE</v>
          </cell>
          <cell r="F1798">
            <v>5713</v>
          </cell>
          <cell r="G1798">
            <v>15656079</v>
          </cell>
        </row>
        <row r="1799">
          <cell r="B1799">
            <v>2005</v>
          </cell>
          <cell r="E1799" t="str">
            <v>NV</v>
          </cell>
          <cell r="F1799">
            <v>3055</v>
          </cell>
          <cell r="G1799">
            <v>13371532</v>
          </cell>
        </row>
        <row r="1800">
          <cell r="B1800">
            <v>2005</v>
          </cell>
          <cell r="E1800" t="str">
            <v>NH</v>
          </cell>
          <cell r="F1800">
            <v>3514</v>
          </cell>
          <cell r="G1800">
            <v>13031775</v>
          </cell>
        </row>
        <row r="1801">
          <cell r="B1801">
            <v>2005</v>
          </cell>
          <cell r="E1801" t="str">
            <v>NJ</v>
          </cell>
          <cell r="F1801">
            <v>18887</v>
          </cell>
          <cell r="G1801">
            <v>80348796</v>
          </cell>
        </row>
        <row r="1802">
          <cell r="B1802">
            <v>2005</v>
          </cell>
          <cell r="E1802" t="str">
            <v>NM</v>
          </cell>
          <cell r="F1802">
            <v>4080</v>
          </cell>
          <cell r="G1802">
            <v>11559004</v>
          </cell>
        </row>
        <row r="1803">
          <cell r="B1803">
            <v>2005</v>
          </cell>
          <cell r="E1803" t="str">
            <v>NY</v>
          </cell>
          <cell r="F1803">
            <v>40740</v>
          </cell>
          <cell r="G1803">
            <v>163992953</v>
          </cell>
        </row>
        <row r="1804">
          <cell r="B1804">
            <v>2005</v>
          </cell>
          <cell r="E1804" t="str">
            <v>NC</v>
          </cell>
          <cell r="F1804">
            <v>15720</v>
          </cell>
          <cell r="G1804">
            <v>44388763</v>
          </cell>
        </row>
        <row r="1805">
          <cell r="B1805">
            <v>2005</v>
          </cell>
          <cell r="E1805" t="str">
            <v>ND</v>
          </cell>
          <cell r="F1805">
            <v>2209</v>
          </cell>
          <cell r="G1805">
            <v>6256288</v>
          </cell>
        </row>
        <row r="1806">
          <cell r="B1806">
            <v>2005</v>
          </cell>
          <cell r="E1806" t="str">
            <v>OH</v>
          </cell>
          <cell r="F1806">
            <v>22043</v>
          </cell>
          <cell r="G1806">
            <v>80358102</v>
          </cell>
        </row>
        <row r="1807">
          <cell r="B1807">
            <v>2005</v>
          </cell>
          <cell r="E1807" t="str">
            <v>OK</v>
          </cell>
          <cell r="F1807">
            <v>8693</v>
          </cell>
          <cell r="G1807">
            <v>21112930</v>
          </cell>
        </row>
        <row r="1808">
          <cell r="B1808">
            <v>2005</v>
          </cell>
          <cell r="E1808" t="str">
            <v>OR</v>
          </cell>
          <cell r="F1808">
            <v>7378</v>
          </cell>
          <cell r="G1808">
            <v>28464128</v>
          </cell>
        </row>
        <row r="1809">
          <cell r="B1809">
            <v>2005</v>
          </cell>
          <cell r="E1809" t="str">
            <v>PA</v>
          </cell>
          <cell r="F1809">
            <v>24440</v>
          </cell>
          <cell r="G1809">
            <v>77938307</v>
          </cell>
        </row>
        <row r="1810">
          <cell r="B1810">
            <v>2005</v>
          </cell>
          <cell r="E1810" t="str">
            <v>RI</v>
          </cell>
          <cell r="F1810">
            <v>1641</v>
          </cell>
          <cell r="G1810">
            <v>6805842</v>
          </cell>
        </row>
        <row r="1811">
          <cell r="B1811">
            <v>2005</v>
          </cell>
          <cell r="E1811" t="str">
            <v>SC</v>
          </cell>
          <cell r="F1811">
            <v>7551</v>
          </cell>
          <cell r="G1811">
            <v>19885946</v>
          </cell>
        </row>
        <row r="1812">
          <cell r="B1812">
            <v>2005</v>
          </cell>
          <cell r="E1812" t="str">
            <v>SD</v>
          </cell>
          <cell r="F1812">
            <v>2627</v>
          </cell>
          <cell r="G1812">
            <v>7142949</v>
          </cell>
        </row>
        <row r="1813">
          <cell r="B1813">
            <v>2005</v>
          </cell>
          <cell r="E1813" t="str">
            <v>TN</v>
          </cell>
          <cell r="F1813">
            <v>11326</v>
          </cell>
          <cell r="G1813">
            <v>28422079</v>
          </cell>
        </row>
        <row r="1814">
          <cell r="B1814">
            <v>2005</v>
          </cell>
          <cell r="E1814" t="str">
            <v>TX</v>
          </cell>
          <cell r="F1814">
            <v>36605</v>
          </cell>
          <cell r="G1814">
            <v>102220395</v>
          </cell>
        </row>
        <row r="1815">
          <cell r="B1815">
            <v>2005</v>
          </cell>
          <cell r="E1815" t="str">
            <v>UT</v>
          </cell>
          <cell r="F1815">
            <v>3399</v>
          </cell>
          <cell r="G1815">
            <v>11238917</v>
          </cell>
        </row>
        <row r="1816">
          <cell r="B1816">
            <v>2005</v>
          </cell>
          <cell r="E1816" t="str">
            <v>VT</v>
          </cell>
          <cell r="F1816">
            <v>2136</v>
          </cell>
          <cell r="G1816">
            <v>7244689</v>
          </cell>
        </row>
        <row r="1817">
          <cell r="B1817">
            <v>2005</v>
          </cell>
          <cell r="E1817" t="str">
            <v>VA</v>
          </cell>
          <cell r="F1817">
            <v>13181</v>
          </cell>
          <cell r="G1817">
            <v>46537655</v>
          </cell>
        </row>
        <row r="1818">
          <cell r="B1818">
            <v>2005</v>
          </cell>
          <cell r="E1818" t="str">
            <v>WA</v>
          </cell>
          <cell r="F1818">
            <v>14336</v>
          </cell>
          <cell r="G1818">
            <v>61628166</v>
          </cell>
        </row>
        <row r="1819">
          <cell r="B1819">
            <v>2005</v>
          </cell>
          <cell r="E1819" t="str">
            <v>WV</v>
          </cell>
          <cell r="F1819">
            <v>6222</v>
          </cell>
          <cell r="G1819">
            <v>18422552</v>
          </cell>
        </row>
        <row r="1820">
          <cell r="B1820">
            <v>2005</v>
          </cell>
          <cell r="E1820" t="str">
            <v>WI</v>
          </cell>
          <cell r="F1820">
            <v>11559</v>
          </cell>
          <cell r="G1820">
            <v>43644402</v>
          </cell>
        </row>
        <row r="1821">
          <cell r="B1821">
            <v>2005</v>
          </cell>
          <cell r="E1821" t="str">
            <v>WY</v>
          </cell>
          <cell r="F1821">
            <v>2444</v>
          </cell>
          <cell r="G1821">
            <v>8223165</v>
          </cell>
        </row>
        <row r="1822">
          <cell r="B1822">
            <v>2006</v>
          </cell>
          <cell r="E1822" t="str">
            <v>US</v>
          </cell>
          <cell r="F1822">
            <v>545089</v>
          </cell>
          <cell r="G1822">
            <v>1988317097</v>
          </cell>
        </row>
        <row r="1823">
          <cell r="B1823">
            <v>2006</v>
          </cell>
          <cell r="E1823" t="str">
            <v>AL</v>
          </cell>
          <cell r="F1823">
            <v>11474</v>
          </cell>
          <cell r="G1823">
            <v>30934397</v>
          </cell>
        </row>
        <row r="1824">
          <cell r="B1824">
            <v>2006</v>
          </cell>
          <cell r="E1824" t="str">
            <v>AK</v>
          </cell>
          <cell r="F1824">
            <v>3639</v>
          </cell>
          <cell r="G1824">
            <v>17421797</v>
          </cell>
        </row>
        <row r="1825">
          <cell r="B1825">
            <v>2006</v>
          </cell>
          <cell r="E1825" t="str">
            <v>AZ</v>
          </cell>
          <cell r="F1825">
            <v>8695</v>
          </cell>
          <cell r="G1825">
            <v>32911190</v>
          </cell>
        </row>
        <row r="1826">
          <cell r="B1826">
            <v>2006</v>
          </cell>
          <cell r="E1826" t="str">
            <v>AR</v>
          </cell>
          <cell r="F1826">
            <v>7700</v>
          </cell>
          <cell r="G1826">
            <v>21148944</v>
          </cell>
        </row>
        <row r="1827">
          <cell r="B1827">
            <v>2006</v>
          </cell>
          <cell r="E1827" t="str">
            <v>CA</v>
          </cell>
          <cell r="F1827">
            <v>41238</v>
          </cell>
          <cell r="G1827">
            <v>236076778</v>
          </cell>
        </row>
        <row r="1828">
          <cell r="B1828">
            <v>2006</v>
          </cell>
          <cell r="E1828" t="str">
            <v>CO</v>
          </cell>
          <cell r="F1828">
            <v>9340</v>
          </cell>
          <cell r="G1828">
            <v>36937351</v>
          </cell>
        </row>
        <row r="1829">
          <cell r="B1829">
            <v>2006</v>
          </cell>
          <cell r="E1829" t="str">
            <v>CT</v>
          </cell>
          <cell r="F1829">
            <v>6274</v>
          </cell>
          <cell r="G1829">
            <v>28312191</v>
          </cell>
        </row>
        <row r="1830">
          <cell r="B1830">
            <v>2006</v>
          </cell>
          <cell r="E1830" t="str">
            <v>DE</v>
          </cell>
          <cell r="F1830">
            <v>2381</v>
          </cell>
          <cell r="G1830">
            <v>7601712</v>
          </cell>
        </row>
        <row r="1831">
          <cell r="B1831">
            <v>2006</v>
          </cell>
          <cell r="E1831" t="str">
            <v>DC</v>
          </cell>
          <cell r="F1831">
            <v>693</v>
          </cell>
          <cell r="G1831">
            <v>2281146</v>
          </cell>
        </row>
        <row r="1832">
          <cell r="B1832">
            <v>2006</v>
          </cell>
          <cell r="E1832" t="str">
            <v>FL</v>
          </cell>
          <cell r="F1832">
            <v>22870</v>
          </cell>
          <cell r="G1832">
            <v>78598827</v>
          </cell>
        </row>
        <row r="1833">
          <cell r="B1833">
            <v>2006</v>
          </cell>
          <cell r="E1833" t="str">
            <v>GA</v>
          </cell>
          <cell r="F1833">
            <v>13793</v>
          </cell>
          <cell r="G1833">
            <v>37391799</v>
          </cell>
        </row>
        <row r="1834">
          <cell r="B1834">
            <v>2006</v>
          </cell>
          <cell r="E1834" t="str">
            <v>HI</v>
          </cell>
          <cell r="F1834">
            <v>1605</v>
          </cell>
          <cell r="G1834">
            <v>6070264</v>
          </cell>
        </row>
        <row r="1835">
          <cell r="B1835">
            <v>2006</v>
          </cell>
          <cell r="E1835" t="str">
            <v>ID</v>
          </cell>
          <cell r="F1835">
            <v>3308</v>
          </cell>
          <cell r="G1835">
            <v>10284441</v>
          </cell>
        </row>
        <row r="1836">
          <cell r="B1836">
            <v>2006</v>
          </cell>
          <cell r="E1836" t="str">
            <v>IL</v>
          </cell>
          <cell r="F1836">
            <v>19521</v>
          </cell>
          <cell r="G1836">
            <v>83646735</v>
          </cell>
        </row>
        <row r="1837">
          <cell r="B1837">
            <v>2006</v>
          </cell>
          <cell r="E1837" t="str">
            <v>IN</v>
          </cell>
          <cell r="F1837">
            <v>10124</v>
          </cell>
          <cell r="G1837">
            <v>29484303</v>
          </cell>
        </row>
        <row r="1838">
          <cell r="B1838">
            <v>2006</v>
          </cell>
          <cell r="E1838" t="str">
            <v>IA</v>
          </cell>
          <cell r="F1838">
            <v>9427</v>
          </cell>
          <cell r="G1838">
            <v>32976793</v>
          </cell>
        </row>
        <row r="1839">
          <cell r="B1839">
            <v>2006</v>
          </cell>
          <cell r="E1839" t="str">
            <v>KS</v>
          </cell>
          <cell r="F1839">
            <v>9191</v>
          </cell>
          <cell r="G1839">
            <v>25915181</v>
          </cell>
        </row>
        <row r="1840">
          <cell r="B1840">
            <v>2006</v>
          </cell>
          <cell r="E1840" t="str">
            <v>KY</v>
          </cell>
          <cell r="F1840">
            <v>8310</v>
          </cell>
          <cell r="G1840">
            <v>23786808</v>
          </cell>
        </row>
        <row r="1841">
          <cell r="B1841">
            <v>2006</v>
          </cell>
          <cell r="E1841" t="str">
            <v>LA</v>
          </cell>
          <cell r="F1841">
            <v>10105</v>
          </cell>
          <cell r="G1841">
            <v>27946127</v>
          </cell>
        </row>
        <row r="1842">
          <cell r="B1842">
            <v>2006</v>
          </cell>
          <cell r="E1842" t="str">
            <v>ME</v>
          </cell>
          <cell r="F1842">
            <v>4194</v>
          </cell>
          <cell r="G1842">
            <v>14172827</v>
          </cell>
        </row>
        <row r="1843">
          <cell r="B1843">
            <v>2006</v>
          </cell>
          <cell r="E1843" t="str">
            <v>MD</v>
          </cell>
          <cell r="F1843">
            <v>9287</v>
          </cell>
          <cell r="G1843">
            <v>35019507</v>
          </cell>
        </row>
        <row r="1844">
          <cell r="B1844">
            <v>2006</v>
          </cell>
          <cell r="E1844" t="str">
            <v>MA</v>
          </cell>
          <cell r="F1844">
            <v>10677</v>
          </cell>
          <cell r="G1844">
            <v>45002819</v>
          </cell>
        </row>
        <row r="1845">
          <cell r="B1845">
            <v>2006</v>
          </cell>
          <cell r="E1845" t="str">
            <v>MI</v>
          </cell>
          <cell r="F1845">
            <v>13046</v>
          </cell>
          <cell r="G1845">
            <v>51048967</v>
          </cell>
        </row>
        <row r="1846">
          <cell r="B1846">
            <v>2006</v>
          </cell>
          <cell r="E1846" t="str">
            <v>MN</v>
          </cell>
          <cell r="F1846">
            <v>12046</v>
          </cell>
          <cell r="G1846">
            <v>51321217</v>
          </cell>
        </row>
        <row r="1847">
          <cell r="B1847">
            <v>2006</v>
          </cell>
          <cell r="E1847" t="str">
            <v>MS</v>
          </cell>
          <cell r="F1847">
            <v>8275</v>
          </cell>
          <cell r="G1847">
            <v>18382157</v>
          </cell>
        </row>
        <row r="1848">
          <cell r="B1848">
            <v>2006</v>
          </cell>
          <cell r="E1848" t="str">
            <v>MO</v>
          </cell>
          <cell r="F1848">
            <v>13944</v>
          </cell>
          <cell r="G1848">
            <v>41286566</v>
          </cell>
        </row>
        <row r="1849">
          <cell r="B1849">
            <v>2006</v>
          </cell>
          <cell r="E1849" t="str">
            <v>MT</v>
          </cell>
          <cell r="F1849">
            <v>3465</v>
          </cell>
          <cell r="G1849">
            <v>11600273</v>
          </cell>
        </row>
        <row r="1850">
          <cell r="B1850">
            <v>2006</v>
          </cell>
          <cell r="E1850" t="str">
            <v>NE</v>
          </cell>
          <cell r="F1850">
            <v>5541</v>
          </cell>
          <cell r="G1850">
            <v>16389563</v>
          </cell>
        </row>
        <row r="1851">
          <cell r="B1851">
            <v>2006</v>
          </cell>
          <cell r="E1851" t="str">
            <v>NV</v>
          </cell>
          <cell r="F1851">
            <v>2957</v>
          </cell>
          <cell r="G1851">
            <v>13995766</v>
          </cell>
        </row>
        <row r="1852">
          <cell r="B1852">
            <v>2006</v>
          </cell>
          <cell r="E1852" t="str">
            <v>NH</v>
          </cell>
          <cell r="F1852">
            <v>3425</v>
          </cell>
          <cell r="G1852">
            <v>11957714</v>
          </cell>
        </row>
        <row r="1853">
          <cell r="B1853">
            <v>2006</v>
          </cell>
          <cell r="E1853" t="str">
            <v>NJ</v>
          </cell>
          <cell r="F1853">
            <v>19184</v>
          </cell>
          <cell r="G1853">
            <v>82435395</v>
          </cell>
        </row>
        <row r="1854">
          <cell r="B1854">
            <v>2006</v>
          </cell>
          <cell r="E1854" t="str">
            <v>NM</v>
          </cell>
          <cell r="F1854">
            <v>4313</v>
          </cell>
          <cell r="G1854">
            <v>12709609</v>
          </cell>
        </row>
        <row r="1855">
          <cell r="B1855">
            <v>2006</v>
          </cell>
          <cell r="E1855" t="str">
            <v>NY</v>
          </cell>
          <cell r="F1855">
            <v>41298</v>
          </cell>
          <cell r="G1855">
            <v>174912759</v>
          </cell>
        </row>
        <row r="1856">
          <cell r="B1856">
            <v>2006</v>
          </cell>
          <cell r="E1856" t="str">
            <v>NC</v>
          </cell>
          <cell r="F1856">
            <v>15316</v>
          </cell>
          <cell r="G1856">
            <v>45090179</v>
          </cell>
        </row>
        <row r="1857">
          <cell r="B1857">
            <v>2006</v>
          </cell>
          <cell r="E1857" t="str">
            <v>ND</v>
          </cell>
          <cell r="F1857">
            <v>2238</v>
          </cell>
          <cell r="G1857">
            <v>6789353</v>
          </cell>
        </row>
        <row r="1858">
          <cell r="B1858">
            <v>2006</v>
          </cell>
          <cell r="E1858" t="str">
            <v>OH</v>
          </cell>
          <cell r="F1858">
            <v>21622</v>
          </cell>
          <cell r="G1858">
            <v>79169310</v>
          </cell>
        </row>
        <row r="1859">
          <cell r="B1859">
            <v>2006</v>
          </cell>
          <cell r="E1859" t="str">
            <v>OK</v>
          </cell>
          <cell r="F1859">
            <v>8676</v>
          </cell>
          <cell r="G1859">
            <v>22250844</v>
          </cell>
        </row>
        <row r="1860">
          <cell r="B1860">
            <v>2006</v>
          </cell>
          <cell r="E1860" t="str">
            <v>OR</v>
          </cell>
          <cell r="F1860">
            <v>7639</v>
          </cell>
          <cell r="G1860">
            <v>29599538</v>
          </cell>
        </row>
        <row r="1861">
          <cell r="B1861">
            <v>2006</v>
          </cell>
          <cell r="E1861" t="str">
            <v>PA</v>
          </cell>
          <cell r="F1861">
            <v>24146</v>
          </cell>
          <cell r="G1861">
            <v>76742165</v>
          </cell>
        </row>
        <row r="1862">
          <cell r="B1862">
            <v>2006</v>
          </cell>
          <cell r="E1862" t="str">
            <v>RI</v>
          </cell>
          <cell r="F1862">
            <v>1553</v>
          </cell>
          <cell r="G1862">
            <v>6372658</v>
          </cell>
        </row>
        <row r="1863">
          <cell r="B1863">
            <v>2006</v>
          </cell>
          <cell r="E1863" t="str">
            <v>SC</v>
          </cell>
          <cell r="F1863">
            <v>7200</v>
          </cell>
          <cell r="G1863">
            <v>19575337</v>
          </cell>
        </row>
        <row r="1864">
          <cell r="B1864">
            <v>2006</v>
          </cell>
          <cell r="E1864" t="str">
            <v>SD</v>
          </cell>
          <cell r="F1864">
            <v>2565</v>
          </cell>
          <cell r="G1864">
            <v>7406539</v>
          </cell>
        </row>
        <row r="1865">
          <cell r="B1865">
            <v>2006</v>
          </cell>
          <cell r="E1865" t="str">
            <v>TN</v>
          </cell>
          <cell r="F1865">
            <v>11341</v>
          </cell>
          <cell r="G1865">
            <v>29006747</v>
          </cell>
        </row>
        <row r="1866">
          <cell r="B1866">
            <v>2006</v>
          </cell>
          <cell r="E1866" t="str">
            <v>TX</v>
          </cell>
          <cell r="F1866">
            <v>37853</v>
          </cell>
          <cell r="G1866">
            <v>113865426</v>
          </cell>
        </row>
        <row r="1867">
          <cell r="B1867">
            <v>2006</v>
          </cell>
          <cell r="E1867" t="str">
            <v>UT</v>
          </cell>
          <cell r="F1867">
            <v>3479</v>
          </cell>
          <cell r="G1867">
            <v>12220622</v>
          </cell>
        </row>
        <row r="1868">
          <cell r="B1868">
            <v>2006</v>
          </cell>
          <cell r="E1868" t="str">
            <v>VT</v>
          </cell>
          <cell r="F1868">
            <v>2174</v>
          </cell>
          <cell r="G1868">
            <v>7765376</v>
          </cell>
        </row>
        <row r="1869">
          <cell r="B1869">
            <v>2006</v>
          </cell>
          <cell r="E1869" t="str">
            <v>VA</v>
          </cell>
          <cell r="F1869">
            <v>13079</v>
          </cell>
          <cell r="G1869">
            <v>47353098</v>
          </cell>
        </row>
        <row r="1870">
          <cell r="B1870">
            <v>2006</v>
          </cell>
          <cell r="E1870" t="str">
            <v>WA</v>
          </cell>
          <cell r="F1870">
            <v>14480</v>
          </cell>
          <cell r="G1870">
            <v>65389243</v>
          </cell>
        </row>
        <row r="1871">
          <cell r="B1871">
            <v>2006</v>
          </cell>
          <cell r="E1871" t="str">
            <v>WV</v>
          </cell>
          <cell r="F1871">
            <v>6036</v>
          </cell>
          <cell r="G1871">
            <v>16012316</v>
          </cell>
        </row>
        <row r="1872">
          <cell r="B1872">
            <v>2006</v>
          </cell>
          <cell r="E1872" t="str">
            <v>WI</v>
          </cell>
          <cell r="F1872">
            <v>11714</v>
          </cell>
          <cell r="G1872">
            <v>44669429</v>
          </cell>
        </row>
        <row r="1873">
          <cell r="B1873">
            <v>2006</v>
          </cell>
          <cell r="E1873" t="str">
            <v>WY</v>
          </cell>
          <cell r="F1873">
            <v>2638</v>
          </cell>
          <cell r="G1873">
            <v>9076994</v>
          </cell>
        </row>
        <row r="1874">
          <cell r="B1874">
            <v>2007</v>
          </cell>
          <cell r="E1874" t="str">
            <v>US</v>
          </cell>
          <cell r="F1874">
            <v>537901</v>
          </cell>
          <cell r="G1874">
            <v>2054398230</v>
          </cell>
        </row>
        <row r="1875">
          <cell r="B1875">
            <v>2007</v>
          </cell>
          <cell r="E1875" t="str">
            <v>AL</v>
          </cell>
          <cell r="F1875">
            <v>11649</v>
          </cell>
          <cell r="G1875">
            <v>33126894</v>
          </cell>
        </row>
        <row r="1876">
          <cell r="B1876">
            <v>2007</v>
          </cell>
          <cell r="E1876" t="str">
            <v>AK</v>
          </cell>
          <cell r="F1876">
            <v>3644</v>
          </cell>
          <cell r="G1876">
            <v>17753623</v>
          </cell>
        </row>
        <row r="1877">
          <cell r="B1877">
            <v>2007</v>
          </cell>
          <cell r="E1877" t="str">
            <v>AZ</v>
          </cell>
          <cell r="F1877">
            <v>7690</v>
          </cell>
          <cell r="G1877">
            <v>31047408</v>
          </cell>
        </row>
        <row r="1878">
          <cell r="B1878">
            <v>2007</v>
          </cell>
          <cell r="E1878" t="str">
            <v>AR</v>
          </cell>
          <cell r="F1878">
            <v>7184</v>
          </cell>
          <cell r="G1878">
            <v>19766853</v>
          </cell>
        </row>
        <row r="1879">
          <cell r="B1879">
            <v>2007</v>
          </cell>
          <cell r="E1879" t="str">
            <v>CA</v>
          </cell>
          <cell r="F1879">
            <v>42990</v>
          </cell>
          <cell r="G1879">
            <v>254313494</v>
          </cell>
        </row>
        <row r="1880">
          <cell r="B1880">
            <v>2007</v>
          </cell>
          <cell r="E1880" t="str">
            <v>CO</v>
          </cell>
          <cell r="F1880">
            <v>9092</v>
          </cell>
          <cell r="G1880">
            <v>37125453</v>
          </cell>
        </row>
        <row r="1881">
          <cell r="B1881">
            <v>2007</v>
          </cell>
          <cell r="E1881" t="str">
            <v>CT</v>
          </cell>
          <cell r="F1881">
            <v>6531</v>
          </cell>
          <cell r="G1881">
            <v>31395683</v>
          </cell>
        </row>
        <row r="1882">
          <cell r="B1882">
            <v>2007</v>
          </cell>
          <cell r="E1882" t="str">
            <v>DE</v>
          </cell>
          <cell r="F1882">
            <v>3672</v>
          </cell>
          <cell r="G1882">
            <v>10300913</v>
          </cell>
        </row>
        <row r="1883">
          <cell r="B1883">
            <v>2007</v>
          </cell>
          <cell r="E1883" t="str">
            <v>DC</v>
          </cell>
          <cell r="F1883">
            <v>576</v>
          </cell>
          <cell r="G1883">
            <v>1970721</v>
          </cell>
        </row>
        <row r="1884">
          <cell r="B1884">
            <v>2007</v>
          </cell>
          <cell r="E1884" t="str">
            <v>FL</v>
          </cell>
          <cell r="F1884">
            <v>23305</v>
          </cell>
          <cell r="G1884">
            <v>83527422</v>
          </cell>
        </row>
        <row r="1885">
          <cell r="B1885">
            <v>2007</v>
          </cell>
          <cell r="E1885" t="str">
            <v>GA</v>
          </cell>
          <cell r="F1885">
            <v>14402</v>
          </cell>
          <cell r="G1885">
            <v>40321519</v>
          </cell>
        </row>
        <row r="1886">
          <cell r="B1886">
            <v>2007</v>
          </cell>
          <cell r="E1886" t="str">
            <v>HI</v>
          </cell>
          <cell r="F1886">
            <v>1628</v>
          </cell>
          <cell r="G1886">
            <v>6651635</v>
          </cell>
        </row>
        <row r="1887">
          <cell r="B1887">
            <v>2007</v>
          </cell>
          <cell r="E1887" t="str">
            <v>ID</v>
          </cell>
          <cell r="F1887">
            <v>3350</v>
          </cell>
          <cell r="G1887">
            <v>10885539</v>
          </cell>
        </row>
        <row r="1888">
          <cell r="B1888">
            <v>2007</v>
          </cell>
          <cell r="E1888" t="str">
            <v>IL</v>
          </cell>
          <cell r="F1888">
            <v>18334</v>
          </cell>
          <cell r="G1888">
            <v>88388327</v>
          </cell>
        </row>
        <row r="1889">
          <cell r="B1889">
            <v>2007</v>
          </cell>
          <cell r="E1889" t="str">
            <v>IN</v>
          </cell>
          <cell r="F1889">
            <v>10411</v>
          </cell>
          <cell r="G1889">
            <v>30868910</v>
          </cell>
        </row>
        <row r="1890">
          <cell r="B1890">
            <v>2007</v>
          </cell>
          <cell r="E1890" t="str">
            <v>IA</v>
          </cell>
          <cell r="F1890">
            <v>8289</v>
          </cell>
          <cell r="G1890">
            <v>31783560</v>
          </cell>
        </row>
        <row r="1891">
          <cell r="B1891">
            <v>2007</v>
          </cell>
          <cell r="E1891" t="str">
            <v>KS</v>
          </cell>
          <cell r="F1891">
            <v>8502</v>
          </cell>
          <cell r="G1891">
            <v>25036569</v>
          </cell>
        </row>
        <row r="1892">
          <cell r="B1892">
            <v>2007</v>
          </cell>
          <cell r="E1892" t="str">
            <v>KY</v>
          </cell>
          <cell r="F1892">
            <v>7707</v>
          </cell>
          <cell r="G1892">
            <v>22730979</v>
          </cell>
        </row>
        <row r="1893">
          <cell r="B1893">
            <v>2007</v>
          </cell>
          <cell r="E1893" t="str">
            <v>LA</v>
          </cell>
          <cell r="F1893">
            <v>9934</v>
          </cell>
          <cell r="G1893">
            <v>23466051</v>
          </cell>
        </row>
        <row r="1894">
          <cell r="B1894">
            <v>2007</v>
          </cell>
          <cell r="E1894" t="str">
            <v>ME</v>
          </cell>
          <cell r="F1894">
            <v>4161</v>
          </cell>
          <cell r="G1894">
            <v>14989671</v>
          </cell>
        </row>
        <row r="1895">
          <cell r="B1895">
            <v>2007</v>
          </cell>
          <cell r="E1895" t="str">
            <v>MD</v>
          </cell>
          <cell r="F1895">
            <v>9709</v>
          </cell>
          <cell r="G1895">
            <v>39308289</v>
          </cell>
        </row>
        <row r="1896">
          <cell r="B1896">
            <v>2007</v>
          </cell>
          <cell r="E1896" t="str">
            <v>MA</v>
          </cell>
          <cell r="F1896">
            <v>9608</v>
          </cell>
          <cell r="G1896">
            <v>44957623</v>
          </cell>
        </row>
        <row r="1897">
          <cell r="B1897">
            <v>2007</v>
          </cell>
          <cell r="E1897" t="str">
            <v>MI</v>
          </cell>
          <cell r="F1897">
            <v>12315</v>
          </cell>
          <cell r="G1897">
            <v>50269485</v>
          </cell>
        </row>
        <row r="1898">
          <cell r="B1898">
            <v>2007</v>
          </cell>
          <cell r="E1898" t="str">
            <v>MN</v>
          </cell>
          <cell r="F1898">
            <v>11853</v>
          </cell>
          <cell r="G1898">
            <v>50437719</v>
          </cell>
        </row>
        <row r="1899">
          <cell r="B1899">
            <v>2007</v>
          </cell>
          <cell r="E1899" t="str">
            <v>MS</v>
          </cell>
          <cell r="F1899">
            <v>8017</v>
          </cell>
          <cell r="G1899">
            <v>19501316</v>
          </cell>
        </row>
        <row r="1900">
          <cell r="B1900">
            <v>2007</v>
          </cell>
          <cell r="E1900" t="str">
            <v>MO</v>
          </cell>
          <cell r="F1900">
            <v>13452</v>
          </cell>
          <cell r="G1900">
            <v>42896417</v>
          </cell>
        </row>
        <row r="1901">
          <cell r="B1901">
            <v>2007</v>
          </cell>
          <cell r="E1901" t="str">
            <v>MT</v>
          </cell>
          <cell r="F1901">
            <v>3445</v>
          </cell>
          <cell r="G1901">
            <v>12361304</v>
          </cell>
        </row>
        <row r="1902">
          <cell r="B1902">
            <v>2007</v>
          </cell>
          <cell r="E1902" t="str">
            <v>NE</v>
          </cell>
          <cell r="F1902">
            <v>5020</v>
          </cell>
          <cell r="G1902">
            <v>15404817</v>
          </cell>
        </row>
        <row r="1903">
          <cell r="B1903">
            <v>2007</v>
          </cell>
          <cell r="E1903" t="str">
            <v>NV</v>
          </cell>
          <cell r="F1903">
            <v>3064</v>
          </cell>
          <cell r="G1903">
            <v>14368963</v>
          </cell>
        </row>
        <row r="1904">
          <cell r="B1904">
            <v>2007</v>
          </cell>
          <cell r="E1904" t="str">
            <v>NH</v>
          </cell>
          <cell r="F1904">
            <v>3487</v>
          </cell>
          <cell r="G1904">
            <v>13406711</v>
          </cell>
        </row>
        <row r="1905">
          <cell r="B1905">
            <v>2007</v>
          </cell>
          <cell r="E1905" t="str">
            <v>NJ</v>
          </cell>
          <cell r="F1905">
            <v>18047</v>
          </cell>
          <cell r="G1905">
            <v>81218160</v>
          </cell>
        </row>
        <row r="1906">
          <cell r="B1906">
            <v>2007</v>
          </cell>
          <cell r="E1906" t="str">
            <v>NM</v>
          </cell>
          <cell r="F1906">
            <v>4506</v>
          </cell>
          <cell r="G1906">
            <v>13427157</v>
          </cell>
        </row>
        <row r="1907">
          <cell r="B1907">
            <v>2007</v>
          </cell>
          <cell r="E1907" t="str">
            <v>NY</v>
          </cell>
          <cell r="F1907">
            <v>41264</v>
          </cell>
          <cell r="G1907">
            <v>183103286</v>
          </cell>
        </row>
        <row r="1908">
          <cell r="B1908">
            <v>2007</v>
          </cell>
          <cell r="E1908" t="str">
            <v>NC</v>
          </cell>
          <cell r="F1908">
            <v>15157</v>
          </cell>
          <cell r="G1908">
            <v>47350935</v>
          </cell>
        </row>
        <row r="1909">
          <cell r="B1909">
            <v>2007</v>
          </cell>
          <cell r="E1909" t="str">
            <v>ND</v>
          </cell>
          <cell r="F1909">
            <v>2196</v>
          </cell>
          <cell r="G1909">
            <v>7064655</v>
          </cell>
        </row>
        <row r="1910">
          <cell r="B1910">
            <v>2007</v>
          </cell>
          <cell r="E1910" t="str">
            <v>OH</v>
          </cell>
          <cell r="F1910">
            <v>20403</v>
          </cell>
          <cell r="G1910">
            <v>78053359</v>
          </cell>
        </row>
        <row r="1911">
          <cell r="B1911">
            <v>2007</v>
          </cell>
          <cell r="E1911" t="str">
            <v>OK</v>
          </cell>
          <cell r="F1911">
            <v>8835</v>
          </cell>
          <cell r="G1911">
            <v>23107357</v>
          </cell>
        </row>
        <row r="1912">
          <cell r="B1912">
            <v>2007</v>
          </cell>
          <cell r="E1912" t="str">
            <v>OR</v>
          </cell>
          <cell r="F1912">
            <v>7697</v>
          </cell>
          <cell r="G1912">
            <v>32021417</v>
          </cell>
        </row>
        <row r="1913">
          <cell r="B1913">
            <v>2007</v>
          </cell>
          <cell r="E1913" t="str">
            <v>PA</v>
          </cell>
          <cell r="F1913">
            <v>24112</v>
          </cell>
          <cell r="G1913">
            <v>82497119</v>
          </cell>
        </row>
        <row r="1914">
          <cell r="B1914">
            <v>2007</v>
          </cell>
          <cell r="E1914" t="str">
            <v>RI</v>
          </cell>
          <cell r="F1914">
            <v>1664</v>
          </cell>
          <cell r="G1914">
            <v>6733258</v>
          </cell>
        </row>
        <row r="1915">
          <cell r="B1915">
            <v>2007</v>
          </cell>
          <cell r="E1915" t="str">
            <v>SC</v>
          </cell>
          <cell r="F1915">
            <v>7369</v>
          </cell>
          <cell r="G1915">
            <v>20733854</v>
          </cell>
        </row>
        <row r="1916">
          <cell r="B1916">
            <v>2007</v>
          </cell>
          <cell r="E1916" t="str">
            <v>SD</v>
          </cell>
          <cell r="F1916">
            <v>2444</v>
          </cell>
          <cell r="G1916">
            <v>7297876</v>
          </cell>
        </row>
        <row r="1917">
          <cell r="B1917">
            <v>2007</v>
          </cell>
          <cell r="E1917" t="str">
            <v>TN</v>
          </cell>
          <cell r="F1917">
            <v>11275</v>
          </cell>
          <cell r="G1917">
            <v>30440810</v>
          </cell>
        </row>
        <row r="1918">
          <cell r="B1918">
            <v>2007</v>
          </cell>
          <cell r="E1918" t="str">
            <v>TX</v>
          </cell>
          <cell r="F1918">
            <v>37272</v>
          </cell>
          <cell r="G1918">
            <v>115565285</v>
          </cell>
        </row>
        <row r="1919">
          <cell r="B1919">
            <v>2007</v>
          </cell>
          <cell r="E1919" t="str">
            <v>UT</v>
          </cell>
          <cell r="F1919">
            <v>3243</v>
          </cell>
          <cell r="G1919">
            <v>11588495</v>
          </cell>
        </row>
        <row r="1920">
          <cell r="B1920">
            <v>2007</v>
          </cell>
          <cell r="E1920" t="str">
            <v>VT</v>
          </cell>
          <cell r="F1920">
            <v>2210</v>
          </cell>
          <cell r="G1920">
            <v>8931500</v>
          </cell>
        </row>
        <row r="1921">
          <cell r="B1921">
            <v>2007</v>
          </cell>
          <cell r="E1921" t="str">
            <v>VA</v>
          </cell>
          <cell r="F1921">
            <v>13618</v>
          </cell>
          <cell r="G1921">
            <v>52909650</v>
          </cell>
        </row>
        <row r="1922">
          <cell r="B1922">
            <v>2007</v>
          </cell>
          <cell r="E1922" t="str">
            <v>WA</v>
          </cell>
          <cell r="F1922">
            <v>14771</v>
          </cell>
          <cell r="G1922">
            <v>68407548</v>
          </cell>
        </row>
        <row r="1923">
          <cell r="B1923">
            <v>2007</v>
          </cell>
          <cell r="E1923" t="str">
            <v>WV</v>
          </cell>
          <cell r="F1923">
            <v>5920</v>
          </cell>
          <cell r="G1923">
            <v>16185815</v>
          </cell>
        </row>
        <row r="1924">
          <cell r="B1924">
            <v>2007</v>
          </cell>
          <cell r="E1924" t="str">
            <v>WI</v>
          </cell>
          <cell r="F1924">
            <v>10165</v>
          </cell>
          <cell r="G1924">
            <v>40081986</v>
          </cell>
        </row>
        <row r="1925">
          <cell r="B1925">
            <v>2007</v>
          </cell>
          <cell r="E1925" t="str">
            <v>WY</v>
          </cell>
          <cell r="F1925">
            <v>2712</v>
          </cell>
          <cell r="G1925">
            <v>9314840</v>
          </cell>
        </row>
        <row r="1926">
          <cell r="B1926">
            <v>2008</v>
          </cell>
          <cell r="E1926" t="str">
            <v>US</v>
          </cell>
          <cell r="F1926">
            <v>539677</v>
          </cell>
          <cell r="G1926">
            <v>2155124809</v>
          </cell>
        </row>
        <row r="1927">
          <cell r="B1927">
            <v>2008</v>
          </cell>
          <cell r="E1927" t="str">
            <v>AL</v>
          </cell>
          <cell r="F1927">
            <v>11673</v>
          </cell>
          <cell r="G1927">
            <v>34522172</v>
          </cell>
        </row>
        <row r="1928">
          <cell r="B1928">
            <v>2008</v>
          </cell>
          <cell r="E1928" t="str">
            <v>AK</v>
          </cell>
          <cell r="F1928">
            <v>3697</v>
          </cell>
          <cell r="G1928">
            <v>18342313</v>
          </cell>
        </row>
        <row r="1929">
          <cell r="B1929">
            <v>2008</v>
          </cell>
          <cell r="E1929" t="str">
            <v>AZ</v>
          </cell>
          <cell r="F1929">
            <v>7559</v>
          </cell>
          <cell r="G1929">
            <v>28487289</v>
          </cell>
        </row>
        <row r="1930">
          <cell r="B1930">
            <v>2008</v>
          </cell>
          <cell r="E1930" t="str">
            <v>AR</v>
          </cell>
          <cell r="F1930">
            <v>7225</v>
          </cell>
          <cell r="G1930">
            <v>21119898</v>
          </cell>
        </row>
        <row r="1931">
          <cell r="B1931">
            <v>2008</v>
          </cell>
          <cell r="E1931" t="str">
            <v>CA</v>
          </cell>
          <cell r="F1931">
            <v>45512</v>
          </cell>
          <cell r="G1931">
            <v>280501015</v>
          </cell>
        </row>
        <row r="1932">
          <cell r="B1932">
            <v>2008</v>
          </cell>
          <cell r="E1932" t="str">
            <v>CO</v>
          </cell>
          <cell r="F1932">
            <v>9098</v>
          </cell>
          <cell r="G1932">
            <v>39193573</v>
          </cell>
        </row>
        <row r="1933">
          <cell r="B1933">
            <v>2008</v>
          </cell>
          <cell r="E1933" t="str">
            <v>CT</v>
          </cell>
          <cell r="F1933">
            <v>6650</v>
          </cell>
          <cell r="G1933">
            <v>32719731</v>
          </cell>
        </row>
        <row r="1934">
          <cell r="B1934">
            <v>2008</v>
          </cell>
          <cell r="E1934" t="str">
            <v>DE</v>
          </cell>
          <cell r="F1934">
            <v>2160</v>
          </cell>
          <cell r="G1934">
            <v>7574898</v>
          </cell>
        </row>
        <row r="1935">
          <cell r="B1935">
            <v>2008</v>
          </cell>
          <cell r="E1935" t="str">
            <v>DC</v>
          </cell>
          <cell r="F1935">
            <v>650</v>
          </cell>
          <cell r="G1935">
            <v>2318642</v>
          </cell>
        </row>
        <row r="1936">
          <cell r="B1936">
            <v>2008</v>
          </cell>
          <cell r="E1936" t="str">
            <v>FL</v>
          </cell>
          <cell r="F1936">
            <v>22131</v>
          </cell>
          <cell r="G1936">
            <v>81770539</v>
          </cell>
        </row>
        <row r="1937">
          <cell r="B1937">
            <v>2008</v>
          </cell>
          <cell r="E1937" t="str">
            <v>GA</v>
          </cell>
          <cell r="F1937">
            <v>14652</v>
          </cell>
          <cell r="G1937">
            <v>42330079</v>
          </cell>
        </row>
        <row r="1938">
          <cell r="B1938">
            <v>2008</v>
          </cell>
          <cell r="E1938" t="str">
            <v>HI</v>
          </cell>
          <cell r="F1938">
            <v>1766</v>
          </cell>
          <cell r="G1938">
            <v>7648662</v>
          </cell>
        </row>
        <row r="1939">
          <cell r="B1939">
            <v>2008</v>
          </cell>
          <cell r="E1939" t="str">
            <v>ID</v>
          </cell>
          <cell r="F1939">
            <v>3423</v>
          </cell>
          <cell r="G1939">
            <v>11532387</v>
          </cell>
        </row>
        <row r="1940">
          <cell r="B1940">
            <v>2008</v>
          </cell>
          <cell r="E1940" t="str">
            <v>IL</v>
          </cell>
          <cell r="F1940">
            <v>18529</v>
          </cell>
          <cell r="G1940">
            <v>84068530</v>
          </cell>
        </row>
        <row r="1941">
          <cell r="B1941">
            <v>2008</v>
          </cell>
          <cell r="E1941" t="str">
            <v>IN</v>
          </cell>
          <cell r="F1941">
            <v>10668</v>
          </cell>
          <cell r="G1941">
            <v>34478572</v>
          </cell>
        </row>
        <row r="1942">
          <cell r="B1942">
            <v>2008</v>
          </cell>
          <cell r="E1942" t="str">
            <v>IA</v>
          </cell>
          <cell r="F1942">
            <v>8117</v>
          </cell>
          <cell r="G1942">
            <v>31185589</v>
          </cell>
        </row>
        <row r="1943">
          <cell r="B1943">
            <v>2008</v>
          </cell>
          <cell r="E1943" t="str">
            <v>KS</v>
          </cell>
          <cell r="F1943">
            <v>8564</v>
          </cell>
          <cell r="G1943">
            <v>26190315</v>
          </cell>
        </row>
        <row r="1944">
          <cell r="B1944">
            <v>2008</v>
          </cell>
          <cell r="E1944" t="str">
            <v>KY</v>
          </cell>
          <cell r="F1944">
            <v>7786</v>
          </cell>
          <cell r="G1944">
            <v>24777339</v>
          </cell>
        </row>
        <row r="1945">
          <cell r="B1945">
            <v>2008</v>
          </cell>
          <cell r="E1945" t="str">
            <v>LA</v>
          </cell>
          <cell r="F1945">
            <v>10330</v>
          </cell>
          <cell r="G1945">
            <v>32131232</v>
          </cell>
        </row>
        <row r="1946">
          <cell r="B1946">
            <v>2008</v>
          </cell>
          <cell r="E1946" t="str">
            <v>ME</v>
          </cell>
          <cell r="F1946">
            <v>4187</v>
          </cell>
          <cell r="G1946">
            <v>15093413</v>
          </cell>
        </row>
        <row r="1947">
          <cell r="B1947">
            <v>2008</v>
          </cell>
          <cell r="E1947" t="str">
            <v>MD</v>
          </cell>
          <cell r="F1947">
            <v>9819</v>
          </cell>
          <cell r="G1947">
            <v>41093216</v>
          </cell>
        </row>
        <row r="1948">
          <cell r="B1948">
            <v>2008</v>
          </cell>
          <cell r="E1948" t="str">
            <v>MA</v>
          </cell>
          <cell r="F1948">
            <v>10373</v>
          </cell>
          <cell r="G1948">
            <v>49030990</v>
          </cell>
        </row>
        <row r="1949">
          <cell r="B1949">
            <v>2008</v>
          </cell>
          <cell r="E1949" t="str">
            <v>MI</v>
          </cell>
          <cell r="F1949">
            <v>11814</v>
          </cell>
          <cell r="G1949">
            <v>49006029</v>
          </cell>
        </row>
        <row r="1950">
          <cell r="B1950">
            <v>2008</v>
          </cell>
          <cell r="E1950" t="str">
            <v>MN</v>
          </cell>
          <cell r="F1950">
            <v>11316</v>
          </cell>
          <cell r="G1950">
            <v>50351935</v>
          </cell>
        </row>
        <row r="1951">
          <cell r="B1951">
            <v>2008</v>
          </cell>
          <cell r="E1951" t="str">
            <v>MS</v>
          </cell>
          <cell r="F1951">
            <v>8017</v>
          </cell>
          <cell r="G1951">
            <v>20089852</v>
          </cell>
        </row>
        <row r="1952">
          <cell r="B1952">
            <v>2008</v>
          </cell>
          <cell r="E1952" t="str">
            <v>MO</v>
          </cell>
          <cell r="F1952">
            <v>13749</v>
          </cell>
          <cell r="G1952">
            <v>45193889</v>
          </cell>
        </row>
        <row r="1953">
          <cell r="B1953">
            <v>2008</v>
          </cell>
          <cell r="E1953" t="str">
            <v>MT</v>
          </cell>
          <cell r="F1953">
            <v>3583</v>
          </cell>
          <cell r="G1953">
            <v>13153824</v>
          </cell>
        </row>
        <row r="1954">
          <cell r="B1954">
            <v>2008</v>
          </cell>
          <cell r="E1954" t="str">
            <v>NE</v>
          </cell>
          <cell r="F1954">
            <v>5042</v>
          </cell>
          <cell r="G1954">
            <v>16082388</v>
          </cell>
        </row>
        <row r="1955">
          <cell r="B1955">
            <v>2008</v>
          </cell>
          <cell r="E1955" t="str">
            <v>NV</v>
          </cell>
          <cell r="F1955">
            <v>3131</v>
          </cell>
          <cell r="G1955">
            <v>15109717</v>
          </cell>
        </row>
        <row r="1956">
          <cell r="B1956">
            <v>2008</v>
          </cell>
          <cell r="E1956" t="str">
            <v>NH</v>
          </cell>
          <cell r="F1956">
            <v>3422</v>
          </cell>
          <cell r="G1956">
            <v>13889830</v>
          </cell>
        </row>
        <row r="1957">
          <cell r="B1957">
            <v>2008</v>
          </cell>
          <cell r="E1957" t="str">
            <v>NJ</v>
          </cell>
          <cell r="F1957">
            <v>17572</v>
          </cell>
          <cell r="G1957">
            <v>82706072</v>
          </cell>
        </row>
        <row r="1958">
          <cell r="B1958">
            <v>2008</v>
          </cell>
          <cell r="E1958" t="str">
            <v>NM</v>
          </cell>
          <cell r="F1958">
            <v>4594</v>
          </cell>
          <cell r="G1958">
            <v>14673884</v>
          </cell>
        </row>
        <row r="1959">
          <cell r="B1959">
            <v>2008</v>
          </cell>
          <cell r="E1959" t="str">
            <v>NY</v>
          </cell>
          <cell r="F1959">
            <v>41757</v>
          </cell>
          <cell r="G1959">
            <v>194922155</v>
          </cell>
        </row>
        <row r="1960">
          <cell r="B1960">
            <v>2008</v>
          </cell>
          <cell r="E1960" t="str">
            <v>NC</v>
          </cell>
          <cell r="F1960">
            <v>15141</v>
          </cell>
          <cell r="G1960">
            <v>49583736</v>
          </cell>
        </row>
        <row r="1961">
          <cell r="B1961">
            <v>2008</v>
          </cell>
          <cell r="E1961" t="str">
            <v>ND</v>
          </cell>
          <cell r="F1961">
            <v>2147</v>
          </cell>
          <cell r="G1961">
            <v>7174026</v>
          </cell>
        </row>
        <row r="1962">
          <cell r="B1962">
            <v>2008</v>
          </cell>
          <cell r="E1962" t="str">
            <v>OH</v>
          </cell>
          <cell r="F1962">
            <v>20348</v>
          </cell>
          <cell r="G1962">
            <v>84649553</v>
          </cell>
        </row>
        <row r="1963">
          <cell r="B1963">
            <v>2008</v>
          </cell>
          <cell r="E1963" t="str">
            <v>OK</v>
          </cell>
          <cell r="F1963">
            <v>8416</v>
          </cell>
          <cell r="G1963">
            <v>22979851</v>
          </cell>
        </row>
        <row r="1964">
          <cell r="B1964">
            <v>2008</v>
          </cell>
          <cell r="E1964" t="str">
            <v>OR</v>
          </cell>
          <cell r="F1964">
            <v>7221</v>
          </cell>
          <cell r="G1964">
            <v>30637279</v>
          </cell>
        </row>
        <row r="1965">
          <cell r="B1965">
            <v>2008</v>
          </cell>
          <cell r="E1965" t="str">
            <v>PA</v>
          </cell>
          <cell r="F1965">
            <v>25453</v>
          </cell>
          <cell r="G1965">
            <v>87319253</v>
          </cell>
        </row>
        <row r="1966">
          <cell r="B1966">
            <v>2008</v>
          </cell>
          <cell r="E1966" t="str">
            <v>RI</v>
          </cell>
          <cell r="F1966">
            <v>1581</v>
          </cell>
          <cell r="G1966">
            <v>6676311</v>
          </cell>
        </row>
        <row r="1967">
          <cell r="B1967">
            <v>2008</v>
          </cell>
          <cell r="E1967" t="str">
            <v>SC</v>
          </cell>
          <cell r="F1967">
            <v>7374</v>
          </cell>
          <cell r="G1967">
            <v>21435281</v>
          </cell>
        </row>
        <row r="1968">
          <cell r="B1968">
            <v>2008</v>
          </cell>
          <cell r="E1968" t="str">
            <v>SD</v>
          </cell>
          <cell r="F1968">
            <v>2374</v>
          </cell>
          <cell r="G1968">
            <v>7189537</v>
          </cell>
        </row>
        <row r="1969">
          <cell r="B1969">
            <v>2008</v>
          </cell>
          <cell r="E1969" t="str">
            <v>TN</v>
          </cell>
          <cell r="F1969">
            <v>11492</v>
          </cell>
          <cell r="G1969">
            <v>33987031</v>
          </cell>
        </row>
        <row r="1970">
          <cell r="B1970">
            <v>2008</v>
          </cell>
          <cell r="E1970" t="str">
            <v>TX</v>
          </cell>
          <cell r="F1970">
            <v>36145</v>
          </cell>
          <cell r="G1970">
            <v>121349130</v>
          </cell>
        </row>
        <row r="1971">
          <cell r="B1971">
            <v>2008</v>
          </cell>
          <cell r="E1971" t="str">
            <v>UT</v>
          </cell>
          <cell r="F1971">
            <v>3205</v>
          </cell>
          <cell r="G1971">
            <v>12056064</v>
          </cell>
        </row>
        <row r="1972">
          <cell r="B1972">
            <v>2008</v>
          </cell>
          <cell r="E1972" t="str">
            <v>VT</v>
          </cell>
          <cell r="F1972">
            <v>2236</v>
          </cell>
          <cell r="G1972">
            <v>9004297</v>
          </cell>
        </row>
        <row r="1973">
          <cell r="B1973">
            <v>2008</v>
          </cell>
          <cell r="E1973" t="str">
            <v>VA</v>
          </cell>
          <cell r="F1973">
            <v>13916</v>
          </cell>
          <cell r="G1973">
            <v>55127941</v>
          </cell>
        </row>
        <row r="1974">
          <cell r="B1974">
            <v>2008</v>
          </cell>
          <cell r="E1974" t="str">
            <v>WA</v>
          </cell>
          <cell r="F1974">
            <v>15028</v>
          </cell>
          <cell r="G1974">
            <v>75878886</v>
          </cell>
        </row>
        <row r="1975">
          <cell r="B1975">
            <v>2008</v>
          </cell>
          <cell r="E1975" t="str">
            <v>WV</v>
          </cell>
          <cell r="F1975">
            <v>6101</v>
          </cell>
          <cell r="G1975">
            <v>18001577</v>
          </cell>
        </row>
        <row r="1976">
          <cell r="B1976">
            <v>2008</v>
          </cell>
          <cell r="E1976" t="str">
            <v>WI</v>
          </cell>
          <cell r="F1976">
            <v>10275</v>
          </cell>
          <cell r="G1976">
            <v>41290414</v>
          </cell>
        </row>
        <row r="1977">
          <cell r="B1977">
            <v>2008</v>
          </cell>
          <cell r="E1977" t="str">
            <v>WY</v>
          </cell>
          <cell r="F1977">
            <v>2658</v>
          </cell>
          <cell r="G1977">
            <v>9494673</v>
          </cell>
        </row>
        <row r="1978">
          <cell r="B1978">
            <v>2009</v>
          </cell>
          <cell r="E1978" t="str">
            <v>US</v>
          </cell>
          <cell r="F1978">
            <v>543212</v>
          </cell>
          <cell r="G1978">
            <v>2205747329</v>
          </cell>
        </row>
        <row r="1979">
          <cell r="B1979">
            <v>2009</v>
          </cell>
          <cell r="E1979" t="str">
            <v>AL</v>
          </cell>
          <cell r="F1979">
            <v>11543</v>
          </cell>
          <cell r="G1979">
            <v>35963811</v>
          </cell>
        </row>
        <row r="1980">
          <cell r="B1980">
            <v>2009</v>
          </cell>
          <cell r="E1980" t="str">
            <v>AK</v>
          </cell>
          <cell r="F1980">
            <v>3714</v>
          </cell>
          <cell r="G1980">
            <v>20804098</v>
          </cell>
        </row>
        <row r="1981">
          <cell r="B1981">
            <v>2009</v>
          </cell>
          <cell r="E1981" t="str">
            <v>AZ</v>
          </cell>
          <cell r="F1981">
            <v>7576</v>
          </cell>
          <cell r="G1981">
            <v>31318544</v>
          </cell>
        </row>
        <row r="1982">
          <cell r="B1982">
            <v>2009</v>
          </cell>
          <cell r="E1982" t="str">
            <v>AR</v>
          </cell>
          <cell r="F1982">
            <v>7536</v>
          </cell>
          <cell r="G1982">
            <v>22500228</v>
          </cell>
        </row>
        <row r="1983">
          <cell r="B1983">
            <v>2009</v>
          </cell>
          <cell r="E1983" t="str">
            <v>CA</v>
          </cell>
          <cell r="F1983">
            <v>43881</v>
          </cell>
          <cell r="G1983">
            <v>264574883</v>
          </cell>
        </row>
        <row r="1984">
          <cell r="B1984">
            <v>2009</v>
          </cell>
          <cell r="E1984" t="str">
            <v>CO</v>
          </cell>
          <cell r="F1984">
            <v>8741</v>
          </cell>
          <cell r="G1984">
            <v>38137173</v>
          </cell>
        </row>
        <row r="1985">
          <cell r="B1985">
            <v>2009</v>
          </cell>
          <cell r="E1985" t="str">
            <v>CT</v>
          </cell>
          <cell r="F1985">
            <v>6690</v>
          </cell>
          <cell r="G1985">
            <v>35132441</v>
          </cell>
        </row>
        <row r="1986">
          <cell r="B1986">
            <v>2009</v>
          </cell>
          <cell r="E1986" t="str">
            <v>DE</v>
          </cell>
          <cell r="F1986">
            <v>2825</v>
          </cell>
          <cell r="G1986">
            <v>9582238</v>
          </cell>
        </row>
        <row r="1987">
          <cell r="B1987">
            <v>2009</v>
          </cell>
          <cell r="E1987" t="str">
            <v>DC</v>
          </cell>
          <cell r="F1987">
            <v>936</v>
          </cell>
          <cell r="G1987">
            <v>3146220</v>
          </cell>
        </row>
        <row r="1988">
          <cell r="B1988">
            <v>2009</v>
          </cell>
          <cell r="E1988" t="str">
            <v>FL</v>
          </cell>
          <cell r="F1988">
            <v>23037</v>
          </cell>
          <cell r="G1988">
            <v>84293500</v>
          </cell>
        </row>
        <row r="1989">
          <cell r="B1989">
            <v>2009</v>
          </cell>
          <cell r="E1989" t="str">
            <v>GA</v>
          </cell>
          <cell r="F1989">
            <v>14259</v>
          </cell>
          <cell r="G1989">
            <v>42419933</v>
          </cell>
        </row>
        <row r="1990">
          <cell r="B1990">
            <v>2009</v>
          </cell>
          <cell r="E1990" t="str">
            <v>HI</v>
          </cell>
          <cell r="F1990">
            <v>1804</v>
          </cell>
          <cell r="G1990">
            <v>8001694</v>
          </cell>
        </row>
        <row r="1991">
          <cell r="B1991">
            <v>2009</v>
          </cell>
          <cell r="E1991" t="str">
            <v>ID</v>
          </cell>
          <cell r="F1991">
            <v>3389</v>
          </cell>
          <cell r="G1991">
            <v>11555950</v>
          </cell>
        </row>
        <row r="1992">
          <cell r="B1992">
            <v>2009</v>
          </cell>
          <cell r="E1992" t="str">
            <v>IL</v>
          </cell>
          <cell r="F1992">
            <v>20654</v>
          </cell>
          <cell r="G1992">
            <v>98098859</v>
          </cell>
        </row>
        <row r="1993">
          <cell r="B1993">
            <v>2009</v>
          </cell>
          <cell r="E1993" t="str">
            <v>IN</v>
          </cell>
          <cell r="F1993">
            <v>10010</v>
          </cell>
          <cell r="G1993">
            <v>32429085</v>
          </cell>
        </row>
        <row r="1994">
          <cell r="B1994">
            <v>2009</v>
          </cell>
          <cell r="E1994" t="str">
            <v>IA</v>
          </cell>
          <cell r="F1994">
            <v>8030</v>
          </cell>
          <cell r="G1994">
            <v>32881949</v>
          </cell>
        </row>
        <row r="1995">
          <cell r="B1995">
            <v>2009</v>
          </cell>
          <cell r="E1995" t="str">
            <v>KS</v>
          </cell>
          <cell r="F1995">
            <v>8637</v>
          </cell>
          <cell r="G1995">
            <v>27046669</v>
          </cell>
        </row>
        <row r="1996">
          <cell r="B1996">
            <v>2009</v>
          </cell>
          <cell r="E1996" t="str">
            <v>KY</v>
          </cell>
          <cell r="F1996">
            <v>7287</v>
          </cell>
          <cell r="G1996">
            <v>23567943</v>
          </cell>
        </row>
        <row r="1997">
          <cell r="B1997">
            <v>2009</v>
          </cell>
          <cell r="E1997" t="str">
            <v>LA</v>
          </cell>
          <cell r="F1997">
            <v>10105</v>
          </cell>
          <cell r="G1997">
            <v>32925079</v>
          </cell>
        </row>
        <row r="1998">
          <cell r="B1998">
            <v>2009</v>
          </cell>
          <cell r="E1998" t="str">
            <v>ME</v>
          </cell>
          <cell r="F1998">
            <v>4029</v>
          </cell>
          <cell r="G1998">
            <v>15035020</v>
          </cell>
        </row>
        <row r="1999">
          <cell r="B1999">
            <v>2009</v>
          </cell>
          <cell r="E1999" t="str">
            <v>MD</v>
          </cell>
          <cell r="F1999">
            <v>9856</v>
          </cell>
          <cell r="G1999">
            <v>42934035</v>
          </cell>
        </row>
        <row r="2000">
          <cell r="B2000">
            <v>2009</v>
          </cell>
          <cell r="E2000" t="str">
            <v>MA</v>
          </cell>
          <cell r="F2000">
            <v>9771</v>
          </cell>
          <cell r="G2000">
            <v>48160938</v>
          </cell>
        </row>
        <row r="2001">
          <cell r="B2001">
            <v>2009</v>
          </cell>
          <cell r="E2001" t="str">
            <v>MI</v>
          </cell>
          <cell r="F2001">
            <v>12203</v>
          </cell>
          <cell r="G2001">
            <v>52675824</v>
          </cell>
        </row>
        <row r="2002">
          <cell r="B2002">
            <v>2009</v>
          </cell>
          <cell r="E2002" t="str">
            <v>MN</v>
          </cell>
          <cell r="F2002">
            <v>12084</v>
          </cell>
          <cell r="G2002">
            <v>54848426</v>
          </cell>
        </row>
        <row r="2003">
          <cell r="B2003">
            <v>2009</v>
          </cell>
          <cell r="E2003" t="str">
            <v>MS</v>
          </cell>
          <cell r="F2003">
            <v>8236</v>
          </cell>
          <cell r="G2003">
            <v>21564803</v>
          </cell>
        </row>
        <row r="2004">
          <cell r="B2004">
            <v>2009</v>
          </cell>
          <cell r="E2004" t="str">
            <v>MO</v>
          </cell>
          <cell r="F2004">
            <v>13046</v>
          </cell>
          <cell r="G2004">
            <v>43269960</v>
          </cell>
        </row>
        <row r="2005">
          <cell r="B2005">
            <v>2009</v>
          </cell>
          <cell r="E2005" t="str">
            <v>MT</v>
          </cell>
          <cell r="F2005">
            <v>3432</v>
          </cell>
          <cell r="G2005">
            <v>13645497</v>
          </cell>
        </row>
        <row r="2006">
          <cell r="B2006">
            <v>2009</v>
          </cell>
          <cell r="E2006" t="str">
            <v>NE</v>
          </cell>
          <cell r="F2006">
            <v>5062</v>
          </cell>
          <cell r="G2006">
            <v>17065482</v>
          </cell>
        </row>
        <row r="2007">
          <cell r="B2007">
            <v>2009</v>
          </cell>
          <cell r="E2007" t="str">
            <v>NV</v>
          </cell>
          <cell r="F2007">
            <v>3100</v>
          </cell>
          <cell r="G2007">
            <v>15883734</v>
          </cell>
        </row>
        <row r="2008">
          <cell r="B2008">
            <v>2009</v>
          </cell>
          <cell r="E2008" t="str">
            <v>NH</v>
          </cell>
          <cell r="F2008">
            <v>3457</v>
          </cell>
          <cell r="G2008">
            <v>14239062</v>
          </cell>
        </row>
        <row r="2009">
          <cell r="B2009">
            <v>2009</v>
          </cell>
          <cell r="E2009" t="str">
            <v>NJ</v>
          </cell>
          <cell r="F2009">
            <v>17816</v>
          </cell>
          <cell r="G2009">
            <v>85646696</v>
          </cell>
        </row>
        <row r="2010">
          <cell r="B2010">
            <v>2009</v>
          </cell>
          <cell r="E2010" t="str">
            <v>NM</v>
          </cell>
          <cell r="F2010">
            <v>4526</v>
          </cell>
          <cell r="G2010">
            <v>15312569</v>
          </cell>
        </row>
        <row r="2011">
          <cell r="B2011">
            <v>2009</v>
          </cell>
          <cell r="E2011" t="str">
            <v>NY</v>
          </cell>
          <cell r="F2011">
            <v>42654</v>
          </cell>
          <cell r="G2011">
            <v>196491322</v>
          </cell>
        </row>
        <row r="2012">
          <cell r="B2012">
            <v>2009</v>
          </cell>
          <cell r="E2012" t="str">
            <v>NC</v>
          </cell>
          <cell r="F2012">
            <v>15092</v>
          </cell>
          <cell r="G2012">
            <v>48402142</v>
          </cell>
        </row>
        <row r="2013">
          <cell r="B2013">
            <v>2009</v>
          </cell>
          <cell r="E2013" t="str">
            <v>ND</v>
          </cell>
          <cell r="F2013">
            <v>2210</v>
          </cell>
          <cell r="G2013">
            <v>8182476</v>
          </cell>
        </row>
        <row r="2014">
          <cell r="B2014">
            <v>2009</v>
          </cell>
          <cell r="E2014" t="str">
            <v>OH</v>
          </cell>
          <cell r="F2014">
            <v>20205</v>
          </cell>
          <cell r="G2014">
            <v>80819071</v>
          </cell>
        </row>
        <row r="2015">
          <cell r="B2015">
            <v>2009</v>
          </cell>
          <cell r="E2015" t="str">
            <v>OK</v>
          </cell>
          <cell r="F2015">
            <v>8680</v>
          </cell>
          <cell r="G2015">
            <v>25190267</v>
          </cell>
        </row>
        <row r="2016">
          <cell r="B2016">
            <v>2009</v>
          </cell>
          <cell r="E2016" t="str">
            <v>OR</v>
          </cell>
          <cell r="F2016">
            <v>7749</v>
          </cell>
          <cell r="G2016">
            <v>34388985</v>
          </cell>
        </row>
        <row r="2017">
          <cell r="B2017">
            <v>2009</v>
          </cell>
          <cell r="E2017" t="str">
            <v>PA</v>
          </cell>
          <cell r="F2017">
            <v>25794</v>
          </cell>
          <cell r="G2017">
            <v>92819049</v>
          </cell>
        </row>
        <row r="2018">
          <cell r="B2018">
            <v>2009</v>
          </cell>
          <cell r="E2018" t="str">
            <v>RI</v>
          </cell>
          <cell r="F2018">
            <v>1589</v>
          </cell>
          <cell r="G2018">
            <v>7144050</v>
          </cell>
        </row>
        <row r="2019">
          <cell r="B2019">
            <v>2009</v>
          </cell>
          <cell r="E2019" t="str">
            <v>SC</v>
          </cell>
          <cell r="F2019">
            <v>7584</v>
          </cell>
          <cell r="G2019">
            <v>22947022</v>
          </cell>
        </row>
        <row r="2020">
          <cell r="B2020">
            <v>2009</v>
          </cell>
          <cell r="E2020" t="str">
            <v>SD</v>
          </cell>
          <cell r="F2020">
            <v>2709</v>
          </cell>
          <cell r="G2020">
            <v>8756885</v>
          </cell>
        </row>
        <row r="2021">
          <cell r="B2021">
            <v>2009</v>
          </cell>
          <cell r="E2021" t="str">
            <v>TN</v>
          </cell>
          <cell r="F2021">
            <v>11033</v>
          </cell>
          <cell r="G2021">
            <v>32087422</v>
          </cell>
        </row>
        <row r="2022">
          <cell r="B2022">
            <v>2009</v>
          </cell>
          <cell r="E2022" t="str">
            <v>TX</v>
          </cell>
          <cell r="F2022">
            <v>37314</v>
          </cell>
          <cell r="G2022">
            <v>127909067</v>
          </cell>
        </row>
        <row r="2023">
          <cell r="B2023">
            <v>2009</v>
          </cell>
          <cell r="E2023" t="str">
            <v>UT</v>
          </cell>
          <cell r="F2023">
            <v>3461</v>
          </cell>
          <cell r="G2023">
            <v>14069397</v>
          </cell>
        </row>
        <row r="2024">
          <cell r="B2024">
            <v>2009</v>
          </cell>
          <cell r="E2024" t="str">
            <v>VT</v>
          </cell>
          <cell r="F2024">
            <v>2201</v>
          </cell>
          <cell r="G2024">
            <v>8704723</v>
          </cell>
        </row>
        <row r="2025">
          <cell r="B2025">
            <v>2009</v>
          </cell>
          <cell r="E2025" t="str">
            <v>VA</v>
          </cell>
          <cell r="F2025">
            <v>13020</v>
          </cell>
          <cell r="G2025">
            <v>52337040</v>
          </cell>
        </row>
        <row r="2026">
          <cell r="B2026">
            <v>2009</v>
          </cell>
          <cell r="E2026" t="str">
            <v>WA</v>
          </cell>
          <cell r="F2026">
            <v>15327</v>
          </cell>
          <cell r="G2026">
            <v>79620096</v>
          </cell>
        </row>
        <row r="2027">
          <cell r="B2027">
            <v>2009</v>
          </cell>
          <cell r="E2027" t="str">
            <v>WV</v>
          </cell>
          <cell r="F2027">
            <v>5999</v>
          </cell>
          <cell r="G2027">
            <v>16869075</v>
          </cell>
        </row>
        <row r="2028">
          <cell r="B2028">
            <v>2009</v>
          </cell>
          <cell r="E2028" t="str">
            <v>WI</v>
          </cell>
          <cell r="F2028">
            <v>10519</v>
          </cell>
          <cell r="G2028">
            <v>43655501</v>
          </cell>
        </row>
        <row r="2029">
          <cell r="B2029">
            <v>2009</v>
          </cell>
          <cell r="E2029" t="str">
            <v>WY</v>
          </cell>
          <cell r="F2029">
            <v>2800</v>
          </cell>
          <cell r="G2029">
            <v>10691396</v>
          </cell>
        </row>
        <row r="2030">
          <cell r="B2030">
            <v>2010</v>
          </cell>
          <cell r="E2030" t="str">
            <v>US</v>
          </cell>
          <cell r="F2030">
            <v>525878</v>
          </cell>
          <cell r="G2030">
            <v>2144687383</v>
          </cell>
        </row>
        <row r="2031">
          <cell r="B2031">
            <v>2010</v>
          </cell>
          <cell r="E2031" t="str">
            <v>AL</v>
          </cell>
          <cell r="F2031">
            <v>11447</v>
          </cell>
          <cell r="G2031">
            <v>33508193</v>
          </cell>
        </row>
        <row r="2032">
          <cell r="B2032">
            <v>2010</v>
          </cell>
          <cell r="E2032" t="str">
            <v>AK</v>
          </cell>
          <cell r="F2032">
            <v>3721</v>
          </cell>
          <cell r="G2032">
            <v>20434791</v>
          </cell>
        </row>
        <row r="2033">
          <cell r="B2033">
            <v>2010</v>
          </cell>
          <cell r="E2033" t="str">
            <v>AZ</v>
          </cell>
          <cell r="F2033">
            <v>7263</v>
          </cell>
          <cell r="G2033">
            <v>30838026</v>
          </cell>
        </row>
        <row r="2034">
          <cell r="B2034">
            <v>2010</v>
          </cell>
          <cell r="E2034" t="str">
            <v>AR</v>
          </cell>
          <cell r="F2034">
            <v>7413</v>
          </cell>
          <cell r="G2034">
            <v>22131536</v>
          </cell>
        </row>
        <row r="2035">
          <cell r="B2035">
            <v>2010</v>
          </cell>
          <cell r="E2035" t="str">
            <v>CA</v>
          </cell>
          <cell r="F2035">
            <v>41780</v>
          </cell>
          <cell r="G2035">
            <v>248598363</v>
          </cell>
        </row>
        <row r="2036">
          <cell r="B2036">
            <v>2010</v>
          </cell>
          <cell r="E2036" t="str">
            <v>CO</v>
          </cell>
          <cell r="F2036">
            <v>8584</v>
          </cell>
          <cell r="G2036">
            <v>38024717</v>
          </cell>
        </row>
        <row r="2037">
          <cell r="B2037">
            <v>2010</v>
          </cell>
          <cell r="E2037" t="str">
            <v>CT</v>
          </cell>
          <cell r="F2037">
            <v>6427</v>
          </cell>
          <cell r="G2037">
            <v>34271477</v>
          </cell>
        </row>
        <row r="2038">
          <cell r="B2038">
            <v>2010</v>
          </cell>
          <cell r="E2038" t="str">
            <v>DE</v>
          </cell>
          <cell r="F2038">
            <v>2766</v>
          </cell>
          <cell r="G2038">
            <v>8514403</v>
          </cell>
        </row>
        <row r="2039">
          <cell r="B2039">
            <v>2010</v>
          </cell>
          <cell r="E2039" t="str">
            <v>DC</v>
          </cell>
          <cell r="F2039">
            <v>878</v>
          </cell>
          <cell r="G2039">
            <v>4639855</v>
          </cell>
        </row>
        <row r="2040">
          <cell r="B2040">
            <v>2010</v>
          </cell>
          <cell r="E2040" t="str">
            <v>FL</v>
          </cell>
          <cell r="F2040">
            <v>21375</v>
          </cell>
          <cell r="G2040">
            <v>81779681</v>
          </cell>
        </row>
        <row r="2041">
          <cell r="B2041">
            <v>2010</v>
          </cell>
          <cell r="E2041" t="str">
            <v>GA</v>
          </cell>
          <cell r="F2041">
            <v>13688</v>
          </cell>
          <cell r="G2041">
            <v>39975890</v>
          </cell>
        </row>
        <row r="2042">
          <cell r="B2042">
            <v>2010</v>
          </cell>
          <cell r="E2042" t="str">
            <v>HI</v>
          </cell>
          <cell r="F2042">
            <v>1919</v>
          </cell>
          <cell r="G2042">
            <v>7897266</v>
          </cell>
        </row>
        <row r="2043">
          <cell r="B2043">
            <v>2010</v>
          </cell>
          <cell r="E2043" t="str">
            <v>ID</v>
          </cell>
          <cell r="F2043">
            <v>3266</v>
          </cell>
          <cell r="G2043">
            <v>10689659</v>
          </cell>
        </row>
        <row r="2044">
          <cell r="B2044">
            <v>2010</v>
          </cell>
          <cell r="E2044" t="str">
            <v>IL</v>
          </cell>
          <cell r="F2044">
            <v>18630</v>
          </cell>
          <cell r="G2044">
            <v>92406035</v>
          </cell>
        </row>
        <row r="2045">
          <cell r="B2045">
            <v>2010</v>
          </cell>
          <cell r="E2045" t="str">
            <v>IN</v>
          </cell>
          <cell r="F2045">
            <v>9727</v>
          </cell>
          <cell r="G2045">
            <v>30747632</v>
          </cell>
        </row>
        <row r="2046">
          <cell r="B2046">
            <v>2010</v>
          </cell>
          <cell r="E2046" t="str">
            <v>IA</v>
          </cell>
          <cell r="F2046">
            <v>7965</v>
          </cell>
          <cell r="G2046">
            <v>32943590</v>
          </cell>
        </row>
        <row r="2047">
          <cell r="B2047">
            <v>2010</v>
          </cell>
          <cell r="E2047" t="str">
            <v>KS</v>
          </cell>
          <cell r="F2047">
            <v>8817</v>
          </cell>
          <cell r="G2047">
            <v>28041682</v>
          </cell>
        </row>
        <row r="2048">
          <cell r="B2048">
            <v>2010</v>
          </cell>
          <cell r="E2048" t="str">
            <v>KY</v>
          </cell>
          <cell r="F2048">
            <v>7470</v>
          </cell>
          <cell r="G2048">
            <v>23281977</v>
          </cell>
        </row>
        <row r="2049">
          <cell r="B2049">
            <v>2010</v>
          </cell>
          <cell r="E2049" t="str">
            <v>LA</v>
          </cell>
          <cell r="F2049">
            <v>10012</v>
          </cell>
          <cell r="G2049">
            <v>33505227</v>
          </cell>
        </row>
        <row r="2050">
          <cell r="B2050">
            <v>2010</v>
          </cell>
          <cell r="E2050" t="str">
            <v>ME</v>
          </cell>
          <cell r="F2050">
            <v>3749</v>
          </cell>
          <cell r="G2050">
            <v>13504217</v>
          </cell>
        </row>
        <row r="2051">
          <cell r="B2051">
            <v>2010</v>
          </cell>
          <cell r="E2051" t="str">
            <v>MD</v>
          </cell>
          <cell r="F2051">
            <v>10023</v>
          </cell>
          <cell r="G2051">
            <v>41849728</v>
          </cell>
        </row>
        <row r="2052">
          <cell r="B2052">
            <v>2010</v>
          </cell>
          <cell r="E2052" t="str">
            <v>MA</v>
          </cell>
          <cell r="F2052">
            <v>9427</v>
          </cell>
          <cell r="G2052">
            <v>45738989</v>
          </cell>
        </row>
        <row r="2053">
          <cell r="B2053">
            <v>2010</v>
          </cell>
          <cell r="E2053" t="str">
            <v>MI</v>
          </cell>
          <cell r="F2053">
            <v>11733</v>
          </cell>
          <cell r="G2053">
            <v>50744391</v>
          </cell>
        </row>
        <row r="2054">
          <cell r="B2054">
            <v>2010</v>
          </cell>
          <cell r="E2054" t="str">
            <v>MN</v>
          </cell>
          <cell r="F2054">
            <v>11985</v>
          </cell>
          <cell r="G2054">
            <v>54596253</v>
          </cell>
        </row>
        <row r="2055">
          <cell r="B2055">
            <v>2010</v>
          </cell>
          <cell r="E2055" t="str">
            <v>MS</v>
          </cell>
          <cell r="F2055">
            <v>8296</v>
          </cell>
          <cell r="G2055">
            <v>21590283</v>
          </cell>
        </row>
        <row r="2056">
          <cell r="B2056">
            <v>2010</v>
          </cell>
          <cell r="E2056" t="str">
            <v>MO</v>
          </cell>
          <cell r="F2056">
            <v>12706</v>
          </cell>
          <cell r="G2056">
            <v>42442827</v>
          </cell>
        </row>
        <row r="2057">
          <cell r="B2057">
            <v>2010</v>
          </cell>
          <cell r="E2057" t="str">
            <v>MT</v>
          </cell>
          <cell r="F2057">
            <v>3414</v>
          </cell>
          <cell r="G2057">
            <v>13511935</v>
          </cell>
        </row>
        <row r="2058">
          <cell r="B2058">
            <v>2010</v>
          </cell>
          <cell r="E2058" t="str">
            <v>NE</v>
          </cell>
          <cell r="F2058">
            <v>5133</v>
          </cell>
          <cell r="G2058">
            <v>17395725</v>
          </cell>
        </row>
        <row r="2059">
          <cell r="B2059">
            <v>2010</v>
          </cell>
          <cell r="E2059" t="str">
            <v>NV</v>
          </cell>
          <cell r="F2059">
            <v>3088</v>
          </cell>
          <cell r="G2059">
            <v>15442673</v>
          </cell>
        </row>
        <row r="2060">
          <cell r="B2060">
            <v>2010</v>
          </cell>
          <cell r="E2060" t="str">
            <v>NH</v>
          </cell>
          <cell r="F2060">
            <v>3595</v>
          </cell>
          <cell r="G2060">
            <v>14209766</v>
          </cell>
        </row>
        <row r="2061">
          <cell r="B2061">
            <v>2010</v>
          </cell>
          <cell r="E2061" t="str">
            <v>NJ</v>
          </cell>
          <cell r="F2061">
            <v>17080</v>
          </cell>
          <cell r="G2061">
            <v>85958668</v>
          </cell>
        </row>
        <row r="2062">
          <cell r="B2062">
            <v>2010</v>
          </cell>
          <cell r="E2062" t="str">
            <v>NM</v>
          </cell>
          <cell r="F2062">
            <v>4166</v>
          </cell>
          <cell r="G2062">
            <v>14183216</v>
          </cell>
        </row>
        <row r="2063">
          <cell r="B2063">
            <v>2010</v>
          </cell>
          <cell r="E2063" t="str">
            <v>NY</v>
          </cell>
          <cell r="F2063">
            <v>39772</v>
          </cell>
          <cell r="G2063">
            <v>190209988</v>
          </cell>
        </row>
        <row r="2064">
          <cell r="B2064">
            <v>2010</v>
          </cell>
          <cell r="E2064" t="str">
            <v>NC</v>
          </cell>
          <cell r="F2064">
            <v>14845</v>
          </cell>
          <cell r="G2064">
            <v>48780232</v>
          </cell>
        </row>
        <row r="2065">
          <cell r="B2065">
            <v>2010</v>
          </cell>
          <cell r="E2065" t="str">
            <v>ND</v>
          </cell>
          <cell r="F2065">
            <v>2189</v>
          </cell>
          <cell r="G2065">
            <v>8172025</v>
          </cell>
        </row>
        <row r="2066">
          <cell r="B2066">
            <v>2010</v>
          </cell>
          <cell r="E2066" t="str">
            <v>OH</v>
          </cell>
          <cell r="F2066">
            <v>19519</v>
          </cell>
          <cell r="G2066">
            <v>80233831</v>
          </cell>
        </row>
        <row r="2067">
          <cell r="B2067">
            <v>2010</v>
          </cell>
          <cell r="E2067" t="str">
            <v>OK</v>
          </cell>
          <cell r="F2067">
            <v>8635</v>
          </cell>
          <cell r="G2067">
            <v>25013378</v>
          </cell>
        </row>
        <row r="2068">
          <cell r="B2068">
            <v>2010</v>
          </cell>
          <cell r="E2068" t="str">
            <v>OR</v>
          </cell>
          <cell r="F2068">
            <v>7633</v>
          </cell>
          <cell r="G2068">
            <v>33792158</v>
          </cell>
        </row>
        <row r="2069">
          <cell r="B2069">
            <v>2010</v>
          </cell>
          <cell r="E2069" t="str">
            <v>PA</v>
          </cell>
          <cell r="F2069">
            <v>25723</v>
          </cell>
          <cell r="G2069">
            <v>94651807</v>
          </cell>
        </row>
        <row r="2070">
          <cell r="B2070">
            <v>2010</v>
          </cell>
          <cell r="E2070" t="str">
            <v>RI</v>
          </cell>
          <cell r="F2070">
            <v>1637</v>
          </cell>
          <cell r="G2070">
            <v>7075983</v>
          </cell>
        </row>
        <row r="2071">
          <cell r="B2071">
            <v>2010</v>
          </cell>
          <cell r="E2071" t="str">
            <v>SC</v>
          </cell>
          <cell r="F2071">
            <v>7395</v>
          </cell>
          <cell r="G2071">
            <v>22509670</v>
          </cell>
        </row>
        <row r="2072">
          <cell r="B2072">
            <v>2010</v>
          </cell>
          <cell r="E2072" t="str">
            <v>SD</v>
          </cell>
          <cell r="F2072">
            <v>2794</v>
          </cell>
          <cell r="G2072">
            <v>9353820</v>
          </cell>
        </row>
        <row r="2073">
          <cell r="B2073">
            <v>2010</v>
          </cell>
          <cell r="E2073" t="str">
            <v>TN</v>
          </cell>
          <cell r="F2073">
            <v>11056</v>
          </cell>
          <cell r="G2073">
            <v>32093521</v>
          </cell>
        </row>
        <row r="2074">
          <cell r="B2074">
            <v>2010</v>
          </cell>
          <cell r="E2074" t="str">
            <v>TX</v>
          </cell>
          <cell r="F2074">
            <v>37293</v>
          </cell>
          <cell r="G2074">
            <v>128308829</v>
          </cell>
        </row>
        <row r="2075">
          <cell r="B2075">
            <v>2010</v>
          </cell>
          <cell r="E2075" t="str">
            <v>UT</v>
          </cell>
          <cell r="F2075">
            <v>3544</v>
          </cell>
          <cell r="G2075">
            <v>13750422</v>
          </cell>
        </row>
        <row r="2076">
          <cell r="B2076">
            <v>2010</v>
          </cell>
          <cell r="E2076" t="str">
            <v>VT</v>
          </cell>
          <cell r="F2076">
            <v>2185</v>
          </cell>
          <cell r="G2076">
            <v>8673284</v>
          </cell>
        </row>
        <row r="2077">
          <cell r="B2077">
            <v>2010</v>
          </cell>
          <cell r="E2077" t="str">
            <v>VA</v>
          </cell>
          <cell r="F2077">
            <v>11810</v>
          </cell>
          <cell r="G2077">
            <v>47972049</v>
          </cell>
        </row>
        <row r="2078">
          <cell r="B2078">
            <v>2010</v>
          </cell>
          <cell r="E2078" t="str">
            <v>WA</v>
          </cell>
          <cell r="F2078">
            <v>13173</v>
          </cell>
          <cell r="G2078">
            <v>69439122</v>
          </cell>
        </row>
        <row r="2079">
          <cell r="B2079">
            <v>2010</v>
          </cell>
          <cell r="E2079" t="str">
            <v>WV</v>
          </cell>
          <cell r="F2079">
            <v>5983</v>
          </cell>
          <cell r="G2079">
            <v>17431024</v>
          </cell>
        </row>
        <row r="2080">
          <cell r="B2080">
            <v>2010</v>
          </cell>
          <cell r="E2080" t="str">
            <v>WI</v>
          </cell>
          <cell r="F2080">
            <v>10438</v>
          </cell>
          <cell r="G2080">
            <v>42859524</v>
          </cell>
        </row>
        <row r="2081">
          <cell r="B2081">
            <v>2010</v>
          </cell>
          <cell r="E2081" t="str">
            <v>WY</v>
          </cell>
          <cell r="F2081">
            <v>2711</v>
          </cell>
          <cell r="G2081">
            <v>10968045</v>
          </cell>
        </row>
        <row r="2082">
          <cell r="B2082">
            <v>2011</v>
          </cell>
          <cell r="E2082" t="str">
            <v>US</v>
          </cell>
          <cell r="F2082">
            <v>504782</v>
          </cell>
          <cell r="G2082">
            <v>2092188235</v>
          </cell>
        </row>
        <row r="2083">
          <cell r="B2083">
            <v>2011</v>
          </cell>
          <cell r="E2083" t="str">
            <v>AL</v>
          </cell>
          <cell r="F2083">
            <v>10976</v>
          </cell>
          <cell r="G2083">
            <v>34632079</v>
          </cell>
        </row>
        <row r="2084">
          <cell r="B2084">
            <v>2011</v>
          </cell>
          <cell r="E2084" t="str">
            <v>AK</v>
          </cell>
          <cell r="F2084">
            <v>3781</v>
          </cell>
          <cell r="G2084">
            <v>20867651</v>
          </cell>
        </row>
        <row r="2085">
          <cell r="B2085">
            <v>2011</v>
          </cell>
          <cell r="E2085" t="str">
            <v>AZ</v>
          </cell>
          <cell r="F2085">
            <v>6739</v>
          </cell>
          <cell r="G2085">
            <v>28504329</v>
          </cell>
        </row>
        <row r="2086">
          <cell r="B2086">
            <v>2011</v>
          </cell>
          <cell r="E2086" t="str">
            <v>AR</v>
          </cell>
          <cell r="F2086">
            <v>6957</v>
          </cell>
          <cell r="G2086">
            <v>21455306</v>
          </cell>
        </row>
        <row r="2087">
          <cell r="B2087">
            <v>2011</v>
          </cell>
          <cell r="E2087" t="str">
            <v>CA</v>
          </cell>
          <cell r="F2087">
            <v>40215</v>
          </cell>
          <cell r="G2087">
            <v>257259580</v>
          </cell>
        </row>
        <row r="2088">
          <cell r="B2088">
            <v>2011</v>
          </cell>
          <cell r="E2088" t="str">
            <v>CO</v>
          </cell>
          <cell r="F2088">
            <v>7746</v>
          </cell>
          <cell r="G2088">
            <v>33996563</v>
          </cell>
        </row>
        <row r="2089">
          <cell r="B2089">
            <v>2011</v>
          </cell>
          <cell r="E2089" t="str">
            <v>CT</v>
          </cell>
          <cell r="F2089">
            <v>6263</v>
          </cell>
          <cell r="G2089">
            <v>32951605</v>
          </cell>
        </row>
        <row r="2090">
          <cell r="B2090">
            <v>2011</v>
          </cell>
          <cell r="E2090" t="str">
            <v>DE</v>
          </cell>
          <cell r="F2090">
            <v>2043</v>
          </cell>
          <cell r="G2090">
            <v>6878675</v>
          </cell>
        </row>
        <row r="2091">
          <cell r="B2091">
            <v>2011</v>
          </cell>
          <cell r="E2091" t="str">
            <v>DC</v>
          </cell>
          <cell r="F2091">
            <v>873</v>
          </cell>
          <cell r="G2091">
            <v>4490311</v>
          </cell>
        </row>
        <row r="2092">
          <cell r="B2092">
            <v>2011</v>
          </cell>
          <cell r="E2092" t="str">
            <v>FL</v>
          </cell>
          <cell r="F2092">
            <v>20231</v>
          </cell>
          <cell r="G2092">
            <v>76615207</v>
          </cell>
        </row>
        <row r="2093">
          <cell r="B2093">
            <v>2011</v>
          </cell>
          <cell r="E2093" t="str">
            <v>GA</v>
          </cell>
          <cell r="F2093">
            <v>12785</v>
          </cell>
          <cell r="G2093">
            <v>38817624</v>
          </cell>
        </row>
        <row r="2094">
          <cell r="B2094">
            <v>2011</v>
          </cell>
          <cell r="E2094" t="str">
            <v>HI</v>
          </cell>
          <cell r="F2094">
            <v>1871</v>
          </cell>
          <cell r="G2094">
            <v>7446642</v>
          </cell>
        </row>
        <row r="2095">
          <cell r="B2095">
            <v>2011</v>
          </cell>
          <cell r="E2095" t="str">
            <v>ID</v>
          </cell>
          <cell r="F2095">
            <v>3204</v>
          </cell>
          <cell r="G2095">
            <v>11355564</v>
          </cell>
        </row>
        <row r="2096">
          <cell r="B2096">
            <v>2011</v>
          </cell>
          <cell r="E2096" t="str">
            <v>IL</v>
          </cell>
          <cell r="F2096">
            <v>19493</v>
          </cell>
          <cell r="G2096">
            <v>92539971</v>
          </cell>
        </row>
        <row r="2097">
          <cell r="B2097">
            <v>2011</v>
          </cell>
          <cell r="E2097" t="str">
            <v>IN</v>
          </cell>
          <cell r="F2097">
            <v>8830</v>
          </cell>
          <cell r="G2097">
            <v>28634360</v>
          </cell>
        </row>
        <row r="2098">
          <cell r="B2098">
            <v>2011</v>
          </cell>
          <cell r="E2098" t="str">
            <v>IA</v>
          </cell>
          <cell r="F2098">
            <v>7556</v>
          </cell>
          <cell r="G2098">
            <v>31108027</v>
          </cell>
        </row>
        <row r="2099">
          <cell r="B2099">
            <v>2011</v>
          </cell>
          <cell r="E2099" t="str">
            <v>KS</v>
          </cell>
          <cell r="F2099">
            <v>7802</v>
          </cell>
          <cell r="G2099">
            <v>26174338</v>
          </cell>
        </row>
        <row r="2100">
          <cell r="B2100">
            <v>2011</v>
          </cell>
          <cell r="E2100" t="str">
            <v>KY</v>
          </cell>
          <cell r="F2100">
            <v>7350</v>
          </cell>
          <cell r="G2100">
            <v>21777440</v>
          </cell>
        </row>
        <row r="2101">
          <cell r="B2101">
            <v>2011</v>
          </cell>
          <cell r="E2101" t="str">
            <v>LA</v>
          </cell>
          <cell r="F2101">
            <v>9513</v>
          </cell>
          <cell r="G2101">
            <v>32422749</v>
          </cell>
        </row>
        <row r="2102">
          <cell r="B2102">
            <v>2011</v>
          </cell>
          <cell r="E2102" t="str">
            <v>ME</v>
          </cell>
          <cell r="F2102">
            <v>3632</v>
          </cell>
          <cell r="G2102">
            <v>13729503</v>
          </cell>
        </row>
        <row r="2103">
          <cell r="B2103">
            <v>2011</v>
          </cell>
          <cell r="E2103" t="str">
            <v>MD</v>
          </cell>
          <cell r="F2103">
            <v>10126</v>
          </cell>
          <cell r="G2103">
            <v>40705368</v>
          </cell>
        </row>
        <row r="2104">
          <cell r="B2104">
            <v>2011</v>
          </cell>
          <cell r="E2104" t="str">
            <v>MA</v>
          </cell>
          <cell r="F2104">
            <v>8206</v>
          </cell>
          <cell r="G2104">
            <v>37143438</v>
          </cell>
        </row>
        <row r="2105">
          <cell r="B2105">
            <v>2011</v>
          </cell>
          <cell r="E2105" t="str">
            <v>MI</v>
          </cell>
          <cell r="F2105">
            <v>11066</v>
          </cell>
          <cell r="G2105">
            <v>48324279</v>
          </cell>
        </row>
        <row r="2106">
          <cell r="B2106">
            <v>2011</v>
          </cell>
          <cell r="E2106" t="str">
            <v>MN</v>
          </cell>
          <cell r="F2106">
            <v>12020</v>
          </cell>
          <cell r="G2106">
            <v>55792847</v>
          </cell>
        </row>
        <row r="2107">
          <cell r="B2107">
            <v>2011</v>
          </cell>
          <cell r="E2107" t="str">
            <v>MS</v>
          </cell>
          <cell r="F2107">
            <v>7972</v>
          </cell>
          <cell r="G2107">
            <v>20500694</v>
          </cell>
        </row>
        <row r="2108">
          <cell r="B2108">
            <v>2011</v>
          </cell>
          <cell r="E2108" t="str">
            <v>MO</v>
          </cell>
          <cell r="F2108">
            <v>12256</v>
          </cell>
          <cell r="G2108">
            <v>39766710</v>
          </cell>
        </row>
        <row r="2109">
          <cell r="B2109">
            <v>2011</v>
          </cell>
          <cell r="E2109" t="str">
            <v>MT</v>
          </cell>
          <cell r="F2109">
            <v>3364</v>
          </cell>
          <cell r="G2109">
            <v>13512172</v>
          </cell>
        </row>
        <row r="2110">
          <cell r="B2110">
            <v>2011</v>
          </cell>
          <cell r="E2110" t="str">
            <v>NE</v>
          </cell>
          <cell r="F2110">
            <v>4981</v>
          </cell>
          <cell r="G2110">
            <v>17197748</v>
          </cell>
        </row>
        <row r="2111">
          <cell r="B2111">
            <v>2011</v>
          </cell>
          <cell r="E2111" t="str">
            <v>NV</v>
          </cell>
          <cell r="F2111">
            <v>2916</v>
          </cell>
          <cell r="G2111">
            <v>14370113</v>
          </cell>
        </row>
        <row r="2112">
          <cell r="B2112">
            <v>2011</v>
          </cell>
          <cell r="E2112" t="str">
            <v>NH</v>
          </cell>
          <cell r="F2112">
            <v>3545</v>
          </cell>
          <cell r="G2112">
            <v>14617263</v>
          </cell>
        </row>
        <row r="2113">
          <cell r="B2113">
            <v>2011</v>
          </cell>
          <cell r="E2113" t="str">
            <v>NJ</v>
          </cell>
          <cell r="F2113">
            <v>15882</v>
          </cell>
          <cell r="G2113">
            <v>76579678</v>
          </cell>
        </row>
        <row r="2114">
          <cell r="B2114">
            <v>2011</v>
          </cell>
          <cell r="E2114" t="str">
            <v>NM</v>
          </cell>
          <cell r="F2114">
            <v>3990</v>
          </cell>
          <cell r="G2114">
            <v>13988824</v>
          </cell>
        </row>
        <row r="2115">
          <cell r="B2115">
            <v>2011</v>
          </cell>
          <cell r="E2115" t="str">
            <v>NY</v>
          </cell>
          <cell r="F2115">
            <v>37729</v>
          </cell>
          <cell r="G2115">
            <v>184112169</v>
          </cell>
        </row>
        <row r="2116">
          <cell r="B2116">
            <v>2011</v>
          </cell>
          <cell r="E2116" t="str">
            <v>NC</v>
          </cell>
          <cell r="F2116">
            <v>14953</v>
          </cell>
          <cell r="G2116">
            <v>49430291</v>
          </cell>
        </row>
        <row r="2117">
          <cell r="B2117">
            <v>2011</v>
          </cell>
          <cell r="E2117" t="str">
            <v>ND</v>
          </cell>
          <cell r="F2117">
            <v>2197</v>
          </cell>
          <cell r="G2117">
            <v>9048221</v>
          </cell>
        </row>
        <row r="2118">
          <cell r="B2118">
            <v>2011</v>
          </cell>
          <cell r="E2118" t="str">
            <v>OH</v>
          </cell>
          <cell r="F2118">
            <v>19339</v>
          </cell>
          <cell r="G2118">
            <v>78032365</v>
          </cell>
        </row>
        <row r="2119">
          <cell r="B2119">
            <v>2011</v>
          </cell>
          <cell r="E2119" t="str">
            <v>OK</v>
          </cell>
          <cell r="F2119">
            <v>8342</v>
          </cell>
          <cell r="G2119">
            <v>25381642</v>
          </cell>
        </row>
        <row r="2120">
          <cell r="B2120">
            <v>2011</v>
          </cell>
          <cell r="E2120" t="str">
            <v>OR</v>
          </cell>
          <cell r="F2120">
            <v>7187</v>
          </cell>
          <cell r="G2120">
            <v>33868682</v>
          </cell>
        </row>
        <row r="2121">
          <cell r="B2121">
            <v>2011</v>
          </cell>
          <cell r="E2121" t="str">
            <v>PA</v>
          </cell>
          <cell r="F2121">
            <v>25564</v>
          </cell>
          <cell r="G2121">
            <v>95631930</v>
          </cell>
        </row>
        <row r="2122">
          <cell r="B2122">
            <v>2011</v>
          </cell>
          <cell r="E2122" t="str">
            <v>RI</v>
          </cell>
          <cell r="F2122">
            <v>1762</v>
          </cell>
          <cell r="G2122">
            <v>7619732</v>
          </cell>
        </row>
        <row r="2123">
          <cell r="B2123">
            <v>2011</v>
          </cell>
          <cell r="E2123" t="str">
            <v>SC</v>
          </cell>
          <cell r="F2123">
            <v>7204</v>
          </cell>
          <cell r="G2123">
            <v>21921991</v>
          </cell>
        </row>
        <row r="2124">
          <cell r="B2124">
            <v>2011</v>
          </cell>
          <cell r="E2124" t="str">
            <v>SD</v>
          </cell>
          <cell r="F2124">
            <v>2663</v>
          </cell>
          <cell r="G2124">
            <v>8993373</v>
          </cell>
        </row>
        <row r="2125">
          <cell r="B2125">
            <v>2011</v>
          </cell>
          <cell r="E2125" t="str">
            <v>TN</v>
          </cell>
          <cell r="F2125">
            <v>10196</v>
          </cell>
          <cell r="G2125">
            <v>29792608</v>
          </cell>
        </row>
        <row r="2126">
          <cell r="B2126">
            <v>2011</v>
          </cell>
          <cell r="E2126" t="str">
            <v>TX</v>
          </cell>
          <cell r="F2126">
            <v>33822</v>
          </cell>
          <cell r="G2126">
            <v>121562267</v>
          </cell>
        </row>
        <row r="2127">
          <cell r="B2127">
            <v>2011</v>
          </cell>
          <cell r="E2127" t="str">
            <v>UT</v>
          </cell>
          <cell r="F2127">
            <v>3677</v>
          </cell>
          <cell r="G2127">
            <v>13658983</v>
          </cell>
        </row>
        <row r="2128">
          <cell r="B2128">
            <v>2011</v>
          </cell>
          <cell r="E2128" t="str">
            <v>VT</v>
          </cell>
          <cell r="F2128">
            <v>2189</v>
          </cell>
          <cell r="G2128">
            <v>9290214</v>
          </cell>
        </row>
        <row r="2129">
          <cell r="B2129">
            <v>2011</v>
          </cell>
          <cell r="E2129" t="str">
            <v>VA</v>
          </cell>
          <cell r="F2129">
            <v>10677</v>
          </cell>
          <cell r="G2129">
            <v>43061198</v>
          </cell>
        </row>
        <row r="2130">
          <cell r="B2130">
            <v>2011</v>
          </cell>
          <cell r="E2130" t="str">
            <v>WA</v>
          </cell>
          <cell r="F2130">
            <v>14283</v>
          </cell>
          <cell r="G2130">
            <v>74625391</v>
          </cell>
        </row>
        <row r="2131">
          <cell r="B2131">
            <v>2011</v>
          </cell>
          <cell r="E2131" t="str">
            <v>WV</v>
          </cell>
          <cell r="F2131">
            <v>6001</v>
          </cell>
          <cell r="G2131">
            <v>17720864</v>
          </cell>
        </row>
        <row r="2132">
          <cell r="B2132">
            <v>2011</v>
          </cell>
          <cell r="E2132" t="str">
            <v>WI</v>
          </cell>
          <cell r="F2132">
            <v>10193</v>
          </cell>
          <cell r="G2132">
            <v>43719250</v>
          </cell>
        </row>
        <row r="2133">
          <cell r="B2133">
            <v>2011</v>
          </cell>
          <cell r="E2133" t="str">
            <v>WY</v>
          </cell>
          <cell r="F2133">
            <v>2620</v>
          </cell>
          <cell r="G2133">
            <v>10560406</v>
          </cell>
        </row>
        <row r="2134">
          <cell r="B2134">
            <v>2012</v>
          </cell>
          <cell r="E2134" t="str">
            <v>US</v>
          </cell>
          <cell r="F2134">
            <v>502709</v>
          </cell>
          <cell r="G2134">
            <v>2118782245</v>
          </cell>
        </row>
        <row r="2135">
          <cell r="B2135">
            <v>2012</v>
          </cell>
          <cell r="E2135" t="str">
            <v>AL</v>
          </cell>
          <cell r="F2135">
            <v>10729</v>
          </cell>
          <cell r="G2135">
            <v>33616582</v>
          </cell>
        </row>
        <row r="2136">
          <cell r="B2136">
            <v>2012</v>
          </cell>
          <cell r="E2136" t="str">
            <v>AK</v>
          </cell>
          <cell r="F2136">
            <v>4064</v>
          </cell>
          <cell r="G2136">
            <v>23157870</v>
          </cell>
        </row>
        <row r="2137">
          <cell r="B2137">
            <v>2012</v>
          </cell>
          <cell r="E2137" t="str">
            <v>AZ</v>
          </cell>
          <cell r="F2137">
            <v>6914</v>
          </cell>
          <cell r="G2137">
            <v>28889798</v>
          </cell>
        </row>
        <row r="2138">
          <cell r="B2138">
            <v>2012</v>
          </cell>
          <cell r="E2138" t="str">
            <v>AR</v>
          </cell>
          <cell r="F2138">
            <v>7088</v>
          </cell>
          <cell r="G2138">
            <v>22215289</v>
          </cell>
        </row>
        <row r="2139">
          <cell r="B2139">
            <v>2012</v>
          </cell>
          <cell r="E2139" t="str">
            <v>CA</v>
          </cell>
          <cell r="F2139">
            <v>42388</v>
          </cell>
          <cell r="G2139">
            <v>281477047</v>
          </cell>
        </row>
        <row r="2140">
          <cell r="B2140">
            <v>2012</v>
          </cell>
          <cell r="E2140" t="str">
            <v>CO</v>
          </cell>
          <cell r="F2140">
            <v>8173</v>
          </cell>
          <cell r="G2140">
            <v>36814926</v>
          </cell>
        </row>
        <row r="2141">
          <cell r="B2141">
            <v>2012</v>
          </cell>
          <cell r="E2141" t="str">
            <v>CT</v>
          </cell>
          <cell r="F2141">
            <v>6318</v>
          </cell>
          <cell r="G2141">
            <v>30018063</v>
          </cell>
        </row>
        <row r="2142">
          <cell r="B2142">
            <v>2012</v>
          </cell>
          <cell r="E2142" t="str">
            <v>DE</v>
          </cell>
          <cell r="F2142">
            <v>1971</v>
          </cell>
          <cell r="G2142">
            <v>6716249</v>
          </cell>
        </row>
        <row r="2143">
          <cell r="B2143">
            <v>2012</v>
          </cell>
          <cell r="E2143" t="str">
            <v>DC</v>
          </cell>
          <cell r="F2143">
            <v>863</v>
          </cell>
          <cell r="G2143">
            <v>4316447</v>
          </cell>
        </row>
        <row r="2144">
          <cell r="B2144">
            <v>2012</v>
          </cell>
          <cell r="E2144" t="str">
            <v>FL</v>
          </cell>
          <cell r="F2144">
            <v>19378</v>
          </cell>
          <cell r="G2144">
            <v>72301387</v>
          </cell>
        </row>
        <row r="2145">
          <cell r="B2145">
            <v>2012</v>
          </cell>
          <cell r="E2145" t="str">
            <v>GA</v>
          </cell>
          <cell r="F2145">
            <v>13003</v>
          </cell>
          <cell r="G2145">
            <v>39416529</v>
          </cell>
        </row>
        <row r="2146">
          <cell r="B2146">
            <v>2012</v>
          </cell>
          <cell r="E2146" t="str">
            <v>HI</v>
          </cell>
          <cell r="F2146">
            <v>1803</v>
          </cell>
          <cell r="G2146">
            <v>7346790</v>
          </cell>
        </row>
        <row r="2147">
          <cell r="B2147">
            <v>2012</v>
          </cell>
          <cell r="E2147" t="str">
            <v>ID</v>
          </cell>
          <cell r="F2147">
            <v>3328</v>
          </cell>
          <cell r="G2147">
            <v>11842041</v>
          </cell>
        </row>
        <row r="2148">
          <cell r="B2148">
            <v>2012</v>
          </cell>
          <cell r="E2148" t="str">
            <v>IL</v>
          </cell>
          <cell r="F2148">
            <v>16746</v>
          </cell>
          <cell r="G2148">
            <v>82887487</v>
          </cell>
        </row>
        <row r="2149">
          <cell r="B2149">
            <v>2012</v>
          </cell>
          <cell r="E2149" t="str">
            <v>IN</v>
          </cell>
          <cell r="F2149">
            <v>9322</v>
          </cell>
          <cell r="G2149">
            <v>30602733</v>
          </cell>
        </row>
        <row r="2150">
          <cell r="B2150">
            <v>2012</v>
          </cell>
          <cell r="E2150" t="str">
            <v>IA</v>
          </cell>
          <cell r="F2150">
            <v>7706</v>
          </cell>
          <cell r="G2150">
            <v>32824331</v>
          </cell>
        </row>
        <row r="2151">
          <cell r="B2151">
            <v>2012</v>
          </cell>
          <cell r="E2151" t="str">
            <v>KS</v>
          </cell>
          <cell r="F2151">
            <v>8027</v>
          </cell>
          <cell r="G2151">
            <v>26605509</v>
          </cell>
        </row>
        <row r="2152">
          <cell r="B2152">
            <v>2012</v>
          </cell>
          <cell r="E2152" t="str">
            <v>KY</v>
          </cell>
          <cell r="F2152">
            <v>7608</v>
          </cell>
          <cell r="G2152">
            <v>23892458</v>
          </cell>
        </row>
        <row r="2153">
          <cell r="B2153">
            <v>2012</v>
          </cell>
          <cell r="E2153" t="str">
            <v>LA</v>
          </cell>
          <cell r="F2153">
            <v>10127</v>
          </cell>
          <cell r="G2153">
            <v>33859487</v>
          </cell>
        </row>
        <row r="2154">
          <cell r="B2154">
            <v>2012</v>
          </cell>
          <cell r="E2154" t="str">
            <v>ME</v>
          </cell>
          <cell r="F2154">
            <v>3804</v>
          </cell>
          <cell r="G2154">
            <v>13679171</v>
          </cell>
        </row>
        <row r="2155">
          <cell r="B2155">
            <v>2012</v>
          </cell>
          <cell r="E2155" t="str">
            <v>MD</v>
          </cell>
          <cell r="F2155">
            <v>9595</v>
          </cell>
          <cell r="G2155">
            <v>39976980</v>
          </cell>
        </row>
        <row r="2156">
          <cell r="B2156">
            <v>2012</v>
          </cell>
          <cell r="E2156" t="str">
            <v>MA</v>
          </cell>
          <cell r="F2156">
            <v>8890</v>
          </cell>
          <cell r="G2156">
            <v>43054230</v>
          </cell>
        </row>
        <row r="2157">
          <cell r="B2157">
            <v>2012</v>
          </cell>
          <cell r="E2157" t="str">
            <v>MI</v>
          </cell>
          <cell r="F2157">
            <v>11315</v>
          </cell>
          <cell r="G2157">
            <v>47964937</v>
          </cell>
        </row>
        <row r="2158">
          <cell r="B2158">
            <v>2012</v>
          </cell>
          <cell r="E2158" t="str">
            <v>MN</v>
          </cell>
          <cell r="F2158">
            <v>11611</v>
          </cell>
          <cell r="G2158">
            <v>54061471</v>
          </cell>
        </row>
        <row r="2159">
          <cell r="B2159">
            <v>2012</v>
          </cell>
          <cell r="E2159" t="str">
            <v>MS</v>
          </cell>
          <cell r="F2159">
            <v>8056</v>
          </cell>
          <cell r="G2159">
            <v>21001305</v>
          </cell>
        </row>
        <row r="2160">
          <cell r="B2160">
            <v>2012</v>
          </cell>
          <cell r="E2160" t="str">
            <v>MO</v>
          </cell>
          <cell r="F2160">
            <v>12011</v>
          </cell>
          <cell r="G2160">
            <v>37540541</v>
          </cell>
        </row>
        <row r="2161">
          <cell r="B2161">
            <v>2012</v>
          </cell>
          <cell r="E2161" t="str">
            <v>MT</v>
          </cell>
          <cell r="F2161">
            <v>3403</v>
          </cell>
          <cell r="G2161">
            <v>13660465</v>
          </cell>
        </row>
        <row r="2162">
          <cell r="B2162">
            <v>2012</v>
          </cell>
          <cell r="E2162" t="str">
            <v>NE</v>
          </cell>
          <cell r="F2162">
            <v>5198</v>
          </cell>
          <cell r="G2162">
            <v>18402712</v>
          </cell>
        </row>
        <row r="2163">
          <cell r="B2163">
            <v>2012</v>
          </cell>
          <cell r="E2163" t="str">
            <v>NV</v>
          </cell>
          <cell r="F2163">
            <v>2794</v>
          </cell>
          <cell r="G2163">
            <v>13695376</v>
          </cell>
        </row>
        <row r="2164">
          <cell r="B2164">
            <v>2012</v>
          </cell>
          <cell r="E2164" t="str">
            <v>NH</v>
          </cell>
          <cell r="F2164">
            <v>3298</v>
          </cell>
          <cell r="G2164">
            <v>12896953</v>
          </cell>
        </row>
        <row r="2165">
          <cell r="B2165">
            <v>2012</v>
          </cell>
          <cell r="E2165" t="str">
            <v>NJ</v>
          </cell>
          <cell r="F2165">
            <v>14422</v>
          </cell>
          <cell r="G2165">
            <v>70308561</v>
          </cell>
        </row>
        <row r="2166">
          <cell r="B2166">
            <v>2012</v>
          </cell>
          <cell r="E2166" t="str">
            <v>NM</v>
          </cell>
          <cell r="F2166">
            <v>4003</v>
          </cell>
          <cell r="G2166">
            <v>14065375</v>
          </cell>
        </row>
        <row r="2167">
          <cell r="B2167">
            <v>2012</v>
          </cell>
          <cell r="E2167" t="str">
            <v>NY</v>
          </cell>
          <cell r="F2167">
            <v>36568</v>
          </cell>
          <cell r="G2167">
            <v>177958371</v>
          </cell>
        </row>
        <row r="2168">
          <cell r="B2168">
            <v>2012</v>
          </cell>
          <cell r="E2168" t="str">
            <v>NC</v>
          </cell>
          <cell r="F2168">
            <v>15110</v>
          </cell>
          <cell r="G2168">
            <v>53651451</v>
          </cell>
        </row>
        <row r="2169">
          <cell r="B2169">
            <v>2012</v>
          </cell>
          <cell r="E2169" t="str">
            <v>ND</v>
          </cell>
          <cell r="F2169">
            <v>2280</v>
          </cell>
          <cell r="G2169">
            <v>9142443</v>
          </cell>
        </row>
        <row r="2170">
          <cell r="B2170">
            <v>2012</v>
          </cell>
          <cell r="E2170" t="str">
            <v>OH</v>
          </cell>
          <cell r="F2170">
            <v>19631</v>
          </cell>
          <cell r="G2170">
            <v>86548513</v>
          </cell>
        </row>
        <row r="2171">
          <cell r="B2171">
            <v>2012</v>
          </cell>
          <cell r="E2171" t="str">
            <v>OK</v>
          </cell>
          <cell r="F2171">
            <v>8186</v>
          </cell>
          <cell r="G2171">
            <v>25068592</v>
          </cell>
        </row>
        <row r="2172">
          <cell r="B2172">
            <v>2012</v>
          </cell>
          <cell r="E2172" t="str">
            <v>OR</v>
          </cell>
          <cell r="F2172">
            <v>7102</v>
          </cell>
          <cell r="G2172">
            <v>33482837</v>
          </cell>
        </row>
        <row r="2173">
          <cell r="B2173">
            <v>2012</v>
          </cell>
          <cell r="E2173" t="str">
            <v>PA</v>
          </cell>
          <cell r="F2173">
            <v>24723</v>
          </cell>
          <cell r="G2173">
            <v>98827086</v>
          </cell>
        </row>
        <row r="2174">
          <cell r="B2174">
            <v>2012</v>
          </cell>
          <cell r="E2174" t="str">
            <v>RI</v>
          </cell>
          <cell r="F2174">
            <v>1597</v>
          </cell>
          <cell r="G2174">
            <v>7392698</v>
          </cell>
        </row>
        <row r="2175">
          <cell r="B2175">
            <v>2012</v>
          </cell>
          <cell r="E2175" t="str">
            <v>SC</v>
          </cell>
          <cell r="F2175">
            <v>7095</v>
          </cell>
          <cell r="G2175">
            <v>21852395</v>
          </cell>
        </row>
        <row r="2176">
          <cell r="B2176">
            <v>2012</v>
          </cell>
          <cell r="E2176" t="str">
            <v>SD</v>
          </cell>
          <cell r="F2176">
            <v>2420</v>
          </cell>
          <cell r="G2176">
            <v>8170763</v>
          </cell>
        </row>
        <row r="2177">
          <cell r="B2177">
            <v>2012</v>
          </cell>
          <cell r="E2177" t="str">
            <v>TN</v>
          </cell>
          <cell r="F2177">
            <v>10562</v>
          </cell>
          <cell r="G2177">
            <v>31751542</v>
          </cell>
        </row>
        <row r="2178">
          <cell r="B2178">
            <v>2012</v>
          </cell>
          <cell r="E2178" t="str">
            <v>TX</v>
          </cell>
          <cell r="F2178">
            <v>33294</v>
          </cell>
          <cell r="G2178">
            <v>120363482</v>
          </cell>
        </row>
        <row r="2179">
          <cell r="B2179">
            <v>2012</v>
          </cell>
          <cell r="E2179" t="str">
            <v>UT</v>
          </cell>
          <cell r="F2179">
            <v>3187</v>
          </cell>
          <cell r="G2179">
            <v>12683878</v>
          </cell>
        </row>
        <row r="2180">
          <cell r="B2180">
            <v>2012</v>
          </cell>
          <cell r="E2180" t="str">
            <v>VT</v>
          </cell>
          <cell r="F2180">
            <v>2484</v>
          </cell>
          <cell r="G2180">
            <v>9346078</v>
          </cell>
        </row>
        <row r="2181">
          <cell r="B2181">
            <v>2012</v>
          </cell>
          <cell r="E2181" t="str">
            <v>VA</v>
          </cell>
          <cell r="F2181">
            <v>11104</v>
          </cell>
          <cell r="G2181">
            <v>47240020</v>
          </cell>
        </row>
        <row r="2182">
          <cell r="B2182">
            <v>2012</v>
          </cell>
          <cell r="E2182" t="str">
            <v>WA</v>
          </cell>
          <cell r="F2182">
            <v>14033</v>
          </cell>
          <cell r="G2182">
            <v>71919108</v>
          </cell>
        </row>
        <row r="2183">
          <cell r="B2183">
            <v>2012</v>
          </cell>
          <cell r="E2183" t="str">
            <v>WV</v>
          </cell>
          <cell r="F2183">
            <v>6094</v>
          </cell>
          <cell r="G2183">
            <v>18638640</v>
          </cell>
        </row>
        <row r="2184">
          <cell r="B2184">
            <v>2012</v>
          </cell>
          <cell r="E2184" t="str">
            <v>WI</v>
          </cell>
          <cell r="F2184">
            <v>10626</v>
          </cell>
          <cell r="G2184">
            <v>45247124</v>
          </cell>
        </row>
        <row r="2185">
          <cell r="B2185">
            <v>2012</v>
          </cell>
          <cell r="E2185" t="str">
            <v>WY</v>
          </cell>
          <cell r="F2185">
            <v>2657</v>
          </cell>
          <cell r="G2185">
            <v>10388124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2-12_expend_transport"/>
    </sheetNames>
    <sheetDataSet>
      <sheetData sheetId="0">
        <row r="2">
          <cell r="A2">
            <v>1972</v>
          </cell>
          <cell r="C2" t="str">
            <v>AL</v>
          </cell>
          <cell r="Y2">
            <v>462855008</v>
          </cell>
          <cell r="Z2">
            <v>0</v>
          </cell>
          <cell r="AD2">
            <v>109869000</v>
          </cell>
        </row>
        <row r="3">
          <cell r="A3">
            <v>1972</v>
          </cell>
          <cell r="C3" t="str">
            <v>AK</v>
          </cell>
          <cell r="Y3">
            <v>227084992</v>
          </cell>
          <cell r="Z3">
            <v>0</v>
          </cell>
          <cell r="AD3">
            <v>26675000</v>
          </cell>
        </row>
        <row r="4">
          <cell r="A4">
            <v>1972</v>
          </cell>
          <cell r="C4" t="str">
            <v>AZ</v>
          </cell>
          <cell r="Y4">
            <v>309750016</v>
          </cell>
          <cell r="Z4">
            <v>0</v>
          </cell>
          <cell r="AD4">
            <v>61192000</v>
          </cell>
        </row>
        <row r="5">
          <cell r="A5">
            <v>1972</v>
          </cell>
          <cell r="C5" t="str">
            <v>AR</v>
          </cell>
          <cell r="Y5">
            <v>260870000</v>
          </cell>
          <cell r="Z5">
            <v>492000</v>
          </cell>
          <cell r="AD5">
            <v>57112000</v>
          </cell>
        </row>
        <row r="6">
          <cell r="A6">
            <v>1972</v>
          </cell>
          <cell r="C6" t="str">
            <v>CA</v>
          </cell>
          <cell r="Y6">
            <v>2389686016</v>
          </cell>
          <cell r="Z6">
            <v>42199000</v>
          </cell>
          <cell r="AD6">
            <v>521655008</v>
          </cell>
        </row>
        <row r="7">
          <cell r="A7">
            <v>1972</v>
          </cell>
          <cell r="C7" t="str">
            <v>CO</v>
          </cell>
          <cell r="Y7">
            <v>382641984</v>
          </cell>
          <cell r="Z7">
            <v>0</v>
          </cell>
          <cell r="AD7">
            <v>76252000</v>
          </cell>
        </row>
        <row r="8">
          <cell r="A8">
            <v>1972</v>
          </cell>
          <cell r="C8" t="str">
            <v>CT</v>
          </cell>
          <cell r="Y8">
            <v>395123008</v>
          </cell>
          <cell r="Z8">
            <v>39707000</v>
          </cell>
          <cell r="AD8">
            <v>109768000</v>
          </cell>
        </row>
        <row r="9">
          <cell r="A9">
            <v>1972</v>
          </cell>
          <cell r="C9" t="str">
            <v>DE</v>
          </cell>
          <cell r="Y9">
            <v>121564000</v>
          </cell>
          <cell r="Z9">
            <v>6190000</v>
          </cell>
          <cell r="AD9">
            <v>36133000</v>
          </cell>
        </row>
        <row r="10">
          <cell r="A10">
            <v>1972</v>
          </cell>
          <cell r="C10" t="str">
            <v>DC</v>
          </cell>
          <cell r="Y10">
            <v>111500000</v>
          </cell>
          <cell r="Z10">
            <v>0</v>
          </cell>
          <cell r="AD10">
            <v>21415000</v>
          </cell>
        </row>
        <row r="11">
          <cell r="A11">
            <v>1972</v>
          </cell>
          <cell r="C11" t="str">
            <v>FL</v>
          </cell>
          <cell r="Y11">
            <v>954398016</v>
          </cell>
          <cell r="Z11">
            <v>47679000</v>
          </cell>
          <cell r="AD11">
            <v>153047008</v>
          </cell>
        </row>
        <row r="12">
          <cell r="A12">
            <v>1972</v>
          </cell>
          <cell r="C12" t="str">
            <v>GA</v>
          </cell>
          <cell r="Y12">
            <v>560584000</v>
          </cell>
          <cell r="Z12">
            <v>0</v>
          </cell>
          <cell r="AD12">
            <v>115506000</v>
          </cell>
        </row>
        <row r="13">
          <cell r="A13">
            <v>1972</v>
          </cell>
          <cell r="C13" t="str">
            <v>HI</v>
          </cell>
          <cell r="Y13">
            <v>134530000</v>
          </cell>
          <cell r="Z13">
            <v>0</v>
          </cell>
          <cell r="AD13">
            <v>21382000</v>
          </cell>
        </row>
        <row r="14">
          <cell r="A14">
            <v>1972</v>
          </cell>
          <cell r="C14" t="str">
            <v>ID</v>
          </cell>
          <cell r="Y14">
            <v>141740000</v>
          </cell>
          <cell r="Z14">
            <v>0</v>
          </cell>
          <cell r="AD14">
            <v>31181000</v>
          </cell>
        </row>
        <row r="15">
          <cell r="A15">
            <v>1972</v>
          </cell>
          <cell r="C15" t="str">
            <v>IL</v>
          </cell>
          <cell r="Y15">
            <v>1752536960</v>
          </cell>
          <cell r="Z15">
            <v>60364000</v>
          </cell>
          <cell r="AD15">
            <v>360430016</v>
          </cell>
        </row>
        <row r="16">
          <cell r="A16">
            <v>1972</v>
          </cell>
          <cell r="C16" t="str">
            <v>IN</v>
          </cell>
          <cell r="Y16">
            <v>663262976</v>
          </cell>
          <cell r="Z16">
            <v>23060000</v>
          </cell>
          <cell r="AD16">
            <v>141107008</v>
          </cell>
        </row>
        <row r="17">
          <cell r="A17">
            <v>1972</v>
          </cell>
          <cell r="C17" t="str">
            <v>IA</v>
          </cell>
          <cell r="Y17">
            <v>622929984</v>
          </cell>
          <cell r="Z17">
            <v>0</v>
          </cell>
          <cell r="AD17">
            <v>154630000</v>
          </cell>
        </row>
        <row r="18">
          <cell r="A18">
            <v>1972</v>
          </cell>
          <cell r="C18" t="str">
            <v>KS</v>
          </cell>
          <cell r="Y18">
            <v>403604000</v>
          </cell>
          <cell r="Z18">
            <v>16638000</v>
          </cell>
          <cell r="AD18">
            <v>101086000</v>
          </cell>
        </row>
        <row r="19">
          <cell r="A19">
            <v>1972</v>
          </cell>
          <cell r="C19" t="str">
            <v>KY</v>
          </cell>
          <cell r="Y19">
            <v>701510016</v>
          </cell>
          <cell r="Z19">
            <v>17611000</v>
          </cell>
          <cell r="AD19">
            <v>119944000</v>
          </cell>
        </row>
        <row r="20">
          <cell r="A20">
            <v>1972</v>
          </cell>
          <cell r="C20" t="str">
            <v>LA</v>
          </cell>
          <cell r="Y20">
            <v>600611968</v>
          </cell>
          <cell r="Z20">
            <v>617000</v>
          </cell>
          <cell r="AD20">
            <v>128051000</v>
          </cell>
        </row>
        <row r="21">
          <cell r="A21">
            <v>1972</v>
          </cell>
          <cell r="C21" t="str">
            <v>ME</v>
          </cell>
          <cell r="Y21">
            <v>201147008</v>
          </cell>
          <cell r="Z21">
            <v>12680000</v>
          </cell>
          <cell r="AD21">
            <v>59852000</v>
          </cell>
        </row>
        <row r="22">
          <cell r="A22">
            <v>1972</v>
          </cell>
          <cell r="C22" t="str">
            <v>MD</v>
          </cell>
          <cell r="Y22">
            <v>552140032</v>
          </cell>
          <cell r="Z22">
            <v>37118000</v>
          </cell>
          <cell r="AD22">
            <v>99293000</v>
          </cell>
        </row>
        <row r="23">
          <cell r="A23">
            <v>1972</v>
          </cell>
          <cell r="C23" t="str">
            <v>MA</v>
          </cell>
          <cell r="Y23">
            <v>533196992</v>
          </cell>
          <cell r="Z23">
            <v>51273000</v>
          </cell>
          <cell r="AD23">
            <v>215751008</v>
          </cell>
        </row>
        <row r="24">
          <cell r="A24">
            <v>1972</v>
          </cell>
          <cell r="C24" t="str">
            <v>MI</v>
          </cell>
          <cell r="Y24">
            <v>1116132992</v>
          </cell>
          <cell r="Z24">
            <v>9022000</v>
          </cell>
          <cell r="AD24">
            <v>221772992</v>
          </cell>
        </row>
        <row r="25">
          <cell r="A25">
            <v>1972</v>
          </cell>
          <cell r="C25" t="str">
            <v>MN</v>
          </cell>
          <cell r="Y25">
            <v>676094976</v>
          </cell>
          <cell r="Z25">
            <v>0</v>
          </cell>
          <cell r="AD25">
            <v>217255008</v>
          </cell>
        </row>
        <row r="26">
          <cell r="A26">
            <v>1972</v>
          </cell>
          <cell r="C26" t="str">
            <v>MS</v>
          </cell>
          <cell r="Y26">
            <v>388832992</v>
          </cell>
          <cell r="Z26">
            <v>0</v>
          </cell>
          <cell r="AD26">
            <v>95048000</v>
          </cell>
        </row>
        <row r="27">
          <cell r="A27">
            <v>1972</v>
          </cell>
          <cell r="C27" t="str">
            <v>MO</v>
          </cell>
          <cell r="Y27">
            <v>648630016</v>
          </cell>
          <cell r="Z27">
            <v>2077000</v>
          </cell>
          <cell r="AD27">
            <v>147879008</v>
          </cell>
        </row>
        <row r="28">
          <cell r="A28">
            <v>1972</v>
          </cell>
          <cell r="C28" t="str">
            <v>MT</v>
          </cell>
          <cell r="Y28">
            <v>240160000</v>
          </cell>
          <cell r="Z28">
            <v>0</v>
          </cell>
          <cell r="AD28">
            <v>31747000</v>
          </cell>
        </row>
        <row r="29">
          <cell r="A29">
            <v>1972</v>
          </cell>
          <cell r="C29" t="str">
            <v>NE</v>
          </cell>
          <cell r="Y29">
            <v>281113984</v>
          </cell>
          <cell r="Z29">
            <v>0</v>
          </cell>
          <cell r="AD29">
            <v>67868000</v>
          </cell>
        </row>
        <row r="30">
          <cell r="A30">
            <v>1972</v>
          </cell>
          <cell r="C30" t="str">
            <v>NV</v>
          </cell>
          <cell r="Y30">
            <v>115071000</v>
          </cell>
          <cell r="Z30">
            <v>0</v>
          </cell>
          <cell r="AD30">
            <v>29226000</v>
          </cell>
        </row>
        <row r="31">
          <cell r="A31">
            <v>1972</v>
          </cell>
          <cell r="C31" t="str">
            <v>NH</v>
          </cell>
          <cell r="Y31">
            <v>140807008</v>
          </cell>
          <cell r="Z31">
            <v>6244000</v>
          </cell>
          <cell r="AD31">
            <v>42531000</v>
          </cell>
        </row>
        <row r="32">
          <cell r="A32">
            <v>1972</v>
          </cell>
          <cell r="C32" t="str">
            <v>NJ</v>
          </cell>
          <cell r="Y32">
            <v>1100648960</v>
          </cell>
          <cell r="Z32">
            <v>131095000</v>
          </cell>
          <cell r="AD32">
            <v>252027008</v>
          </cell>
        </row>
        <row r="33">
          <cell r="A33">
            <v>1972</v>
          </cell>
          <cell r="C33" t="str">
            <v>NM</v>
          </cell>
          <cell r="Y33">
            <v>191820992</v>
          </cell>
          <cell r="Z33">
            <v>0</v>
          </cell>
          <cell r="AD33">
            <v>40159000</v>
          </cell>
        </row>
        <row r="34">
          <cell r="A34">
            <v>1972</v>
          </cell>
          <cell r="C34" t="str">
            <v>NY</v>
          </cell>
          <cell r="Y34">
            <v>2361601024</v>
          </cell>
          <cell r="Z34">
            <v>127080000</v>
          </cell>
          <cell r="AD34">
            <v>771537024</v>
          </cell>
        </row>
        <row r="35">
          <cell r="A35">
            <v>1972</v>
          </cell>
          <cell r="C35" t="str">
            <v>NC</v>
          </cell>
          <cell r="Y35">
            <v>643248000</v>
          </cell>
          <cell r="Z35">
            <v>0</v>
          </cell>
          <cell r="AD35">
            <v>132004000</v>
          </cell>
        </row>
        <row r="36">
          <cell r="A36">
            <v>1972</v>
          </cell>
          <cell r="C36" t="str">
            <v>ND</v>
          </cell>
          <cell r="Y36">
            <v>148227008</v>
          </cell>
          <cell r="Z36">
            <v>0</v>
          </cell>
          <cell r="AD36">
            <v>35608000</v>
          </cell>
        </row>
        <row r="37">
          <cell r="A37">
            <v>1972</v>
          </cell>
          <cell r="C37" t="str">
            <v>OH</v>
          </cell>
          <cell r="Y37">
            <v>1232907008</v>
          </cell>
          <cell r="Z37">
            <v>39380000</v>
          </cell>
          <cell r="AD37">
            <v>313380992</v>
          </cell>
        </row>
        <row r="38">
          <cell r="A38">
            <v>1972</v>
          </cell>
          <cell r="C38" t="str">
            <v>OK</v>
          </cell>
          <cell r="Y38">
            <v>314703008</v>
          </cell>
          <cell r="Z38">
            <v>18387000</v>
          </cell>
          <cell r="AD38">
            <v>119919000</v>
          </cell>
        </row>
        <row r="39">
          <cell r="A39">
            <v>1972</v>
          </cell>
          <cell r="C39" t="str">
            <v>OR</v>
          </cell>
          <cell r="Y39">
            <v>412615008</v>
          </cell>
          <cell r="Z39">
            <v>829000</v>
          </cell>
          <cell r="AD39">
            <v>87991000</v>
          </cell>
        </row>
        <row r="40">
          <cell r="A40">
            <v>1972</v>
          </cell>
          <cell r="C40" t="str">
            <v>PA</v>
          </cell>
          <cell r="Y40">
            <v>1550957056</v>
          </cell>
          <cell r="Z40">
            <v>73371000</v>
          </cell>
          <cell r="AD40">
            <v>394161984</v>
          </cell>
        </row>
        <row r="41">
          <cell r="A41">
            <v>1972</v>
          </cell>
          <cell r="C41" t="str">
            <v>RI</v>
          </cell>
          <cell r="Y41">
            <v>70908000</v>
          </cell>
          <cell r="Z41">
            <v>2723000</v>
          </cell>
          <cell r="AD41">
            <v>24875000</v>
          </cell>
        </row>
        <row r="42">
          <cell r="A42">
            <v>1972</v>
          </cell>
          <cell r="C42" t="str">
            <v>SC</v>
          </cell>
          <cell r="Y42">
            <v>274108000</v>
          </cell>
          <cell r="Z42">
            <v>0</v>
          </cell>
          <cell r="AD42">
            <v>58926000</v>
          </cell>
        </row>
        <row r="43">
          <cell r="A43">
            <v>1972</v>
          </cell>
          <cell r="C43" t="str">
            <v>SD</v>
          </cell>
          <cell r="Y43">
            <v>158900000</v>
          </cell>
          <cell r="Z43">
            <v>0</v>
          </cell>
          <cell r="AD43">
            <v>42535000</v>
          </cell>
        </row>
        <row r="44">
          <cell r="A44">
            <v>1972</v>
          </cell>
          <cell r="C44" t="str">
            <v>TN</v>
          </cell>
          <cell r="Y44">
            <v>509012000</v>
          </cell>
          <cell r="Z44">
            <v>0</v>
          </cell>
          <cell r="AD44">
            <v>133730000</v>
          </cell>
        </row>
        <row r="45">
          <cell r="A45">
            <v>1972</v>
          </cell>
          <cell r="C45" t="str">
            <v>TX</v>
          </cell>
          <cell r="Y45">
            <v>1770304000</v>
          </cell>
          <cell r="Z45">
            <v>12859000</v>
          </cell>
          <cell r="AD45">
            <v>281980000</v>
          </cell>
        </row>
        <row r="46">
          <cell r="A46">
            <v>1972</v>
          </cell>
          <cell r="C46" t="str">
            <v>US</v>
          </cell>
          <cell r="Y46">
            <v>29996015616</v>
          </cell>
          <cell r="Z46">
            <v>839814016</v>
          </cell>
          <cell r="AD46">
            <v>7019065856</v>
          </cell>
        </row>
        <row r="47">
          <cell r="A47">
            <v>1972</v>
          </cell>
          <cell r="C47" t="str">
            <v>UT</v>
          </cell>
          <cell r="Y47">
            <v>215239008</v>
          </cell>
          <cell r="Z47">
            <v>0</v>
          </cell>
          <cell r="AD47">
            <v>28542000</v>
          </cell>
        </row>
        <row r="48">
          <cell r="A48">
            <v>1972</v>
          </cell>
          <cell r="C48" t="str">
            <v>VT</v>
          </cell>
          <cell r="Y48">
            <v>118711000</v>
          </cell>
          <cell r="Z48">
            <v>0</v>
          </cell>
          <cell r="AD48">
            <v>36731000</v>
          </cell>
        </row>
        <row r="49">
          <cell r="A49">
            <v>1972</v>
          </cell>
          <cell r="C49" t="str">
            <v>VA</v>
          </cell>
          <cell r="Y49">
            <v>726950016</v>
          </cell>
          <cell r="Z49">
            <v>30278000</v>
          </cell>
          <cell r="AD49">
            <v>140962000</v>
          </cell>
        </row>
        <row r="50">
          <cell r="A50">
            <v>1972</v>
          </cell>
          <cell r="C50" t="str">
            <v>WA</v>
          </cell>
          <cell r="Y50">
            <v>632536000</v>
          </cell>
          <cell r="Z50">
            <v>21396000</v>
          </cell>
          <cell r="AD50">
            <v>150156992</v>
          </cell>
        </row>
        <row r="51">
          <cell r="A51">
            <v>1972</v>
          </cell>
          <cell r="C51" t="str">
            <v>WV</v>
          </cell>
          <cell r="Y51">
            <v>640041024</v>
          </cell>
          <cell r="Z51">
            <v>9445000</v>
          </cell>
          <cell r="AD51">
            <v>102567000</v>
          </cell>
        </row>
        <row r="52">
          <cell r="A52">
            <v>1972</v>
          </cell>
          <cell r="C52" t="str">
            <v>WI</v>
          </cell>
          <cell r="Y52">
            <v>700161024</v>
          </cell>
          <cell r="Z52">
            <v>0</v>
          </cell>
          <cell r="AD52">
            <v>275318016</v>
          </cell>
        </row>
        <row r="53">
          <cell r="A53">
            <v>1972</v>
          </cell>
          <cell r="C53" t="str">
            <v>WY</v>
          </cell>
          <cell r="Y53">
            <v>132307000</v>
          </cell>
          <cell r="Z53">
            <v>0</v>
          </cell>
          <cell r="AD53">
            <v>21297000</v>
          </cell>
        </row>
        <row r="54">
          <cell r="A54">
            <v>1977</v>
          </cell>
          <cell r="C54" t="str">
            <v>AL</v>
          </cell>
          <cell r="Y54">
            <v>683524992</v>
          </cell>
          <cell r="Z54">
            <v>0</v>
          </cell>
          <cell r="AD54">
            <v>168332992</v>
          </cell>
        </row>
        <row r="55">
          <cell r="A55">
            <v>1977</v>
          </cell>
          <cell r="C55" t="str">
            <v>AK</v>
          </cell>
          <cell r="Y55">
            <v>330852000</v>
          </cell>
          <cell r="Z55">
            <v>0</v>
          </cell>
          <cell r="AD55">
            <v>47960000</v>
          </cell>
        </row>
        <row r="56">
          <cell r="A56">
            <v>1977</v>
          </cell>
          <cell r="C56" t="str">
            <v>AZ</v>
          </cell>
          <cell r="Y56">
            <v>460264000</v>
          </cell>
          <cell r="Z56">
            <v>0</v>
          </cell>
          <cell r="AD56">
            <v>107637000</v>
          </cell>
        </row>
        <row r="57">
          <cell r="A57">
            <v>1977</v>
          </cell>
          <cell r="C57" t="str">
            <v>AR</v>
          </cell>
          <cell r="Y57">
            <v>408164000</v>
          </cell>
          <cell r="Z57">
            <v>0</v>
          </cell>
          <cell r="AD57">
            <v>125648000</v>
          </cell>
        </row>
        <row r="58">
          <cell r="A58">
            <v>1977</v>
          </cell>
          <cell r="C58" t="str">
            <v>CA</v>
          </cell>
          <cell r="Y58">
            <v>2074594944</v>
          </cell>
          <cell r="Z58">
            <v>125374000</v>
          </cell>
          <cell r="AD58">
            <v>866531968</v>
          </cell>
        </row>
        <row r="59">
          <cell r="A59">
            <v>1977</v>
          </cell>
          <cell r="C59" t="str">
            <v>CO</v>
          </cell>
          <cell r="Y59">
            <v>513868992</v>
          </cell>
          <cell r="Z59">
            <v>0</v>
          </cell>
          <cell r="AD59">
            <v>135930000</v>
          </cell>
        </row>
        <row r="60">
          <cell r="A60">
            <v>1977</v>
          </cell>
          <cell r="C60" t="str">
            <v>CT</v>
          </cell>
          <cell r="Y60">
            <v>300963008</v>
          </cell>
          <cell r="Z60">
            <v>49810000</v>
          </cell>
          <cell r="AD60">
            <v>156416000</v>
          </cell>
        </row>
        <row r="61">
          <cell r="A61">
            <v>1977</v>
          </cell>
          <cell r="C61" t="str">
            <v>DE</v>
          </cell>
          <cell r="Y61">
            <v>106452000</v>
          </cell>
          <cell r="Z61">
            <v>15664000</v>
          </cell>
          <cell r="AD61">
            <v>47240000</v>
          </cell>
        </row>
        <row r="62">
          <cell r="A62">
            <v>1977</v>
          </cell>
          <cell r="C62" t="str">
            <v>DC</v>
          </cell>
          <cell r="Y62">
            <v>74650000</v>
          </cell>
          <cell r="Z62">
            <v>0</v>
          </cell>
          <cell r="AD62">
            <v>33085000</v>
          </cell>
        </row>
        <row r="63">
          <cell r="A63">
            <v>1977</v>
          </cell>
          <cell r="C63" t="str">
            <v>FL</v>
          </cell>
          <cell r="Y63">
            <v>1054185984</v>
          </cell>
          <cell r="Z63">
            <v>131078000</v>
          </cell>
          <cell r="AD63">
            <v>260360000</v>
          </cell>
        </row>
        <row r="64">
          <cell r="A64">
            <v>1977</v>
          </cell>
          <cell r="C64" t="str">
            <v>GA</v>
          </cell>
          <cell r="Y64">
            <v>738505024</v>
          </cell>
          <cell r="Z64">
            <v>0</v>
          </cell>
          <cell r="AD64">
            <v>199580992</v>
          </cell>
        </row>
        <row r="65">
          <cell r="A65">
            <v>1977</v>
          </cell>
          <cell r="C65" t="str">
            <v>HI</v>
          </cell>
          <cell r="Y65">
            <v>201544992</v>
          </cell>
          <cell r="Z65">
            <v>0</v>
          </cell>
          <cell r="AD65">
            <v>60423000</v>
          </cell>
        </row>
        <row r="66">
          <cell r="A66">
            <v>1977</v>
          </cell>
          <cell r="C66" t="str">
            <v>ID</v>
          </cell>
          <cell r="Y66">
            <v>244300992</v>
          </cell>
          <cell r="Z66">
            <v>0</v>
          </cell>
          <cell r="AD66">
            <v>54507000</v>
          </cell>
        </row>
        <row r="67">
          <cell r="A67">
            <v>1977</v>
          </cell>
          <cell r="C67" t="str">
            <v>IL</v>
          </cell>
          <cell r="Y67">
            <v>2152922112</v>
          </cell>
          <cell r="Z67">
            <v>176096000</v>
          </cell>
          <cell r="AD67">
            <v>517076000</v>
          </cell>
        </row>
        <row r="68">
          <cell r="A68">
            <v>1977</v>
          </cell>
          <cell r="C68" t="str">
            <v>IN</v>
          </cell>
          <cell r="Y68">
            <v>756204032</v>
          </cell>
          <cell r="Z68">
            <v>37424000</v>
          </cell>
          <cell r="AD68">
            <v>201528992</v>
          </cell>
        </row>
        <row r="69">
          <cell r="A69">
            <v>1977</v>
          </cell>
          <cell r="C69" t="str">
            <v>IA</v>
          </cell>
          <cell r="Y69">
            <v>751304000</v>
          </cell>
          <cell r="Z69">
            <v>0</v>
          </cell>
          <cell r="AD69">
            <v>249696992</v>
          </cell>
        </row>
        <row r="70">
          <cell r="A70">
            <v>1977</v>
          </cell>
          <cell r="C70" t="str">
            <v>KS</v>
          </cell>
          <cell r="Y70">
            <v>506305984</v>
          </cell>
          <cell r="Z70">
            <v>31959000</v>
          </cell>
          <cell r="AD70">
            <v>151135008</v>
          </cell>
        </row>
        <row r="71">
          <cell r="A71">
            <v>1977</v>
          </cell>
          <cell r="C71" t="str">
            <v>KY</v>
          </cell>
          <cell r="Y71">
            <v>698643968</v>
          </cell>
          <cell r="Z71">
            <v>38883000</v>
          </cell>
          <cell r="AD71">
            <v>159246000</v>
          </cell>
        </row>
        <row r="72">
          <cell r="A72">
            <v>1977</v>
          </cell>
          <cell r="C72" t="str">
            <v>LA</v>
          </cell>
          <cell r="Y72">
            <v>1094235008</v>
          </cell>
          <cell r="Z72">
            <v>1468000</v>
          </cell>
          <cell r="AD72">
            <v>220019008</v>
          </cell>
        </row>
        <row r="73">
          <cell r="A73">
            <v>1977</v>
          </cell>
          <cell r="C73" t="str">
            <v>ME</v>
          </cell>
          <cell r="Y73">
            <v>196544000</v>
          </cell>
          <cell r="Z73">
            <v>34950000</v>
          </cell>
          <cell r="AD73">
            <v>86297000</v>
          </cell>
        </row>
        <row r="74">
          <cell r="A74">
            <v>1977</v>
          </cell>
          <cell r="C74" t="str">
            <v>MD</v>
          </cell>
          <cell r="Y74">
            <v>695443008</v>
          </cell>
          <cell r="Z74">
            <v>109737000</v>
          </cell>
          <cell r="AD74">
            <v>131188000</v>
          </cell>
        </row>
        <row r="75">
          <cell r="A75">
            <v>1977</v>
          </cell>
          <cell r="C75" t="str">
            <v>MA</v>
          </cell>
          <cell r="Y75">
            <v>668016000</v>
          </cell>
          <cell r="Z75">
            <v>94844000</v>
          </cell>
          <cell r="AD75">
            <v>281703008</v>
          </cell>
        </row>
        <row r="76">
          <cell r="A76">
            <v>1977</v>
          </cell>
          <cell r="C76" t="str">
            <v>MI</v>
          </cell>
          <cell r="Y76">
            <v>1369959936</v>
          </cell>
          <cell r="Z76">
            <v>9772000</v>
          </cell>
          <cell r="AD76">
            <v>377764992</v>
          </cell>
        </row>
        <row r="77">
          <cell r="A77">
            <v>1977</v>
          </cell>
          <cell r="C77" t="str">
            <v>MN</v>
          </cell>
          <cell r="Y77">
            <v>898966016</v>
          </cell>
          <cell r="Z77">
            <v>0</v>
          </cell>
          <cell r="AD77">
            <v>289236992</v>
          </cell>
        </row>
        <row r="78">
          <cell r="A78">
            <v>1977</v>
          </cell>
          <cell r="C78" t="str">
            <v>MS</v>
          </cell>
          <cell r="Y78">
            <v>574841984</v>
          </cell>
          <cell r="Z78">
            <v>0</v>
          </cell>
          <cell r="AD78">
            <v>153115008</v>
          </cell>
        </row>
        <row r="79">
          <cell r="A79">
            <v>1977</v>
          </cell>
          <cell r="C79" t="str">
            <v>MO</v>
          </cell>
          <cell r="Y79">
            <v>777048000</v>
          </cell>
          <cell r="Z79">
            <v>6449000</v>
          </cell>
          <cell r="AD79">
            <v>198558000</v>
          </cell>
        </row>
        <row r="80">
          <cell r="A80">
            <v>1977</v>
          </cell>
          <cell r="C80" t="str">
            <v>MT</v>
          </cell>
          <cell r="Y80">
            <v>315720000</v>
          </cell>
          <cell r="Z80">
            <v>0</v>
          </cell>
          <cell r="AD80">
            <v>69170000</v>
          </cell>
        </row>
        <row r="81">
          <cell r="A81">
            <v>1977</v>
          </cell>
          <cell r="C81" t="str">
            <v>NE</v>
          </cell>
          <cell r="Y81">
            <v>396592000</v>
          </cell>
          <cell r="Z81">
            <v>0</v>
          </cell>
          <cell r="AD81">
            <v>105876000</v>
          </cell>
        </row>
        <row r="82">
          <cell r="A82">
            <v>1977</v>
          </cell>
          <cell r="C82" t="str">
            <v>NV</v>
          </cell>
          <cell r="Y82">
            <v>160526000</v>
          </cell>
          <cell r="Z82">
            <v>0</v>
          </cell>
          <cell r="AD82">
            <v>51168000</v>
          </cell>
        </row>
        <row r="83">
          <cell r="A83">
            <v>1977</v>
          </cell>
          <cell r="C83" t="str">
            <v>NH</v>
          </cell>
          <cell r="Y83">
            <v>197496992</v>
          </cell>
          <cell r="Z83">
            <v>33246000</v>
          </cell>
          <cell r="AD83">
            <v>71372000</v>
          </cell>
        </row>
        <row r="84">
          <cell r="A84">
            <v>1977</v>
          </cell>
          <cell r="C84" t="str">
            <v>NJ</v>
          </cell>
          <cell r="Y84">
            <v>696790016</v>
          </cell>
          <cell r="Z84">
            <v>250567008</v>
          </cell>
          <cell r="AD84">
            <v>329318016</v>
          </cell>
        </row>
        <row r="85">
          <cell r="A85">
            <v>1977</v>
          </cell>
          <cell r="C85" t="str">
            <v>NM</v>
          </cell>
          <cell r="Y85">
            <v>215175008</v>
          </cell>
          <cell r="Z85">
            <v>0</v>
          </cell>
          <cell r="AD85">
            <v>76157000</v>
          </cell>
        </row>
        <row r="86">
          <cell r="A86">
            <v>1977</v>
          </cell>
          <cell r="C86" t="str">
            <v>NY</v>
          </cell>
          <cell r="Y86">
            <v>1955366016</v>
          </cell>
          <cell r="Z86">
            <v>482823008</v>
          </cell>
          <cell r="AD86">
            <v>940857984</v>
          </cell>
        </row>
        <row r="87">
          <cell r="A87">
            <v>1977</v>
          </cell>
          <cell r="C87" t="str">
            <v>NC</v>
          </cell>
          <cell r="Y87">
            <v>829740032</v>
          </cell>
          <cell r="Z87">
            <v>8325000</v>
          </cell>
          <cell r="AD87">
            <v>105473000</v>
          </cell>
        </row>
        <row r="88">
          <cell r="A88">
            <v>1977</v>
          </cell>
          <cell r="C88" t="str">
            <v>ND</v>
          </cell>
          <cell r="Y88">
            <v>236264000</v>
          </cell>
          <cell r="Z88">
            <v>0</v>
          </cell>
          <cell r="AD88">
            <v>59987000</v>
          </cell>
        </row>
        <row r="89">
          <cell r="A89">
            <v>1977</v>
          </cell>
          <cell r="C89" t="str">
            <v>OH</v>
          </cell>
          <cell r="Y89">
            <v>1320432000</v>
          </cell>
          <cell r="Z89">
            <v>79832000</v>
          </cell>
          <cell r="AD89">
            <v>443424992</v>
          </cell>
        </row>
        <row r="90">
          <cell r="A90">
            <v>1977</v>
          </cell>
          <cell r="C90" t="str">
            <v>OK</v>
          </cell>
          <cell r="Y90">
            <v>418286016</v>
          </cell>
          <cell r="Z90">
            <v>33145000</v>
          </cell>
          <cell r="AD90">
            <v>152524992</v>
          </cell>
        </row>
        <row r="91">
          <cell r="A91">
            <v>1977</v>
          </cell>
          <cell r="C91" t="str">
            <v>OR</v>
          </cell>
          <cell r="Y91">
            <v>372177984</v>
          </cell>
          <cell r="Z91">
            <v>1344000</v>
          </cell>
          <cell r="AD91">
            <v>145859008</v>
          </cell>
        </row>
        <row r="92">
          <cell r="A92">
            <v>1977</v>
          </cell>
          <cell r="C92" t="str">
            <v>PA</v>
          </cell>
          <cell r="Y92">
            <v>1569965056</v>
          </cell>
          <cell r="Z92">
            <v>156348992</v>
          </cell>
          <cell r="AD92">
            <v>569585984</v>
          </cell>
        </row>
        <row r="93">
          <cell r="A93">
            <v>1977</v>
          </cell>
          <cell r="C93" t="str">
            <v>RI</v>
          </cell>
          <cell r="Y93">
            <v>83343000</v>
          </cell>
          <cell r="Z93">
            <v>6037000</v>
          </cell>
          <cell r="AD93">
            <v>35709000</v>
          </cell>
        </row>
        <row r="94">
          <cell r="A94">
            <v>1977</v>
          </cell>
          <cell r="C94" t="str">
            <v>SC</v>
          </cell>
          <cell r="Y94">
            <v>238826000</v>
          </cell>
          <cell r="Z94">
            <v>0</v>
          </cell>
          <cell r="AD94">
            <v>107944000</v>
          </cell>
        </row>
        <row r="95">
          <cell r="A95">
            <v>1977</v>
          </cell>
          <cell r="C95" t="str">
            <v>SD</v>
          </cell>
          <cell r="Y95">
            <v>196812992</v>
          </cell>
          <cell r="Z95">
            <v>0</v>
          </cell>
          <cell r="AD95">
            <v>73129000</v>
          </cell>
        </row>
        <row r="96">
          <cell r="A96">
            <v>1977</v>
          </cell>
          <cell r="C96" t="str">
            <v>TN</v>
          </cell>
          <cell r="Y96">
            <v>738534976</v>
          </cell>
          <cell r="Z96">
            <v>0</v>
          </cell>
          <cell r="AD96">
            <v>218038000</v>
          </cell>
        </row>
        <row r="97">
          <cell r="A97">
            <v>1977</v>
          </cell>
          <cell r="C97" t="str">
            <v>TX</v>
          </cell>
          <cell r="Y97">
            <v>1737021952</v>
          </cell>
          <cell r="Z97">
            <v>20561000</v>
          </cell>
          <cell r="AD97">
            <v>454704000</v>
          </cell>
        </row>
        <row r="98">
          <cell r="A98">
            <v>1977</v>
          </cell>
          <cell r="C98" t="str">
            <v>US</v>
          </cell>
          <cell r="Y98">
            <v>33630124032</v>
          </cell>
          <cell r="Z98">
            <v>2243529984</v>
          </cell>
          <cell r="AD98">
            <v>10411520000</v>
          </cell>
        </row>
        <row r="99">
          <cell r="A99">
            <v>1977</v>
          </cell>
          <cell r="C99" t="str">
            <v>UT</v>
          </cell>
          <cell r="Y99">
            <v>249364992</v>
          </cell>
          <cell r="Z99">
            <v>0</v>
          </cell>
          <cell r="AD99">
            <v>55970000</v>
          </cell>
        </row>
        <row r="100">
          <cell r="A100">
            <v>1977</v>
          </cell>
          <cell r="C100" t="str">
            <v>VT</v>
          </cell>
          <cell r="Y100">
            <v>116425000</v>
          </cell>
          <cell r="Z100">
            <v>0</v>
          </cell>
          <cell r="AD100">
            <v>45665000</v>
          </cell>
        </row>
        <row r="101">
          <cell r="A101">
            <v>1977</v>
          </cell>
          <cell r="C101" t="str">
            <v>VA</v>
          </cell>
          <cell r="Y101">
            <v>965185024</v>
          </cell>
          <cell r="Z101">
            <v>226024000</v>
          </cell>
          <cell r="AD101">
            <v>267170000</v>
          </cell>
        </row>
        <row r="102">
          <cell r="A102">
            <v>1977</v>
          </cell>
          <cell r="C102" t="str">
            <v>WA</v>
          </cell>
          <cell r="Y102">
            <v>730144000</v>
          </cell>
          <cell r="Z102">
            <v>64918000</v>
          </cell>
          <cell r="AD102">
            <v>181730000</v>
          </cell>
        </row>
        <row r="103">
          <cell r="A103">
            <v>1977</v>
          </cell>
          <cell r="C103" t="str">
            <v>WV</v>
          </cell>
          <cell r="Y103">
            <v>538184000</v>
          </cell>
          <cell r="Z103">
            <v>16851000</v>
          </cell>
          <cell r="AD103">
            <v>152704000</v>
          </cell>
        </row>
        <row r="104">
          <cell r="A104">
            <v>1977</v>
          </cell>
          <cell r="C104" t="str">
            <v>WI</v>
          </cell>
          <cell r="Y104">
            <v>837468992</v>
          </cell>
          <cell r="Z104">
            <v>0</v>
          </cell>
          <cell r="AD104">
            <v>381287008</v>
          </cell>
        </row>
        <row r="105">
          <cell r="A105">
            <v>1977</v>
          </cell>
          <cell r="C105" t="str">
            <v>WY</v>
          </cell>
          <cell r="Y105">
            <v>181978000</v>
          </cell>
          <cell r="Z105">
            <v>0</v>
          </cell>
          <cell r="AD105">
            <v>36479000</v>
          </cell>
        </row>
        <row r="106">
          <cell r="A106">
            <v>1978</v>
          </cell>
          <cell r="C106" t="str">
            <v>AL</v>
          </cell>
          <cell r="Y106">
            <v>738372992</v>
          </cell>
          <cell r="Z106">
            <v>0</v>
          </cell>
          <cell r="AD106">
            <v>190084000</v>
          </cell>
        </row>
        <row r="107">
          <cell r="A107">
            <v>1978</v>
          </cell>
          <cell r="C107" t="str">
            <v>AK</v>
          </cell>
          <cell r="Y107">
            <v>336028992</v>
          </cell>
          <cell r="Z107">
            <v>0</v>
          </cell>
          <cell r="AD107">
            <v>45807000</v>
          </cell>
        </row>
        <row r="108">
          <cell r="A108">
            <v>1978</v>
          </cell>
          <cell r="C108" t="str">
            <v>AZ</v>
          </cell>
          <cell r="Y108">
            <v>522286016</v>
          </cell>
          <cell r="Z108">
            <v>0</v>
          </cell>
          <cell r="AD108">
            <v>115973000</v>
          </cell>
        </row>
        <row r="109">
          <cell r="A109">
            <v>1978</v>
          </cell>
          <cell r="C109" t="str">
            <v>AR</v>
          </cell>
          <cell r="Y109">
            <v>414280000</v>
          </cell>
          <cell r="Z109">
            <v>0</v>
          </cell>
          <cell r="AD109">
            <v>127138000</v>
          </cell>
        </row>
        <row r="110">
          <cell r="A110">
            <v>1978</v>
          </cell>
          <cell r="C110" t="str">
            <v>CA</v>
          </cell>
          <cell r="Y110">
            <v>2342942976</v>
          </cell>
          <cell r="Z110">
            <v>221292000</v>
          </cell>
          <cell r="AD110">
            <v>955369984</v>
          </cell>
        </row>
        <row r="111">
          <cell r="A111">
            <v>1978</v>
          </cell>
          <cell r="C111" t="str">
            <v>CO</v>
          </cell>
          <cell r="Y111">
            <v>538355008</v>
          </cell>
          <cell r="Z111">
            <v>0</v>
          </cell>
          <cell r="AD111">
            <v>160734000</v>
          </cell>
        </row>
        <row r="112">
          <cell r="A112">
            <v>1978</v>
          </cell>
          <cell r="C112" t="str">
            <v>CT</v>
          </cell>
          <cell r="Y112">
            <v>368332992</v>
          </cell>
          <cell r="Z112">
            <v>52648000</v>
          </cell>
          <cell r="AD112">
            <v>154712992</v>
          </cell>
        </row>
        <row r="113">
          <cell r="A113">
            <v>1978</v>
          </cell>
          <cell r="C113" t="str">
            <v>DE</v>
          </cell>
          <cell r="Y113">
            <v>97482000</v>
          </cell>
          <cell r="Z113">
            <v>12699000</v>
          </cell>
          <cell r="AD113">
            <v>47692000</v>
          </cell>
        </row>
        <row r="114">
          <cell r="A114">
            <v>1978</v>
          </cell>
          <cell r="C114" t="str">
            <v>DC</v>
          </cell>
          <cell r="Y114">
            <v>82431000</v>
          </cell>
          <cell r="Z114">
            <v>0</v>
          </cell>
          <cell r="AD114">
            <v>28418000</v>
          </cell>
        </row>
        <row r="115">
          <cell r="A115">
            <v>1978</v>
          </cell>
          <cell r="C115" t="str">
            <v>FL</v>
          </cell>
          <cell r="Y115">
            <v>1200003968</v>
          </cell>
          <cell r="Z115">
            <v>111414000</v>
          </cell>
          <cell r="AD115">
            <v>258718000</v>
          </cell>
        </row>
        <row r="116">
          <cell r="A116">
            <v>1978</v>
          </cell>
          <cell r="C116" t="str">
            <v>GA</v>
          </cell>
          <cell r="Y116">
            <v>1047560000</v>
          </cell>
          <cell r="Z116">
            <v>0</v>
          </cell>
          <cell r="AD116">
            <v>212150000</v>
          </cell>
        </row>
        <row r="117">
          <cell r="A117">
            <v>1978</v>
          </cell>
          <cell r="C117" t="str">
            <v>HI</v>
          </cell>
          <cell r="Y117">
            <v>162312000</v>
          </cell>
          <cell r="Z117">
            <v>0</v>
          </cell>
          <cell r="AD117">
            <v>37612000</v>
          </cell>
        </row>
        <row r="118">
          <cell r="A118">
            <v>1978</v>
          </cell>
          <cell r="C118" t="str">
            <v>ID</v>
          </cell>
          <cell r="Y118">
            <v>246544000</v>
          </cell>
          <cell r="Z118">
            <v>0</v>
          </cell>
          <cell r="AD118">
            <v>66015000</v>
          </cell>
        </row>
        <row r="119">
          <cell r="A119">
            <v>1978</v>
          </cell>
          <cell r="C119" t="str">
            <v>IL</v>
          </cell>
          <cell r="Y119">
            <v>1630806016</v>
          </cell>
          <cell r="Z119">
            <v>164940992</v>
          </cell>
          <cell r="AD119">
            <v>541419008</v>
          </cell>
        </row>
        <row r="120">
          <cell r="A120">
            <v>1978</v>
          </cell>
          <cell r="C120" t="str">
            <v>IN</v>
          </cell>
          <cell r="Y120">
            <v>690332992</v>
          </cell>
          <cell r="Z120">
            <v>42129000</v>
          </cell>
          <cell r="AD120">
            <v>227230000</v>
          </cell>
        </row>
        <row r="121">
          <cell r="A121">
            <v>1978</v>
          </cell>
          <cell r="C121" t="str">
            <v>IA</v>
          </cell>
          <cell r="Y121">
            <v>807953984</v>
          </cell>
          <cell r="Z121">
            <v>2546000</v>
          </cell>
          <cell r="AD121">
            <v>293307008</v>
          </cell>
        </row>
        <row r="122">
          <cell r="A122">
            <v>1978</v>
          </cell>
          <cell r="C122" t="str">
            <v>KS</v>
          </cell>
          <cell r="Y122">
            <v>502390016</v>
          </cell>
          <cell r="Z122">
            <v>34380000</v>
          </cell>
          <cell r="AD122">
            <v>171986000</v>
          </cell>
        </row>
        <row r="123">
          <cell r="A123">
            <v>1978</v>
          </cell>
          <cell r="C123" t="str">
            <v>KY</v>
          </cell>
          <cell r="Y123">
            <v>817353984</v>
          </cell>
          <cell r="Z123">
            <v>110030000</v>
          </cell>
          <cell r="AD123">
            <v>176200992</v>
          </cell>
        </row>
        <row r="124">
          <cell r="A124">
            <v>1978</v>
          </cell>
          <cell r="C124" t="str">
            <v>LA</v>
          </cell>
          <cell r="Y124">
            <v>965553984</v>
          </cell>
          <cell r="Z124">
            <v>1548000</v>
          </cell>
          <cell r="AD124">
            <v>266710000</v>
          </cell>
        </row>
        <row r="125">
          <cell r="A125">
            <v>1978</v>
          </cell>
          <cell r="C125" t="str">
            <v>ME</v>
          </cell>
          <cell r="Y125">
            <v>216448000</v>
          </cell>
          <cell r="Z125">
            <v>28298000</v>
          </cell>
          <cell r="AD125">
            <v>98764000</v>
          </cell>
        </row>
        <row r="126">
          <cell r="A126">
            <v>1978</v>
          </cell>
          <cell r="C126" t="str">
            <v>MD</v>
          </cell>
          <cell r="Y126">
            <v>745097024</v>
          </cell>
          <cell r="Z126">
            <v>100488000</v>
          </cell>
          <cell r="AD126">
            <v>171414000</v>
          </cell>
        </row>
        <row r="127">
          <cell r="A127">
            <v>1978</v>
          </cell>
          <cell r="C127" t="str">
            <v>MA</v>
          </cell>
          <cell r="Y127">
            <v>770238016</v>
          </cell>
          <cell r="Z127">
            <v>93799000</v>
          </cell>
          <cell r="AD127">
            <v>340031008</v>
          </cell>
        </row>
        <row r="128">
          <cell r="A128">
            <v>1978</v>
          </cell>
          <cell r="C128" t="str">
            <v>MI</v>
          </cell>
          <cell r="Y128">
            <v>1295496960</v>
          </cell>
          <cell r="Z128">
            <v>10201000</v>
          </cell>
          <cell r="AD128">
            <v>394564992</v>
          </cell>
        </row>
        <row r="129">
          <cell r="A129">
            <v>1978</v>
          </cell>
          <cell r="C129" t="str">
            <v>MN</v>
          </cell>
          <cell r="Y129">
            <v>978054976</v>
          </cell>
          <cell r="Z129">
            <v>0</v>
          </cell>
          <cell r="AD129">
            <v>335086016</v>
          </cell>
        </row>
        <row r="130">
          <cell r="A130">
            <v>1978</v>
          </cell>
          <cell r="C130" t="str">
            <v>MS</v>
          </cell>
          <cell r="Y130">
            <v>480916000</v>
          </cell>
          <cell r="Z130">
            <v>0</v>
          </cell>
          <cell r="AD130">
            <v>172230000</v>
          </cell>
        </row>
        <row r="131">
          <cell r="A131">
            <v>1978</v>
          </cell>
          <cell r="C131" t="str">
            <v>MO</v>
          </cell>
          <cell r="Y131">
            <v>758030016</v>
          </cell>
          <cell r="Z131">
            <v>4622000</v>
          </cell>
          <cell r="AD131">
            <v>258268000</v>
          </cell>
        </row>
        <row r="132">
          <cell r="A132">
            <v>1978</v>
          </cell>
          <cell r="C132" t="str">
            <v>MT</v>
          </cell>
          <cell r="Y132">
            <v>291051008</v>
          </cell>
          <cell r="Z132">
            <v>0</v>
          </cell>
          <cell r="AD132">
            <v>75173000</v>
          </cell>
        </row>
        <row r="133">
          <cell r="A133">
            <v>1978</v>
          </cell>
          <cell r="C133" t="str">
            <v>NE</v>
          </cell>
          <cell r="Y133">
            <v>422040992</v>
          </cell>
          <cell r="Z133">
            <v>0</v>
          </cell>
          <cell r="AD133">
            <v>118919000</v>
          </cell>
        </row>
        <row r="134">
          <cell r="A134">
            <v>1978</v>
          </cell>
          <cell r="C134" t="str">
            <v>NV</v>
          </cell>
          <cell r="Y134">
            <v>208927008</v>
          </cell>
          <cell r="Z134">
            <v>0</v>
          </cell>
          <cell r="AD134">
            <v>55592000</v>
          </cell>
        </row>
        <row r="135">
          <cell r="A135">
            <v>1978</v>
          </cell>
          <cell r="C135" t="str">
            <v>NH</v>
          </cell>
          <cell r="Y135">
            <v>197227008</v>
          </cell>
          <cell r="Z135">
            <v>31015000</v>
          </cell>
          <cell r="AD135">
            <v>72560000</v>
          </cell>
        </row>
        <row r="136">
          <cell r="A136">
            <v>1978</v>
          </cell>
          <cell r="C136" t="str">
            <v>NJ</v>
          </cell>
          <cell r="Y136">
            <v>716046016</v>
          </cell>
          <cell r="Z136">
            <v>265100992</v>
          </cell>
          <cell r="AD136">
            <v>340134016</v>
          </cell>
        </row>
        <row r="137">
          <cell r="A137">
            <v>1978</v>
          </cell>
          <cell r="C137" t="str">
            <v>NM</v>
          </cell>
          <cell r="Y137">
            <v>273991008</v>
          </cell>
          <cell r="Z137">
            <v>0</v>
          </cell>
          <cell r="AD137">
            <v>94276000</v>
          </cell>
        </row>
        <row r="138">
          <cell r="A138">
            <v>1978</v>
          </cell>
          <cell r="C138" t="str">
            <v>NY</v>
          </cell>
          <cell r="Y138">
            <v>2314749952</v>
          </cell>
          <cell r="Z138">
            <v>502388992</v>
          </cell>
          <cell r="AD138">
            <v>1012675008</v>
          </cell>
        </row>
        <row r="139">
          <cell r="A139">
            <v>1978</v>
          </cell>
          <cell r="C139" t="str">
            <v>NC</v>
          </cell>
          <cell r="Y139">
            <v>937292992</v>
          </cell>
          <cell r="Z139">
            <v>6232000</v>
          </cell>
          <cell r="AD139">
            <v>234475008</v>
          </cell>
        </row>
        <row r="140">
          <cell r="A140">
            <v>1978</v>
          </cell>
          <cell r="C140" t="str">
            <v>ND</v>
          </cell>
          <cell r="Y140">
            <v>221820992</v>
          </cell>
          <cell r="Z140">
            <v>0</v>
          </cell>
          <cell r="AD140">
            <v>57199000</v>
          </cell>
        </row>
        <row r="141">
          <cell r="A141">
            <v>1978</v>
          </cell>
          <cell r="C141" t="str">
            <v>OH</v>
          </cell>
          <cell r="Y141">
            <v>1439054976</v>
          </cell>
          <cell r="Z141">
            <v>93852000</v>
          </cell>
          <cell r="AD141">
            <v>496367008</v>
          </cell>
        </row>
        <row r="142">
          <cell r="A142">
            <v>1978</v>
          </cell>
          <cell r="C142" t="str">
            <v>OK</v>
          </cell>
          <cell r="Y142">
            <v>446924992</v>
          </cell>
          <cell r="Z142">
            <v>34927000</v>
          </cell>
          <cell r="AD142">
            <v>164452992</v>
          </cell>
        </row>
        <row r="143">
          <cell r="A143">
            <v>1978</v>
          </cell>
          <cell r="C143" t="str">
            <v>OR</v>
          </cell>
          <cell r="Y143">
            <v>444854016</v>
          </cell>
          <cell r="Z143">
            <v>1475000</v>
          </cell>
          <cell r="AD143">
            <v>182487008</v>
          </cell>
        </row>
        <row r="144">
          <cell r="A144">
            <v>1978</v>
          </cell>
          <cell r="C144" t="str">
            <v>PA</v>
          </cell>
          <cell r="Y144">
            <v>1403640064</v>
          </cell>
          <cell r="Z144">
            <v>171775008</v>
          </cell>
          <cell r="AD144">
            <v>684491008</v>
          </cell>
        </row>
        <row r="145">
          <cell r="A145">
            <v>1978</v>
          </cell>
          <cell r="C145" t="str">
            <v>RI</v>
          </cell>
          <cell r="Y145">
            <v>86366000</v>
          </cell>
          <cell r="Z145">
            <v>6359000</v>
          </cell>
          <cell r="AD145">
            <v>35627000</v>
          </cell>
        </row>
        <row r="146">
          <cell r="A146">
            <v>1978</v>
          </cell>
          <cell r="C146" t="str">
            <v>SC</v>
          </cell>
          <cell r="Y146">
            <v>287889984</v>
          </cell>
          <cell r="Z146">
            <v>0</v>
          </cell>
          <cell r="AD146">
            <v>113121000</v>
          </cell>
        </row>
        <row r="147">
          <cell r="A147">
            <v>1978</v>
          </cell>
          <cell r="C147" t="str">
            <v>SD</v>
          </cell>
          <cell r="Y147">
            <v>207574000</v>
          </cell>
          <cell r="Z147">
            <v>0</v>
          </cell>
          <cell r="AD147">
            <v>78237000</v>
          </cell>
        </row>
        <row r="148">
          <cell r="A148">
            <v>1978</v>
          </cell>
          <cell r="C148" t="str">
            <v>TN</v>
          </cell>
          <cell r="Y148">
            <v>765011968</v>
          </cell>
          <cell r="Z148">
            <v>0</v>
          </cell>
          <cell r="AD148">
            <v>239644992</v>
          </cell>
        </row>
        <row r="149">
          <cell r="A149">
            <v>1978</v>
          </cell>
          <cell r="C149" t="str">
            <v>TX</v>
          </cell>
          <cell r="Y149">
            <v>2236859904</v>
          </cell>
          <cell r="Z149">
            <v>21503000</v>
          </cell>
          <cell r="AD149">
            <v>484808000</v>
          </cell>
        </row>
        <row r="150">
          <cell r="A150">
            <v>1978</v>
          </cell>
          <cell r="C150" t="str">
            <v>US</v>
          </cell>
          <cell r="Y150">
            <v>35472629760</v>
          </cell>
          <cell r="Z150">
            <v>2293712896</v>
          </cell>
          <cell r="AD150">
            <v>11589815296</v>
          </cell>
        </row>
        <row r="151">
          <cell r="A151">
            <v>1978</v>
          </cell>
          <cell r="C151" t="str">
            <v>UT</v>
          </cell>
          <cell r="Y151">
            <v>232874000</v>
          </cell>
          <cell r="Z151">
            <v>0</v>
          </cell>
          <cell r="AD151">
            <v>66817000</v>
          </cell>
        </row>
        <row r="152">
          <cell r="A152">
            <v>1978</v>
          </cell>
          <cell r="C152" t="str">
            <v>VT</v>
          </cell>
          <cell r="Y152">
            <v>115439000</v>
          </cell>
          <cell r="Z152">
            <v>0</v>
          </cell>
          <cell r="AD152">
            <v>56302000</v>
          </cell>
        </row>
        <row r="153">
          <cell r="A153">
            <v>1978</v>
          </cell>
          <cell r="C153" t="str">
            <v>VA</v>
          </cell>
          <cell r="Y153">
            <v>1093287040</v>
          </cell>
          <cell r="Z153">
            <v>74802000</v>
          </cell>
          <cell r="AD153">
            <v>321907008</v>
          </cell>
        </row>
        <row r="154">
          <cell r="A154">
            <v>1978</v>
          </cell>
          <cell r="C154" t="str">
            <v>WA</v>
          </cell>
          <cell r="Y154">
            <v>735208000</v>
          </cell>
          <cell r="Z154">
            <v>75025000</v>
          </cell>
          <cell r="AD154">
            <v>199432992</v>
          </cell>
        </row>
        <row r="155">
          <cell r="A155">
            <v>1978</v>
          </cell>
          <cell r="C155" t="str">
            <v>WV</v>
          </cell>
          <cell r="Y155">
            <v>615819008</v>
          </cell>
          <cell r="Z155">
            <v>18223000</v>
          </cell>
          <cell r="AD155">
            <v>138556000</v>
          </cell>
        </row>
        <row r="156">
          <cell r="A156">
            <v>1978</v>
          </cell>
          <cell r="C156" t="str">
            <v>WI</v>
          </cell>
          <cell r="Y156">
            <v>822188032</v>
          </cell>
          <cell r="Z156">
            <v>0</v>
          </cell>
          <cell r="AD156">
            <v>382416992</v>
          </cell>
        </row>
        <row r="157">
          <cell r="A157">
            <v>1978</v>
          </cell>
          <cell r="C157" t="str">
            <v>WY</v>
          </cell>
          <cell r="Y157">
            <v>200887008</v>
          </cell>
          <cell r="Z157">
            <v>0</v>
          </cell>
          <cell r="AD157">
            <v>36509000</v>
          </cell>
        </row>
        <row r="158">
          <cell r="A158">
            <v>1979</v>
          </cell>
          <cell r="C158" t="str">
            <v>AL</v>
          </cell>
          <cell r="Y158">
            <v>743628032</v>
          </cell>
          <cell r="Z158">
            <v>0</v>
          </cell>
          <cell r="AD158">
            <v>245074000</v>
          </cell>
        </row>
        <row r="159">
          <cell r="A159">
            <v>1979</v>
          </cell>
          <cell r="C159" t="str">
            <v>AK</v>
          </cell>
          <cell r="Y159">
            <v>284664000</v>
          </cell>
          <cell r="Z159">
            <v>0</v>
          </cell>
          <cell r="AD159">
            <v>68542000</v>
          </cell>
        </row>
        <row r="160">
          <cell r="A160">
            <v>1979</v>
          </cell>
          <cell r="C160" t="str">
            <v>AZ</v>
          </cell>
          <cell r="Y160">
            <v>610065984</v>
          </cell>
          <cell r="Z160">
            <v>0</v>
          </cell>
          <cell r="AD160">
            <v>127626000</v>
          </cell>
        </row>
        <row r="161">
          <cell r="A161">
            <v>1979</v>
          </cell>
          <cell r="C161" t="str">
            <v>AR</v>
          </cell>
          <cell r="Y161">
            <v>469184992</v>
          </cell>
          <cell r="Z161">
            <v>0</v>
          </cell>
          <cell r="AD161">
            <v>155952000</v>
          </cell>
        </row>
        <row r="162">
          <cell r="A162">
            <v>1979</v>
          </cell>
          <cell r="C162" t="str">
            <v>CA</v>
          </cell>
          <cell r="Y162">
            <v>2434821120</v>
          </cell>
          <cell r="Z162">
            <v>162086000</v>
          </cell>
          <cell r="AD162">
            <v>940784000</v>
          </cell>
        </row>
        <row r="163">
          <cell r="A163">
            <v>1979</v>
          </cell>
          <cell r="C163" t="str">
            <v>CO</v>
          </cell>
          <cell r="Y163">
            <v>567158976</v>
          </cell>
          <cell r="Z163">
            <v>0</v>
          </cell>
          <cell r="AD163">
            <v>172550000</v>
          </cell>
        </row>
        <row r="164">
          <cell r="A164">
            <v>1979</v>
          </cell>
          <cell r="C164" t="str">
            <v>CT</v>
          </cell>
          <cell r="Y164">
            <v>415817984</v>
          </cell>
          <cell r="Z164">
            <v>52940000</v>
          </cell>
          <cell r="AD164">
            <v>160856992</v>
          </cell>
        </row>
        <row r="165">
          <cell r="A165">
            <v>1979</v>
          </cell>
          <cell r="C165" t="str">
            <v>DE</v>
          </cell>
          <cell r="Y165">
            <v>114892000</v>
          </cell>
          <cell r="Z165">
            <v>13073000</v>
          </cell>
          <cell r="AD165">
            <v>54909000</v>
          </cell>
        </row>
        <row r="166">
          <cell r="A166">
            <v>1979</v>
          </cell>
          <cell r="C166" t="str">
            <v>DC</v>
          </cell>
          <cell r="Y166">
            <v>92670000</v>
          </cell>
          <cell r="Z166">
            <v>0</v>
          </cell>
          <cell r="AD166">
            <v>38067000</v>
          </cell>
        </row>
        <row r="167">
          <cell r="A167">
            <v>1979</v>
          </cell>
          <cell r="C167" t="str">
            <v>FL</v>
          </cell>
          <cell r="Y167">
            <v>1495110016</v>
          </cell>
          <cell r="Z167">
            <v>109838000</v>
          </cell>
          <cell r="AD167">
            <v>316185984</v>
          </cell>
        </row>
        <row r="168">
          <cell r="A168">
            <v>1979</v>
          </cell>
          <cell r="C168" t="str">
            <v>GA</v>
          </cell>
          <cell r="Y168">
            <v>1167891968</v>
          </cell>
          <cell r="Z168">
            <v>0</v>
          </cell>
          <cell r="AD168">
            <v>238648000</v>
          </cell>
        </row>
        <row r="169">
          <cell r="A169">
            <v>1979</v>
          </cell>
          <cell r="C169" t="str">
            <v>HI</v>
          </cell>
          <cell r="Y169">
            <v>198536992</v>
          </cell>
          <cell r="Z169">
            <v>0</v>
          </cell>
          <cell r="AD169">
            <v>43554000</v>
          </cell>
        </row>
        <row r="170">
          <cell r="A170">
            <v>1979</v>
          </cell>
          <cell r="C170" t="str">
            <v>ID</v>
          </cell>
          <cell r="Y170">
            <v>233624992</v>
          </cell>
          <cell r="Z170">
            <v>0</v>
          </cell>
          <cell r="AD170">
            <v>66925000</v>
          </cell>
        </row>
        <row r="171">
          <cell r="A171">
            <v>1979</v>
          </cell>
          <cell r="C171" t="str">
            <v>IL</v>
          </cell>
          <cell r="Y171">
            <v>2030683008</v>
          </cell>
          <cell r="Z171">
            <v>204778000</v>
          </cell>
          <cell r="AD171">
            <v>648267008</v>
          </cell>
        </row>
        <row r="172">
          <cell r="A172">
            <v>1979</v>
          </cell>
          <cell r="C172" t="str">
            <v>IN</v>
          </cell>
          <cell r="Y172">
            <v>867321984</v>
          </cell>
          <cell r="Z172">
            <v>63273000</v>
          </cell>
          <cell r="AD172">
            <v>271438016</v>
          </cell>
        </row>
        <row r="173">
          <cell r="A173">
            <v>1979</v>
          </cell>
          <cell r="C173" t="str">
            <v>IA</v>
          </cell>
          <cell r="Y173">
            <v>960806016</v>
          </cell>
          <cell r="Z173">
            <v>2385000</v>
          </cell>
          <cell r="AD173">
            <v>316556992</v>
          </cell>
        </row>
        <row r="174">
          <cell r="A174">
            <v>1979</v>
          </cell>
          <cell r="C174" t="str">
            <v>KS</v>
          </cell>
          <cell r="Y174">
            <v>653502976</v>
          </cell>
          <cell r="Z174">
            <v>36659000</v>
          </cell>
          <cell r="AD174">
            <v>206407008</v>
          </cell>
        </row>
        <row r="175">
          <cell r="A175">
            <v>1979</v>
          </cell>
          <cell r="C175" t="str">
            <v>KY</v>
          </cell>
          <cell r="Y175">
            <v>1074848000</v>
          </cell>
          <cell r="Z175">
            <v>301016000</v>
          </cell>
          <cell r="AD175">
            <v>206992992</v>
          </cell>
        </row>
        <row r="176">
          <cell r="A176">
            <v>1979</v>
          </cell>
          <cell r="C176" t="str">
            <v>LA</v>
          </cell>
          <cell r="Y176">
            <v>880158016</v>
          </cell>
          <cell r="Z176">
            <v>1647000</v>
          </cell>
          <cell r="AD176">
            <v>276688992</v>
          </cell>
        </row>
        <row r="177">
          <cell r="A177">
            <v>1979</v>
          </cell>
          <cell r="C177" t="str">
            <v>ME</v>
          </cell>
          <cell r="Y177">
            <v>255407008</v>
          </cell>
          <cell r="Z177">
            <v>32356000</v>
          </cell>
          <cell r="AD177">
            <v>105434000</v>
          </cell>
        </row>
        <row r="178">
          <cell r="A178">
            <v>1979</v>
          </cell>
          <cell r="C178" t="str">
            <v>MD</v>
          </cell>
          <cell r="Y178">
            <v>842700992</v>
          </cell>
          <cell r="Z178">
            <v>74470000</v>
          </cell>
          <cell r="AD178">
            <v>205272992</v>
          </cell>
        </row>
        <row r="179">
          <cell r="A179">
            <v>1979</v>
          </cell>
          <cell r="C179" t="str">
            <v>MA</v>
          </cell>
          <cell r="Y179">
            <v>735766016</v>
          </cell>
          <cell r="Z179">
            <v>108011000</v>
          </cell>
          <cell r="AD179">
            <v>313364000</v>
          </cell>
        </row>
        <row r="180">
          <cell r="A180">
            <v>1979</v>
          </cell>
          <cell r="C180" t="str">
            <v>MI</v>
          </cell>
          <cell r="Y180">
            <v>1552125056</v>
          </cell>
          <cell r="Z180">
            <v>10377000</v>
          </cell>
          <cell r="AD180">
            <v>498444000</v>
          </cell>
        </row>
        <row r="181">
          <cell r="A181">
            <v>1979</v>
          </cell>
          <cell r="C181" t="str">
            <v>MN</v>
          </cell>
          <cell r="Y181">
            <v>1144061056</v>
          </cell>
          <cell r="Z181">
            <v>0</v>
          </cell>
          <cell r="AD181">
            <v>373520000</v>
          </cell>
        </row>
        <row r="182">
          <cell r="A182">
            <v>1979</v>
          </cell>
          <cell r="C182" t="str">
            <v>MS</v>
          </cell>
          <cell r="Y182">
            <v>575414976</v>
          </cell>
          <cell r="Z182">
            <v>0</v>
          </cell>
          <cell r="AD182">
            <v>180280992</v>
          </cell>
        </row>
        <row r="183">
          <cell r="A183">
            <v>1979</v>
          </cell>
          <cell r="C183" t="str">
            <v>MO</v>
          </cell>
          <cell r="Y183">
            <v>995993984</v>
          </cell>
          <cell r="Z183">
            <v>4728000</v>
          </cell>
          <cell r="AD183">
            <v>265331008</v>
          </cell>
        </row>
        <row r="184">
          <cell r="A184">
            <v>1979</v>
          </cell>
          <cell r="C184" t="str">
            <v>MT</v>
          </cell>
          <cell r="Y184">
            <v>295296992</v>
          </cell>
          <cell r="Z184">
            <v>0</v>
          </cell>
          <cell r="AD184">
            <v>87766000</v>
          </cell>
        </row>
        <row r="185">
          <cell r="A185">
            <v>1979</v>
          </cell>
          <cell r="C185" t="str">
            <v>NE</v>
          </cell>
          <cell r="Y185">
            <v>485911008</v>
          </cell>
          <cell r="Z185">
            <v>0</v>
          </cell>
          <cell r="AD185">
            <v>124199000</v>
          </cell>
        </row>
        <row r="186">
          <cell r="A186">
            <v>1979</v>
          </cell>
          <cell r="C186" t="str">
            <v>NV</v>
          </cell>
          <cell r="Y186">
            <v>229192992</v>
          </cell>
          <cell r="Z186">
            <v>0</v>
          </cell>
          <cell r="AD186">
            <v>64750000</v>
          </cell>
        </row>
        <row r="187">
          <cell r="A187">
            <v>1979</v>
          </cell>
          <cell r="C187" t="str">
            <v>NH</v>
          </cell>
          <cell r="Y187">
            <v>195378000</v>
          </cell>
          <cell r="Z187">
            <v>40758000</v>
          </cell>
          <cell r="AD187">
            <v>83180000</v>
          </cell>
        </row>
        <row r="188">
          <cell r="A188">
            <v>1979</v>
          </cell>
          <cell r="C188" t="str">
            <v>NJ</v>
          </cell>
          <cell r="Y188">
            <v>907907968</v>
          </cell>
          <cell r="Z188">
            <v>301827008</v>
          </cell>
          <cell r="AD188">
            <v>381958016</v>
          </cell>
        </row>
        <row r="189">
          <cell r="A189">
            <v>1979</v>
          </cell>
          <cell r="C189" t="str">
            <v>NM</v>
          </cell>
          <cell r="Y189">
            <v>398008000</v>
          </cell>
          <cell r="Z189">
            <v>0</v>
          </cell>
          <cell r="AD189">
            <v>104637000</v>
          </cell>
        </row>
        <row r="190">
          <cell r="A190">
            <v>1979</v>
          </cell>
          <cell r="C190" t="str">
            <v>NY</v>
          </cell>
          <cell r="Y190">
            <v>2878769920</v>
          </cell>
          <cell r="Z190">
            <v>506161984</v>
          </cell>
          <cell r="AD190">
            <v>1073614016</v>
          </cell>
        </row>
        <row r="191">
          <cell r="A191">
            <v>1979</v>
          </cell>
          <cell r="C191" t="str">
            <v>NC</v>
          </cell>
          <cell r="Y191">
            <v>1047043968</v>
          </cell>
          <cell r="Z191">
            <v>7534000</v>
          </cell>
          <cell r="AD191">
            <v>221530000</v>
          </cell>
        </row>
        <row r="192">
          <cell r="A192">
            <v>1979</v>
          </cell>
          <cell r="C192" t="str">
            <v>ND</v>
          </cell>
          <cell r="Y192">
            <v>285316000</v>
          </cell>
          <cell r="Z192">
            <v>0</v>
          </cell>
          <cell r="AD192">
            <v>61620000</v>
          </cell>
        </row>
        <row r="193">
          <cell r="A193">
            <v>1979</v>
          </cell>
          <cell r="C193" t="str">
            <v>OH</v>
          </cell>
          <cell r="Y193">
            <v>1595403008</v>
          </cell>
          <cell r="Z193">
            <v>95217000</v>
          </cell>
          <cell r="AD193">
            <v>498072000</v>
          </cell>
        </row>
        <row r="194">
          <cell r="A194">
            <v>1979</v>
          </cell>
          <cell r="C194" t="str">
            <v>OK</v>
          </cell>
          <cell r="Y194">
            <v>567721984</v>
          </cell>
          <cell r="Z194">
            <v>38033000</v>
          </cell>
          <cell r="AD194">
            <v>191282000</v>
          </cell>
        </row>
        <row r="195">
          <cell r="A195">
            <v>1979</v>
          </cell>
          <cell r="C195" t="str">
            <v>OR</v>
          </cell>
          <cell r="Y195">
            <v>529216000</v>
          </cell>
          <cell r="Z195">
            <v>1633000</v>
          </cell>
          <cell r="AD195">
            <v>199248992</v>
          </cell>
        </row>
        <row r="196">
          <cell r="A196">
            <v>1979</v>
          </cell>
          <cell r="C196" t="str">
            <v>PA</v>
          </cell>
          <cell r="Y196">
            <v>1301204992</v>
          </cell>
          <cell r="Z196">
            <v>194398000</v>
          </cell>
          <cell r="AD196">
            <v>638752000</v>
          </cell>
        </row>
        <row r="197">
          <cell r="A197">
            <v>1979</v>
          </cell>
          <cell r="C197" t="str">
            <v>RI</v>
          </cell>
          <cell r="Y197">
            <v>101160000</v>
          </cell>
          <cell r="Z197">
            <v>5837000</v>
          </cell>
          <cell r="AD197">
            <v>41138000</v>
          </cell>
        </row>
        <row r="198">
          <cell r="A198">
            <v>1979</v>
          </cell>
          <cell r="C198" t="str">
            <v>SC</v>
          </cell>
          <cell r="Y198">
            <v>355716000</v>
          </cell>
          <cell r="Z198">
            <v>0</v>
          </cell>
          <cell r="AD198">
            <v>136068992</v>
          </cell>
        </row>
        <row r="199">
          <cell r="A199">
            <v>1979</v>
          </cell>
          <cell r="C199" t="str">
            <v>SD</v>
          </cell>
          <cell r="Y199">
            <v>236335008</v>
          </cell>
          <cell r="Z199">
            <v>0</v>
          </cell>
          <cell r="AD199">
            <v>91782000</v>
          </cell>
        </row>
        <row r="200">
          <cell r="A200">
            <v>1979</v>
          </cell>
          <cell r="C200" t="str">
            <v>TN</v>
          </cell>
          <cell r="Y200">
            <v>892318976</v>
          </cell>
          <cell r="Z200">
            <v>0</v>
          </cell>
          <cell r="AD200">
            <v>257091008</v>
          </cell>
        </row>
        <row r="201">
          <cell r="A201">
            <v>1979</v>
          </cell>
          <cell r="C201" t="str">
            <v>TX</v>
          </cell>
          <cell r="Y201">
            <v>2865202944</v>
          </cell>
          <cell r="Z201">
            <v>24472000</v>
          </cell>
          <cell r="AD201">
            <v>544001984</v>
          </cell>
        </row>
        <row r="202">
          <cell r="A202">
            <v>1979</v>
          </cell>
          <cell r="C202" t="str">
            <v>US</v>
          </cell>
          <cell r="Y202">
            <v>41503150080</v>
          </cell>
          <cell r="Z202">
            <v>2551127040</v>
          </cell>
          <cell r="AD202">
            <v>12765145088</v>
          </cell>
        </row>
        <row r="203">
          <cell r="A203">
            <v>1979</v>
          </cell>
          <cell r="C203" t="str">
            <v>UT</v>
          </cell>
          <cell r="Y203">
            <v>297737984</v>
          </cell>
          <cell r="Z203">
            <v>0</v>
          </cell>
          <cell r="AD203">
            <v>80441000</v>
          </cell>
        </row>
        <row r="204">
          <cell r="A204">
            <v>1979</v>
          </cell>
          <cell r="C204" t="str">
            <v>VT</v>
          </cell>
          <cell r="Y204">
            <v>118790000</v>
          </cell>
          <cell r="Z204">
            <v>0</v>
          </cell>
          <cell r="AD204">
            <v>55696000</v>
          </cell>
        </row>
        <row r="205">
          <cell r="A205">
            <v>1979</v>
          </cell>
          <cell r="C205" t="str">
            <v>VA</v>
          </cell>
          <cell r="Y205">
            <v>1402457984</v>
          </cell>
          <cell r="Z205">
            <v>53601000</v>
          </cell>
          <cell r="AD205">
            <v>398550016</v>
          </cell>
        </row>
        <row r="206">
          <cell r="A206">
            <v>1979</v>
          </cell>
          <cell r="C206" t="str">
            <v>WA</v>
          </cell>
          <cell r="Y206">
            <v>1041387008</v>
          </cell>
          <cell r="Z206">
            <v>85042000</v>
          </cell>
          <cell r="AD206">
            <v>252931008</v>
          </cell>
        </row>
        <row r="207">
          <cell r="A207">
            <v>1979</v>
          </cell>
          <cell r="C207" t="str">
            <v>WV</v>
          </cell>
          <cell r="Y207">
            <v>764465984</v>
          </cell>
          <cell r="Z207">
            <v>18976000</v>
          </cell>
          <cell r="AD207">
            <v>184968992</v>
          </cell>
        </row>
        <row r="208">
          <cell r="A208">
            <v>1979</v>
          </cell>
          <cell r="C208" t="str">
            <v>WI</v>
          </cell>
          <cell r="Y208">
            <v>1062505984</v>
          </cell>
          <cell r="Z208">
            <v>0</v>
          </cell>
          <cell r="AD208">
            <v>444539008</v>
          </cell>
        </row>
        <row r="209">
          <cell r="A209">
            <v>1979</v>
          </cell>
          <cell r="C209" t="str">
            <v>WY</v>
          </cell>
          <cell r="Y209">
            <v>251847008</v>
          </cell>
          <cell r="Z209">
            <v>0</v>
          </cell>
          <cell r="AD209">
            <v>49656000</v>
          </cell>
        </row>
        <row r="210">
          <cell r="A210">
            <v>1980</v>
          </cell>
          <cell r="C210" t="str">
            <v>AL</v>
          </cell>
          <cell r="Y210">
            <v>748670016</v>
          </cell>
          <cell r="Z210">
            <v>0</v>
          </cell>
          <cell r="AD210">
            <v>252588992</v>
          </cell>
        </row>
        <row r="211">
          <cell r="A211">
            <v>1980</v>
          </cell>
          <cell r="C211" t="str">
            <v>AK</v>
          </cell>
          <cell r="Y211">
            <v>346571008</v>
          </cell>
          <cell r="Z211">
            <v>0</v>
          </cell>
          <cell r="AD211">
            <v>88724000</v>
          </cell>
        </row>
        <row r="212">
          <cell r="A212">
            <v>1980</v>
          </cell>
          <cell r="C212" t="str">
            <v>AZ</v>
          </cell>
          <cell r="Y212">
            <v>692108992</v>
          </cell>
          <cell r="Z212">
            <v>0</v>
          </cell>
          <cell r="AD212">
            <v>136502000</v>
          </cell>
        </row>
        <row r="213">
          <cell r="A213">
            <v>1980</v>
          </cell>
          <cell r="C213" t="str">
            <v>AR</v>
          </cell>
          <cell r="Y213">
            <v>626747008</v>
          </cell>
          <cell r="Z213">
            <v>0</v>
          </cell>
          <cell r="AD213">
            <v>175850000</v>
          </cell>
        </row>
        <row r="214">
          <cell r="A214">
            <v>1980</v>
          </cell>
          <cell r="C214" t="str">
            <v>CA</v>
          </cell>
          <cell r="Y214">
            <v>3120553984</v>
          </cell>
          <cell r="Z214">
            <v>193418000</v>
          </cell>
          <cell r="AD214">
            <v>1282025984</v>
          </cell>
        </row>
        <row r="215">
          <cell r="A215">
            <v>1980</v>
          </cell>
          <cell r="C215" t="str">
            <v>CO</v>
          </cell>
          <cell r="Y215">
            <v>691856000</v>
          </cell>
          <cell r="Z215">
            <v>0</v>
          </cell>
          <cell r="AD215">
            <v>224571008</v>
          </cell>
        </row>
        <row r="216">
          <cell r="A216">
            <v>1980</v>
          </cell>
          <cell r="C216" t="str">
            <v>CT</v>
          </cell>
          <cell r="Y216">
            <v>493460992</v>
          </cell>
          <cell r="Z216">
            <v>56211000</v>
          </cell>
          <cell r="AD216">
            <v>179264992</v>
          </cell>
        </row>
        <row r="217">
          <cell r="A217">
            <v>1980</v>
          </cell>
          <cell r="C217" t="str">
            <v>DE</v>
          </cell>
          <cell r="Y217">
            <v>154342000</v>
          </cell>
          <cell r="Z217">
            <v>15773000</v>
          </cell>
          <cell r="AD217">
            <v>61311000</v>
          </cell>
        </row>
        <row r="218">
          <cell r="A218">
            <v>1980</v>
          </cell>
          <cell r="C218" t="str">
            <v>DC</v>
          </cell>
          <cell r="Y218">
            <v>95170000</v>
          </cell>
          <cell r="Z218">
            <v>0</v>
          </cell>
          <cell r="AD218">
            <v>53248000</v>
          </cell>
        </row>
        <row r="219">
          <cell r="A219">
            <v>1980</v>
          </cell>
          <cell r="C219" t="str">
            <v>FL</v>
          </cell>
          <cell r="Y219">
            <v>1875035008</v>
          </cell>
          <cell r="Z219">
            <v>116266000</v>
          </cell>
          <cell r="AD219">
            <v>353052000</v>
          </cell>
        </row>
        <row r="220">
          <cell r="A220">
            <v>1980</v>
          </cell>
          <cell r="C220" t="str">
            <v>GA</v>
          </cell>
          <cell r="Y220">
            <v>1364889984</v>
          </cell>
          <cell r="Z220">
            <v>0</v>
          </cell>
          <cell r="AD220">
            <v>257748992</v>
          </cell>
        </row>
        <row r="221">
          <cell r="A221">
            <v>1980</v>
          </cell>
          <cell r="C221" t="str">
            <v>HI</v>
          </cell>
          <cell r="Y221">
            <v>219591008</v>
          </cell>
          <cell r="Z221">
            <v>0</v>
          </cell>
          <cell r="AD221">
            <v>39012000</v>
          </cell>
        </row>
        <row r="222">
          <cell r="A222">
            <v>1980</v>
          </cell>
          <cell r="C222" t="str">
            <v>ID</v>
          </cell>
          <cell r="Y222">
            <v>264400000</v>
          </cell>
          <cell r="Z222">
            <v>0</v>
          </cell>
          <cell r="AD222">
            <v>63783000</v>
          </cell>
        </row>
        <row r="223">
          <cell r="A223">
            <v>1980</v>
          </cell>
          <cell r="C223" t="str">
            <v>IL</v>
          </cell>
          <cell r="Y223">
            <v>2793402112</v>
          </cell>
          <cell r="Z223">
            <v>203440000</v>
          </cell>
          <cell r="AD223">
            <v>696070976</v>
          </cell>
        </row>
        <row r="224">
          <cell r="A224">
            <v>1980</v>
          </cell>
          <cell r="C224" t="str">
            <v>IN</v>
          </cell>
          <cell r="Y224">
            <v>1029649024</v>
          </cell>
          <cell r="Z224">
            <v>71204000</v>
          </cell>
          <cell r="AD224">
            <v>272496000</v>
          </cell>
        </row>
        <row r="225">
          <cell r="A225">
            <v>1980</v>
          </cell>
          <cell r="C225" t="str">
            <v>IA</v>
          </cell>
          <cell r="Y225">
            <v>994534016</v>
          </cell>
          <cell r="Z225">
            <v>2775000</v>
          </cell>
          <cell r="AD225">
            <v>341076000</v>
          </cell>
        </row>
        <row r="226">
          <cell r="A226">
            <v>1980</v>
          </cell>
          <cell r="C226" t="str">
            <v>KS</v>
          </cell>
          <cell r="Y226">
            <v>861430976</v>
          </cell>
          <cell r="Z226">
            <v>42390000</v>
          </cell>
          <cell r="AD226">
            <v>223582000</v>
          </cell>
        </row>
        <row r="227">
          <cell r="A227">
            <v>1980</v>
          </cell>
          <cell r="C227" t="str">
            <v>KY</v>
          </cell>
          <cell r="Y227">
            <v>1340637056</v>
          </cell>
          <cell r="Z227">
            <v>350904992</v>
          </cell>
          <cell r="AD227">
            <v>226540992</v>
          </cell>
        </row>
        <row r="228">
          <cell r="A228">
            <v>1980</v>
          </cell>
          <cell r="C228" t="str">
            <v>LA</v>
          </cell>
          <cell r="Y228">
            <v>1215447040</v>
          </cell>
          <cell r="Z228">
            <v>310000</v>
          </cell>
          <cell r="AD228">
            <v>325932000</v>
          </cell>
        </row>
        <row r="229">
          <cell r="A229">
            <v>1980</v>
          </cell>
          <cell r="C229" t="str">
            <v>ME</v>
          </cell>
          <cell r="Y229">
            <v>285910016</v>
          </cell>
          <cell r="Z229">
            <v>29925000</v>
          </cell>
          <cell r="AD229">
            <v>108539000</v>
          </cell>
        </row>
        <row r="230">
          <cell r="A230">
            <v>1980</v>
          </cell>
          <cell r="C230" t="str">
            <v>MD</v>
          </cell>
          <cell r="Y230">
            <v>1056332992</v>
          </cell>
          <cell r="Z230">
            <v>120729000</v>
          </cell>
          <cell r="AD230">
            <v>219012992</v>
          </cell>
        </row>
        <row r="231">
          <cell r="A231">
            <v>1980</v>
          </cell>
          <cell r="C231" t="str">
            <v>MA</v>
          </cell>
          <cell r="Y231">
            <v>810998976</v>
          </cell>
          <cell r="Z231">
            <v>112809000</v>
          </cell>
          <cell r="AD231">
            <v>323923008</v>
          </cell>
        </row>
        <row r="232">
          <cell r="A232">
            <v>1980</v>
          </cell>
          <cell r="C232" t="str">
            <v>MI</v>
          </cell>
          <cell r="Y232">
            <v>1918520064</v>
          </cell>
          <cell r="Z232">
            <v>10764000</v>
          </cell>
          <cell r="AD232">
            <v>538723968</v>
          </cell>
        </row>
        <row r="233">
          <cell r="A233">
            <v>1980</v>
          </cell>
          <cell r="C233" t="str">
            <v>MN</v>
          </cell>
          <cell r="Y233">
            <v>1363744000</v>
          </cell>
          <cell r="Z233">
            <v>0</v>
          </cell>
          <cell r="AD233">
            <v>392113984</v>
          </cell>
        </row>
        <row r="234">
          <cell r="A234">
            <v>1980</v>
          </cell>
          <cell r="C234" t="str">
            <v>MS</v>
          </cell>
          <cell r="Y234">
            <v>778560000</v>
          </cell>
          <cell r="Z234">
            <v>0</v>
          </cell>
          <cell r="AD234">
            <v>193556992</v>
          </cell>
        </row>
        <row r="235">
          <cell r="A235">
            <v>1980</v>
          </cell>
          <cell r="C235" t="str">
            <v>MO</v>
          </cell>
          <cell r="Y235">
            <v>1079988992</v>
          </cell>
          <cell r="Z235">
            <v>8242000</v>
          </cell>
          <cell r="AD235">
            <v>279750016</v>
          </cell>
        </row>
        <row r="236">
          <cell r="A236">
            <v>1980</v>
          </cell>
          <cell r="C236" t="str">
            <v>MT</v>
          </cell>
          <cell r="Y236">
            <v>382963008</v>
          </cell>
          <cell r="Z236">
            <v>0</v>
          </cell>
          <cell r="AD236">
            <v>102949000</v>
          </cell>
        </row>
        <row r="237">
          <cell r="A237">
            <v>1980</v>
          </cell>
          <cell r="C237" t="str">
            <v>NE</v>
          </cell>
          <cell r="Y237">
            <v>563817024</v>
          </cell>
          <cell r="Z237">
            <v>0</v>
          </cell>
          <cell r="AD237">
            <v>129007000</v>
          </cell>
        </row>
        <row r="238">
          <cell r="A238">
            <v>1980</v>
          </cell>
          <cell r="C238" t="str">
            <v>NV</v>
          </cell>
          <cell r="Y238">
            <v>300150016</v>
          </cell>
          <cell r="Z238">
            <v>0</v>
          </cell>
          <cell r="AD238">
            <v>68838000</v>
          </cell>
        </row>
        <row r="239">
          <cell r="A239">
            <v>1980</v>
          </cell>
          <cell r="C239" t="str">
            <v>NH</v>
          </cell>
          <cell r="Y239">
            <v>217268992</v>
          </cell>
          <cell r="Z239">
            <v>46624000</v>
          </cell>
          <cell r="AD239">
            <v>89511000</v>
          </cell>
        </row>
        <row r="240">
          <cell r="A240">
            <v>1980</v>
          </cell>
          <cell r="C240" t="str">
            <v>NJ</v>
          </cell>
          <cell r="Y240">
            <v>1008417024</v>
          </cell>
          <cell r="Z240">
            <v>307830016</v>
          </cell>
          <cell r="AD240">
            <v>389883008</v>
          </cell>
        </row>
        <row r="241">
          <cell r="A241">
            <v>1980</v>
          </cell>
          <cell r="C241" t="str">
            <v>NM</v>
          </cell>
          <cell r="Y241">
            <v>401084992</v>
          </cell>
          <cell r="Z241">
            <v>0</v>
          </cell>
          <cell r="AD241">
            <v>92837000</v>
          </cell>
        </row>
        <row r="242">
          <cell r="A242">
            <v>1980</v>
          </cell>
          <cell r="C242" t="str">
            <v>NY</v>
          </cell>
          <cell r="Y242">
            <v>3098650112</v>
          </cell>
          <cell r="Z242">
            <v>527332000</v>
          </cell>
          <cell r="AD242">
            <v>1128470016</v>
          </cell>
        </row>
        <row r="243">
          <cell r="A243">
            <v>1980</v>
          </cell>
          <cell r="C243" t="str">
            <v>NC</v>
          </cell>
          <cell r="Y243">
            <v>1049929024</v>
          </cell>
          <cell r="Z243">
            <v>7126000</v>
          </cell>
          <cell r="AD243">
            <v>283304992</v>
          </cell>
        </row>
        <row r="244">
          <cell r="A244">
            <v>1980</v>
          </cell>
          <cell r="C244" t="str">
            <v>ND</v>
          </cell>
          <cell r="Y244">
            <v>310017984</v>
          </cell>
          <cell r="Z244">
            <v>0</v>
          </cell>
          <cell r="AD244">
            <v>72619000</v>
          </cell>
        </row>
        <row r="245">
          <cell r="A245">
            <v>1980</v>
          </cell>
          <cell r="C245" t="str">
            <v>OH</v>
          </cell>
          <cell r="Y245">
            <v>1731611008</v>
          </cell>
          <cell r="Z245">
            <v>103442000</v>
          </cell>
          <cell r="AD245">
            <v>521887008</v>
          </cell>
        </row>
        <row r="246">
          <cell r="A246">
            <v>1980</v>
          </cell>
          <cell r="C246" t="str">
            <v>OK</v>
          </cell>
          <cell r="Y246">
            <v>656113984</v>
          </cell>
          <cell r="Z246">
            <v>44709000</v>
          </cell>
          <cell r="AD246">
            <v>203426000</v>
          </cell>
        </row>
        <row r="247">
          <cell r="A247">
            <v>1980</v>
          </cell>
          <cell r="C247" t="str">
            <v>OR</v>
          </cell>
          <cell r="Y247">
            <v>739961024</v>
          </cell>
          <cell r="Z247">
            <v>1462000</v>
          </cell>
          <cell r="AD247">
            <v>191692000</v>
          </cell>
        </row>
        <row r="248">
          <cell r="A248">
            <v>1980</v>
          </cell>
          <cell r="C248" t="str">
            <v>PA</v>
          </cell>
          <cell r="Y248">
            <v>1370445952</v>
          </cell>
          <cell r="Z248">
            <v>219420992</v>
          </cell>
          <cell r="AD248">
            <v>704888000</v>
          </cell>
        </row>
        <row r="249">
          <cell r="A249">
            <v>1980</v>
          </cell>
          <cell r="C249" t="str">
            <v>RI</v>
          </cell>
          <cell r="Y249">
            <v>116617000</v>
          </cell>
          <cell r="Z249">
            <v>5823000</v>
          </cell>
          <cell r="AD249">
            <v>43810000</v>
          </cell>
        </row>
        <row r="250">
          <cell r="A250">
            <v>1980</v>
          </cell>
          <cell r="C250" t="str">
            <v>SC</v>
          </cell>
          <cell r="Y250">
            <v>408928000</v>
          </cell>
          <cell r="Z250">
            <v>0</v>
          </cell>
          <cell r="AD250">
            <v>142864000</v>
          </cell>
        </row>
        <row r="251">
          <cell r="A251">
            <v>1980</v>
          </cell>
          <cell r="C251" t="str">
            <v>SD</v>
          </cell>
          <cell r="Y251">
            <v>292744992</v>
          </cell>
          <cell r="Z251">
            <v>0</v>
          </cell>
          <cell r="AD251">
            <v>108636000</v>
          </cell>
        </row>
        <row r="252">
          <cell r="A252">
            <v>1980</v>
          </cell>
          <cell r="C252" t="str">
            <v>TN</v>
          </cell>
          <cell r="Y252">
            <v>1049692032</v>
          </cell>
          <cell r="Z252">
            <v>0</v>
          </cell>
          <cell r="AD252">
            <v>279843008</v>
          </cell>
        </row>
        <row r="253">
          <cell r="A253">
            <v>1980</v>
          </cell>
          <cell r="C253" t="str">
            <v>TX</v>
          </cell>
          <cell r="Y253">
            <v>3762169088</v>
          </cell>
          <cell r="Z253">
            <v>76900000</v>
          </cell>
          <cell r="AD253">
            <v>618904000</v>
          </cell>
        </row>
        <row r="254">
          <cell r="A254">
            <v>1980</v>
          </cell>
          <cell r="C254" t="str">
            <v>US</v>
          </cell>
          <cell r="Y254">
            <v>49355177984</v>
          </cell>
          <cell r="Z254">
            <v>2906022912</v>
          </cell>
          <cell r="AD254">
            <v>14019747840</v>
          </cell>
        </row>
        <row r="255">
          <cell r="A255">
            <v>1980</v>
          </cell>
          <cell r="C255" t="str">
            <v>UT</v>
          </cell>
          <cell r="Y255">
            <v>459888992</v>
          </cell>
          <cell r="Z255">
            <v>0</v>
          </cell>
          <cell r="AD255">
            <v>86509000</v>
          </cell>
        </row>
        <row r="256">
          <cell r="A256">
            <v>1980</v>
          </cell>
          <cell r="C256" t="str">
            <v>VT</v>
          </cell>
          <cell r="Y256">
            <v>134504000</v>
          </cell>
          <cell r="Z256">
            <v>0</v>
          </cell>
          <cell r="AD256">
            <v>60890000</v>
          </cell>
        </row>
        <row r="257">
          <cell r="A257">
            <v>1980</v>
          </cell>
          <cell r="C257" t="str">
            <v>VA</v>
          </cell>
          <cell r="Y257">
            <v>1431736960</v>
          </cell>
          <cell r="Z257">
            <v>58415000</v>
          </cell>
          <cell r="AD257">
            <v>382192000</v>
          </cell>
        </row>
        <row r="258">
          <cell r="A258">
            <v>1980</v>
          </cell>
          <cell r="C258" t="str">
            <v>WA</v>
          </cell>
          <cell r="Y258">
            <v>1098158976</v>
          </cell>
          <cell r="Z258">
            <v>153127008</v>
          </cell>
          <cell r="AD258">
            <v>248288992</v>
          </cell>
        </row>
        <row r="259">
          <cell r="A259">
            <v>1980</v>
          </cell>
          <cell r="C259" t="str">
            <v>WV</v>
          </cell>
          <cell r="Y259">
            <v>948676992</v>
          </cell>
          <cell r="Z259">
            <v>18651000</v>
          </cell>
          <cell r="AD259">
            <v>207116992</v>
          </cell>
        </row>
        <row r="260">
          <cell r="A260">
            <v>1980</v>
          </cell>
          <cell r="C260" t="str">
            <v>WI</v>
          </cell>
          <cell r="Y260">
            <v>1298791936</v>
          </cell>
          <cell r="Z260">
            <v>0</v>
          </cell>
          <cell r="AD260">
            <v>497140000</v>
          </cell>
        </row>
        <row r="261">
          <cell r="A261">
            <v>1980</v>
          </cell>
          <cell r="C261" t="str">
            <v>WY</v>
          </cell>
          <cell r="Y261">
            <v>300287008</v>
          </cell>
          <cell r="Z261">
            <v>0</v>
          </cell>
          <cell r="AD261">
            <v>55242000</v>
          </cell>
        </row>
        <row r="262">
          <cell r="A262">
            <v>1981</v>
          </cell>
          <cell r="C262" t="str">
            <v>AL</v>
          </cell>
          <cell r="Y262">
            <v>918064000</v>
          </cell>
          <cell r="Z262">
            <v>0</v>
          </cell>
          <cell r="AD262">
            <v>296015008</v>
          </cell>
        </row>
        <row r="263">
          <cell r="A263">
            <v>1981</v>
          </cell>
          <cell r="C263" t="str">
            <v>AK</v>
          </cell>
          <cell r="Y263">
            <v>428908992</v>
          </cell>
          <cell r="Z263">
            <v>0</v>
          </cell>
          <cell r="AD263">
            <v>94559000</v>
          </cell>
        </row>
        <row r="264">
          <cell r="A264">
            <v>1981</v>
          </cell>
          <cell r="C264" t="str">
            <v>AZ</v>
          </cell>
          <cell r="Y264">
            <v>755305984</v>
          </cell>
          <cell r="Z264">
            <v>0</v>
          </cell>
          <cell r="AD264">
            <v>163272000</v>
          </cell>
        </row>
        <row r="265">
          <cell r="A265">
            <v>1981</v>
          </cell>
          <cell r="C265" t="str">
            <v>AR</v>
          </cell>
          <cell r="Y265">
            <v>635920000</v>
          </cell>
          <cell r="Z265">
            <v>0</v>
          </cell>
          <cell r="AD265">
            <v>183196992</v>
          </cell>
        </row>
        <row r="266">
          <cell r="A266">
            <v>1981</v>
          </cell>
          <cell r="C266" t="str">
            <v>CA</v>
          </cell>
          <cell r="Y266">
            <v>3313560064</v>
          </cell>
          <cell r="Z266">
            <v>153992000</v>
          </cell>
          <cell r="AD266">
            <v>1347107968</v>
          </cell>
        </row>
        <row r="267">
          <cell r="A267">
            <v>1981</v>
          </cell>
          <cell r="C267" t="str">
            <v>CO</v>
          </cell>
          <cell r="Y267">
            <v>664316992</v>
          </cell>
          <cell r="Z267">
            <v>0</v>
          </cell>
          <cell r="AD267">
            <v>246267008</v>
          </cell>
        </row>
        <row r="268">
          <cell r="A268">
            <v>1981</v>
          </cell>
          <cell r="C268" t="str">
            <v>CT</v>
          </cell>
          <cell r="Y268">
            <v>522539008</v>
          </cell>
          <cell r="Z268">
            <v>61732000</v>
          </cell>
          <cell r="AD268">
            <v>190368992</v>
          </cell>
        </row>
        <row r="269">
          <cell r="A269">
            <v>1981</v>
          </cell>
          <cell r="C269" t="str">
            <v>DE</v>
          </cell>
          <cell r="Y269">
            <v>176715008</v>
          </cell>
          <cell r="Z269">
            <v>18629000</v>
          </cell>
          <cell r="AD269">
            <v>69102000</v>
          </cell>
        </row>
        <row r="270">
          <cell r="A270">
            <v>1981</v>
          </cell>
          <cell r="C270" t="str">
            <v>DC</v>
          </cell>
          <cell r="Y270">
            <v>110296000</v>
          </cell>
          <cell r="Z270">
            <v>0</v>
          </cell>
          <cell r="AD270">
            <v>43288000</v>
          </cell>
        </row>
        <row r="271">
          <cell r="A271">
            <v>1981</v>
          </cell>
          <cell r="C271" t="str">
            <v>FL</v>
          </cell>
          <cell r="Y271">
            <v>1931763968</v>
          </cell>
          <cell r="Z271">
            <v>155544000</v>
          </cell>
          <cell r="AD271">
            <v>389985984</v>
          </cell>
        </row>
        <row r="272">
          <cell r="A272">
            <v>1981</v>
          </cell>
          <cell r="C272" t="str">
            <v>GA</v>
          </cell>
          <cell r="Y272">
            <v>1229500032</v>
          </cell>
          <cell r="Z272">
            <v>0</v>
          </cell>
          <cell r="AD272">
            <v>268952000</v>
          </cell>
        </row>
        <row r="273">
          <cell r="A273">
            <v>1981</v>
          </cell>
          <cell r="C273" t="str">
            <v>HI</v>
          </cell>
          <cell r="Y273">
            <v>235998000</v>
          </cell>
          <cell r="Z273">
            <v>0</v>
          </cell>
          <cell r="AD273">
            <v>50197000</v>
          </cell>
        </row>
        <row r="274">
          <cell r="A274">
            <v>1981</v>
          </cell>
          <cell r="C274" t="str">
            <v>ID</v>
          </cell>
          <cell r="Y274">
            <v>254111008</v>
          </cell>
          <cell r="Z274">
            <v>0</v>
          </cell>
          <cell r="AD274">
            <v>76616000</v>
          </cell>
        </row>
        <row r="275">
          <cell r="A275">
            <v>1981</v>
          </cell>
          <cell r="C275" t="str">
            <v>IL</v>
          </cell>
          <cell r="Y275">
            <v>2886806016</v>
          </cell>
          <cell r="Z275">
            <v>211312000</v>
          </cell>
          <cell r="AD275">
            <v>728156032</v>
          </cell>
        </row>
        <row r="276">
          <cell r="A276">
            <v>1981</v>
          </cell>
          <cell r="C276" t="str">
            <v>IN</v>
          </cell>
          <cell r="Y276">
            <v>995062016</v>
          </cell>
          <cell r="Z276">
            <v>63993000</v>
          </cell>
          <cell r="AD276">
            <v>288111008</v>
          </cell>
        </row>
        <row r="277">
          <cell r="A277">
            <v>1981</v>
          </cell>
          <cell r="C277" t="str">
            <v>IA</v>
          </cell>
          <cell r="Y277">
            <v>1029321984</v>
          </cell>
          <cell r="Z277">
            <v>6996000</v>
          </cell>
          <cell r="AD277">
            <v>335376992</v>
          </cell>
        </row>
        <row r="278">
          <cell r="A278">
            <v>1981</v>
          </cell>
          <cell r="C278" t="str">
            <v>KS</v>
          </cell>
          <cell r="Y278">
            <v>871822976</v>
          </cell>
          <cell r="Z278">
            <v>44031000</v>
          </cell>
          <cell r="AD278">
            <v>244071008</v>
          </cell>
        </row>
        <row r="279">
          <cell r="A279">
            <v>1981</v>
          </cell>
          <cell r="C279" t="str">
            <v>KY</v>
          </cell>
          <cell r="Y279">
            <v>1119776000</v>
          </cell>
          <cell r="Z279">
            <v>304436992</v>
          </cell>
          <cell r="AD279">
            <v>178080992</v>
          </cell>
        </row>
        <row r="280">
          <cell r="A280">
            <v>1981</v>
          </cell>
          <cell r="C280" t="str">
            <v>LA</v>
          </cell>
          <cell r="Y280">
            <v>1391003008</v>
          </cell>
          <cell r="Z280">
            <v>310000</v>
          </cell>
          <cell r="AD280">
            <v>363836000</v>
          </cell>
        </row>
        <row r="281">
          <cell r="A281">
            <v>1981</v>
          </cell>
          <cell r="C281" t="str">
            <v>ME</v>
          </cell>
          <cell r="Y281">
            <v>247028000</v>
          </cell>
          <cell r="Z281">
            <v>29021000</v>
          </cell>
          <cell r="AD281">
            <v>113925000</v>
          </cell>
        </row>
        <row r="282">
          <cell r="A282">
            <v>1981</v>
          </cell>
          <cell r="C282" t="str">
            <v>MD</v>
          </cell>
          <cell r="Y282">
            <v>982548992</v>
          </cell>
          <cell r="Z282">
            <v>126698000</v>
          </cell>
          <cell r="AD282">
            <v>235219008</v>
          </cell>
        </row>
        <row r="283">
          <cell r="A283">
            <v>1981</v>
          </cell>
          <cell r="C283" t="str">
            <v>MA</v>
          </cell>
          <cell r="Y283">
            <v>922486016</v>
          </cell>
          <cell r="Z283">
            <v>123249000</v>
          </cell>
          <cell r="AD283">
            <v>344871008</v>
          </cell>
        </row>
        <row r="284">
          <cell r="A284">
            <v>1981</v>
          </cell>
          <cell r="C284" t="str">
            <v>MI</v>
          </cell>
          <cell r="Y284">
            <v>1702070016</v>
          </cell>
          <cell r="Z284">
            <v>11318000</v>
          </cell>
          <cell r="AD284">
            <v>581998016</v>
          </cell>
        </row>
        <row r="285">
          <cell r="A285">
            <v>1981</v>
          </cell>
          <cell r="C285" t="str">
            <v>MN</v>
          </cell>
          <cell r="Y285">
            <v>1325592064</v>
          </cell>
          <cell r="Z285">
            <v>0</v>
          </cell>
          <cell r="AD285">
            <v>408894016</v>
          </cell>
        </row>
        <row r="286">
          <cell r="A286">
            <v>1981</v>
          </cell>
          <cell r="C286" t="str">
            <v>MS</v>
          </cell>
          <cell r="Y286">
            <v>770436992</v>
          </cell>
          <cell r="Z286">
            <v>0</v>
          </cell>
          <cell r="AD286">
            <v>203092992</v>
          </cell>
        </row>
        <row r="287">
          <cell r="A287">
            <v>1981</v>
          </cell>
          <cell r="C287" t="str">
            <v>MO</v>
          </cell>
          <cell r="Y287">
            <v>1026208000</v>
          </cell>
          <cell r="Z287">
            <v>4111000</v>
          </cell>
          <cell r="AD287">
            <v>300664000</v>
          </cell>
        </row>
        <row r="288">
          <cell r="A288">
            <v>1981</v>
          </cell>
          <cell r="C288" t="str">
            <v>MT</v>
          </cell>
          <cell r="Y288">
            <v>411856000</v>
          </cell>
          <cell r="Z288">
            <v>0</v>
          </cell>
          <cell r="AD288">
            <v>81632000</v>
          </cell>
        </row>
        <row r="289">
          <cell r="A289">
            <v>1981</v>
          </cell>
          <cell r="C289" t="str">
            <v>NE</v>
          </cell>
          <cell r="Y289">
            <v>550809984</v>
          </cell>
          <cell r="Z289">
            <v>0</v>
          </cell>
          <cell r="AD289">
            <v>146268000</v>
          </cell>
        </row>
        <row r="290">
          <cell r="A290">
            <v>1981</v>
          </cell>
          <cell r="C290" t="str">
            <v>NV</v>
          </cell>
          <cell r="Y290">
            <v>320470016</v>
          </cell>
          <cell r="Z290">
            <v>0</v>
          </cell>
          <cell r="AD290">
            <v>75868000</v>
          </cell>
        </row>
        <row r="291">
          <cell r="A291">
            <v>1981</v>
          </cell>
          <cell r="C291" t="str">
            <v>NH</v>
          </cell>
          <cell r="Y291">
            <v>211312992</v>
          </cell>
          <cell r="Z291">
            <v>38624000</v>
          </cell>
          <cell r="AD291">
            <v>98545000</v>
          </cell>
        </row>
        <row r="292">
          <cell r="A292">
            <v>1981</v>
          </cell>
          <cell r="C292" t="str">
            <v>NJ</v>
          </cell>
          <cell r="Y292">
            <v>993347008</v>
          </cell>
          <cell r="Z292">
            <v>350527008</v>
          </cell>
          <cell r="AD292">
            <v>402724992</v>
          </cell>
        </row>
        <row r="293">
          <cell r="A293">
            <v>1981</v>
          </cell>
          <cell r="C293" t="str">
            <v>NM</v>
          </cell>
          <cell r="Y293">
            <v>405310016</v>
          </cell>
          <cell r="Z293">
            <v>0</v>
          </cell>
          <cell r="AD293">
            <v>129240000</v>
          </cell>
        </row>
        <row r="294">
          <cell r="A294">
            <v>1981</v>
          </cell>
          <cell r="C294" t="str">
            <v>NY</v>
          </cell>
          <cell r="Y294">
            <v>3832557056</v>
          </cell>
          <cell r="Z294">
            <v>652456000</v>
          </cell>
          <cell r="AD294">
            <v>1167128960</v>
          </cell>
        </row>
        <row r="295">
          <cell r="A295">
            <v>1981</v>
          </cell>
          <cell r="C295" t="str">
            <v>NC</v>
          </cell>
          <cell r="Y295">
            <v>909080000</v>
          </cell>
          <cell r="Z295">
            <v>8684000</v>
          </cell>
          <cell r="AD295">
            <v>341268000</v>
          </cell>
        </row>
        <row r="296">
          <cell r="A296">
            <v>1981</v>
          </cell>
          <cell r="C296" t="str">
            <v>ND</v>
          </cell>
          <cell r="Y296">
            <v>276727008</v>
          </cell>
          <cell r="Z296">
            <v>0</v>
          </cell>
          <cell r="AD296">
            <v>74028000</v>
          </cell>
        </row>
        <row r="297">
          <cell r="A297">
            <v>1981</v>
          </cell>
          <cell r="C297" t="str">
            <v>OH</v>
          </cell>
          <cell r="Y297">
            <v>1674455040</v>
          </cell>
          <cell r="Z297">
            <v>111849000</v>
          </cell>
          <cell r="AD297">
            <v>615940992</v>
          </cell>
        </row>
        <row r="298">
          <cell r="A298">
            <v>1981</v>
          </cell>
          <cell r="C298" t="str">
            <v>OK</v>
          </cell>
          <cell r="Y298">
            <v>757483008</v>
          </cell>
          <cell r="Z298">
            <v>47761000</v>
          </cell>
          <cell r="AD298">
            <v>234823008</v>
          </cell>
        </row>
        <row r="299">
          <cell r="A299">
            <v>1981</v>
          </cell>
          <cell r="C299" t="str">
            <v>OR</v>
          </cell>
          <cell r="Y299">
            <v>760692992</v>
          </cell>
          <cell r="Z299">
            <v>1475000</v>
          </cell>
          <cell r="AD299">
            <v>207359008</v>
          </cell>
        </row>
        <row r="300">
          <cell r="A300">
            <v>1981</v>
          </cell>
          <cell r="C300" t="str">
            <v>PA</v>
          </cell>
          <cell r="Y300">
            <v>1829470976</v>
          </cell>
          <cell r="Z300">
            <v>234810000</v>
          </cell>
          <cell r="AD300">
            <v>833233984</v>
          </cell>
        </row>
        <row r="301">
          <cell r="A301">
            <v>1981</v>
          </cell>
          <cell r="C301" t="str">
            <v>RI</v>
          </cell>
          <cell r="Y301">
            <v>139096992</v>
          </cell>
          <cell r="Z301">
            <v>6943000</v>
          </cell>
          <cell r="AD301">
            <v>46961000</v>
          </cell>
        </row>
        <row r="302">
          <cell r="A302">
            <v>1981</v>
          </cell>
          <cell r="C302" t="str">
            <v>SC</v>
          </cell>
          <cell r="Y302">
            <v>404404000</v>
          </cell>
          <cell r="Z302">
            <v>62000</v>
          </cell>
          <cell r="AD302">
            <v>158282000</v>
          </cell>
        </row>
        <row r="303">
          <cell r="A303">
            <v>1981</v>
          </cell>
          <cell r="C303" t="str">
            <v>SD</v>
          </cell>
          <cell r="Y303">
            <v>314864992</v>
          </cell>
          <cell r="Z303">
            <v>0</v>
          </cell>
          <cell r="AD303">
            <v>99861000</v>
          </cell>
        </row>
        <row r="304">
          <cell r="A304">
            <v>1981</v>
          </cell>
          <cell r="C304" t="str">
            <v>TN</v>
          </cell>
          <cell r="Y304">
            <v>1036265024</v>
          </cell>
          <cell r="Z304">
            <v>87000</v>
          </cell>
          <cell r="AD304">
            <v>280035008</v>
          </cell>
        </row>
        <row r="305">
          <cell r="A305">
            <v>1981</v>
          </cell>
          <cell r="C305" t="str">
            <v>TX</v>
          </cell>
          <cell r="Y305">
            <v>4046330880</v>
          </cell>
          <cell r="Z305">
            <v>80289000</v>
          </cell>
          <cell r="AD305">
            <v>774515968</v>
          </cell>
        </row>
        <row r="306">
          <cell r="A306">
            <v>1981</v>
          </cell>
          <cell r="C306" t="str">
            <v>US</v>
          </cell>
          <cell r="Y306">
            <v>51026362368</v>
          </cell>
          <cell r="Z306">
            <v>3081009920</v>
          </cell>
          <cell r="AD306">
            <v>15099200512</v>
          </cell>
        </row>
        <row r="307">
          <cell r="A307">
            <v>1981</v>
          </cell>
          <cell r="C307" t="str">
            <v>UT</v>
          </cell>
          <cell r="Y307">
            <v>440200992</v>
          </cell>
          <cell r="Z307">
            <v>0</v>
          </cell>
          <cell r="AD307">
            <v>102656000</v>
          </cell>
        </row>
        <row r="308">
          <cell r="A308">
            <v>1981</v>
          </cell>
          <cell r="C308" t="str">
            <v>VT</v>
          </cell>
          <cell r="Y308">
            <v>120742000</v>
          </cell>
          <cell r="Z308">
            <v>0</v>
          </cell>
          <cell r="AD308">
            <v>59540000</v>
          </cell>
        </row>
        <row r="309">
          <cell r="A309">
            <v>1981</v>
          </cell>
          <cell r="C309" t="str">
            <v>VA</v>
          </cell>
          <cell r="Y309">
            <v>1366146944</v>
          </cell>
          <cell r="Z309">
            <v>63129000</v>
          </cell>
          <cell r="AD309">
            <v>383964992</v>
          </cell>
        </row>
        <row r="310">
          <cell r="A310">
            <v>1981</v>
          </cell>
          <cell r="C310" t="str">
            <v>WA</v>
          </cell>
          <cell r="Y310">
            <v>1216323968</v>
          </cell>
          <cell r="Z310">
            <v>149596000</v>
          </cell>
          <cell r="AD310">
            <v>314551008</v>
          </cell>
        </row>
        <row r="311">
          <cell r="A311">
            <v>1981</v>
          </cell>
          <cell r="C311" t="str">
            <v>WV</v>
          </cell>
          <cell r="Y311">
            <v>865091968</v>
          </cell>
          <cell r="Z311">
            <v>19345000</v>
          </cell>
          <cell r="AD311">
            <v>170667008</v>
          </cell>
        </row>
        <row r="312">
          <cell r="A312">
            <v>1981</v>
          </cell>
          <cell r="C312" t="str">
            <v>WI</v>
          </cell>
          <cell r="Y312">
            <v>1332925952</v>
          </cell>
          <cell r="Z312">
            <v>0</v>
          </cell>
          <cell r="AD312">
            <v>500923008</v>
          </cell>
        </row>
        <row r="313">
          <cell r="A313">
            <v>1981</v>
          </cell>
          <cell r="C313" t="str">
            <v>WY</v>
          </cell>
          <cell r="Y313">
            <v>363233984</v>
          </cell>
          <cell r="Z313">
            <v>0</v>
          </cell>
          <cell r="AD313">
            <v>53960000</v>
          </cell>
        </row>
        <row r="314">
          <cell r="A314">
            <v>1982</v>
          </cell>
          <cell r="C314" t="str">
            <v>AL</v>
          </cell>
          <cell r="Y314">
            <v>782308992</v>
          </cell>
          <cell r="Z314">
            <v>0</v>
          </cell>
          <cell r="AD314">
            <v>302355008</v>
          </cell>
        </row>
        <row r="315">
          <cell r="A315">
            <v>1982</v>
          </cell>
          <cell r="C315" t="str">
            <v>AK</v>
          </cell>
          <cell r="Y315">
            <v>506905984</v>
          </cell>
          <cell r="Z315">
            <v>0</v>
          </cell>
          <cell r="AD315">
            <v>110849000</v>
          </cell>
        </row>
        <row r="316">
          <cell r="A316">
            <v>1982</v>
          </cell>
          <cell r="C316" t="str">
            <v>AZ</v>
          </cell>
          <cell r="Y316">
            <v>714812032</v>
          </cell>
          <cell r="Z316">
            <v>0</v>
          </cell>
          <cell r="AD316">
            <v>168360000</v>
          </cell>
        </row>
        <row r="317">
          <cell r="A317">
            <v>1982</v>
          </cell>
          <cell r="C317" t="str">
            <v>AR</v>
          </cell>
          <cell r="Y317">
            <v>440347008</v>
          </cell>
          <cell r="Z317">
            <v>0</v>
          </cell>
          <cell r="AD317">
            <v>186804992</v>
          </cell>
        </row>
        <row r="318">
          <cell r="A318">
            <v>1982</v>
          </cell>
          <cell r="C318" t="str">
            <v>CA</v>
          </cell>
          <cell r="Y318">
            <v>3235046912</v>
          </cell>
          <cell r="Z318">
            <v>141966000</v>
          </cell>
          <cell r="AD318">
            <v>1331773056</v>
          </cell>
        </row>
        <row r="319">
          <cell r="A319">
            <v>1982</v>
          </cell>
          <cell r="C319" t="str">
            <v>CO</v>
          </cell>
          <cell r="Y319">
            <v>704270016</v>
          </cell>
          <cell r="Z319">
            <v>0</v>
          </cell>
          <cell r="AD319">
            <v>294028992</v>
          </cell>
        </row>
        <row r="320">
          <cell r="A320">
            <v>1982</v>
          </cell>
          <cell r="C320" t="str">
            <v>CT</v>
          </cell>
          <cell r="Y320">
            <v>568345984</v>
          </cell>
          <cell r="Z320">
            <v>80030000</v>
          </cell>
          <cell r="AD320">
            <v>215990000</v>
          </cell>
        </row>
        <row r="321">
          <cell r="A321">
            <v>1982</v>
          </cell>
          <cell r="C321" t="str">
            <v>DE</v>
          </cell>
          <cell r="Y321">
            <v>186039008</v>
          </cell>
          <cell r="Z321">
            <v>23115000</v>
          </cell>
          <cell r="AD321">
            <v>74350000</v>
          </cell>
        </row>
        <row r="322">
          <cell r="A322">
            <v>1982</v>
          </cell>
          <cell r="C322" t="str">
            <v>DC</v>
          </cell>
          <cell r="Y322">
            <v>131606000</v>
          </cell>
          <cell r="Z322">
            <v>0</v>
          </cell>
          <cell r="AD322">
            <v>42601000</v>
          </cell>
        </row>
        <row r="323">
          <cell r="A323">
            <v>1982</v>
          </cell>
          <cell r="C323" t="str">
            <v>FL</v>
          </cell>
          <cell r="Y323">
            <v>1987361024</v>
          </cell>
          <cell r="Z323">
            <v>211356000</v>
          </cell>
          <cell r="AD323">
            <v>455271008</v>
          </cell>
        </row>
        <row r="324">
          <cell r="A324">
            <v>1982</v>
          </cell>
          <cell r="C324" t="str">
            <v>GA</v>
          </cell>
          <cell r="Y324">
            <v>1693067008</v>
          </cell>
          <cell r="Z324">
            <v>0</v>
          </cell>
          <cell r="AD324">
            <v>327046016</v>
          </cell>
        </row>
        <row r="325">
          <cell r="A325">
            <v>1982</v>
          </cell>
          <cell r="C325" t="str">
            <v>HI</v>
          </cell>
          <cell r="Y325">
            <v>220683008</v>
          </cell>
          <cell r="Z325">
            <v>0</v>
          </cell>
          <cell r="AD325">
            <v>60861000</v>
          </cell>
        </row>
        <row r="326">
          <cell r="A326">
            <v>1982</v>
          </cell>
          <cell r="C326" t="str">
            <v>ID</v>
          </cell>
          <cell r="Y326">
            <v>256174000</v>
          </cell>
          <cell r="Z326">
            <v>0</v>
          </cell>
          <cell r="AD326">
            <v>70358000</v>
          </cell>
        </row>
        <row r="327">
          <cell r="A327">
            <v>1982</v>
          </cell>
          <cell r="C327" t="str">
            <v>IL</v>
          </cell>
          <cell r="Y327">
            <v>2320180992</v>
          </cell>
          <cell r="Z327">
            <v>223786000</v>
          </cell>
          <cell r="AD327">
            <v>788380992</v>
          </cell>
        </row>
        <row r="328">
          <cell r="A328">
            <v>1982</v>
          </cell>
          <cell r="C328" t="str">
            <v>IN</v>
          </cell>
          <cell r="Y328">
            <v>875832000</v>
          </cell>
          <cell r="Z328">
            <v>78578000</v>
          </cell>
          <cell r="AD328">
            <v>337358016</v>
          </cell>
        </row>
        <row r="329">
          <cell r="A329">
            <v>1982</v>
          </cell>
          <cell r="C329" t="str">
            <v>IA</v>
          </cell>
          <cell r="Y329">
            <v>926697024</v>
          </cell>
          <cell r="Z329">
            <v>3328000</v>
          </cell>
          <cell r="AD329">
            <v>360438016</v>
          </cell>
        </row>
        <row r="330">
          <cell r="A330">
            <v>1982</v>
          </cell>
          <cell r="C330" t="str">
            <v>KS</v>
          </cell>
          <cell r="Y330">
            <v>729228032</v>
          </cell>
          <cell r="Z330">
            <v>49073000</v>
          </cell>
          <cell r="AD330">
            <v>221424000</v>
          </cell>
        </row>
        <row r="331">
          <cell r="A331">
            <v>1982</v>
          </cell>
          <cell r="C331" t="str">
            <v>KY</v>
          </cell>
          <cell r="Y331">
            <v>952201984</v>
          </cell>
          <cell r="Z331">
            <v>171080992</v>
          </cell>
          <cell r="AD331">
            <v>196336992</v>
          </cell>
        </row>
        <row r="332">
          <cell r="A332">
            <v>1982</v>
          </cell>
          <cell r="C332" t="str">
            <v>LA</v>
          </cell>
          <cell r="Y332">
            <v>1277693952</v>
          </cell>
          <cell r="Z332">
            <v>0</v>
          </cell>
          <cell r="AD332">
            <v>171452000</v>
          </cell>
        </row>
        <row r="333">
          <cell r="A333">
            <v>1982</v>
          </cell>
          <cell r="C333" t="str">
            <v>ME</v>
          </cell>
          <cell r="Y333">
            <v>278361984</v>
          </cell>
          <cell r="Z333">
            <v>31245000</v>
          </cell>
          <cell r="AD333">
            <v>118115000</v>
          </cell>
        </row>
        <row r="334">
          <cell r="A334">
            <v>1982</v>
          </cell>
          <cell r="C334" t="str">
            <v>MD</v>
          </cell>
          <cell r="Y334">
            <v>1378093056</v>
          </cell>
          <cell r="Z334">
            <v>128197000</v>
          </cell>
          <cell r="AD334">
            <v>213900992</v>
          </cell>
        </row>
        <row r="335">
          <cell r="A335">
            <v>1982</v>
          </cell>
          <cell r="C335" t="str">
            <v>MA</v>
          </cell>
          <cell r="Y335">
            <v>814667008</v>
          </cell>
          <cell r="Z335">
            <v>127342000</v>
          </cell>
          <cell r="AD335">
            <v>328323008</v>
          </cell>
        </row>
        <row r="336">
          <cell r="A336">
            <v>1982</v>
          </cell>
          <cell r="C336" t="str">
            <v>MI</v>
          </cell>
          <cell r="Y336">
            <v>1495660032</v>
          </cell>
          <cell r="Z336">
            <v>11984000</v>
          </cell>
          <cell r="AD336">
            <v>545478016</v>
          </cell>
        </row>
        <row r="337">
          <cell r="A337">
            <v>1982</v>
          </cell>
          <cell r="C337" t="str">
            <v>MN</v>
          </cell>
          <cell r="Y337">
            <v>1337245056</v>
          </cell>
          <cell r="Z337">
            <v>0</v>
          </cell>
          <cell r="AD337">
            <v>468220000</v>
          </cell>
        </row>
        <row r="338">
          <cell r="A338">
            <v>1982</v>
          </cell>
          <cell r="C338" t="str">
            <v>MS</v>
          </cell>
          <cell r="Y338">
            <v>783409024</v>
          </cell>
          <cell r="Z338">
            <v>0</v>
          </cell>
          <cell r="AD338">
            <v>243827008</v>
          </cell>
        </row>
        <row r="339">
          <cell r="A339">
            <v>1982</v>
          </cell>
          <cell r="C339" t="str">
            <v>MO</v>
          </cell>
          <cell r="Y339">
            <v>891641984</v>
          </cell>
          <cell r="Z339">
            <v>4076000</v>
          </cell>
          <cell r="AD339">
            <v>323211008</v>
          </cell>
        </row>
        <row r="340">
          <cell r="A340">
            <v>1982</v>
          </cell>
          <cell r="C340" t="str">
            <v>MT</v>
          </cell>
          <cell r="Y340">
            <v>312836992</v>
          </cell>
          <cell r="Z340">
            <v>0</v>
          </cell>
          <cell r="AD340">
            <v>90694000</v>
          </cell>
        </row>
        <row r="341">
          <cell r="A341">
            <v>1982</v>
          </cell>
          <cell r="C341" t="str">
            <v>NE</v>
          </cell>
          <cell r="Y341">
            <v>546022976</v>
          </cell>
          <cell r="Z341">
            <v>0</v>
          </cell>
          <cell r="AD341">
            <v>166520000</v>
          </cell>
        </row>
        <row r="342">
          <cell r="A342">
            <v>1982</v>
          </cell>
          <cell r="C342" t="str">
            <v>NV</v>
          </cell>
          <cell r="Y342">
            <v>256942000</v>
          </cell>
          <cell r="Z342">
            <v>0</v>
          </cell>
          <cell r="AD342">
            <v>76687000</v>
          </cell>
        </row>
        <row r="343">
          <cell r="A343">
            <v>1982</v>
          </cell>
          <cell r="C343" t="str">
            <v>NH</v>
          </cell>
          <cell r="Y343">
            <v>226512000</v>
          </cell>
          <cell r="Z343">
            <v>26127000</v>
          </cell>
          <cell r="AD343">
            <v>112356000</v>
          </cell>
        </row>
        <row r="344">
          <cell r="A344">
            <v>1982</v>
          </cell>
          <cell r="C344" t="str">
            <v>NJ</v>
          </cell>
          <cell r="Y344">
            <v>1287293056</v>
          </cell>
          <cell r="Z344">
            <v>404836992</v>
          </cell>
          <cell r="AD344">
            <v>431212000</v>
          </cell>
        </row>
        <row r="345">
          <cell r="A345">
            <v>1982</v>
          </cell>
          <cell r="C345" t="str">
            <v>NM</v>
          </cell>
          <cell r="Y345">
            <v>561265984</v>
          </cell>
          <cell r="Z345">
            <v>0</v>
          </cell>
          <cell r="AD345">
            <v>135184000</v>
          </cell>
        </row>
        <row r="346">
          <cell r="A346">
            <v>1982</v>
          </cell>
          <cell r="C346" t="str">
            <v>NY</v>
          </cell>
          <cell r="Y346">
            <v>3520982016</v>
          </cell>
          <cell r="Z346">
            <v>652864000</v>
          </cell>
          <cell r="AD346">
            <v>1378652032</v>
          </cell>
        </row>
        <row r="347">
          <cell r="A347">
            <v>1982</v>
          </cell>
          <cell r="C347" t="str">
            <v>NC</v>
          </cell>
          <cell r="Y347">
            <v>838526016</v>
          </cell>
          <cell r="Z347">
            <v>9944000</v>
          </cell>
          <cell r="AD347">
            <v>379539008</v>
          </cell>
        </row>
        <row r="348">
          <cell r="A348">
            <v>1982</v>
          </cell>
          <cell r="C348" t="str">
            <v>ND</v>
          </cell>
          <cell r="Y348">
            <v>286043008</v>
          </cell>
          <cell r="Z348">
            <v>0</v>
          </cell>
          <cell r="AD348">
            <v>92721000</v>
          </cell>
        </row>
        <row r="349">
          <cell r="A349">
            <v>1982</v>
          </cell>
          <cell r="C349" t="str">
            <v>OH</v>
          </cell>
          <cell r="Y349">
            <v>1710256000</v>
          </cell>
          <cell r="Z349">
            <v>120467000</v>
          </cell>
          <cell r="AD349">
            <v>675099008</v>
          </cell>
        </row>
        <row r="350">
          <cell r="A350">
            <v>1982</v>
          </cell>
          <cell r="C350" t="str">
            <v>OK</v>
          </cell>
          <cell r="Y350">
            <v>687291008</v>
          </cell>
          <cell r="Z350">
            <v>50929000</v>
          </cell>
          <cell r="AD350">
            <v>256410000</v>
          </cell>
        </row>
        <row r="351">
          <cell r="A351">
            <v>1982</v>
          </cell>
          <cell r="C351" t="str">
            <v>OR</v>
          </cell>
          <cell r="Y351">
            <v>762958016</v>
          </cell>
          <cell r="Z351">
            <v>1675000</v>
          </cell>
          <cell r="AD351">
            <v>243618000</v>
          </cell>
        </row>
        <row r="352">
          <cell r="A352">
            <v>1982</v>
          </cell>
          <cell r="C352" t="str">
            <v>PA</v>
          </cell>
          <cell r="Y352">
            <v>2037784960</v>
          </cell>
          <cell r="Z352">
            <v>224300000</v>
          </cell>
          <cell r="AD352">
            <v>995564992</v>
          </cell>
        </row>
        <row r="353">
          <cell r="A353">
            <v>1982</v>
          </cell>
          <cell r="C353" t="str">
            <v>RI</v>
          </cell>
          <cell r="Y353">
            <v>125090000</v>
          </cell>
          <cell r="Z353">
            <v>6958000</v>
          </cell>
          <cell r="AD353">
            <v>53546000</v>
          </cell>
        </row>
        <row r="354">
          <cell r="A354">
            <v>1982</v>
          </cell>
          <cell r="C354" t="str">
            <v>SC</v>
          </cell>
          <cell r="Y354">
            <v>256407008</v>
          </cell>
          <cell r="Z354">
            <v>0</v>
          </cell>
          <cell r="AD354">
            <v>170808992</v>
          </cell>
        </row>
        <row r="355">
          <cell r="A355">
            <v>1982</v>
          </cell>
          <cell r="C355" t="str">
            <v>SD</v>
          </cell>
          <cell r="Y355">
            <v>273456992</v>
          </cell>
          <cell r="Z355">
            <v>0</v>
          </cell>
          <cell r="AD355">
            <v>108288000</v>
          </cell>
        </row>
        <row r="356">
          <cell r="A356">
            <v>1982</v>
          </cell>
          <cell r="C356" t="str">
            <v>TN</v>
          </cell>
          <cell r="Y356">
            <v>902089984</v>
          </cell>
          <cell r="Z356">
            <v>91000</v>
          </cell>
          <cell r="AD356">
            <v>280911008</v>
          </cell>
        </row>
        <row r="357">
          <cell r="A357">
            <v>1982</v>
          </cell>
          <cell r="C357" t="str">
            <v>TX</v>
          </cell>
          <cell r="Y357">
            <v>4322274816</v>
          </cell>
          <cell r="Z357">
            <v>46059000</v>
          </cell>
          <cell r="AD357">
            <v>1041008000</v>
          </cell>
        </row>
        <row r="358">
          <cell r="A358">
            <v>1982</v>
          </cell>
          <cell r="C358" t="str">
            <v>US</v>
          </cell>
          <cell r="Y358">
            <v>49783767040</v>
          </cell>
          <cell r="Z358">
            <v>3118087936</v>
          </cell>
          <cell r="AD358">
            <v>16192840704</v>
          </cell>
        </row>
        <row r="359">
          <cell r="A359">
            <v>1982</v>
          </cell>
          <cell r="C359" t="str">
            <v>UT</v>
          </cell>
          <cell r="Y359">
            <v>375172992</v>
          </cell>
          <cell r="Z359">
            <v>0</v>
          </cell>
          <cell r="AD359">
            <v>95348000</v>
          </cell>
        </row>
        <row r="360">
          <cell r="A360">
            <v>1982</v>
          </cell>
          <cell r="C360" t="str">
            <v>VT</v>
          </cell>
          <cell r="Y360">
            <v>155680000</v>
          </cell>
          <cell r="Z360">
            <v>0</v>
          </cell>
          <cell r="AD360">
            <v>67119000</v>
          </cell>
        </row>
        <row r="361">
          <cell r="A361">
            <v>1982</v>
          </cell>
          <cell r="C361" t="str">
            <v>VA</v>
          </cell>
          <cell r="Y361">
            <v>1107458048</v>
          </cell>
          <cell r="Z361">
            <v>58600000</v>
          </cell>
          <cell r="AD361">
            <v>437176000</v>
          </cell>
        </row>
        <row r="362">
          <cell r="A362">
            <v>1982</v>
          </cell>
          <cell r="C362" t="str">
            <v>WA</v>
          </cell>
          <cell r="Y362">
            <v>1101181056</v>
          </cell>
          <cell r="Z362">
            <v>206588992</v>
          </cell>
          <cell r="AD362">
            <v>301468000</v>
          </cell>
        </row>
        <row r="363">
          <cell r="A363">
            <v>1982</v>
          </cell>
          <cell r="C363" t="str">
            <v>WV</v>
          </cell>
          <cell r="Y363">
            <v>731913984</v>
          </cell>
          <cell r="Z363">
            <v>23491000</v>
          </cell>
          <cell r="AD363">
            <v>171992000</v>
          </cell>
        </row>
        <row r="364">
          <cell r="A364">
            <v>1982</v>
          </cell>
          <cell r="C364" t="str">
            <v>WI</v>
          </cell>
          <cell r="Y364">
            <v>1526759936</v>
          </cell>
          <cell r="Z364">
            <v>0</v>
          </cell>
          <cell r="AD364">
            <v>391476992</v>
          </cell>
        </row>
        <row r="365">
          <cell r="A365">
            <v>1982</v>
          </cell>
          <cell r="C365" t="str">
            <v>WY</v>
          </cell>
          <cell r="Y365">
            <v>383691008</v>
          </cell>
          <cell r="Z365">
            <v>0</v>
          </cell>
          <cell r="AD365">
            <v>82329000</v>
          </cell>
        </row>
        <row r="366">
          <cell r="A366">
            <v>1983</v>
          </cell>
          <cell r="C366" t="str">
            <v>AL</v>
          </cell>
          <cell r="Y366">
            <v>930691968</v>
          </cell>
          <cell r="Z366">
            <v>0</v>
          </cell>
          <cell r="AD366">
            <v>325158016</v>
          </cell>
        </row>
        <row r="367">
          <cell r="A367">
            <v>1983</v>
          </cell>
          <cell r="C367" t="str">
            <v>AK</v>
          </cell>
          <cell r="Y367">
            <v>585422976</v>
          </cell>
          <cell r="Z367">
            <v>97890000</v>
          </cell>
          <cell r="AD367">
            <v>123895000</v>
          </cell>
        </row>
        <row r="368">
          <cell r="A368">
            <v>1983</v>
          </cell>
          <cell r="C368" t="str">
            <v>AZ</v>
          </cell>
          <cell r="Y368">
            <v>675163008</v>
          </cell>
          <cell r="Z368">
            <v>0</v>
          </cell>
          <cell r="AD368">
            <v>189868992</v>
          </cell>
        </row>
        <row r="369">
          <cell r="A369">
            <v>1983</v>
          </cell>
          <cell r="C369" t="str">
            <v>AR</v>
          </cell>
          <cell r="Y369">
            <v>468356992</v>
          </cell>
          <cell r="Z369">
            <v>0</v>
          </cell>
          <cell r="AD369">
            <v>199126000</v>
          </cell>
        </row>
        <row r="370">
          <cell r="A370">
            <v>1983</v>
          </cell>
          <cell r="C370" t="str">
            <v>CA</v>
          </cell>
          <cell r="Y370">
            <v>3502788096</v>
          </cell>
          <cell r="Z370">
            <v>154200000</v>
          </cell>
          <cell r="AD370">
            <v>1341209984</v>
          </cell>
        </row>
        <row r="371">
          <cell r="A371">
            <v>1983</v>
          </cell>
          <cell r="C371" t="str">
            <v>CO</v>
          </cell>
          <cell r="Y371">
            <v>782185984</v>
          </cell>
          <cell r="Z371">
            <v>0</v>
          </cell>
          <cell r="AD371">
            <v>329817984</v>
          </cell>
        </row>
        <row r="372">
          <cell r="A372">
            <v>1983</v>
          </cell>
          <cell r="C372" t="str">
            <v>CT</v>
          </cell>
          <cell r="Y372">
            <v>544980992</v>
          </cell>
          <cell r="Z372">
            <v>83292000</v>
          </cell>
          <cell r="AD372">
            <v>236698000</v>
          </cell>
        </row>
        <row r="373">
          <cell r="A373">
            <v>1983</v>
          </cell>
          <cell r="C373" t="str">
            <v>DE</v>
          </cell>
          <cell r="Y373">
            <v>197184992</v>
          </cell>
          <cell r="Z373">
            <v>36017000</v>
          </cell>
          <cell r="AD373">
            <v>75680000</v>
          </cell>
        </row>
        <row r="374">
          <cell r="A374">
            <v>1983</v>
          </cell>
          <cell r="C374" t="str">
            <v>DC</v>
          </cell>
          <cell r="Y374">
            <v>109510000</v>
          </cell>
          <cell r="Z374">
            <v>0</v>
          </cell>
          <cell r="AD374">
            <v>25586000</v>
          </cell>
        </row>
        <row r="375">
          <cell r="A375">
            <v>1983</v>
          </cell>
          <cell r="C375" t="str">
            <v>FL</v>
          </cell>
          <cell r="Y375">
            <v>1968988032</v>
          </cell>
          <cell r="Z375">
            <v>204019008</v>
          </cell>
          <cell r="AD375">
            <v>508694016</v>
          </cell>
        </row>
        <row r="376">
          <cell r="A376">
            <v>1983</v>
          </cell>
          <cell r="C376" t="str">
            <v>GA</v>
          </cell>
          <cell r="Y376">
            <v>1487240960</v>
          </cell>
          <cell r="Z376">
            <v>0</v>
          </cell>
          <cell r="AD376">
            <v>349177984</v>
          </cell>
        </row>
        <row r="377">
          <cell r="A377">
            <v>1983</v>
          </cell>
          <cell r="C377" t="str">
            <v>HI</v>
          </cell>
          <cell r="Y377">
            <v>252171008</v>
          </cell>
          <cell r="Z377">
            <v>0</v>
          </cell>
          <cell r="AD377">
            <v>52337000</v>
          </cell>
        </row>
        <row r="378">
          <cell r="A378">
            <v>1983</v>
          </cell>
          <cell r="C378" t="str">
            <v>ID</v>
          </cell>
          <cell r="Y378">
            <v>306793984</v>
          </cell>
          <cell r="Z378">
            <v>0</v>
          </cell>
          <cell r="AD378">
            <v>68719000</v>
          </cell>
        </row>
        <row r="379">
          <cell r="A379">
            <v>1983</v>
          </cell>
          <cell r="C379" t="str">
            <v>IL</v>
          </cell>
          <cell r="Y379">
            <v>2632744960</v>
          </cell>
          <cell r="Z379">
            <v>241174000</v>
          </cell>
          <cell r="AD379">
            <v>809425984</v>
          </cell>
        </row>
        <row r="380">
          <cell r="A380">
            <v>1983</v>
          </cell>
          <cell r="C380" t="str">
            <v>IN</v>
          </cell>
          <cell r="Y380">
            <v>831174976</v>
          </cell>
          <cell r="Z380">
            <v>79121000</v>
          </cell>
          <cell r="AD380">
            <v>359192992</v>
          </cell>
        </row>
        <row r="381">
          <cell r="A381">
            <v>1983</v>
          </cell>
          <cell r="C381" t="str">
            <v>IA</v>
          </cell>
          <cell r="Y381">
            <v>1011142976</v>
          </cell>
          <cell r="Z381">
            <v>1614000</v>
          </cell>
          <cell r="AD381">
            <v>388399008</v>
          </cell>
        </row>
        <row r="382">
          <cell r="A382">
            <v>1983</v>
          </cell>
          <cell r="C382" t="str">
            <v>KS</v>
          </cell>
          <cell r="Y382">
            <v>722412032</v>
          </cell>
          <cell r="Z382">
            <v>53041000</v>
          </cell>
          <cell r="AD382">
            <v>265598000</v>
          </cell>
        </row>
        <row r="383">
          <cell r="A383">
            <v>1983</v>
          </cell>
          <cell r="C383" t="str">
            <v>KY</v>
          </cell>
          <cell r="Y383">
            <v>978678976</v>
          </cell>
          <cell r="Z383">
            <v>133283000</v>
          </cell>
          <cell r="AD383">
            <v>271920992</v>
          </cell>
        </row>
        <row r="384">
          <cell r="A384">
            <v>1983</v>
          </cell>
          <cell r="C384" t="str">
            <v>LA</v>
          </cell>
          <cell r="Y384">
            <v>1752864000</v>
          </cell>
          <cell r="Z384">
            <v>0</v>
          </cell>
          <cell r="AD384">
            <v>355320000</v>
          </cell>
        </row>
        <row r="385">
          <cell r="A385">
            <v>1983</v>
          </cell>
          <cell r="C385" t="str">
            <v>ME</v>
          </cell>
          <cell r="Y385">
            <v>267104000</v>
          </cell>
          <cell r="Z385">
            <v>49840000</v>
          </cell>
          <cell r="AD385">
            <v>140919008</v>
          </cell>
        </row>
        <row r="386">
          <cell r="A386">
            <v>1983</v>
          </cell>
          <cell r="C386" t="str">
            <v>MD</v>
          </cell>
          <cell r="Y386">
            <v>1296014976</v>
          </cell>
          <cell r="Z386">
            <v>124160000</v>
          </cell>
          <cell r="AD386">
            <v>313899008</v>
          </cell>
        </row>
        <row r="387">
          <cell r="A387">
            <v>1983</v>
          </cell>
          <cell r="C387" t="str">
            <v>MA</v>
          </cell>
          <cell r="Y387">
            <v>890174016</v>
          </cell>
          <cell r="Z387">
            <v>134370000</v>
          </cell>
          <cell r="AD387">
            <v>349096992</v>
          </cell>
        </row>
        <row r="388">
          <cell r="A388">
            <v>1983</v>
          </cell>
          <cell r="C388" t="str">
            <v>MI</v>
          </cell>
          <cell r="Y388">
            <v>1480206976</v>
          </cell>
          <cell r="Z388">
            <v>12110000</v>
          </cell>
          <cell r="AD388">
            <v>658382976</v>
          </cell>
        </row>
        <row r="389">
          <cell r="A389">
            <v>1983</v>
          </cell>
          <cell r="C389" t="str">
            <v>MN</v>
          </cell>
          <cell r="Y389">
            <v>1470339968</v>
          </cell>
          <cell r="Z389">
            <v>0</v>
          </cell>
          <cell r="AD389">
            <v>494687008</v>
          </cell>
        </row>
        <row r="390">
          <cell r="A390">
            <v>1983</v>
          </cell>
          <cell r="C390" t="str">
            <v>MS</v>
          </cell>
          <cell r="Y390">
            <v>745926976</v>
          </cell>
          <cell r="Z390">
            <v>0</v>
          </cell>
          <cell r="AD390">
            <v>238880992</v>
          </cell>
        </row>
        <row r="391">
          <cell r="A391">
            <v>1983</v>
          </cell>
          <cell r="C391" t="str">
            <v>MO</v>
          </cell>
          <cell r="Y391">
            <v>999552000</v>
          </cell>
          <cell r="Z391">
            <v>5349000</v>
          </cell>
          <cell r="AD391">
            <v>343156992</v>
          </cell>
        </row>
        <row r="392">
          <cell r="A392">
            <v>1983</v>
          </cell>
          <cell r="C392" t="str">
            <v>MT</v>
          </cell>
          <cell r="Y392">
            <v>355436992</v>
          </cell>
          <cell r="Z392">
            <v>0</v>
          </cell>
          <cell r="AD392">
            <v>101178000</v>
          </cell>
        </row>
        <row r="393">
          <cell r="A393">
            <v>1983</v>
          </cell>
          <cell r="C393" t="str">
            <v>NE</v>
          </cell>
          <cell r="Y393">
            <v>560953024</v>
          </cell>
          <cell r="Z393">
            <v>0</v>
          </cell>
          <cell r="AD393">
            <v>202019008</v>
          </cell>
        </row>
        <row r="394">
          <cell r="A394">
            <v>1983</v>
          </cell>
          <cell r="C394" t="str">
            <v>NV</v>
          </cell>
          <cell r="Y394">
            <v>357720992</v>
          </cell>
          <cell r="Z394">
            <v>0</v>
          </cell>
          <cell r="AD394">
            <v>88008000</v>
          </cell>
        </row>
        <row r="395">
          <cell r="A395">
            <v>1983</v>
          </cell>
          <cell r="C395" t="str">
            <v>NH</v>
          </cell>
          <cell r="Y395">
            <v>268443008</v>
          </cell>
          <cell r="Z395">
            <v>30918000</v>
          </cell>
          <cell r="AD395">
            <v>115107000</v>
          </cell>
        </row>
        <row r="396">
          <cell r="A396">
            <v>1983</v>
          </cell>
          <cell r="C396" t="str">
            <v>NJ</v>
          </cell>
          <cell r="Y396">
            <v>1296718976</v>
          </cell>
          <cell r="Z396">
            <v>436782016</v>
          </cell>
          <cell r="AD396">
            <v>460444992</v>
          </cell>
        </row>
        <row r="397">
          <cell r="A397">
            <v>1983</v>
          </cell>
          <cell r="C397" t="str">
            <v>NM</v>
          </cell>
          <cell r="Y397">
            <v>629593024</v>
          </cell>
          <cell r="Z397">
            <v>0</v>
          </cell>
          <cell r="AD397">
            <v>151303008</v>
          </cell>
        </row>
        <row r="398">
          <cell r="A398">
            <v>1983</v>
          </cell>
          <cell r="C398" t="str">
            <v>NY</v>
          </cell>
          <cell r="Y398">
            <v>3845287936</v>
          </cell>
          <cell r="Z398">
            <v>768035968</v>
          </cell>
          <cell r="AD398">
            <v>1520270976</v>
          </cell>
        </row>
        <row r="399">
          <cell r="A399">
            <v>1983</v>
          </cell>
          <cell r="C399" t="str">
            <v>NC</v>
          </cell>
          <cell r="Y399">
            <v>945891008</v>
          </cell>
          <cell r="Z399">
            <v>12925000</v>
          </cell>
          <cell r="AD399">
            <v>409950016</v>
          </cell>
        </row>
        <row r="400">
          <cell r="A400">
            <v>1983</v>
          </cell>
          <cell r="C400" t="str">
            <v>ND</v>
          </cell>
          <cell r="Y400">
            <v>267854000</v>
          </cell>
          <cell r="Z400">
            <v>0</v>
          </cell>
          <cell r="AD400">
            <v>90186000</v>
          </cell>
        </row>
        <row r="401">
          <cell r="A401">
            <v>1983</v>
          </cell>
          <cell r="C401" t="str">
            <v>OH</v>
          </cell>
          <cell r="Y401">
            <v>1855314048</v>
          </cell>
          <cell r="Z401">
            <v>139570000</v>
          </cell>
          <cell r="AD401">
            <v>744867008</v>
          </cell>
        </row>
        <row r="402">
          <cell r="A402">
            <v>1983</v>
          </cell>
          <cell r="C402" t="str">
            <v>OK</v>
          </cell>
          <cell r="Y402">
            <v>827705024</v>
          </cell>
          <cell r="Z402">
            <v>52997000</v>
          </cell>
          <cell r="AD402">
            <v>277499008</v>
          </cell>
        </row>
        <row r="403">
          <cell r="A403">
            <v>1983</v>
          </cell>
          <cell r="C403" t="str">
            <v>OR</v>
          </cell>
          <cell r="Y403">
            <v>656776000</v>
          </cell>
          <cell r="Z403">
            <v>1567000</v>
          </cell>
          <cell r="AD403">
            <v>218804992</v>
          </cell>
        </row>
        <row r="404">
          <cell r="A404">
            <v>1983</v>
          </cell>
          <cell r="C404" t="str">
            <v>PA</v>
          </cell>
          <cell r="Y404">
            <v>2093136000</v>
          </cell>
          <cell r="Z404">
            <v>253507008</v>
          </cell>
          <cell r="AD404">
            <v>1133821952</v>
          </cell>
        </row>
        <row r="405">
          <cell r="A405">
            <v>1983</v>
          </cell>
          <cell r="C405" t="str">
            <v>RI</v>
          </cell>
          <cell r="Y405">
            <v>135852000</v>
          </cell>
          <cell r="Z405">
            <v>7536000</v>
          </cell>
          <cell r="AD405">
            <v>52207000</v>
          </cell>
        </row>
        <row r="406">
          <cell r="A406">
            <v>1983</v>
          </cell>
          <cell r="C406" t="str">
            <v>SC</v>
          </cell>
          <cell r="Y406">
            <v>317046016</v>
          </cell>
          <cell r="Z406">
            <v>0</v>
          </cell>
          <cell r="AD406">
            <v>184152992</v>
          </cell>
        </row>
        <row r="407">
          <cell r="A407">
            <v>1983</v>
          </cell>
          <cell r="C407" t="str">
            <v>SD</v>
          </cell>
          <cell r="Y407">
            <v>292313984</v>
          </cell>
          <cell r="Z407">
            <v>0</v>
          </cell>
          <cell r="AD407">
            <v>95646000</v>
          </cell>
        </row>
        <row r="408">
          <cell r="A408">
            <v>1983</v>
          </cell>
          <cell r="C408" t="str">
            <v>TN</v>
          </cell>
          <cell r="Y408">
            <v>945054016</v>
          </cell>
          <cell r="Z408">
            <v>92000</v>
          </cell>
          <cell r="AD408">
            <v>293120992</v>
          </cell>
        </row>
        <row r="409">
          <cell r="A409">
            <v>1983</v>
          </cell>
          <cell r="C409" t="str">
            <v>TX</v>
          </cell>
          <cell r="Y409">
            <v>3760065024</v>
          </cell>
          <cell r="Z409">
            <v>24271000</v>
          </cell>
          <cell r="AD409">
            <v>978926976</v>
          </cell>
        </row>
        <row r="410">
          <cell r="A410">
            <v>1983</v>
          </cell>
          <cell r="C410" t="str">
            <v>US</v>
          </cell>
          <cell r="Y410">
            <v>51740069888</v>
          </cell>
          <cell r="Z410">
            <v>3539968000</v>
          </cell>
          <cell r="AD410">
            <v>17750708224</v>
          </cell>
        </row>
        <row r="411">
          <cell r="A411">
            <v>1983</v>
          </cell>
          <cell r="C411" t="str">
            <v>UT</v>
          </cell>
          <cell r="Y411">
            <v>431798016</v>
          </cell>
          <cell r="Z411">
            <v>0</v>
          </cell>
          <cell r="AD411">
            <v>94213000</v>
          </cell>
        </row>
        <row r="412">
          <cell r="A412">
            <v>1983</v>
          </cell>
          <cell r="C412" t="str">
            <v>VT</v>
          </cell>
          <cell r="Y412">
            <v>172960000</v>
          </cell>
          <cell r="Z412">
            <v>0</v>
          </cell>
          <cell r="AD412">
            <v>74829000</v>
          </cell>
        </row>
        <row r="413">
          <cell r="A413">
            <v>1983</v>
          </cell>
          <cell r="C413" t="str">
            <v>VA</v>
          </cell>
          <cell r="Y413">
            <v>1243393024</v>
          </cell>
          <cell r="Z413">
            <v>82788000</v>
          </cell>
          <cell r="AD413">
            <v>473926016</v>
          </cell>
        </row>
        <row r="414">
          <cell r="A414">
            <v>1983</v>
          </cell>
          <cell r="C414" t="str">
            <v>WA</v>
          </cell>
          <cell r="Y414">
            <v>1296013952</v>
          </cell>
          <cell r="Z414">
            <v>292839008</v>
          </cell>
          <cell r="AD414">
            <v>318752992</v>
          </cell>
        </row>
        <row r="415">
          <cell r="A415">
            <v>1983</v>
          </cell>
          <cell r="C415" t="str">
            <v>WV</v>
          </cell>
          <cell r="Y415">
            <v>608108992</v>
          </cell>
          <cell r="Z415">
            <v>26660000</v>
          </cell>
          <cell r="AD415">
            <v>146387008</v>
          </cell>
        </row>
        <row r="416">
          <cell r="A416">
            <v>1983</v>
          </cell>
          <cell r="C416" t="str">
            <v>WI</v>
          </cell>
          <cell r="Y416">
            <v>1276135040</v>
          </cell>
          <cell r="Z416">
            <v>0</v>
          </cell>
          <cell r="AD416">
            <v>623907008</v>
          </cell>
        </row>
        <row r="417">
          <cell r="A417">
            <v>1983</v>
          </cell>
          <cell r="C417" t="str">
            <v>WY</v>
          </cell>
          <cell r="Y417">
            <v>410683008</v>
          </cell>
          <cell r="Z417">
            <v>0</v>
          </cell>
          <cell r="AD417">
            <v>86331000</v>
          </cell>
        </row>
        <row r="418">
          <cell r="A418">
            <v>1984</v>
          </cell>
          <cell r="C418" t="str">
            <v>AL</v>
          </cell>
          <cell r="Y418">
            <v>997848000</v>
          </cell>
          <cell r="Z418">
            <v>0</v>
          </cell>
          <cell r="AD418">
            <v>325694016</v>
          </cell>
        </row>
        <row r="419">
          <cell r="A419">
            <v>1984</v>
          </cell>
          <cell r="C419" t="str">
            <v>AK</v>
          </cell>
          <cell r="Y419">
            <v>616096000</v>
          </cell>
          <cell r="Z419">
            <v>109362000</v>
          </cell>
          <cell r="AD419">
            <v>140778000</v>
          </cell>
        </row>
        <row r="420">
          <cell r="A420">
            <v>1984</v>
          </cell>
          <cell r="C420" t="str">
            <v>AZ</v>
          </cell>
          <cell r="Y420">
            <v>907355008</v>
          </cell>
          <cell r="Z420">
            <v>0</v>
          </cell>
          <cell r="AD420">
            <v>213796992</v>
          </cell>
        </row>
        <row r="421">
          <cell r="A421">
            <v>1984</v>
          </cell>
          <cell r="C421" t="str">
            <v>AR</v>
          </cell>
          <cell r="Y421">
            <v>464180992</v>
          </cell>
          <cell r="Z421">
            <v>0</v>
          </cell>
          <cell r="AD421">
            <v>202920992</v>
          </cell>
        </row>
        <row r="422">
          <cell r="A422">
            <v>1984</v>
          </cell>
          <cell r="C422" t="str">
            <v>CA</v>
          </cell>
          <cell r="Y422">
            <v>3796186880</v>
          </cell>
          <cell r="Z422">
            <v>154231008</v>
          </cell>
          <cell r="AD422">
            <v>1619550976</v>
          </cell>
        </row>
        <row r="423">
          <cell r="A423">
            <v>1984</v>
          </cell>
          <cell r="C423" t="str">
            <v>CO</v>
          </cell>
          <cell r="Y423">
            <v>933641024</v>
          </cell>
          <cell r="Z423">
            <v>0</v>
          </cell>
          <cell r="AD423">
            <v>362624992</v>
          </cell>
        </row>
        <row r="424">
          <cell r="A424">
            <v>1984</v>
          </cell>
          <cell r="C424" t="str">
            <v>CT</v>
          </cell>
          <cell r="Y424">
            <v>663120000</v>
          </cell>
          <cell r="Z424">
            <v>84116000</v>
          </cell>
          <cell r="AD424">
            <v>277400992</v>
          </cell>
        </row>
        <row r="425">
          <cell r="A425">
            <v>1984</v>
          </cell>
          <cell r="C425" t="str">
            <v>DE</v>
          </cell>
          <cell r="Y425">
            <v>204851008</v>
          </cell>
          <cell r="Z425">
            <v>43152000</v>
          </cell>
          <cell r="AD425">
            <v>78507000</v>
          </cell>
        </row>
        <row r="426">
          <cell r="A426">
            <v>1984</v>
          </cell>
          <cell r="C426" t="str">
            <v>DC</v>
          </cell>
          <cell r="Y426">
            <v>116457000</v>
          </cell>
          <cell r="Z426">
            <v>0</v>
          </cell>
          <cell r="AD426">
            <v>26433000</v>
          </cell>
        </row>
        <row r="427">
          <cell r="A427">
            <v>1984</v>
          </cell>
          <cell r="C427" t="str">
            <v>FL</v>
          </cell>
          <cell r="Y427">
            <v>1987955968</v>
          </cell>
          <cell r="Z427">
            <v>187870000</v>
          </cell>
          <cell r="AD427">
            <v>525604992</v>
          </cell>
        </row>
        <row r="428">
          <cell r="A428">
            <v>1984</v>
          </cell>
          <cell r="C428" t="str">
            <v>GA</v>
          </cell>
          <cell r="Y428">
            <v>1221118976</v>
          </cell>
          <cell r="Z428">
            <v>0</v>
          </cell>
          <cell r="AD428">
            <v>397841984</v>
          </cell>
        </row>
        <row r="429">
          <cell r="A429">
            <v>1984</v>
          </cell>
          <cell r="C429" t="str">
            <v>HI</v>
          </cell>
          <cell r="Y429">
            <v>274952000</v>
          </cell>
          <cell r="Z429">
            <v>0</v>
          </cell>
          <cell r="AD429">
            <v>63622000</v>
          </cell>
        </row>
        <row r="430">
          <cell r="A430">
            <v>1984</v>
          </cell>
          <cell r="C430" t="str">
            <v>ID</v>
          </cell>
          <cell r="Y430">
            <v>341180992</v>
          </cell>
          <cell r="Z430">
            <v>0</v>
          </cell>
          <cell r="AD430">
            <v>83271000</v>
          </cell>
        </row>
        <row r="431">
          <cell r="A431">
            <v>1984</v>
          </cell>
          <cell r="C431" t="str">
            <v>IL</v>
          </cell>
          <cell r="Y431">
            <v>2945061888</v>
          </cell>
          <cell r="Z431">
            <v>343175008</v>
          </cell>
          <cell r="AD431">
            <v>873729024</v>
          </cell>
        </row>
        <row r="432">
          <cell r="A432">
            <v>1984</v>
          </cell>
          <cell r="C432" t="str">
            <v>IN</v>
          </cell>
          <cell r="Y432">
            <v>961192000</v>
          </cell>
          <cell r="Z432">
            <v>202582000</v>
          </cell>
          <cell r="AD432">
            <v>357000992</v>
          </cell>
        </row>
        <row r="433">
          <cell r="A433">
            <v>1984</v>
          </cell>
          <cell r="C433" t="str">
            <v>IA</v>
          </cell>
          <cell r="Y433">
            <v>1223012992</v>
          </cell>
          <cell r="Z433">
            <v>1699000</v>
          </cell>
          <cell r="AD433">
            <v>408632000</v>
          </cell>
        </row>
        <row r="434">
          <cell r="A434">
            <v>1984</v>
          </cell>
          <cell r="C434" t="str">
            <v>KS</v>
          </cell>
          <cell r="Y434">
            <v>805139968</v>
          </cell>
          <cell r="Z434">
            <v>51384000</v>
          </cell>
          <cell r="AD434">
            <v>284286016</v>
          </cell>
        </row>
        <row r="435">
          <cell r="A435">
            <v>1984</v>
          </cell>
          <cell r="C435" t="str">
            <v>KY</v>
          </cell>
          <cell r="Y435">
            <v>1232612992</v>
          </cell>
          <cell r="Z435">
            <v>40393000</v>
          </cell>
          <cell r="AD435">
            <v>253903008</v>
          </cell>
        </row>
        <row r="436">
          <cell r="A436">
            <v>1984</v>
          </cell>
          <cell r="C436" t="str">
            <v>LA</v>
          </cell>
          <cell r="Y436">
            <v>1766823040</v>
          </cell>
          <cell r="Z436">
            <v>0</v>
          </cell>
          <cell r="AD436">
            <v>379340992</v>
          </cell>
        </row>
        <row r="437">
          <cell r="A437">
            <v>1984</v>
          </cell>
          <cell r="C437" t="str">
            <v>ME</v>
          </cell>
          <cell r="Y437">
            <v>268832000</v>
          </cell>
          <cell r="Z437">
            <v>36526000</v>
          </cell>
          <cell r="AD437">
            <v>137314000</v>
          </cell>
        </row>
        <row r="438">
          <cell r="A438">
            <v>1984</v>
          </cell>
          <cell r="C438" t="str">
            <v>MD</v>
          </cell>
          <cell r="Y438">
            <v>1102285056</v>
          </cell>
          <cell r="Z438">
            <v>128205000</v>
          </cell>
          <cell r="AD438">
            <v>322550016</v>
          </cell>
        </row>
        <row r="439">
          <cell r="A439">
            <v>1984</v>
          </cell>
          <cell r="C439" t="str">
            <v>MA</v>
          </cell>
          <cell r="Y439">
            <v>893769024</v>
          </cell>
          <cell r="Z439">
            <v>138599008</v>
          </cell>
          <cell r="AD439">
            <v>375132992</v>
          </cell>
        </row>
        <row r="440">
          <cell r="A440">
            <v>1984</v>
          </cell>
          <cell r="C440" t="str">
            <v>MI</v>
          </cell>
          <cell r="Y440">
            <v>1812018048</v>
          </cell>
          <cell r="Z440">
            <v>12904000</v>
          </cell>
          <cell r="AD440">
            <v>750734976</v>
          </cell>
        </row>
        <row r="441">
          <cell r="A441">
            <v>1984</v>
          </cell>
          <cell r="C441" t="str">
            <v>MN</v>
          </cell>
          <cell r="Y441">
            <v>1606866048</v>
          </cell>
          <cell r="Z441">
            <v>0</v>
          </cell>
          <cell r="AD441">
            <v>537385024</v>
          </cell>
        </row>
        <row r="442">
          <cell r="A442">
            <v>1984</v>
          </cell>
          <cell r="C442" t="str">
            <v>MS</v>
          </cell>
          <cell r="Y442">
            <v>749824000</v>
          </cell>
          <cell r="Z442">
            <v>0</v>
          </cell>
          <cell r="AD442">
            <v>268012992</v>
          </cell>
        </row>
        <row r="443">
          <cell r="A443">
            <v>1984</v>
          </cell>
          <cell r="C443" t="str">
            <v>MO</v>
          </cell>
          <cell r="Y443">
            <v>1008947008</v>
          </cell>
          <cell r="Z443">
            <v>5982000</v>
          </cell>
          <cell r="AD443">
            <v>363897984</v>
          </cell>
        </row>
        <row r="444">
          <cell r="A444">
            <v>1984</v>
          </cell>
          <cell r="C444" t="str">
            <v>MT</v>
          </cell>
          <cell r="Y444">
            <v>423028000</v>
          </cell>
          <cell r="Z444">
            <v>0</v>
          </cell>
          <cell r="AD444">
            <v>101438000</v>
          </cell>
        </row>
        <row r="445">
          <cell r="A445">
            <v>1984</v>
          </cell>
          <cell r="C445" t="str">
            <v>NE</v>
          </cell>
          <cell r="Y445">
            <v>649243008</v>
          </cell>
          <cell r="Z445">
            <v>0</v>
          </cell>
          <cell r="AD445">
            <v>197983008</v>
          </cell>
        </row>
        <row r="446">
          <cell r="A446">
            <v>1984</v>
          </cell>
          <cell r="C446" t="str">
            <v>NV</v>
          </cell>
          <cell r="Y446">
            <v>350100992</v>
          </cell>
          <cell r="Z446">
            <v>0</v>
          </cell>
          <cell r="AD446">
            <v>91931000</v>
          </cell>
        </row>
        <row r="447">
          <cell r="A447">
            <v>1984</v>
          </cell>
          <cell r="C447" t="str">
            <v>NH</v>
          </cell>
          <cell r="Y447">
            <v>281697984</v>
          </cell>
          <cell r="Z447">
            <v>28639000</v>
          </cell>
          <cell r="AD447">
            <v>117666000</v>
          </cell>
        </row>
        <row r="448">
          <cell r="A448">
            <v>1984</v>
          </cell>
          <cell r="C448" t="str">
            <v>NJ</v>
          </cell>
          <cell r="Y448">
            <v>1432754048</v>
          </cell>
          <cell r="Z448">
            <v>435113984</v>
          </cell>
          <cell r="AD448">
            <v>478268992</v>
          </cell>
        </row>
        <row r="449">
          <cell r="A449">
            <v>1984</v>
          </cell>
          <cell r="C449" t="str">
            <v>NM</v>
          </cell>
          <cell r="Y449">
            <v>692337024</v>
          </cell>
          <cell r="Z449">
            <v>0</v>
          </cell>
          <cell r="AD449">
            <v>153934000</v>
          </cell>
        </row>
        <row r="450">
          <cell r="A450">
            <v>1984</v>
          </cell>
          <cell r="C450" t="str">
            <v>NY</v>
          </cell>
          <cell r="Y450">
            <v>3908773120</v>
          </cell>
          <cell r="Z450">
            <v>793166976</v>
          </cell>
          <cell r="AD450">
            <v>1535922048</v>
          </cell>
        </row>
        <row r="451">
          <cell r="A451">
            <v>1984</v>
          </cell>
          <cell r="C451" t="str">
            <v>NC</v>
          </cell>
          <cell r="Y451">
            <v>1020952000</v>
          </cell>
          <cell r="Z451">
            <v>21974000</v>
          </cell>
          <cell r="AD451">
            <v>442678016</v>
          </cell>
        </row>
        <row r="452">
          <cell r="A452">
            <v>1984</v>
          </cell>
          <cell r="C452" t="str">
            <v>ND</v>
          </cell>
          <cell r="Y452">
            <v>369502016</v>
          </cell>
          <cell r="Z452">
            <v>0</v>
          </cell>
          <cell r="AD452">
            <v>105411000</v>
          </cell>
        </row>
        <row r="453">
          <cell r="A453">
            <v>1984</v>
          </cell>
          <cell r="C453" t="str">
            <v>OH</v>
          </cell>
          <cell r="Y453">
            <v>2329116928</v>
          </cell>
          <cell r="Z453">
            <v>165799008</v>
          </cell>
          <cell r="AD453">
            <v>793710976</v>
          </cell>
        </row>
        <row r="454">
          <cell r="A454">
            <v>1984</v>
          </cell>
          <cell r="C454" t="str">
            <v>OK</v>
          </cell>
          <cell r="Y454">
            <v>811195008</v>
          </cell>
          <cell r="Z454">
            <v>52008000</v>
          </cell>
          <cell r="AD454">
            <v>285456000</v>
          </cell>
        </row>
        <row r="455">
          <cell r="A455">
            <v>1984</v>
          </cell>
          <cell r="C455" t="str">
            <v>OR</v>
          </cell>
          <cell r="Y455">
            <v>730812992</v>
          </cell>
          <cell r="Z455">
            <v>1616000</v>
          </cell>
          <cell r="AD455">
            <v>219352992</v>
          </cell>
        </row>
        <row r="456">
          <cell r="A456">
            <v>1984</v>
          </cell>
          <cell r="C456" t="str">
            <v>PA</v>
          </cell>
          <cell r="Y456">
            <v>2097793024</v>
          </cell>
          <cell r="Z456">
            <v>317980000</v>
          </cell>
          <cell r="AD456">
            <v>1102107008</v>
          </cell>
        </row>
        <row r="457">
          <cell r="A457">
            <v>1984</v>
          </cell>
          <cell r="C457" t="str">
            <v>RI</v>
          </cell>
          <cell r="Y457">
            <v>177886000</v>
          </cell>
          <cell r="Z457">
            <v>8297000</v>
          </cell>
          <cell r="AD457">
            <v>55558000</v>
          </cell>
        </row>
        <row r="458">
          <cell r="A458">
            <v>1984</v>
          </cell>
          <cell r="C458" t="str">
            <v>SC</v>
          </cell>
          <cell r="Y458">
            <v>500574016</v>
          </cell>
          <cell r="Z458">
            <v>0</v>
          </cell>
          <cell r="AD458">
            <v>195032992</v>
          </cell>
        </row>
        <row r="459">
          <cell r="A459">
            <v>1984</v>
          </cell>
          <cell r="C459" t="str">
            <v>SD</v>
          </cell>
          <cell r="Y459">
            <v>346176000</v>
          </cell>
          <cell r="Z459">
            <v>0</v>
          </cell>
          <cell r="AD459">
            <v>113468000</v>
          </cell>
        </row>
        <row r="460">
          <cell r="A460">
            <v>1984</v>
          </cell>
          <cell r="C460" t="str">
            <v>TN</v>
          </cell>
          <cell r="Y460">
            <v>1168262016</v>
          </cell>
          <cell r="Z460">
            <v>103000</v>
          </cell>
          <cell r="AD460">
            <v>284177984</v>
          </cell>
        </row>
        <row r="461">
          <cell r="A461">
            <v>1984</v>
          </cell>
          <cell r="C461" t="str">
            <v>TX</v>
          </cell>
          <cell r="Y461">
            <v>3739779072</v>
          </cell>
          <cell r="Z461">
            <v>34231000</v>
          </cell>
          <cell r="AD461">
            <v>1070593024</v>
          </cell>
        </row>
        <row r="462">
          <cell r="A462">
            <v>1984</v>
          </cell>
          <cell r="C462" t="str">
            <v>US</v>
          </cell>
          <cell r="Y462">
            <v>55592394752</v>
          </cell>
          <cell r="Z462">
            <v>3789221888</v>
          </cell>
          <cell r="AD462">
            <v>18915371008</v>
          </cell>
        </row>
        <row r="463">
          <cell r="A463">
            <v>1984</v>
          </cell>
          <cell r="C463" t="str">
            <v>UT</v>
          </cell>
          <cell r="Y463">
            <v>566294976</v>
          </cell>
          <cell r="Z463">
            <v>0</v>
          </cell>
          <cell r="AD463">
            <v>150132992</v>
          </cell>
        </row>
        <row r="464">
          <cell r="A464">
            <v>1984</v>
          </cell>
          <cell r="C464" t="str">
            <v>VT</v>
          </cell>
          <cell r="Y464">
            <v>192251008</v>
          </cell>
          <cell r="Z464">
            <v>0</v>
          </cell>
          <cell r="AD464">
            <v>89902000</v>
          </cell>
        </row>
        <row r="465">
          <cell r="A465">
            <v>1984</v>
          </cell>
          <cell r="C465" t="str">
            <v>VA</v>
          </cell>
          <cell r="Y465">
            <v>1298452992</v>
          </cell>
          <cell r="Z465">
            <v>105438000</v>
          </cell>
          <cell r="AD465">
            <v>489376000</v>
          </cell>
        </row>
        <row r="466">
          <cell r="A466">
            <v>1984</v>
          </cell>
          <cell r="C466" t="str">
            <v>WA</v>
          </cell>
          <cell r="Y466">
            <v>1092121984</v>
          </cell>
          <cell r="Z466">
            <v>256744992</v>
          </cell>
          <cell r="AD466">
            <v>318283008</v>
          </cell>
        </row>
        <row r="467">
          <cell r="A467">
            <v>1984</v>
          </cell>
          <cell r="C467" t="str">
            <v>WV</v>
          </cell>
          <cell r="Y467">
            <v>597324032</v>
          </cell>
          <cell r="Z467">
            <v>27931000</v>
          </cell>
          <cell r="AD467">
            <v>158190000</v>
          </cell>
        </row>
        <row r="468">
          <cell r="A468">
            <v>1984</v>
          </cell>
          <cell r="C468" t="str">
            <v>WI</v>
          </cell>
          <cell r="Y468">
            <v>1431069056</v>
          </cell>
          <cell r="Z468">
            <v>0</v>
          </cell>
          <cell r="AD468">
            <v>643164992</v>
          </cell>
        </row>
        <row r="469">
          <cell r="A469">
            <v>1984</v>
          </cell>
          <cell r="C469" t="str">
            <v>WY</v>
          </cell>
          <cell r="Y469">
            <v>483568992</v>
          </cell>
          <cell r="Z469">
            <v>0</v>
          </cell>
          <cell r="AD469">
            <v>91666000</v>
          </cell>
        </row>
        <row r="470">
          <cell r="A470">
            <v>1985</v>
          </cell>
          <cell r="C470" t="str">
            <v>AL</v>
          </cell>
          <cell r="Y470">
            <v>1169293056</v>
          </cell>
          <cell r="Z470">
            <v>0</v>
          </cell>
          <cell r="AD470">
            <v>384596992</v>
          </cell>
        </row>
        <row r="471">
          <cell r="A471">
            <v>1985</v>
          </cell>
          <cell r="C471" t="str">
            <v>AK</v>
          </cell>
          <cell r="Y471">
            <v>799302976</v>
          </cell>
          <cell r="Z471">
            <v>110681000</v>
          </cell>
          <cell r="AD471">
            <v>167151008</v>
          </cell>
        </row>
        <row r="472">
          <cell r="A472">
            <v>1985</v>
          </cell>
          <cell r="C472" t="str">
            <v>AZ</v>
          </cell>
          <cell r="Y472">
            <v>1206035968</v>
          </cell>
          <cell r="Z472">
            <v>0</v>
          </cell>
          <cell r="AD472">
            <v>238671008</v>
          </cell>
        </row>
        <row r="473">
          <cell r="A473">
            <v>1985</v>
          </cell>
          <cell r="C473" t="str">
            <v>AR</v>
          </cell>
          <cell r="Y473">
            <v>579182976</v>
          </cell>
          <cell r="Z473">
            <v>0</v>
          </cell>
          <cell r="AD473">
            <v>222407008</v>
          </cell>
        </row>
        <row r="474">
          <cell r="A474">
            <v>1985</v>
          </cell>
          <cell r="C474" t="str">
            <v>CA</v>
          </cell>
          <cell r="Y474">
            <v>4404570112</v>
          </cell>
          <cell r="Z474">
            <v>155288992</v>
          </cell>
          <cell r="AD474">
            <v>1835457024</v>
          </cell>
        </row>
        <row r="475">
          <cell r="A475">
            <v>1985</v>
          </cell>
          <cell r="C475" t="str">
            <v>CO</v>
          </cell>
          <cell r="Y475">
            <v>995016000</v>
          </cell>
          <cell r="Z475">
            <v>0</v>
          </cell>
          <cell r="AD475">
            <v>380342016</v>
          </cell>
        </row>
        <row r="476">
          <cell r="A476">
            <v>1985</v>
          </cell>
          <cell r="C476" t="str">
            <v>CT</v>
          </cell>
          <cell r="Y476">
            <v>847870016</v>
          </cell>
          <cell r="Z476">
            <v>87977000</v>
          </cell>
          <cell r="AD476">
            <v>315772000</v>
          </cell>
        </row>
        <row r="477">
          <cell r="A477">
            <v>1985</v>
          </cell>
          <cell r="C477" t="str">
            <v>DE</v>
          </cell>
          <cell r="Y477">
            <v>244444000</v>
          </cell>
          <cell r="Z477">
            <v>40744000</v>
          </cell>
          <cell r="AD477">
            <v>87064000</v>
          </cell>
        </row>
        <row r="478">
          <cell r="A478">
            <v>1985</v>
          </cell>
          <cell r="C478" t="str">
            <v>DC</v>
          </cell>
          <cell r="Y478">
            <v>135114000</v>
          </cell>
          <cell r="Z478">
            <v>0</v>
          </cell>
          <cell r="AD478">
            <v>28652000</v>
          </cell>
        </row>
        <row r="479">
          <cell r="A479">
            <v>1985</v>
          </cell>
          <cell r="C479" t="str">
            <v>FL</v>
          </cell>
          <cell r="Y479">
            <v>2456771072</v>
          </cell>
          <cell r="Z479">
            <v>215780000</v>
          </cell>
          <cell r="AD479">
            <v>531404000</v>
          </cell>
        </row>
        <row r="480">
          <cell r="A480">
            <v>1985</v>
          </cell>
          <cell r="C480" t="str">
            <v>GA</v>
          </cell>
          <cell r="Y480">
            <v>1791835008</v>
          </cell>
          <cell r="Z480">
            <v>1523000</v>
          </cell>
          <cell r="AD480">
            <v>424663008</v>
          </cell>
        </row>
        <row r="481">
          <cell r="A481">
            <v>1985</v>
          </cell>
          <cell r="C481" t="str">
            <v>HI</v>
          </cell>
          <cell r="Y481">
            <v>199438000</v>
          </cell>
          <cell r="Z481">
            <v>0</v>
          </cell>
          <cell r="AD481">
            <v>66610000</v>
          </cell>
        </row>
        <row r="482">
          <cell r="A482">
            <v>1985</v>
          </cell>
          <cell r="C482" t="str">
            <v>ID</v>
          </cell>
          <cell r="Y482">
            <v>383620000</v>
          </cell>
          <cell r="Z482">
            <v>0</v>
          </cell>
          <cell r="AD482">
            <v>83662000</v>
          </cell>
        </row>
        <row r="483">
          <cell r="A483">
            <v>1985</v>
          </cell>
          <cell r="C483" t="str">
            <v>IL</v>
          </cell>
          <cell r="Y483">
            <v>3502007040</v>
          </cell>
          <cell r="Z483">
            <v>412936000</v>
          </cell>
          <cell r="AD483">
            <v>971982016</v>
          </cell>
        </row>
        <row r="484">
          <cell r="A484">
            <v>1985</v>
          </cell>
          <cell r="C484" t="str">
            <v>IN</v>
          </cell>
          <cell r="Y484">
            <v>1181575040</v>
          </cell>
          <cell r="Z484">
            <v>74187000</v>
          </cell>
          <cell r="AD484">
            <v>390016992</v>
          </cell>
        </row>
        <row r="485">
          <cell r="A485">
            <v>1985</v>
          </cell>
          <cell r="C485" t="str">
            <v>IA</v>
          </cell>
          <cell r="Y485">
            <v>1411938944</v>
          </cell>
          <cell r="Z485">
            <v>1355000</v>
          </cell>
          <cell r="AD485">
            <v>424748000</v>
          </cell>
        </row>
        <row r="486">
          <cell r="A486">
            <v>1985</v>
          </cell>
          <cell r="C486" t="str">
            <v>KS</v>
          </cell>
          <cell r="Y486">
            <v>1029129024</v>
          </cell>
          <cell r="Z486">
            <v>56872000</v>
          </cell>
          <cell r="AD486">
            <v>321604992</v>
          </cell>
        </row>
        <row r="487">
          <cell r="A487">
            <v>1985</v>
          </cell>
          <cell r="C487" t="str">
            <v>KY</v>
          </cell>
          <cell r="Y487">
            <v>1076354048</v>
          </cell>
          <cell r="Z487">
            <v>42561000</v>
          </cell>
          <cell r="AD487">
            <v>291737984</v>
          </cell>
        </row>
        <row r="488">
          <cell r="A488">
            <v>1985</v>
          </cell>
          <cell r="C488" t="str">
            <v>LA</v>
          </cell>
          <cell r="Y488">
            <v>1626595968</v>
          </cell>
          <cell r="Z488">
            <v>0</v>
          </cell>
          <cell r="AD488">
            <v>379719008</v>
          </cell>
        </row>
        <row r="489">
          <cell r="A489">
            <v>1985</v>
          </cell>
          <cell r="C489" t="str">
            <v>ME</v>
          </cell>
          <cell r="Y489">
            <v>323691008</v>
          </cell>
          <cell r="Z489">
            <v>50279000</v>
          </cell>
          <cell r="AD489">
            <v>148243008</v>
          </cell>
        </row>
        <row r="490">
          <cell r="A490">
            <v>1985</v>
          </cell>
          <cell r="C490" t="str">
            <v>MD</v>
          </cell>
          <cell r="Y490">
            <v>1379766016</v>
          </cell>
          <cell r="Z490">
            <v>142512000</v>
          </cell>
          <cell r="AD490">
            <v>364336992</v>
          </cell>
        </row>
        <row r="491">
          <cell r="A491">
            <v>1985</v>
          </cell>
          <cell r="C491" t="str">
            <v>MA</v>
          </cell>
          <cell r="Y491">
            <v>968734016</v>
          </cell>
          <cell r="Z491">
            <v>165444992</v>
          </cell>
          <cell r="AD491">
            <v>385524000</v>
          </cell>
        </row>
        <row r="492">
          <cell r="A492">
            <v>1985</v>
          </cell>
          <cell r="C492" t="str">
            <v>MI</v>
          </cell>
          <cell r="Y492">
            <v>1917880960</v>
          </cell>
          <cell r="Z492">
            <v>13704000</v>
          </cell>
          <cell r="AD492">
            <v>924502976</v>
          </cell>
        </row>
        <row r="493">
          <cell r="A493">
            <v>1985</v>
          </cell>
          <cell r="C493" t="str">
            <v>MN</v>
          </cell>
          <cell r="Y493">
            <v>1850178944</v>
          </cell>
          <cell r="Z493">
            <v>0</v>
          </cell>
          <cell r="AD493">
            <v>560718976</v>
          </cell>
        </row>
        <row r="494">
          <cell r="A494">
            <v>1985</v>
          </cell>
          <cell r="C494" t="str">
            <v>MS</v>
          </cell>
          <cell r="Y494">
            <v>815470016</v>
          </cell>
          <cell r="Z494">
            <v>0</v>
          </cell>
          <cell r="AD494">
            <v>275903008</v>
          </cell>
        </row>
        <row r="495">
          <cell r="A495">
            <v>1985</v>
          </cell>
          <cell r="C495" t="str">
            <v>MO</v>
          </cell>
          <cell r="Y495">
            <v>1401176960</v>
          </cell>
          <cell r="Z495">
            <v>5923000</v>
          </cell>
          <cell r="AD495">
            <v>395836992</v>
          </cell>
        </row>
        <row r="496">
          <cell r="A496">
            <v>1985</v>
          </cell>
          <cell r="C496" t="str">
            <v>MT</v>
          </cell>
          <cell r="Y496">
            <v>487691008</v>
          </cell>
          <cell r="Z496">
            <v>0</v>
          </cell>
          <cell r="AD496">
            <v>110167000</v>
          </cell>
        </row>
        <row r="497">
          <cell r="A497">
            <v>1985</v>
          </cell>
          <cell r="C497" t="str">
            <v>NE</v>
          </cell>
          <cell r="Y497">
            <v>737417024</v>
          </cell>
          <cell r="Z497">
            <v>0</v>
          </cell>
          <cell r="AD497">
            <v>220692000</v>
          </cell>
        </row>
        <row r="498">
          <cell r="A498">
            <v>1985</v>
          </cell>
          <cell r="C498" t="str">
            <v>NV</v>
          </cell>
          <cell r="Y498">
            <v>429782016</v>
          </cell>
          <cell r="Z498">
            <v>0</v>
          </cell>
          <cell r="AD498">
            <v>99207000</v>
          </cell>
        </row>
        <row r="499">
          <cell r="A499">
            <v>1985</v>
          </cell>
          <cell r="C499" t="str">
            <v>NH</v>
          </cell>
          <cell r="Y499">
            <v>304870016</v>
          </cell>
          <cell r="Z499">
            <v>32042000</v>
          </cell>
          <cell r="AD499">
            <v>117754000</v>
          </cell>
        </row>
        <row r="500">
          <cell r="A500">
            <v>1985</v>
          </cell>
          <cell r="C500" t="str">
            <v>NJ</v>
          </cell>
          <cell r="Y500">
            <v>1875444992</v>
          </cell>
          <cell r="Z500">
            <v>551836032</v>
          </cell>
          <cell r="AD500">
            <v>507921984</v>
          </cell>
        </row>
        <row r="501">
          <cell r="A501">
            <v>1985</v>
          </cell>
          <cell r="C501" t="str">
            <v>NM</v>
          </cell>
          <cell r="Y501">
            <v>612961984</v>
          </cell>
          <cell r="Z501">
            <v>0</v>
          </cell>
          <cell r="AD501">
            <v>179910000</v>
          </cell>
        </row>
        <row r="502">
          <cell r="A502">
            <v>1985</v>
          </cell>
          <cell r="C502" t="str">
            <v>NY</v>
          </cell>
          <cell r="Y502">
            <v>4579261952</v>
          </cell>
          <cell r="Z502">
            <v>938595968</v>
          </cell>
          <cell r="AD502">
            <v>1677581952</v>
          </cell>
        </row>
        <row r="503">
          <cell r="A503">
            <v>1985</v>
          </cell>
          <cell r="C503" t="str">
            <v>NC</v>
          </cell>
          <cell r="Y503">
            <v>1315864960</v>
          </cell>
          <cell r="Z503">
            <v>13330000</v>
          </cell>
          <cell r="AD503">
            <v>515593984</v>
          </cell>
        </row>
        <row r="504">
          <cell r="A504">
            <v>1985</v>
          </cell>
          <cell r="C504" t="str">
            <v>ND</v>
          </cell>
          <cell r="Y504">
            <v>422771008</v>
          </cell>
          <cell r="Z504">
            <v>0</v>
          </cell>
          <cell r="AD504">
            <v>109858000</v>
          </cell>
        </row>
        <row r="505">
          <cell r="A505">
            <v>1985</v>
          </cell>
          <cell r="C505" t="str">
            <v>OH</v>
          </cell>
          <cell r="Y505">
            <v>2388069120</v>
          </cell>
          <cell r="Z505">
            <v>207230000</v>
          </cell>
          <cell r="AD505">
            <v>862472000</v>
          </cell>
        </row>
        <row r="506">
          <cell r="A506">
            <v>1985</v>
          </cell>
          <cell r="C506" t="str">
            <v>OK</v>
          </cell>
          <cell r="Y506">
            <v>881870976</v>
          </cell>
          <cell r="Z506">
            <v>56277000</v>
          </cell>
          <cell r="AD506">
            <v>300059008</v>
          </cell>
        </row>
        <row r="507">
          <cell r="A507">
            <v>1985</v>
          </cell>
          <cell r="C507" t="str">
            <v>OR</v>
          </cell>
          <cell r="Y507">
            <v>861307008</v>
          </cell>
          <cell r="Z507">
            <v>1741000</v>
          </cell>
          <cell r="AD507">
            <v>220539008</v>
          </cell>
        </row>
        <row r="508">
          <cell r="A508">
            <v>1985</v>
          </cell>
          <cell r="C508" t="str">
            <v>PA</v>
          </cell>
          <cell r="Y508">
            <v>2727448064</v>
          </cell>
          <cell r="Z508">
            <v>295368992</v>
          </cell>
          <cell r="AD508">
            <v>1272632960</v>
          </cell>
        </row>
        <row r="509">
          <cell r="A509">
            <v>1985</v>
          </cell>
          <cell r="C509" t="str">
            <v>RI</v>
          </cell>
          <cell r="Y509">
            <v>251423008</v>
          </cell>
          <cell r="Z509">
            <v>8530000</v>
          </cell>
          <cell r="AD509">
            <v>54247000</v>
          </cell>
        </row>
        <row r="510">
          <cell r="A510">
            <v>1985</v>
          </cell>
          <cell r="C510" t="str">
            <v>SC</v>
          </cell>
          <cell r="Y510">
            <v>595243008</v>
          </cell>
          <cell r="Z510">
            <v>0</v>
          </cell>
          <cell r="AD510">
            <v>221738000</v>
          </cell>
        </row>
        <row r="511">
          <cell r="A511">
            <v>1985</v>
          </cell>
          <cell r="C511" t="str">
            <v>SD</v>
          </cell>
          <cell r="Y511">
            <v>400753984</v>
          </cell>
          <cell r="Z511">
            <v>0</v>
          </cell>
          <cell r="AD511">
            <v>118324000</v>
          </cell>
        </row>
        <row r="512">
          <cell r="A512">
            <v>1985</v>
          </cell>
          <cell r="C512" t="str">
            <v>TN</v>
          </cell>
          <cell r="Y512">
            <v>1339955968</v>
          </cell>
          <cell r="Z512">
            <v>107000</v>
          </cell>
          <cell r="AD512">
            <v>337582016</v>
          </cell>
        </row>
        <row r="513">
          <cell r="A513">
            <v>1985</v>
          </cell>
          <cell r="C513" t="str">
            <v>TX</v>
          </cell>
          <cell r="Y513">
            <v>3898937088</v>
          </cell>
          <cell r="Z513">
            <v>113022000</v>
          </cell>
          <cell r="AD513">
            <v>1161452032</v>
          </cell>
        </row>
        <row r="514">
          <cell r="A514">
            <v>1985</v>
          </cell>
          <cell r="C514" t="str">
            <v>US</v>
          </cell>
          <cell r="Y514">
            <v>64758972416</v>
          </cell>
          <cell r="Z514">
            <v>4118776064</v>
          </cell>
          <cell r="AD514">
            <v>20851367936</v>
          </cell>
        </row>
        <row r="515">
          <cell r="A515">
            <v>1985</v>
          </cell>
          <cell r="C515" t="str">
            <v>UT</v>
          </cell>
          <cell r="Y515">
            <v>745137984</v>
          </cell>
          <cell r="Z515">
            <v>0</v>
          </cell>
          <cell r="AD515">
            <v>159591008</v>
          </cell>
        </row>
        <row r="516">
          <cell r="A516">
            <v>1985</v>
          </cell>
          <cell r="C516" t="str">
            <v>VT</v>
          </cell>
          <cell r="Y516">
            <v>217436992</v>
          </cell>
          <cell r="Z516">
            <v>0</v>
          </cell>
          <cell r="AD516">
            <v>99219000</v>
          </cell>
        </row>
        <row r="517">
          <cell r="A517">
            <v>1985</v>
          </cell>
          <cell r="C517" t="str">
            <v>VA</v>
          </cell>
          <cell r="Y517">
            <v>1530547968</v>
          </cell>
          <cell r="Z517">
            <v>145880992</v>
          </cell>
          <cell r="AD517">
            <v>564705984</v>
          </cell>
        </row>
        <row r="518">
          <cell r="A518">
            <v>1985</v>
          </cell>
          <cell r="C518" t="str">
            <v>WA</v>
          </cell>
          <cell r="Y518">
            <v>1712962048</v>
          </cell>
          <cell r="Z518">
            <v>145534000</v>
          </cell>
          <cell r="AD518">
            <v>370204000</v>
          </cell>
        </row>
        <row r="519">
          <cell r="A519">
            <v>1985</v>
          </cell>
          <cell r="C519" t="str">
            <v>WV</v>
          </cell>
          <cell r="Y519">
            <v>715921024</v>
          </cell>
          <cell r="Z519">
            <v>31513000</v>
          </cell>
          <cell r="AD519">
            <v>169918000</v>
          </cell>
        </row>
        <row r="520">
          <cell r="A520">
            <v>1985</v>
          </cell>
          <cell r="C520" t="str">
            <v>WI</v>
          </cell>
          <cell r="Y520">
            <v>1456563968</v>
          </cell>
          <cell r="Z520">
            <v>0</v>
          </cell>
          <cell r="AD520">
            <v>694566976</v>
          </cell>
        </row>
        <row r="521">
          <cell r="A521">
            <v>1985</v>
          </cell>
          <cell r="C521" t="str">
            <v>WY</v>
          </cell>
          <cell r="Y521">
            <v>572337024</v>
          </cell>
          <cell r="Z521">
            <v>0</v>
          </cell>
          <cell r="AD521">
            <v>104103000</v>
          </cell>
        </row>
        <row r="522">
          <cell r="A522">
            <v>1986</v>
          </cell>
          <cell r="C522" t="str">
            <v>AL</v>
          </cell>
          <cell r="Y522">
            <v>1190043008</v>
          </cell>
          <cell r="Z522">
            <v>0</v>
          </cell>
          <cell r="AD522">
            <v>407400000</v>
          </cell>
        </row>
        <row r="523">
          <cell r="A523">
            <v>1986</v>
          </cell>
          <cell r="C523" t="str">
            <v>AK</v>
          </cell>
          <cell r="Y523">
            <v>522964992</v>
          </cell>
          <cell r="Z523">
            <v>216947008</v>
          </cell>
          <cell r="AD523">
            <v>169431008</v>
          </cell>
        </row>
        <row r="524">
          <cell r="A524">
            <v>1986</v>
          </cell>
          <cell r="C524" t="str">
            <v>AZ</v>
          </cell>
          <cell r="Y524">
            <v>1389528064</v>
          </cell>
          <cell r="Z524">
            <v>0</v>
          </cell>
          <cell r="AD524">
            <v>267594000</v>
          </cell>
        </row>
        <row r="525">
          <cell r="A525">
            <v>1986</v>
          </cell>
          <cell r="C525" t="str">
            <v>AR</v>
          </cell>
          <cell r="Y525">
            <v>765955968</v>
          </cell>
          <cell r="Z525">
            <v>0</v>
          </cell>
          <cell r="AD525">
            <v>251123008</v>
          </cell>
        </row>
        <row r="526">
          <cell r="A526">
            <v>1986</v>
          </cell>
          <cell r="C526" t="str">
            <v>CA</v>
          </cell>
          <cell r="Y526">
            <v>4173106944</v>
          </cell>
          <cell r="Z526">
            <v>144652000</v>
          </cell>
          <cell r="AD526">
            <v>2065202944</v>
          </cell>
        </row>
        <row r="527">
          <cell r="A527">
            <v>1986</v>
          </cell>
          <cell r="C527" t="str">
            <v>CO</v>
          </cell>
          <cell r="Y527">
            <v>1158451968</v>
          </cell>
          <cell r="Z527">
            <v>0</v>
          </cell>
          <cell r="AD527">
            <v>427870016</v>
          </cell>
        </row>
        <row r="528">
          <cell r="A528">
            <v>1986</v>
          </cell>
          <cell r="C528" t="str">
            <v>CT</v>
          </cell>
          <cell r="Y528">
            <v>1011235968</v>
          </cell>
          <cell r="Z528">
            <v>47461000</v>
          </cell>
          <cell r="AD528">
            <v>326276992</v>
          </cell>
        </row>
        <row r="529">
          <cell r="A529">
            <v>1986</v>
          </cell>
          <cell r="C529" t="str">
            <v>DE</v>
          </cell>
          <cell r="Y529">
            <v>253776992</v>
          </cell>
          <cell r="Z529">
            <v>40200000</v>
          </cell>
          <cell r="AD529">
            <v>97954000</v>
          </cell>
        </row>
        <row r="530">
          <cell r="A530">
            <v>1986</v>
          </cell>
          <cell r="C530" t="str">
            <v>DC</v>
          </cell>
          <cell r="Y530">
            <v>152343008</v>
          </cell>
          <cell r="Z530">
            <v>0</v>
          </cell>
          <cell r="AD530">
            <v>29254000</v>
          </cell>
        </row>
        <row r="531">
          <cell r="A531">
            <v>1986</v>
          </cell>
          <cell r="C531" t="str">
            <v>FL</v>
          </cell>
          <cell r="Y531">
            <v>2651017984</v>
          </cell>
          <cell r="Z531">
            <v>323124000</v>
          </cell>
          <cell r="AD531">
            <v>674785024</v>
          </cell>
        </row>
        <row r="532">
          <cell r="A532">
            <v>1986</v>
          </cell>
          <cell r="C532" t="str">
            <v>GA</v>
          </cell>
          <cell r="Y532">
            <v>1842670976</v>
          </cell>
          <cell r="Z532">
            <v>1509000</v>
          </cell>
          <cell r="AD532">
            <v>459545984</v>
          </cell>
        </row>
        <row r="533">
          <cell r="A533">
            <v>1986</v>
          </cell>
          <cell r="C533" t="str">
            <v>HI</v>
          </cell>
          <cell r="Y533">
            <v>221174000</v>
          </cell>
          <cell r="Z533">
            <v>0</v>
          </cell>
          <cell r="AD533">
            <v>71963000</v>
          </cell>
        </row>
        <row r="534">
          <cell r="A534">
            <v>1986</v>
          </cell>
          <cell r="C534" t="str">
            <v>ID</v>
          </cell>
          <cell r="Y534">
            <v>409625984</v>
          </cell>
          <cell r="Z534">
            <v>0</v>
          </cell>
          <cell r="AD534">
            <v>88486000</v>
          </cell>
        </row>
        <row r="535">
          <cell r="A535">
            <v>1986</v>
          </cell>
          <cell r="C535" t="str">
            <v>IL</v>
          </cell>
          <cell r="Y535">
            <v>3491525120</v>
          </cell>
          <cell r="Z535">
            <v>403369984</v>
          </cell>
          <cell r="AD535">
            <v>1000540992</v>
          </cell>
        </row>
        <row r="536">
          <cell r="A536">
            <v>1986</v>
          </cell>
          <cell r="C536" t="str">
            <v>IN</v>
          </cell>
          <cell r="Y536">
            <v>1232002944</v>
          </cell>
          <cell r="Z536">
            <v>98759000</v>
          </cell>
          <cell r="AD536">
            <v>412511008</v>
          </cell>
        </row>
        <row r="537">
          <cell r="A537">
            <v>1986</v>
          </cell>
          <cell r="C537" t="str">
            <v>IA</v>
          </cell>
          <cell r="Y537">
            <v>1316141952</v>
          </cell>
          <cell r="Z537">
            <v>1021000</v>
          </cell>
          <cell r="AD537">
            <v>449807008</v>
          </cell>
        </row>
        <row r="538">
          <cell r="A538">
            <v>1986</v>
          </cell>
          <cell r="C538" t="str">
            <v>KS</v>
          </cell>
          <cell r="Y538">
            <v>1124457984</v>
          </cell>
          <cell r="Z538">
            <v>93140000</v>
          </cell>
          <cell r="AD538">
            <v>319537984</v>
          </cell>
        </row>
        <row r="539">
          <cell r="A539">
            <v>1986</v>
          </cell>
          <cell r="C539" t="str">
            <v>KY</v>
          </cell>
          <cell r="Y539">
            <v>1173202048</v>
          </cell>
          <cell r="Z539">
            <v>29315000</v>
          </cell>
          <cell r="AD539">
            <v>396508000</v>
          </cell>
        </row>
        <row r="540">
          <cell r="A540">
            <v>1986</v>
          </cell>
          <cell r="C540" t="str">
            <v>LA</v>
          </cell>
          <cell r="Y540">
            <v>1749869952</v>
          </cell>
          <cell r="Z540">
            <v>0</v>
          </cell>
          <cell r="AD540">
            <v>367294016</v>
          </cell>
        </row>
        <row r="541">
          <cell r="A541">
            <v>1986</v>
          </cell>
          <cell r="C541" t="str">
            <v>ME</v>
          </cell>
          <cell r="Y541">
            <v>287553984</v>
          </cell>
          <cell r="Z541">
            <v>51200000</v>
          </cell>
          <cell r="AD541">
            <v>155407008</v>
          </cell>
        </row>
        <row r="542">
          <cell r="A542">
            <v>1986</v>
          </cell>
          <cell r="C542" t="str">
            <v>MD</v>
          </cell>
          <cell r="Y542">
            <v>1343601024</v>
          </cell>
          <cell r="Z542">
            <v>412104992</v>
          </cell>
          <cell r="AD542">
            <v>393252992</v>
          </cell>
        </row>
        <row r="543">
          <cell r="A543">
            <v>1986</v>
          </cell>
          <cell r="C543" t="str">
            <v>MA</v>
          </cell>
          <cell r="Y543">
            <v>1071913984</v>
          </cell>
          <cell r="Z543">
            <v>179183008</v>
          </cell>
          <cell r="AD543">
            <v>423244000</v>
          </cell>
        </row>
        <row r="544">
          <cell r="A544">
            <v>1986</v>
          </cell>
          <cell r="C544" t="str">
            <v>MI</v>
          </cell>
          <cell r="Y544">
            <v>2140715008</v>
          </cell>
          <cell r="Z544">
            <v>14664000</v>
          </cell>
          <cell r="AD544">
            <v>1012502016</v>
          </cell>
        </row>
        <row r="545">
          <cell r="A545">
            <v>1986</v>
          </cell>
          <cell r="C545" t="str">
            <v>MN</v>
          </cell>
          <cell r="Y545">
            <v>1980619008</v>
          </cell>
          <cell r="Z545">
            <v>0</v>
          </cell>
          <cell r="AD545">
            <v>614392000</v>
          </cell>
        </row>
        <row r="546">
          <cell r="A546">
            <v>1986</v>
          </cell>
          <cell r="C546" t="str">
            <v>MS</v>
          </cell>
          <cell r="Y546">
            <v>881846016</v>
          </cell>
          <cell r="Z546">
            <v>0</v>
          </cell>
          <cell r="AD546">
            <v>278923008</v>
          </cell>
        </row>
        <row r="547">
          <cell r="A547">
            <v>1986</v>
          </cell>
          <cell r="C547" t="str">
            <v>MO</v>
          </cell>
          <cell r="Y547">
            <v>1576169984</v>
          </cell>
          <cell r="Z547">
            <v>5508000</v>
          </cell>
          <cell r="AD547">
            <v>417820992</v>
          </cell>
        </row>
        <row r="548">
          <cell r="A548">
            <v>1986</v>
          </cell>
          <cell r="C548" t="str">
            <v>MT</v>
          </cell>
          <cell r="Y548">
            <v>555694016</v>
          </cell>
          <cell r="Z548">
            <v>0</v>
          </cell>
          <cell r="AD548">
            <v>115622000</v>
          </cell>
        </row>
        <row r="549">
          <cell r="A549">
            <v>1986</v>
          </cell>
          <cell r="C549" t="str">
            <v>NE</v>
          </cell>
          <cell r="Y549">
            <v>713601984</v>
          </cell>
          <cell r="Z549">
            <v>0</v>
          </cell>
          <cell r="AD549">
            <v>231812992</v>
          </cell>
        </row>
        <row r="550">
          <cell r="A550">
            <v>1986</v>
          </cell>
          <cell r="C550" t="str">
            <v>NV</v>
          </cell>
          <cell r="Y550">
            <v>454947008</v>
          </cell>
          <cell r="Z550">
            <v>0</v>
          </cell>
          <cell r="AD550">
            <v>105970000</v>
          </cell>
        </row>
        <row r="551">
          <cell r="A551">
            <v>1986</v>
          </cell>
          <cell r="C551" t="str">
            <v>NH</v>
          </cell>
          <cell r="Y551">
            <v>307740992</v>
          </cell>
          <cell r="Z551">
            <v>34424000</v>
          </cell>
          <cell r="AD551">
            <v>143372000</v>
          </cell>
        </row>
        <row r="552">
          <cell r="A552">
            <v>1986</v>
          </cell>
          <cell r="C552" t="str">
            <v>NJ</v>
          </cell>
          <cell r="Y552">
            <v>2570700032</v>
          </cell>
          <cell r="Z552">
            <v>594211968</v>
          </cell>
          <cell r="AD552">
            <v>527436992</v>
          </cell>
        </row>
        <row r="553">
          <cell r="A553">
            <v>1986</v>
          </cell>
          <cell r="C553" t="str">
            <v>NM</v>
          </cell>
          <cell r="Y553">
            <v>638502976</v>
          </cell>
          <cell r="Z553">
            <v>0</v>
          </cell>
          <cell r="AD553">
            <v>189726000</v>
          </cell>
        </row>
        <row r="554">
          <cell r="A554">
            <v>1986</v>
          </cell>
          <cell r="C554" t="str">
            <v>NY</v>
          </cell>
          <cell r="Y554">
            <v>5113998848</v>
          </cell>
          <cell r="Z554">
            <v>955308032</v>
          </cell>
          <cell r="AD554">
            <v>1800460032</v>
          </cell>
        </row>
        <row r="555">
          <cell r="A555">
            <v>1986</v>
          </cell>
          <cell r="C555" t="str">
            <v>NC</v>
          </cell>
          <cell r="Y555">
            <v>1364164992</v>
          </cell>
          <cell r="Z555">
            <v>14354000</v>
          </cell>
          <cell r="AD555">
            <v>556548992</v>
          </cell>
        </row>
        <row r="556">
          <cell r="A556">
            <v>1986</v>
          </cell>
          <cell r="C556" t="str">
            <v>ND</v>
          </cell>
          <cell r="Y556">
            <v>362641984</v>
          </cell>
          <cell r="Z556">
            <v>0</v>
          </cell>
          <cell r="AD556">
            <v>111464000</v>
          </cell>
        </row>
        <row r="557">
          <cell r="A557">
            <v>1986</v>
          </cell>
          <cell r="C557" t="str">
            <v>OH</v>
          </cell>
          <cell r="Y557">
            <v>2691208960</v>
          </cell>
          <cell r="Z557">
            <v>196404992</v>
          </cell>
          <cell r="AD557">
            <v>913430016</v>
          </cell>
        </row>
        <row r="558">
          <cell r="A558">
            <v>1986</v>
          </cell>
          <cell r="C558" t="str">
            <v>OK</v>
          </cell>
          <cell r="Y558">
            <v>1011598016</v>
          </cell>
          <cell r="Z558">
            <v>57678000</v>
          </cell>
          <cell r="AD558">
            <v>307648000</v>
          </cell>
        </row>
        <row r="559">
          <cell r="A559">
            <v>1986</v>
          </cell>
          <cell r="C559" t="str">
            <v>OR</v>
          </cell>
          <cell r="Y559">
            <v>840654976</v>
          </cell>
          <cell r="Z559">
            <v>2704000</v>
          </cell>
          <cell r="AD559">
            <v>231270000</v>
          </cell>
        </row>
        <row r="560">
          <cell r="A560">
            <v>1986</v>
          </cell>
          <cell r="C560" t="str">
            <v>PA</v>
          </cell>
          <cell r="Y560">
            <v>3107746048</v>
          </cell>
          <cell r="Z560">
            <v>313047008</v>
          </cell>
          <cell r="AD560">
            <v>1295358976</v>
          </cell>
        </row>
        <row r="561">
          <cell r="A561">
            <v>1986</v>
          </cell>
          <cell r="C561" t="str">
            <v>RI</v>
          </cell>
          <cell r="Y561">
            <v>274980992</v>
          </cell>
          <cell r="Z561">
            <v>9109000</v>
          </cell>
          <cell r="AD561">
            <v>59415000</v>
          </cell>
        </row>
        <row r="562">
          <cell r="A562">
            <v>1986</v>
          </cell>
          <cell r="C562" t="str">
            <v>SC</v>
          </cell>
          <cell r="Y562">
            <v>670795008</v>
          </cell>
          <cell r="Z562">
            <v>0</v>
          </cell>
          <cell r="AD562">
            <v>185448992</v>
          </cell>
        </row>
        <row r="563">
          <cell r="A563">
            <v>1986</v>
          </cell>
          <cell r="C563" t="str">
            <v>SD</v>
          </cell>
          <cell r="Y563">
            <v>397799008</v>
          </cell>
          <cell r="Z563">
            <v>0</v>
          </cell>
          <cell r="AD563">
            <v>120936000</v>
          </cell>
        </row>
        <row r="564">
          <cell r="A564">
            <v>1986</v>
          </cell>
          <cell r="C564" t="str">
            <v>TN</v>
          </cell>
          <cell r="Y564">
            <v>1450228992</v>
          </cell>
          <cell r="Z564">
            <v>95000</v>
          </cell>
          <cell r="AD564">
            <v>358043008</v>
          </cell>
        </row>
        <row r="565">
          <cell r="A565">
            <v>1986</v>
          </cell>
          <cell r="C565" t="str">
            <v>TX</v>
          </cell>
          <cell r="Y565">
            <v>5800976896</v>
          </cell>
          <cell r="Z565">
            <v>271743008</v>
          </cell>
          <cell r="AD565">
            <v>1286631040</v>
          </cell>
        </row>
        <row r="566">
          <cell r="A566">
            <v>1986</v>
          </cell>
          <cell r="C566" t="str">
            <v>US</v>
          </cell>
          <cell r="Y566">
            <v>70688505856</v>
          </cell>
          <cell r="Z566">
            <v>4794326016</v>
          </cell>
          <cell r="AD566">
            <v>22320343040</v>
          </cell>
        </row>
        <row r="567">
          <cell r="A567">
            <v>1986</v>
          </cell>
          <cell r="C567" t="str">
            <v>UT</v>
          </cell>
          <cell r="Y567">
            <v>676012032</v>
          </cell>
          <cell r="Z567">
            <v>0</v>
          </cell>
          <cell r="AD567">
            <v>127611000</v>
          </cell>
        </row>
        <row r="568">
          <cell r="A568">
            <v>1986</v>
          </cell>
          <cell r="C568" t="str">
            <v>VT</v>
          </cell>
          <cell r="Y568">
            <v>215975008</v>
          </cell>
          <cell r="Z568">
            <v>0</v>
          </cell>
          <cell r="AD568">
            <v>99791000</v>
          </cell>
        </row>
        <row r="569">
          <cell r="A569">
            <v>1986</v>
          </cell>
          <cell r="C569" t="str">
            <v>VA</v>
          </cell>
          <cell r="Y569">
            <v>1976056064</v>
          </cell>
          <cell r="Z569">
            <v>105704000</v>
          </cell>
          <cell r="AD569">
            <v>626960000</v>
          </cell>
        </row>
        <row r="570">
          <cell r="A570">
            <v>1986</v>
          </cell>
          <cell r="C570" t="str">
            <v>WA</v>
          </cell>
          <cell r="Y570">
            <v>1401352960</v>
          </cell>
          <cell r="Z570">
            <v>142746000</v>
          </cell>
          <cell r="AD570">
            <v>341430016</v>
          </cell>
        </row>
        <row r="571">
          <cell r="A571">
            <v>1986</v>
          </cell>
          <cell r="C571" t="str">
            <v>WV</v>
          </cell>
          <cell r="Y571">
            <v>806502016</v>
          </cell>
          <cell r="Z571">
            <v>34639000</v>
          </cell>
          <cell r="AD571">
            <v>175444992</v>
          </cell>
        </row>
        <row r="572">
          <cell r="A572">
            <v>1986</v>
          </cell>
          <cell r="C572" t="str">
            <v>WI</v>
          </cell>
          <cell r="Y572">
            <v>1581294976</v>
          </cell>
          <cell r="Z572">
            <v>0</v>
          </cell>
          <cell r="AD572">
            <v>715294976</v>
          </cell>
        </row>
        <row r="573">
          <cell r="A573">
            <v>1986</v>
          </cell>
          <cell r="C573" t="str">
            <v>WY</v>
          </cell>
          <cell r="Y573">
            <v>591812992</v>
          </cell>
          <cell r="Z573">
            <v>0</v>
          </cell>
          <cell r="AD573">
            <v>114590000</v>
          </cell>
        </row>
        <row r="574">
          <cell r="A574">
            <v>1987</v>
          </cell>
          <cell r="C574" t="str">
            <v>AL</v>
          </cell>
          <cell r="Y574">
            <v>973222976</v>
          </cell>
          <cell r="Z574">
            <v>0</v>
          </cell>
          <cell r="AD574">
            <v>403524000</v>
          </cell>
        </row>
        <row r="575">
          <cell r="A575">
            <v>1987</v>
          </cell>
          <cell r="C575" t="str">
            <v>AK</v>
          </cell>
          <cell r="Y575">
            <v>821438976</v>
          </cell>
          <cell r="Z575">
            <v>102840000</v>
          </cell>
          <cell r="AD575">
            <v>216206000</v>
          </cell>
        </row>
        <row r="576">
          <cell r="A576">
            <v>1987</v>
          </cell>
          <cell r="C576" t="str">
            <v>AZ</v>
          </cell>
          <cell r="Y576">
            <v>1958315008</v>
          </cell>
          <cell r="Z576">
            <v>0</v>
          </cell>
          <cell r="AD576">
            <v>353519008</v>
          </cell>
        </row>
        <row r="577">
          <cell r="A577">
            <v>1987</v>
          </cell>
          <cell r="C577" t="str">
            <v>AR</v>
          </cell>
          <cell r="Y577">
            <v>753811008</v>
          </cell>
          <cell r="Z577">
            <v>0</v>
          </cell>
          <cell r="AD577">
            <v>248743008</v>
          </cell>
        </row>
        <row r="578">
          <cell r="A578">
            <v>1987</v>
          </cell>
          <cell r="C578" t="str">
            <v>CA</v>
          </cell>
          <cell r="Y578">
            <v>4934771200</v>
          </cell>
          <cell r="Z578">
            <v>153410000</v>
          </cell>
          <cell r="AD578">
            <v>2304798976</v>
          </cell>
        </row>
        <row r="579">
          <cell r="A579">
            <v>1987</v>
          </cell>
          <cell r="C579" t="str">
            <v>CO</v>
          </cell>
          <cell r="Y579">
            <v>1241282944</v>
          </cell>
          <cell r="Z579">
            <v>0</v>
          </cell>
          <cell r="AD579">
            <v>458940992</v>
          </cell>
        </row>
        <row r="580">
          <cell r="A580">
            <v>1987</v>
          </cell>
          <cell r="C580" t="str">
            <v>CT</v>
          </cell>
          <cell r="Y580">
            <v>1208594048</v>
          </cell>
          <cell r="Z580">
            <v>18627000</v>
          </cell>
          <cell r="AD580">
            <v>380628992</v>
          </cell>
        </row>
        <row r="581">
          <cell r="A581">
            <v>1987</v>
          </cell>
          <cell r="C581" t="str">
            <v>DE</v>
          </cell>
          <cell r="Y581">
            <v>258592992</v>
          </cell>
          <cell r="Z581">
            <v>54289000</v>
          </cell>
          <cell r="AD581">
            <v>102320000</v>
          </cell>
        </row>
        <row r="582">
          <cell r="A582">
            <v>1987</v>
          </cell>
          <cell r="C582" t="str">
            <v>DC</v>
          </cell>
          <cell r="Y582">
            <v>196468000</v>
          </cell>
          <cell r="Z582">
            <v>0</v>
          </cell>
          <cell r="AD582">
            <v>33786000</v>
          </cell>
        </row>
        <row r="583">
          <cell r="A583">
            <v>1987</v>
          </cell>
          <cell r="C583" t="str">
            <v>FL</v>
          </cell>
          <cell r="Y583">
            <v>2826477056</v>
          </cell>
          <cell r="Z583">
            <v>446440992</v>
          </cell>
          <cell r="AD583">
            <v>776561984</v>
          </cell>
        </row>
        <row r="584">
          <cell r="A584">
            <v>1987</v>
          </cell>
          <cell r="C584" t="str">
            <v>GA</v>
          </cell>
          <cell r="Y584">
            <v>1911819008</v>
          </cell>
          <cell r="Z584">
            <v>1509000</v>
          </cell>
          <cell r="AD584">
            <v>482235008</v>
          </cell>
        </row>
        <row r="585">
          <cell r="A585">
            <v>1987</v>
          </cell>
          <cell r="C585" t="str">
            <v>HI</v>
          </cell>
          <cell r="Y585">
            <v>217036000</v>
          </cell>
          <cell r="Z585">
            <v>0</v>
          </cell>
          <cell r="AD585">
            <v>75973000</v>
          </cell>
        </row>
        <row r="586">
          <cell r="A586">
            <v>1987</v>
          </cell>
          <cell r="C586" t="str">
            <v>ID</v>
          </cell>
          <cell r="Y586">
            <v>394196992</v>
          </cell>
          <cell r="Z586">
            <v>0</v>
          </cell>
          <cell r="AD586">
            <v>90288000</v>
          </cell>
        </row>
        <row r="587">
          <cell r="A587">
            <v>1987</v>
          </cell>
          <cell r="C587" t="str">
            <v>IL</v>
          </cell>
          <cell r="Y587">
            <v>3764576000</v>
          </cell>
          <cell r="Z587">
            <v>353804992</v>
          </cell>
          <cell r="AD587">
            <v>1041556992</v>
          </cell>
        </row>
        <row r="588">
          <cell r="A588">
            <v>1987</v>
          </cell>
          <cell r="C588" t="str">
            <v>IN</v>
          </cell>
          <cell r="Y588">
            <v>1359782016</v>
          </cell>
          <cell r="Z588">
            <v>89732000</v>
          </cell>
          <cell r="AD588">
            <v>465932992</v>
          </cell>
        </row>
        <row r="589">
          <cell r="A589">
            <v>1987</v>
          </cell>
          <cell r="C589" t="str">
            <v>IA</v>
          </cell>
          <cell r="Y589">
            <v>1302551040</v>
          </cell>
          <cell r="Z589">
            <v>1066000</v>
          </cell>
          <cell r="AD589">
            <v>428908000</v>
          </cell>
        </row>
        <row r="590">
          <cell r="A590">
            <v>1987</v>
          </cell>
          <cell r="C590" t="str">
            <v>KS</v>
          </cell>
          <cell r="Y590">
            <v>1158903040</v>
          </cell>
          <cell r="Z590">
            <v>43369000</v>
          </cell>
          <cell r="AD590">
            <v>341305984</v>
          </cell>
        </row>
        <row r="591">
          <cell r="A591">
            <v>1987</v>
          </cell>
          <cell r="C591" t="str">
            <v>KY</v>
          </cell>
          <cell r="Y591">
            <v>1330776960</v>
          </cell>
          <cell r="Z591">
            <v>51933000</v>
          </cell>
          <cell r="AD591">
            <v>416321984</v>
          </cell>
        </row>
        <row r="592">
          <cell r="A592">
            <v>1987</v>
          </cell>
          <cell r="C592" t="str">
            <v>LA</v>
          </cell>
          <cell r="Y592">
            <v>1603294976</v>
          </cell>
          <cell r="Z592">
            <v>0</v>
          </cell>
          <cell r="AD592">
            <v>366516992</v>
          </cell>
        </row>
        <row r="593">
          <cell r="A593">
            <v>1987</v>
          </cell>
          <cell r="C593" t="str">
            <v>ME</v>
          </cell>
          <cell r="Y593">
            <v>296483008</v>
          </cell>
          <cell r="Z593">
            <v>58918000</v>
          </cell>
          <cell r="AD593">
            <v>171858000</v>
          </cell>
        </row>
        <row r="594">
          <cell r="A594">
            <v>1987</v>
          </cell>
          <cell r="C594" t="str">
            <v>MD</v>
          </cell>
          <cell r="Y594">
            <v>1714240000</v>
          </cell>
          <cell r="Z594">
            <v>204012000</v>
          </cell>
          <cell r="AD594">
            <v>431619008</v>
          </cell>
        </row>
        <row r="595">
          <cell r="A595">
            <v>1987</v>
          </cell>
          <cell r="C595" t="str">
            <v>MA</v>
          </cell>
          <cell r="Y595">
            <v>1307138944</v>
          </cell>
          <cell r="Z595">
            <v>200555008</v>
          </cell>
          <cell r="AD595">
            <v>478033984</v>
          </cell>
        </row>
        <row r="596">
          <cell r="A596">
            <v>1987</v>
          </cell>
          <cell r="C596" t="str">
            <v>MI</v>
          </cell>
          <cell r="Y596">
            <v>2132560000</v>
          </cell>
          <cell r="Z596">
            <v>17163000</v>
          </cell>
          <cell r="AD596">
            <v>1044251008</v>
          </cell>
        </row>
        <row r="597">
          <cell r="A597">
            <v>1987</v>
          </cell>
          <cell r="C597" t="str">
            <v>MN</v>
          </cell>
          <cell r="Y597">
            <v>2046717952</v>
          </cell>
          <cell r="Z597">
            <v>0</v>
          </cell>
          <cell r="AD597">
            <v>607120000</v>
          </cell>
        </row>
        <row r="598">
          <cell r="A598">
            <v>1987</v>
          </cell>
          <cell r="C598" t="str">
            <v>MS</v>
          </cell>
          <cell r="Y598">
            <v>813358976</v>
          </cell>
          <cell r="Z598">
            <v>0</v>
          </cell>
          <cell r="AD598">
            <v>285212992</v>
          </cell>
        </row>
        <row r="599">
          <cell r="A599">
            <v>1987</v>
          </cell>
          <cell r="C599" t="str">
            <v>MO</v>
          </cell>
          <cell r="Y599">
            <v>1465292032</v>
          </cell>
          <cell r="Z599">
            <v>6226000</v>
          </cell>
          <cell r="AD599">
            <v>430432000</v>
          </cell>
        </row>
        <row r="600">
          <cell r="A600">
            <v>1987</v>
          </cell>
          <cell r="C600" t="str">
            <v>MT</v>
          </cell>
          <cell r="Y600">
            <v>496097984</v>
          </cell>
          <cell r="Z600">
            <v>0</v>
          </cell>
          <cell r="AD600">
            <v>108054000</v>
          </cell>
        </row>
        <row r="601">
          <cell r="A601">
            <v>1987</v>
          </cell>
          <cell r="C601" t="str">
            <v>NE</v>
          </cell>
          <cell r="Y601">
            <v>644795008</v>
          </cell>
          <cell r="Z601">
            <v>0</v>
          </cell>
          <cell r="AD601">
            <v>225204000</v>
          </cell>
        </row>
        <row r="602">
          <cell r="A602">
            <v>1987</v>
          </cell>
          <cell r="C602" t="str">
            <v>NV</v>
          </cell>
          <cell r="Y602">
            <v>456702016</v>
          </cell>
          <cell r="Z602">
            <v>0</v>
          </cell>
          <cell r="AD602">
            <v>108519000</v>
          </cell>
        </row>
        <row r="603">
          <cell r="A603">
            <v>1987</v>
          </cell>
          <cell r="C603" t="str">
            <v>NH</v>
          </cell>
          <cell r="Y603">
            <v>339056992</v>
          </cell>
          <cell r="Z603">
            <v>51336000</v>
          </cell>
          <cell r="AD603">
            <v>158023008</v>
          </cell>
        </row>
        <row r="604">
          <cell r="A604">
            <v>1987</v>
          </cell>
          <cell r="C604" t="str">
            <v>NJ</v>
          </cell>
          <cell r="Y604">
            <v>2426680064</v>
          </cell>
          <cell r="Z604">
            <v>815646016</v>
          </cell>
          <cell r="AD604">
            <v>556729024</v>
          </cell>
        </row>
        <row r="605">
          <cell r="A605">
            <v>1987</v>
          </cell>
          <cell r="C605" t="str">
            <v>NM</v>
          </cell>
          <cell r="Y605">
            <v>748822976</v>
          </cell>
          <cell r="Z605">
            <v>0</v>
          </cell>
          <cell r="AD605">
            <v>177372992</v>
          </cell>
        </row>
        <row r="606">
          <cell r="A606">
            <v>1987</v>
          </cell>
          <cell r="C606" t="str">
            <v>NY</v>
          </cell>
          <cell r="Y606">
            <v>5446809088</v>
          </cell>
          <cell r="Z606">
            <v>1097156992</v>
          </cell>
          <cell r="AD606">
            <v>1871456000</v>
          </cell>
        </row>
        <row r="607">
          <cell r="A607">
            <v>1987</v>
          </cell>
          <cell r="C607" t="str">
            <v>NC</v>
          </cell>
          <cell r="Y607">
            <v>1451501952</v>
          </cell>
          <cell r="Z607">
            <v>16459000</v>
          </cell>
          <cell r="AD607">
            <v>575976000</v>
          </cell>
        </row>
        <row r="608">
          <cell r="A608">
            <v>1987</v>
          </cell>
          <cell r="C608" t="str">
            <v>ND</v>
          </cell>
          <cell r="Y608">
            <v>340724000</v>
          </cell>
          <cell r="Z608">
            <v>0</v>
          </cell>
          <cell r="AD608">
            <v>109970000</v>
          </cell>
        </row>
        <row r="609">
          <cell r="A609">
            <v>1987</v>
          </cell>
          <cell r="C609" t="str">
            <v>OH</v>
          </cell>
          <cell r="Y609">
            <v>2656688896</v>
          </cell>
          <cell r="Z609">
            <v>186870000</v>
          </cell>
          <cell r="AD609">
            <v>972816000</v>
          </cell>
        </row>
        <row r="610">
          <cell r="A610">
            <v>1987</v>
          </cell>
          <cell r="C610" t="str">
            <v>OK</v>
          </cell>
          <cell r="Y610">
            <v>987537984</v>
          </cell>
          <cell r="Z610">
            <v>58919000</v>
          </cell>
          <cell r="AD610">
            <v>296500992</v>
          </cell>
        </row>
        <row r="611">
          <cell r="A611">
            <v>1987</v>
          </cell>
          <cell r="C611" t="str">
            <v>OR</v>
          </cell>
          <cell r="Y611">
            <v>968028992</v>
          </cell>
          <cell r="Z611">
            <v>3073000</v>
          </cell>
          <cell r="AD611">
            <v>260567008</v>
          </cell>
        </row>
        <row r="612">
          <cell r="A612">
            <v>1987</v>
          </cell>
          <cell r="C612" t="str">
            <v>PA</v>
          </cell>
          <cell r="Y612">
            <v>3298230016</v>
          </cell>
          <cell r="Z612">
            <v>526380992</v>
          </cell>
          <cell r="AD612">
            <v>1337485056</v>
          </cell>
        </row>
        <row r="613">
          <cell r="A613">
            <v>1987</v>
          </cell>
          <cell r="C613" t="str">
            <v>RI</v>
          </cell>
          <cell r="Y613">
            <v>255111008</v>
          </cell>
          <cell r="Z613">
            <v>10099000</v>
          </cell>
          <cell r="AD613">
            <v>62325000</v>
          </cell>
        </row>
        <row r="614">
          <cell r="A614">
            <v>1987</v>
          </cell>
          <cell r="C614" t="str">
            <v>SC</v>
          </cell>
          <cell r="Y614">
            <v>705150976</v>
          </cell>
          <cell r="Z614">
            <v>0</v>
          </cell>
          <cell r="AD614">
            <v>200874000</v>
          </cell>
        </row>
        <row r="615">
          <cell r="A615">
            <v>1987</v>
          </cell>
          <cell r="C615" t="str">
            <v>SD</v>
          </cell>
          <cell r="Y615">
            <v>356204992</v>
          </cell>
          <cell r="Z615">
            <v>0</v>
          </cell>
          <cell r="AD615">
            <v>126926000</v>
          </cell>
        </row>
        <row r="616">
          <cell r="A616">
            <v>1987</v>
          </cell>
          <cell r="C616" t="str">
            <v>TN</v>
          </cell>
          <cell r="Y616">
            <v>1401688064</v>
          </cell>
          <cell r="Z616">
            <v>109000</v>
          </cell>
          <cell r="AD616">
            <v>391835008</v>
          </cell>
        </row>
        <row r="617">
          <cell r="A617">
            <v>1987</v>
          </cell>
          <cell r="C617" t="str">
            <v>TX</v>
          </cell>
          <cell r="Y617">
            <v>5992915968</v>
          </cell>
          <cell r="Z617">
            <v>374947008</v>
          </cell>
          <cell r="AD617">
            <v>1483316992</v>
          </cell>
        </row>
        <row r="618">
          <cell r="A618">
            <v>1987</v>
          </cell>
          <cell r="C618" t="str">
            <v>US</v>
          </cell>
          <cell r="Y618">
            <v>74623942656</v>
          </cell>
          <cell r="Z618">
            <v>5354510848</v>
          </cell>
          <cell r="AD618">
            <v>23808475136</v>
          </cell>
        </row>
        <row r="619">
          <cell r="A619">
            <v>1987</v>
          </cell>
          <cell r="C619" t="str">
            <v>UT</v>
          </cell>
          <cell r="Y619">
            <v>533940992</v>
          </cell>
          <cell r="Z619">
            <v>0</v>
          </cell>
          <cell r="AD619">
            <v>174928000</v>
          </cell>
        </row>
        <row r="620">
          <cell r="A620">
            <v>1987</v>
          </cell>
          <cell r="C620" t="str">
            <v>VT</v>
          </cell>
          <cell r="Y620">
            <v>251570000</v>
          </cell>
          <cell r="Z620">
            <v>0</v>
          </cell>
          <cell r="AD620">
            <v>113647000</v>
          </cell>
        </row>
        <row r="621">
          <cell r="A621">
            <v>1987</v>
          </cell>
          <cell r="C621" t="str">
            <v>VA</v>
          </cell>
          <cell r="Y621">
            <v>2136471040</v>
          </cell>
          <cell r="Z621">
            <v>179395008</v>
          </cell>
          <cell r="AD621">
            <v>644254016</v>
          </cell>
        </row>
        <row r="622">
          <cell r="A622">
            <v>1987</v>
          </cell>
          <cell r="C622" t="str">
            <v>WA</v>
          </cell>
          <cell r="Y622">
            <v>1642715008</v>
          </cell>
          <cell r="Z622">
            <v>190034000</v>
          </cell>
          <cell r="AD622">
            <v>368960992</v>
          </cell>
        </row>
        <row r="623">
          <cell r="A623">
            <v>1987</v>
          </cell>
          <cell r="C623" t="str">
            <v>WV</v>
          </cell>
          <cell r="Y623">
            <v>757372032</v>
          </cell>
          <cell r="Z623">
            <v>40191000</v>
          </cell>
          <cell r="AD623">
            <v>207216000</v>
          </cell>
        </row>
        <row r="624">
          <cell r="A624">
            <v>1987</v>
          </cell>
          <cell r="C624" t="str">
            <v>WI</v>
          </cell>
          <cell r="Y624">
            <v>1827497984</v>
          </cell>
          <cell r="Z624">
            <v>0</v>
          </cell>
          <cell r="AD624">
            <v>709624000</v>
          </cell>
        </row>
        <row r="625">
          <cell r="A625">
            <v>1987</v>
          </cell>
          <cell r="C625" t="str">
            <v>WY</v>
          </cell>
          <cell r="Y625">
            <v>509924000</v>
          </cell>
          <cell r="Z625">
            <v>0</v>
          </cell>
          <cell r="AD625">
            <v>129301000</v>
          </cell>
        </row>
        <row r="626">
          <cell r="A626">
            <v>1988</v>
          </cell>
          <cell r="C626" t="str">
            <v>AL</v>
          </cell>
          <cell r="Y626">
            <v>1269798016</v>
          </cell>
          <cell r="Z626">
            <v>0</v>
          </cell>
          <cell r="AD626">
            <v>383928000</v>
          </cell>
        </row>
        <row r="627">
          <cell r="A627">
            <v>1988</v>
          </cell>
          <cell r="C627" t="str">
            <v>AK</v>
          </cell>
          <cell r="Y627">
            <v>686715008</v>
          </cell>
          <cell r="Z627">
            <v>138698000</v>
          </cell>
          <cell r="AD627">
            <v>235952992</v>
          </cell>
        </row>
        <row r="628">
          <cell r="A628">
            <v>1988</v>
          </cell>
          <cell r="C628" t="str">
            <v>AZ</v>
          </cell>
          <cell r="Y628">
            <v>1893620992</v>
          </cell>
          <cell r="Z628">
            <v>0</v>
          </cell>
          <cell r="AD628">
            <v>299984000</v>
          </cell>
        </row>
        <row r="629">
          <cell r="A629">
            <v>1988</v>
          </cell>
          <cell r="C629" t="str">
            <v>AR</v>
          </cell>
          <cell r="Y629">
            <v>709553024</v>
          </cell>
          <cell r="Z629">
            <v>0</v>
          </cell>
          <cell r="AD629">
            <v>247132992</v>
          </cell>
        </row>
        <row r="630">
          <cell r="A630">
            <v>1988</v>
          </cell>
          <cell r="C630" t="str">
            <v>CA</v>
          </cell>
          <cell r="Y630">
            <v>5351998976</v>
          </cell>
          <cell r="Z630">
            <v>169839008</v>
          </cell>
          <cell r="AD630">
            <v>2504427008</v>
          </cell>
        </row>
        <row r="631">
          <cell r="A631">
            <v>1988</v>
          </cell>
          <cell r="C631" t="str">
            <v>CO</v>
          </cell>
          <cell r="Y631">
            <v>1288737024</v>
          </cell>
          <cell r="Z631">
            <v>0</v>
          </cell>
          <cell r="AD631">
            <v>385796000</v>
          </cell>
        </row>
        <row r="632">
          <cell r="A632">
            <v>1988</v>
          </cell>
          <cell r="C632" t="str">
            <v>CT</v>
          </cell>
          <cell r="Y632">
            <v>1440019968</v>
          </cell>
          <cell r="Z632">
            <v>18775000</v>
          </cell>
          <cell r="AD632">
            <v>462072992</v>
          </cell>
        </row>
        <row r="633">
          <cell r="A633">
            <v>1988</v>
          </cell>
          <cell r="C633" t="str">
            <v>DE</v>
          </cell>
          <cell r="Y633">
            <v>357622016</v>
          </cell>
          <cell r="Z633">
            <v>38186000</v>
          </cell>
          <cell r="AD633">
            <v>89944000</v>
          </cell>
        </row>
        <row r="634">
          <cell r="A634">
            <v>1988</v>
          </cell>
          <cell r="C634" t="str">
            <v>DC</v>
          </cell>
          <cell r="Y634">
            <v>247358000</v>
          </cell>
          <cell r="Z634">
            <v>0</v>
          </cell>
          <cell r="AD634">
            <v>27687000</v>
          </cell>
        </row>
        <row r="635">
          <cell r="A635">
            <v>1988</v>
          </cell>
          <cell r="C635" t="str">
            <v>FL</v>
          </cell>
          <cell r="Y635">
            <v>3511695104</v>
          </cell>
          <cell r="Z635">
            <v>639345024</v>
          </cell>
          <cell r="AD635">
            <v>845579008</v>
          </cell>
        </row>
        <row r="636">
          <cell r="A636">
            <v>1988</v>
          </cell>
          <cell r="C636" t="str">
            <v>GA</v>
          </cell>
          <cell r="Y636">
            <v>2148538112</v>
          </cell>
          <cell r="Z636">
            <v>2189000</v>
          </cell>
          <cell r="AD636">
            <v>409192992</v>
          </cell>
        </row>
        <row r="637">
          <cell r="A637">
            <v>1988</v>
          </cell>
          <cell r="C637" t="str">
            <v>HI</v>
          </cell>
          <cell r="Y637">
            <v>276028992</v>
          </cell>
          <cell r="Z637">
            <v>0</v>
          </cell>
          <cell r="AD637">
            <v>90398000</v>
          </cell>
        </row>
        <row r="638">
          <cell r="A638">
            <v>1988</v>
          </cell>
          <cell r="C638" t="str">
            <v>ID</v>
          </cell>
          <cell r="Y638">
            <v>406630016</v>
          </cell>
          <cell r="Z638">
            <v>0</v>
          </cell>
          <cell r="AD638">
            <v>91519000</v>
          </cell>
        </row>
        <row r="639">
          <cell r="A639">
            <v>1988</v>
          </cell>
          <cell r="C639" t="str">
            <v>IL</v>
          </cell>
          <cell r="Y639">
            <v>3767442944</v>
          </cell>
          <cell r="Z639">
            <v>614409984</v>
          </cell>
          <cell r="AD639">
            <v>1103335040</v>
          </cell>
        </row>
        <row r="640">
          <cell r="A640">
            <v>1988</v>
          </cell>
          <cell r="C640" t="str">
            <v>IN</v>
          </cell>
          <cell r="Y640">
            <v>1396194048</v>
          </cell>
          <cell r="Z640">
            <v>106549000</v>
          </cell>
          <cell r="AD640">
            <v>472588992</v>
          </cell>
        </row>
        <row r="641">
          <cell r="A641">
            <v>1988</v>
          </cell>
          <cell r="C641" t="str">
            <v>IA</v>
          </cell>
          <cell r="Y641">
            <v>1434445056</v>
          </cell>
          <cell r="Z641">
            <v>2699000</v>
          </cell>
          <cell r="AD641">
            <v>435344992</v>
          </cell>
        </row>
        <row r="642">
          <cell r="A642">
            <v>1988</v>
          </cell>
          <cell r="C642" t="str">
            <v>KS</v>
          </cell>
          <cell r="Y642">
            <v>1150033024</v>
          </cell>
          <cell r="Z642">
            <v>82227000</v>
          </cell>
          <cell r="AD642">
            <v>313620000</v>
          </cell>
        </row>
        <row r="643">
          <cell r="A643">
            <v>1988</v>
          </cell>
          <cell r="C643" t="str">
            <v>KY</v>
          </cell>
          <cell r="Y643">
            <v>1340073984</v>
          </cell>
          <cell r="Z643">
            <v>32177000</v>
          </cell>
          <cell r="AD643">
            <v>326648992</v>
          </cell>
        </row>
        <row r="644">
          <cell r="A644">
            <v>1988</v>
          </cell>
          <cell r="C644" t="str">
            <v>LA</v>
          </cell>
          <cell r="Y644">
            <v>1471611008</v>
          </cell>
          <cell r="Z644">
            <v>12989000</v>
          </cell>
          <cell r="AD644">
            <v>364516992</v>
          </cell>
        </row>
        <row r="645">
          <cell r="A645">
            <v>1988</v>
          </cell>
          <cell r="C645" t="str">
            <v>ME</v>
          </cell>
          <cell r="Y645">
            <v>308393984</v>
          </cell>
          <cell r="Z645">
            <v>59955000</v>
          </cell>
          <cell r="AD645">
            <v>170978000</v>
          </cell>
        </row>
        <row r="646">
          <cell r="A646">
            <v>1988</v>
          </cell>
          <cell r="C646" t="str">
            <v>MD</v>
          </cell>
          <cell r="Y646">
            <v>2014872064</v>
          </cell>
          <cell r="Z646">
            <v>269815008</v>
          </cell>
          <cell r="AD646">
            <v>468539008</v>
          </cell>
        </row>
        <row r="647">
          <cell r="A647">
            <v>1988</v>
          </cell>
          <cell r="C647" t="str">
            <v>MA</v>
          </cell>
          <cell r="Y647">
            <v>1440672000</v>
          </cell>
          <cell r="Z647">
            <v>226760000</v>
          </cell>
          <cell r="AD647">
            <v>466139008</v>
          </cell>
        </row>
        <row r="648">
          <cell r="A648">
            <v>1988</v>
          </cell>
          <cell r="C648" t="str">
            <v>MI</v>
          </cell>
          <cell r="Y648">
            <v>2412857088</v>
          </cell>
          <cell r="Z648">
            <v>17960000</v>
          </cell>
          <cell r="AD648">
            <v>995977984</v>
          </cell>
        </row>
        <row r="649">
          <cell r="A649">
            <v>1988</v>
          </cell>
          <cell r="C649" t="str">
            <v>MN</v>
          </cell>
          <cell r="Y649">
            <v>2262191104</v>
          </cell>
          <cell r="Z649">
            <v>0</v>
          </cell>
          <cell r="AD649">
            <v>572876032</v>
          </cell>
        </row>
        <row r="650">
          <cell r="A650">
            <v>1988</v>
          </cell>
          <cell r="C650" t="str">
            <v>MS</v>
          </cell>
          <cell r="Y650">
            <v>780694016</v>
          </cell>
          <cell r="Z650">
            <v>0</v>
          </cell>
          <cell r="AD650">
            <v>243751008</v>
          </cell>
        </row>
        <row r="651">
          <cell r="A651">
            <v>1988</v>
          </cell>
          <cell r="C651" t="str">
            <v>MO</v>
          </cell>
          <cell r="Y651">
            <v>1506807040</v>
          </cell>
          <cell r="Z651">
            <v>7471000</v>
          </cell>
          <cell r="AD651">
            <v>433304000</v>
          </cell>
        </row>
        <row r="652">
          <cell r="A652">
            <v>1988</v>
          </cell>
          <cell r="C652" t="str">
            <v>MT</v>
          </cell>
          <cell r="Y652">
            <v>444856992</v>
          </cell>
          <cell r="Z652">
            <v>0</v>
          </cell>
          <cell r="AD652">
            <v>109659000</v>
          </cell>
        </row>
        <row r="653">
          <cell r="A653">
            <v>1988</v>
          </cell>
          <cell r="C653" t="str">
            <v>NE</v>
          </cell>
          <cell r="Y653">
            <v>696328000</v>
          </cell>
          <cell r="Z653">
            <v>0</v>
          </cell>
          <cell r="AD653">
            <v>196316000</v>
          </cell>
        </row>
        <row r="654">
          <cell r="A654">
            <v>1988</v>
          </cell>
          <cell r="C654" t="str">
            <v>NV</v>
          </cell>
          <cell r="Y654">
            <v>490288000</v>
          </cell>
          <cell r="Z654">
            <v>0</v>
          </cell>
          <cell r="AD654">
            <v>99242000</v>
          </cell>
        </row>
        <row r="655">
          <cell r="A655">
            <v>1988</v>
          </cell>
          <cell r="C655" t="str">
            <v>NH</v>
          </cell>
          <cell r="Y655">
            <v>393067008</v>
          </cell>
          <cell r="Z655">
            <v>76201000</v>
          </cell>
          <cell r="AD655">
            <v>144048992</v>
          </cell>
        </row>
        <row r="656">
          <cell r="A656">
            <v>1988</v>
          </cell>
          <cell r="C656" t="str">
            <v>NJ</v>
          </cell>
          <cell r="Y656">
            <v>2777416960</v>
          </cell>
          <cell r="Z656">
            <v>1092449024</v>
          </cell>
          <cell r="AD656">
            <v>602993984</v>
          </cell>
        </row>
        <row r="657">
          <cell r="A657">
            <v>1988</v>
          </cell>
          <cell r="C657" t="str">
            <v>NM</v>
          </cell>
          <cell r="Y657">
            <v>731222976</v>
          </cell>
          <cell r="Z657">
            <v>0</v>
          </cell>
          <cell r="AD657">
            <v>147407008</v>
          </cell>
        </row>
        <row r="658">
          <cell r="A658">
            <v>1988</v>
          </cell>
          <cell r="C658" t="str">
            <v>NY</v>
          </cell>
          <cell r="Y658">
            <v>5813970944</v>
          </cell>
          <cell r="Z658">
            <v>1168187008</v>
          </cell>
          <cell r="AD658">
            <v>2029308032</v>
          </cell>
        </row>
        <row r="659">
          <cell r="A659">
            <v>1988</v>
          </cell>
          <cell r="C659" t="str">
            <v>NC</v>
          </cell>
          <cell r="Y659">
            <v>1802894976</v>
          </cell>
          <cell r="Z659">
            <v>20799000</v>
          </cell>
          <cell r="AD659">
            <v>595976000</v>
          </cell>
        </row>
        <row r="660">
          <cell r="A660">
            <v>1988</v>
          </cell>
          <cell r="C660" t="str">
            <v>ND</v>
          </cell>
          <cell r="Y660">
            <v>376056000</v>
          </cell>
          <cell r="Z660">
            <v>0</v>
          </cell>
          <cell r="AD660">
            <v>103188000</v>
          </cell>
        </row>
        <row r="661">
          <cell r="A661">
            <v>1988</v>
          </cell>
          <cell r="C661" t="str">
            <v>OH</v>
          </cell>
          <cell r="Y661">
            <v>2855008000</v>
          </cell>
          <cell r="Z661">
            <v>228339008</v>
          </cell>
          <cell r="AD661">
            <v>934659968</v>
          </cell>
        </row>
        <row r="662">
          <cell r="A662">
            <v>1988</v>
          </cell>
          <cell r="C662" t="str">
            <v>OK</v>
          </cell>
          <cell r="Y662">
            <v>1063217024</v>
          </cell>
          <cell r="Z662">
            <v>62219000</v>
          </cell>
          <cell r="AD662">
            <v>294361984</v>
          </cell>
        </row>
        <row r="663">
          <cell r="A663">
            <v>1988</v>
          </cell>
          <cell r="C663" t="str">
            <v>OR</v>
          </cell>
          <cell r="Y663">
            <v>816107008</v>
          </cell>
          <cell r="Z663">
            <v>2993000</v>
          </cell>
          <cell r="AD663">
            <v>295759008</v>
          </cell>
        </row>
        <row r="664">
          <cell r="A664">
            <v>1988</v>
          </cell>
          <cell r="C664" t="str">
            <v>PA</v>
          </cell>
          <cell r="Y664">
            <v>3491459072</v>
          </cell>
          <cell r="Z664">
            <v>471131008</v>
          </cell>
          <cell r="AD664">
            <v>1333809024</v>
          </cell>
        </row>
        <row r="665">
          <cell r="A665">
            <v>1988</v>
          </cell>
          <cell r="C665" t="str">
            <v>RI</v>
          </cell>
          <cell r="Y665">
            <v>348518016</v>
          </cell>
          <cell r="Z665">
            <v>10709000</v>
          </cell>
          <cell r="AD665">
            <v>65261000</v>
          </cell>
        </row>
        <row r="666">
          <cell r="A666">
            <v>1988</v>
          </cell>
          <cell r="C666" t="str">
            <v>SC</v>
          </cell>
          <cell r="Y666">
            <v>910163968</v>
          </cell>
          <cell r="Z666">
            <v>0</v>
          </cell>
          <cell r="AD666">
            <v>212667008</v>
          </cell>
        </row>
        <row r="667">
          <cell r="A667">
            <v>1988</v>
          </cell>
          <cell r="C667" t="str">
            <v>SD</v>
          </cell>
          <cell r="Y667">
            <v>384164000</v>
          </cell>
          <cell r="Z667">
            <v>0</v>
          </cell>
          <cell r="AD667">
            <v>124957000</v>
          </cell>
        </row>
        <row r="668">
          <cell r="A668">
            <v>1988</v>
          </cell>
          <cell r="C668" t="str">
            <v>TN</v>
          </cell>
          <cell r="Y668">
            <v>1585204992</v>
          </cell>
          <cell r="Z668">
            <v>135000</v>
          </cell>
          <cell r="AD668">
            <v>350664000</v>
          </cell>
        </row>
        <row r="669">
          <cell r="A669">
            <v>1988</v>
          </cell>
          <cell r="C669" t="str">
            <v>TX</v>
          </cell>
          <cell r="Y669">
            <v>6771073024</v>
          </cell>
          <cell r="Z669">
            <v>346260992</v>
          </cell>
          <cell r="AD669">
            <v>1544905984</v>
          </cell>
        </row>
        <row r="670">
          <cell r="A670">
            <v>1988</v>
          </cell>
          <cell r="C670" t="str">
            <v>US</v>
          </cell>
          <cell r="Y670">
            <v>80452853760</v>
          </cell>
          <cell r="Z670">
            <v>6314031104</v>
          </cell>
          <cell r="AD670">
            <v>23881271296</v>
          </cell>
        </row>
        <row r="671">
          <cell r="A671">
            <v>1988</v>
          </cell>
          <cell r="C671" t="str">
            <v>UT</v>
          </cell>
          <cell r="Y671">
            <v>594670016</v>
          </cell>
          <cell r="Z671">
            <v>0</v>
          </cell>
          <cell r="AD671">
            <v>142994000</v>
          </cell>
        </row>
        <row r="672">
          <cell r="A672">
            <v>1988</v>
          </cell>
          <cell r="C672" t="str">
            <v>VT</v>
          </cell>
          <cell r="Y672">
            <v>249187008</v>
          </cell>
          <cell r="Z672">
            <v>0</v>
          </cell>
          <cell r="AD672">
            <v>98576000</v>
          </cell>
        </row>
        <row r="673">
          <cell r="A673">
            <v>1988</v>
          </cell>
          <cell r="C673" t="str">
            <v>VA</v>
          </cell>
          <cell r="Y673">
            <v>2534160896</v>
          </cell>
          <cell r="Z673">
            <v>174162000</v>
          </cell>
          <cell r="AD673">
            <v>705046016</v>
          </cell>
        </row>
        <row r="674">
          <cell r="A674">
            <v>1988</v>
          </cell>
          <cell r="C674" t="str">
            <v>WA</v>
          </cell>
          <cell r="Y674">
            <v>1588034048</v>
          </cell>
          <cell r="Z674">
            <v>175868992</v>
          </cell>
          <cell r="AD674">
            <v>354852992</v>
          </cell>
        </row>
        <row r="675">
          <cell r="A675">
            <v>1988</v>
          </cell>
          <cell r="C675" t="str">
            <v>WV</v>
          </cell>
          <cell r="Y675">
            <v>801524992</v>
          </cell>
          <cell r="Z675">
            <v>44533000</v>
          </cell>
          <cell r="AD675">
            <v>194031008</v>
          </cell>
        </row>
        <row r="676">
          <cell r="A676">
            <v>1988</v>
          </cell>
          <cell r="C676" t="str">
            <v>WI</v>
          </cell>
          <cell r="Y676">
            <v>1624484992</v>
          </cell>
          <cell r="Z676">
            <v>0</v>
          </cell>
          <cell r="AD676">
            <v>670105024</v>
          </cell>
        </row>
        <row r="677">
          <cell r="A677">
            <v>1988</v>
          </cell>
          <cell r="C677" t="str">
            <v>WY</v>
          </cell>
          <cell r="Y677">
            <v>435172992</v>
          </cell>
          <cell r="Z677">
            <v>0</v>
          </cell>
          <cell r="AD677">
            <v>89248000</v>
          </cell>
        </row>
        <row r="678">
          <cell r="A678">
            <v>1989</v>
          </cell>
          <cell r="C678" t="str">
            <v>AL</v>
          </cell>
          <cell r="Y678">
            <v>1275832960</v>
          </cell>
          <cell r="Z678">
            <v>0</v>
          </cell>
          <cell r="AD678">
            <v>432062016</v>
          </cell>
        </row>
        <row r="679">
          <cell r="A679">
            <v>1989</v>
          </cell>
          <cell r="C679" t="str">
            <v>AK</v>
          </cell>
          <cell r="Y679">
            <v>713678016</v>
          </cell>
          <cell r="Z679">
            <v>149899008</v>
          </cell>
          <cell r="AD679">
            <v>263268000</v>
          </cell>
        </row>
        <row r="680">
          <cell r="A680">
            <v>1989</v>
          </cell>
          <cell r="C680" t="str">
            <v>AZ</v>
          </cell>
          <cell r="Y680">
            <v>2131042048</v>
          </cell>
          <cell r="Z680">
            <v>0</v>
          </cell>
          <cell r="AD680">
            <v>363848000</v>
          </cell>
        </row>
        <row r="681">
          <cell r="A681">
            <v>1989</v>
          </cell>
          <cell r="C681" t="str">
            <v>AR</v>
          </cell>
          <cell r="Y681">
            <v>650472000</v>
          </cell>
          <cell r="Z681">
            <v>0</v>
          </cell>
          <cell r="AD681">
            <v>261018000</v>
          </cell>
        </row>
        <row r="682">
          <cell r="A682">
            <v>1989</v>
          </cell>
          <cell r="C682" t="str">
            <v>CA</v>
          </cell>
          <cell r="Y682">
            <v>5300348928</v>
          </cell>
          <cell r="Z682">
            <v>199668000</v>
          </cell>
          <cell r="AD682">
            <v>2490078976</v>
          </cell>
        </row>
        <row r="683">
          <cell r="A683">
            <v>1989</v>
          </cell>
          <cell r="C683" t="str">
            <v>CO</v>
          </cell>
          <cell r="Y683">
            <v>1418610944</v>
          </cell>
          <cell r="Z683">
            <v>0</v>
          </cell>
          <cell r="AD683">
            <v>430035008</v>
          </cell>
        </row>
        <row r="684">
          <cell r="A684">
            <v>1989</v>
          </cell>
          <cell r="C684" t="str">
            <v>CT</v>
          </cell>
          <cell r="Y684">
            <v>1916512000</v>
          </cell>
          <cell r="Z684">
            <v>6316000</v>
          </cell>
          <cell r="AD684">
            <v>434948000</v>
          </cell>
        </row>
        <row r="685">
          <cell r="A685">
            <v>1989</v>
          </cell>
          <cell r="C685" t="str">
            <v>DE</v>
          </cell>
          <cell r="Y685">
            <v>370444000</v>
          </cell>
          <cell r="Z685">
            <v>38616000</v>
          </cell>
          <cell r="AD685">
            <v>93084000</v>
          </cell>
        </row>
        <row r="686">
          <cell r="A686">
            <v>1989</v>
          </cell>
          <cell r="C686" t="str">
            <v>DC</v>
          </cell>
          <cell r="Y686">
            <v>192564992</v>
          </cell>
          <cell r="Z686">
            <v>0</v>
          </cell>
          <cell r="AD686">
            <v>26686000</v>
          </cell>
        </row>
        <row r="687">
          <cell r="A687">
            <v>1989</v>
          </cell>
          <cell r="C687" t="str">
            <v>FL</v>
          </cell>
          <cell r="Y687">
            <v>3687148032</v>
          </cell>
          <cell r="Z687">
            <v>596478016</v>
          </cell>
          <cell r="AD687">
            <v>995787008</v>
          </cell>
        </row>
        <row r="688">
          <cell r="A688">
            <v>1989</v>
          </cell>
          <cell r="C688" t="str">
            <v>GA</v>
          </cell>
          <cell r="Y688">
            <v>1971430016</v>
          </cell>
          <cell r="Z688">
            <v>2322000</v>
          </cell>
          <cell r="AD688">
            <v>427583008</v>
          </cell>
        </row>
        <row r="689">
          <cell r="A689">
            <v>1989</v>
          </cell>
          <cell r="C689" t="str">
            <v>HI</v>
          </cell>
          <cell r="Y689">
            <v>291112000</v>
          </cell>
          <cell r="Z689">
            <v>0</v>
          </cell>
          <cell r="AD689">
            <v>103835000</v>
          </cell>
        </row>
        <row r="690">
          <cell r="A690">
            <v>1989</v>
          </cell>
          <cell r="C690" t="str">
            <v>ID</v>
          </cell>
          <cell r="Y690">
            <v>502112992</v>
          </cell>
          <cell r="Z690">
            <v>0</v>
          </cell>
          <cell r="AD690">
            <v>101246000</v>
          </cell>
        </row>
        <row r="691">
          <cell r="A691">
            <v>1989</v>
          </cell>
          <cell r="C691" t="str">
            <v>IL</v>
          </cell>
          <cell r="Y691">
            <v>3777782016</v>
          </cell>
          <cell r="Z691">
            <v>777425984</v>
          </cell>
          <cell r="AD691">
            <v>1133784064</v>
          </cell>
        </row>
        <row r="692">
          <cell r="A692">
            <v>1989</v>
          </cell>
          <cell r="C692" t="str">
            <v>IN</v>
          </cell>
          <cell r="Y692">
            <v>1477889024</v>
          </cell>
          <cell r="Z692">
            <v>116263000</v>
          </cell>
          <cell r="AD692">
            <v>475780992</v>
          </cell>
        </row>
        <row r="693">
          <cell r="A693">
            <v>1989</v>
          </cell>
          <cell r="C693" t="str">
            <v>IA</v>
          </cell>
          <cell r="Y693">
            <v>1462451968</v>
          </cell>
          <cell r="Z693">
            <v>3155000</v>
          </cell>
          <cell r="AD693">
            <v>445332000</v>
          </cell>
        </row>
        <row r="694">
          <cell r="A694">
            <v>1989</v>
          </cell>
          <cell r="C694" t="str">
            <v>KS</v>
          </cell>
          <cell r="Y694">
            <v>1031598016</v>
          </cell>
          <cell r="Z694">
            <v>83101000</v>
          </cell>
          <cell r="AD694">
            <v>343071008</v>
          </cell>
        </row>
        <row r="695">
          <cell r="A695">
            <v>1989</v>
          </cell>
          <cell r="C695" t="str">
            <v>KY</v>
          </cell>
          <cell r="Y695">
            <v>1705457024</v>
          </cell>
          <cell r="Z695">
            <v>25504000</v>
          </cell>
          <cell r="AD695">
            <v>336911008</v>
          </cell>
        </row>
        <row r="696">
          <cell r="A696">
            <v>1989</v>
          </cell>
          <cell r="C696" t="str">
            <v>LA</v>
          </cell>
          <cell r="Y696">
            <v>1423090944</v>
          </cell>
          <cell r="Z696">
            <v>7176000</v>
          </cell>
          <cell r="AD696">
            <v>368723008</v>
          </cell>
        </row>
        <row r="697">
          <cell r="A697">
            <v>1989</v>
          </cell>
          <cell r="C697" t="str">
            <v>ME</v>
          </cell>
          <cell r="Y697">
            <v>345048992</v>
          </cell>
          <cell r="Z697">
            <v>78142000</v>
          </cell>
          <cell r="AD697">
            <v>174632992</v>
          </cell>
        </row>
        <row r="698">
          <cell r="A698">
            <v>1989</v>
          </cell>
          <cell r="C698" t="str">
            <v>MD</v>
          </cell>
          <cell r="Y698">
            <v>2094040064</v>
          </cell>
          <cell r="Z698">
            <v>347772992</v>
          </cell>
          <cell r="AD698">
            <v>504670016</v>
          </cell>
        </row>
        <row r="699">
          <cell r="A699">
            <v>1989</v>
          </cell>
          <cell r="C699" t="str">
            <v>MA</v>
          </cell>
          <cell r="Y699">
            <v>1435138944</v>
          </cell>
          <cell r="Z699">
            <v>228468992</v>
          </cell>
          <cell r="AD699">
            <v>485929984</v>
          </cell>
        </row>
        <row r="700">
          <cell r="A700">
            <v>1989</v>
          </cell>
          <cell r="C700" t="str">
            <v>MI</v>
          </cell>
          <cell r="Y700">
            <v>2476486912</v>
          </cell>
          <cell r="Z700">
            <v>20176000</v>
          </cell>
          <cell r="AD700">
            <v>1039948992</v>
          </cell>
        </row>
        <row r="701">
          <cell r="A701">
            <v>1989</v>
          </cell>
          <cell r="C701" t="str">
            <v>MN</v>
          </cell>
          <cell r="Y701">
            <v>2446403072</v>
          </cell>
          <cell r="Z701">
            <v>0</v>
          </cell>
          <cell r="AD701">
            <v>585198976</v>
          </cell>
        </row>
        <row r="702">
          <cell r="A702">
            <v>1989</v>
          </cell>
          <cell r="C702" t="str">
            <v>MS</v>
          </cell>
          <cell r="Y702">
            <v>815278976</v>
          </cell>
          <cell r="Z702">
            <v>0</v>
          </cell>
          <cell r="AD702">
            <v>273750016</v>
          </cell>
        </row>
        <row r="703">
          <cell r="A703">
            <v>1989</v>
          </cell>
          <cell r="C703" t="str">
            <v>MO</v>
          </cell>
          <cell r="Y703">
            <v>1590406016</v>
          </cell>
          <cell r="Z703">
            <v>6003000</v>
          </cell>
          <cell r="AD703">
            <v>499568000</v>
          </cell>
        </row>
        <row r="704">
          <cell r="A704">
            <v>1989</v>
          </cell>
          <cell r="C704" t="str">
            <v>MT</v>
          </cell>
          <cell r="Y704">
            <v>453337984</v>
          </cell>
          <cell r="Z704">
            <v>0</v>
          </cell>
          <cell r="AD704">
            <v>112186000</v>
          </cell>
        </row>
        <row r="705">
          <cell r="A705">
            <v>1989</v>
          </cell>
          <cell r="C705" t="str">
            <v>NE</v>
          </cell>
          <cell r="Y705">
            <v>756312000</v>
          </cell>
          <cell r="Z705">
            <v>0</v>
          </cell>
          <cell r="AD705">
            <v>190776000</v>
          </cell>
        </row>
        <row r="706">
          <cell r="A706">
            <v>1989</v>
          </cell>
          <cell r="C706" t="str">
            <v>NV</v>
          </cell>
          <cell r="Y706">
            <v>543273984</v>
          </cell>
          <cell r="Z706">
            <v>0</v>
          </cell>
          <cell r="AD706">
            <v>119292000</v>
          </cell>
        </row>
        <row r="707">
          <cell r="A707">
            <v>1989</v>
          </cell>
          <cell r="C707" t="str">
            <v>NH</v>
          </cell>
          <cell r="Y707">
            <v>369876992</v>
          </cell>
          <cell r="Z707">
            <v>111451000</v>
          </cell>
          <cell r="AD707">
            <v>163026000</v>
          </cell>
        </row>
        <row r="708">
          <cell r="A708">
            <v>1989</v>
          </cell>
          <cell r="C708" t="str">
            <v>NJ</v>
          </cell>
          <cell r="Y708">
            <v>3023560960</v>
          </cell>
          <cell r="Z708">
            <v>774339968</v>
          </cell>
          <cell r="AD708">
            <v>628712000</v>
          </cell>
        </row>
        <row r="709">
          <cell r="A709">
            <v>1989</v>
          </cell>
          <cell r="C709" t="str">
            <v>NM</v>
          </cell>
          <cell r="Y709">
            <v>859854976</v>
          </cell>
          <cell r="Z709">
            <v>0</v>
          </cell>
          <cell r="AD709">
            <v>202387008</v>
          </cell>
        </row>
        <row r="710">
          <cell r="A710">
            <v>1989</v>
          </cell>
          <cell r="C710" t="str">
            <v>NY</v>
          </cell>
          <cell r="Y710">
            <v>6483920896</v>
          </cell>
          <cell r="Z710">
            <v>1414766976</v>
          </cell>
          <cell r="AD710">
            <v>2245530880</v>
          </cell>
        </row>
        <row r="711">
          <cell r="A711">
            <v>1989</v>
          </cell>
          <cell r="C711" t="str">
            <v>NC</v>
          </cell>
          <cell r="Y711">
            <v>1853831040</v>
          </cell>
          <cell r="Z711">
            <v>23843000</v>
          </cell>
          <cell r="AD711">
            <v>670822976</v>
          </cell>
        </row>
        <row r="712">
          <cell r="A712">
            <v>1989</v>
          </cell>
          <cell r="C712" t="str">
            <v>ND</v>
          </cell>
          <cell r="Y712">
            <v>374043008</v>
          </cell>
          <cell r="Z712">
            <v>0</v>
          </cell>
          <cell r="AD712">
            <v>114509000</v>
          </cell>
        </row>
        <row r="713">
          <cell r="A713">
            <v>1989</v>
          </cell>
          <cell r="C713" t="str">
            <v>OH</v>
          </cell>
          <cell r="Y713">
            <v>2868772096</v>
          </cell>
          <cell r="Z713">
            <v>222511008</v>
          </cell>
          <cell r="AD713">
            <v>973990016</v>
          </cell>
        </row>
        <row r="714">
          <cell r="A714">
            <v>1989</v>
          </cell>
          <cell r="C714" t="str">
            <v>OK</v>
          </cell>
          <cell r="Y714">
            <v>1092253952</v>
          </cell>
          <cell r="Z714">
            <v>82571000</v>
          </cell>
          <cell r="AD714">
            <v>337500992</v>
          </cell>
        </row>
        <row r="715">
          <cell r="A715">
            <v>1989</v>
          </cell>
          <cell r="C715" t="str">
            <v>OR</v>
          </cell>
          <cell r="Y715">
            <v>990072000</v>
          </cell>
          <cell r="Z715">
            <v>811000</v>
          </cell>
          <cell r="AD715">
            <v>294083008</v>
          </cell>
        </row>
        <row r="716">
          <cell r="A716">
            <v>1989</v>
          </cell>
          <cell r="C716" t="str">
            <v>PA</v>
          </cell>
          <cell r="Y716">
            <v>3753850880</v>
          </cell>
          <cell r="Z716">
            <v>468432992</v>
          </cell>
          <cell r="AD716">
            <v>1308674048</v>
          </cell>
        </row>
        <row r="717">
          <cell r="A717">
            <v>1989</v>
          </cell>
          <cell r="C717" t="str">
            <v>RI</v>
          </cell>
          <cell r="Y717">
            <v>390883008</v>
          </cell>
          <cell r="Z717">
            <v>10937000</v>
          </cell>
          <cell r="AD717">
            <v>70075000</v>
          </cell>
        </row>
        <row r="718">
          <cell r="A718">
            <v>1989</v>
          </cell>
          <cell r="C718" t="str">
            <v>SC</v>
          </cell>
          <cell r="Y718">
            <v>885262016</v>
          </cell>
          <cell r="Z718">
            <v>0</v>
          </cell>
          <cell r="AD718">
            <v>236543008</v>
          </cell>
        </row>
        <row r="719">
          <cell r="A719">
            <v>1989</v>
          </cell>
          <cell r="C719" t="str">
            <v>SD</v>
          </cell>
          <cell r="Y719">
            <v>408799008</v>
          </cell>
          <cell r="Z719">
            <v>0</v>
          </cell>
          <cell r="AD719">
            <v>132357000</v>
          </cell>
        </row>
        <row r="720">
          <cell r="A720">
            <v>1989</v>
          </cell>
          <cell r="C720" t="str">
            <v>TN</v>
          </cell>
          <cell r="Y720">
            <v>1697769984</v>
          </cell>
          <cell r="Z720">
            <v>156000</v>
          </cell>
          <cell r="AD720">
            <v>398908992</v>
          </cell>
        </row>
        <row r="721">
          <cell r="A721">
            <v>1989</v>
          </cell>
          <cell r="C721" t="str">
            <v>TX</v>
          </cell>
          <cell r="Y721">
            <v>6377901056</v>
          </cell>
          <cell r="Z721">
            <v>312639008</v>
          </cell>
          <cell r="AD721">
            <v>1520572032</v>
          </cell>
        </row>
        <row r="722">
          <cell r="A722">
            <v>1989</v>
          </cell>
          <cell r="C722" t="str">
            <v>US</v>
          </cell>
          <cell r="Y722">
            <v>84000022528</v>
          </cell>
          <cell r="Z722">
            <v>6544920064</v>
          </cell>
          <cell r="AD722">
            <v>25233356800</v>
          </cell>
        </row>
        <row r="723">
          <cell r="A723">
            <v>1989</v>
          </cell>
          <cell r="C723" t="str">
            <v>UT</v>
          </cell>
          <cell r="Y723">
            <v>734099968</v>
          </cell>
          <cell r="Z723">
            <v>0</v>
          </cell>
          <cell r="AD723">
            <v>163864000</v>
          </cell>
        </row>
        <row r="724">
          <cell r="A724">
            <v>1989</v>
          </cell>
          <cell r="C724" t="str">
            <v>VT</v>
          </cell>
          <cell r="Y724">
            <v>265752000</v>
          </cell>
          <cell r="Z724">
            <v>0</v>
          </cell>
          <cell r="AD724">
            <v>121994000</v>
          </cell>
        </row>
        <row r="725">
          <cell r="A725">
            <v>1989</v>
          </cell>
          <cell r="C725" t="str">
            <v>VA</v>
          </cell>
          <cell r="Y725">
            <v>2889977088</v>
          </cell>
          <cell r="Z725">
            <v>217836992</v>
          </cell>
          <cell r="AD725">
            <v>748070016</v>
          </cell>
        </row>
        <row r="726">
          <cell r="A726">
            <v>1989</v>
          </cell>
          <cell r="C726" t="str">
            <v>WA</v>
          </cell>
          <cell r="Y726">
            <v>1448352000</v>
          </cell>
          <cell r="Z726">
            <v>166666000</v>
          </cell>
          <cell r="AD726">
            <v>392104992</v>
          </cell>
        </row>
        <row r="727">
          <cell r="A727">
            <v>1989</v>
          </cell>
          <cell r="C727" t="str">
            <v>WV</v>
          </cell>
          <cell r="Y727">
            <v>575939008</v>
          </cell>
          <cell r="Z727">
            <v>51471000</v>
          </cell>
          <cell r="AD727">
            <v>225703008</v>
          </cell>
        </row>
        <row r="728">
          <cell r="A728">
            <v>1989</v>
          </cell>
          <cell r="C728" t="str">
            <v>WI</v>
          </cell>
          <cell r="Y728">
            <v>1979294976</v>
          </cell>
          <cell r="Z728">
            <v>0</v>
          </cell>
          <cell r="AD728">
            <v>654388992</v>
          </cell>
        </row>
        <row r="729">
          <cell r="A729">
            <v>1989</v>
          </cell>
          <cell r="C729" t="str">
            <v>WY</v>
          </cell>
          <cell r="Y729">
            <v>420652000</v>
          </cell>
          <cell r="Z729">
            <v>0</v>
          </cell>
          <cell r="AD729">
            <v>116506000</v>
          </cell>
        </row>
        <row r="730">
          <cell r="A730">
            <v>1990</v>
          </cell>
          <cell r="C730" t="str">
            <v>AL</v>
          </cell>
          <cell r="Y730">
            <v>1285798016</v>
          </cell>
          <cell r="Z730">
            <v>0</v>
          </cell>
          <cell r="AD730">
            <v>425232992</v>
          </cell>
        </row>
        <row r="731">
          <cell r="A731">
            <v>1990</v>
          </cell>
          <cell r="C731" t="str">
            <v>AK</v>
          </cell>
          <cell r="Y731">
            <v>661742016</v>
          </cell>
          <cell r="Z731">
            <v>117180000</v>
          </cell>
          <cell r="AD731">
            <v>288551008</v>
          </cell>
        </row>
        <row r="732">
          <cell r="A732">
            <v>1990</v>
          </cell>
          <cell r="C732" t="str">
            <v>AZ</v>
          </cell>
          <cell r="Y732">
            <v>2594364928</v>
          </cell>
          <cell r="Z732">
            <v>0</v>
          </cell>
          <cell r="AD732">
            <v>399465984</v>
          </cell>
        </row>
        <row r="733">
          <cell r="A733">
            <v>1990</v>
          </cell>
          <cell r="C733" t="str">
            <v>AR</v>
          </cell>
          <cell r="Y733">
            <v>685352000</v>
          </cell>
          <cell r="Z733">
            <v>0</v>
          </cell>
          <cell r="AD733">
            <v>284579008</v>
          </cell>
        </row>
        <row r="734">
          <cell r="A734">
            <v>1990</v>
          </cell>
          <cell r="C734" t="str">
            <v>CA</v>
          </cell>
          <cell r="Y734">
            <v>6294788096</v>
          </cell>
          <cell r="Z734">
            <v>281991008</v>
          </cell>
          <cell r="AD734">
            <v>2990733056</v>
          </cell>
        </row>
        <row r="735">
          <cell r="A735">
            <v>1990</v>
          </cell>
          <cell r="C735" t="str">
            <v>CO</v>
          </cell>
          <cell r="Y735">
            <v>1511954944</v>
          </cell>
          <cell r="Z735">
            <v>0</v>
          </cell>
          <cell r="AD735">
            <v>438912992</v>
          </cell>
        </row>
        <row r="736">
          <cell r="A736">
            <v>1990</v>
          </cell>
          <cell r="C736" t="str">
            <v>CT</v>
          </cell>
          <cell r="Y736">
            <v>2010052992</v>
          </cell>
          <cell r="Z736">
            <v>4721000</v>
          </cell>
          <cell r="AD736">
            <v>432240000</v>
          </cell>
        </row>
        <row r="737">
          <cell r="A737">
            <v>1990</v>
          </cell>
          <cell r="C737" t="str">
            <v>DE</v>
          </cell>
          <cell r="Y737">
            <v>405894016</v>
          </cell>
          <cell r="Z737">
            <v>44567000</v>
          </cell>
          <cell r="AD737">
            <v>93970000</v>
          </cell>
        </row>
        <row r="738">
          <cell r="A738">
            <v>1990</v>
          </cell>
          <cell r="C738" t="str">
            <v>DC</v>
          </cell>
          <cell r="Y738">
            <v>219059008</v>
          </cell>
          <cell r="Z738">
            <v>0</v>
          </cell>
          <cell r="AD738">
            <v>28325000</v>
          </cell>
        </row>
        <row r="739">
          <cell r="A739">
            <v>1990</v>
          </cell>
          <cell r="C739" t="str">
            <v>FL</v>
          </cell>
          <cell r="Y739">
            <v>3694055936</v>
          </cell>
          <cell r="Z739">
            <v>517364000</v>
          </cell>
          <cell r="AD739">
            <v>1025075968</v>
          </cell>
        </row>
        <row r="740">
          <cell r="A740">
            <v>1990</v>
          </cell>
          <cell r="C740" t="str">
            <v>GA</v>
          </cell>
          <cell r="Y740">
            <v>2293073920</v>
          </cell>
          <cell r="Z740">
            <v>1964000</v>
          </cell>
          <cell r="AD740">
            <v>449015008</v>
          </cell>
        </row>
        <row r="741">
          <cell r="A741">
            <v>1990</v>
          </cell>
          <cell r="C741" t="str">
            <v>HI</v>
          </cell>
          <cell r="Y741">
            <v>415516000</v>
          </cell>
          <cell r="Z741">
            <v>0</v>
          </cell>
          <cell r="AD741">
            <v>97697000</v>
          </cell>
        </row>
        <row r="742">
          <cell r="A742">
            <v>1990</v>
          </cell>
          <cell r="C742" t="str">
            <v>ID</v>
          </cell>
          <cell r="Y742">
            <v>536836000</v>
          </cell>
          <cell r="Z742">
            <v>0</v>
          </cell>
          <cell r="AD742">
            <v>107483000</v>
          </cell>
        </row>
        <row r="743">
          <cell r="A743">
            <v>1990</v>
          </cell>
          <cell r="C743" t="str">
            <v>IL</v>
          </cell>
          <cell r="Y743">
            <v>4230502912</v>
          </cell>
          <cell r="Z743">
            <v>648137024</v>
          </cell>
          <cell r="AD743">
            <v>1239811968</v>
          </cell>
        </row>
        <row r="744">
          <cell r="A744">
            <v>1990</v>
          </cell>
          <cell r="C744" t="str">
            <v>IN</v>
          </cell>
          <cell r="Y744">
            <v>1414256000</v>
          </cell>
          <cell r="Z744">
            <v>102478000</v>
          </cell>
          <cell r="AD744">
            <v>525488000</v>
          </cell>
        </row>
        <row r="745">
          <cell r="A745">
            <v>1990</v>
          </cell>
          <cell r="C745" t="str">
            <v>IA</v>
          </cell>
          <cell r="Y745">
            <v>1416166016</v>
          </cell>
          <cell r="Z745">
            <v>1823000</v>
          </cell>
          <cell r="AD745">
            <v>465976000</v>
          </cell>
        </row>
        <row r="746">
          <cell r="A746">
            <v>1990</v>
          </cell>
          <cell r="C746" t="str">
            <v>KS</v>
          </cell>
          <cell r="Y746">
            <v>1140875008</v>
          </cell>
          <cell r="Z746">
            <v>89347000</v>
          </cell>
          <cell r="AD746">
            <v>391563008</v>
          </cell>
        </row>
        <row r="747">
          <cell r="A747">
            <v>1990</v>
          </cell>
          <cell r="C747" t="str">
            <v>KY</v>
          </cell>
          <cell r="Y747">
            <v>1171527936</v>
          </cell>
          <cell r="Z747">
            <v>58810000</v>
          </cell>
          <cell r="AD747">
            <v>370468992</v>
          </cell>
        </row>
        <row r="748">
          <cell r="A748">
            <v>1990</v>
          </cell>
          <cell r="C748" t="str">
            <v>LA</v>
          </cell>
          <cell r="Y748">
            <v>1634668032</v>
          </cell>
          <cell r="Z748">
            <v>51268000</v>
          </cell>
          <cell r="AD748">
            <v>346660000</v>
          </cell>
        </row>
        <row r="749">
          <cell r="A749">
            <v>1990</v>
          </cell>
          <cell r="C749" t="str">
            <v>ME</v>
          </cell>
          <cell r="Y749">
            <v>435863008</v>
          </cell>
          <cell r="Z749">
            <v>80205000</v>
          </cell>
          <cell r="AD749">
            <v>217375008</v>
          </cell>
        </row>
        <row r="750">
          <cell r="A750">
            <v>1990</v>
          </cell>
          <cell r="C750" t="str">
            <v>MD</v>
          </cell>
          <cell r="Y750">
            <v>2184184064</v>
          </cell>
          <cell r="Z750">
            <v>305320992</v>
          </cell>
          <cell r="AD750">
            <v>556020992</v>
          </cell>
        </row>
        <row r="751">
          <cell r="A751">
            <v>1990</v>
          </cell>
          <cell r="C751" t="str">
            <v>MA</v>
          </cell>
          <cell r="Y751">
            <v>1222611968</v>
          </cell>
          <cell r="Z751">
            <v>250200992</v>
          </cell>
          <cell r="AD751">
            <v>495071008</v>
          </cell>
        </row>
        <row r="752">
          <cell r="A752">
            <v>1990</v>
          </cell>
          <cell r="C752" t="str">
            <v>MI</v>
          </cell>
          <cell r="Y752">
            <v>2561405952</v>
          </cell>
          <cell r="Z752">
            <v>22282000</v>
          </cell>
          <cell r="AD752">
            <v>1087044992</v>
          </cell>
        </row>
        <row r="753">
          <cell r="A753">
            <v>1990</v>
          </cell>
          <cell r="C753" t="str">
            <v>MN</v>
          </cell>
          <cell r="Y753">
            <v>2638910976</v>
          </cell>
          <cell r="Z753">
            <v>0</v>
          </cell>
          <cell r="AD753">
            <v>623137024</v>
          </cell>
        </row>
        <row r="754">
          <cell r="A754">
            <v>1990</v>
          </cell>
          <cell r="C754" t="str">
            <v>MS</v>
          </cell>
          <cell r="Y754">
            <v>818444992</v>
          </cell>
          <cell r="Z754">
            <v>0</v>
          </cell>
          <cell r="AD754">
            <v>274084000</v>
          </cell>
        </row>
        <row r="755">
          <cell r="A755">
            <v>1990</v>
          </cell>
          <cell r="C755" t="str">
            <v>MO</v>
          </cell>
          <cell r="Y755">
            <v>1575812992</v>
          </cell>
          <cell r="Z755">
            <v>6979000</v>
          </cell>
          <cell r="AD755">
            <v>532668992</v>
          </cell>
        </row>
        <row r="756">
          <cell r="A756">
            <v>1990</v>
          </cell>
          <cell r="C756" t="str">
            <v>MT</v>
          </cell>
          <cell r="Y756">
            <v>480057984</v>
          </cell>
          <cell r="Z756">
            <v>0</v>
          </cell>
          <cell r="AD756">
            <v>136716992</v>
          </cell>
        </row>
        <row r="757">
          <cell r="A757">
            <v>1990</v>
          </cell>
          <cell r="C757" t="str">
            <v>NE</v>
          </cell>
          <cell r="Y757">
            <v>823836032</v>
          </cell>
          <cell r="Z757">
            <v>0</v>
          </cell>
          <cell r="AD757">
            <v>196332992</v>
          </cell>
        </row>
        <row r="758">
          <cell r="A758">
            <v>1990</v>
          </cell>
          <cell r="C758" t="str">
            <v>NV</v>
          </cell>
          <cell r="Y758">
            <v>749315968</v>
          </cell>
          <cell r="Z758">
            <v>0</v>
          </cell>
          <cell r="AD758">
            <v>130382000</v>
          </cell>
        </row>
        <row r="759">
          <cell r="A759">
            <v>1990</v>
          </cell>
          <cell r="C759" t="str">
            <v>NH</v>
          </cell>
          <cell r="Y759">
            <v>391902016</v>
          </cell>
          <cell r="Z759">
            <v>111945000</v>
          </cell>
          <cell r="AD759">
            <v>171942000</v>
          </cell>
        </row>
        <row r="760">
          <cell r="A760">
            <v>1990</v>
          </cell>
          <cell r="C760" t="str">
            <v>NJ</v>
          </cell>
          <cell r="Y760">
            <v>2624389888</v>
          </cell>
          <cell r="Z760">
            <v>960724992</v>
          </cell>
          <cell r="AD760">
            <v>639347008</v>
          </cell>
        </row>
        <row r="761">
          <cell r="A761">
            <v>1990</v>
          </cell>
          <cell r="C761" t="str">
            <v>NM</v>
          </cell>
          <cell r="Y761">
            <v>786350976</v>
          </cell>
          <cell r="Z761">
            <v>0</v>
          </cell>
          <cell r="AD761">
            <v>164366000</v>
          </cell>
        </row>
        <row r="762">
          <cell r="A762">
            <v>1990</v>
          </cell>
          <cell r="C762" t="str">
            <v>NY</v>
          </cell>
          <cell r="Y762">
            <v>6944443904</v>
          </cell>
          <cell r="Z762">
            <v>1575206016</v>
          </cell>
          <cell r="AD762">
            <v>2340987904</v>
          </cell>
        </row>
        <row r="763">
          <cell r="A763">
            <v>1990</v>
          </cell>
          <cell r="C763" t="str">
            <v>NC</v>
          </cell>
          <cell r="Y763">
            <v>2261715968</v>
          </cell>
          <cell r="Z763">
            <v>26183000</v>
          </cell>
          <cell r="AD763">
            <v>686820992</v>
          </cell>
        </row>
        <row r="764">
          <cell r="A764">
            <v>1990</v>
          </cell>
          <cell r="C764" t="str">
            <v>ND</v>
          </cell>
          <cell r="Y764">
            <v>367755008</v>
          </cell>
          <cell r="Z764">
            <v>0</v>
          </cell>
          <cell r="AD764">
            <v>121541000</v>
          </cell>
        </row>
        <row r="765">
          <cell r="A765">
            <v>1990</v>
          </cell>
          <cell r="C765" t="str">
            <v>OH</v>
          </cell>
          <cell r="Y765">
            <v>3004750080</v>
          </cell>
          <cell r="Z765">
            <v>237876000</v>
          </cell>
          <cell r="AD765">
            <v>1020003008</v>
          </cell>
        </row>
        <row r="766">
          <cell r="A766">
            <v>1990</v>
          </cell>
          <cell r="C766" t="str">
            <v>OK</v>
          </cell>
          <cell r="Y766">
            <v>1067536000</v>
          </cell>
          <cell r="Z766">
            <v>86392000</v>
          </cell>
          <cell r="AD766">
            <v>371300000</v>
          </cell>
        </row>
        <row r="767">
          <cell r="A767">
            <v>1990</v>
          </cell>
          <cell r="C767" t="str">
            <v>OR</v>
          </cell>
          <cell r="Y767">
            <v>1069112000</v>
          </cell>
          <cell r="Z767">
            <v>2585000</v>
          </cell>
          <cell r="AD767">
            <v>293073984</v>
          </cell>
        </row>
        <row r="768">
          <cell r="A768">
            <v>1990</v>
          </cell>
          <cell r="C768" t="str">
            <v>PA</v>
          </cell>
          <cell r="Y768">
            <v>3659226112</v>
          </cell>
          <cell r="Z768">
            <v>561068992</v>
          </cell>
          <cell r="AD768">
            <v>1357020032</v>
          </cell>
        </row>
        <row r="769">
          <cell r="A769">
            <v>1990</v>
          </cell>
          <cell r="C769" t="str">
            <v>RI</v>
          </cell>
          <cell r="Y769">
            <v>419068000</v>
          </cell>
          <cell r="Z769">
            <v>11129000</v>
          </cell>
          <cell r="AD769">
            <v>73430000</v>
          </cell>
        </row>
        <row r="770">
          <cell r="A770">
            <v>1990</v>
          </cell>
          <cell r="C770" t="str">
            <v>SC</v>
          </cell>
          <cell r="Y770">
            <v>877438016</v>
          </cell>
          <cell r="Z770">
            <v>0</v>
          </cell>
          <cell r="AD770">
            <v>246324992</v>
          </cell>
        </row>
        <row r="771">
          <cell r="A771">
            <v>1990</v>
          </cell>
          <cell r="C771" t="str">
            <v>SD</v>
          </cell>
          <cell r="Y771">
            <v>418000992</v>
          </cell>
          <cell r="Z771">
            <v>0</v>
          </cell>
          <cell r="AD771">
            <v>127926000</v>
          </cell>
        </row>
        <row r="772">
          <cell r="A772">
            <v>1990</v>
          </cell>
          <cell r="C772" t="str">
            <v>TN</v>
          </cell>
          <cell r="Y772">
            <v>1837508992</v>
          </cell>
          <cell r="Z772">
            <v>0</v>
          </cell>
          <cell r="AD772">
            <v>410880000</v>
          </cell>
        </row>
        <row r="773">
          <cell r="A773">
            <v>1990</v>
          </cell>
          <cell r="C773" t="str">
            <v>TX</v>
          </cell>
          <cell r="Y773">
            <v>6298492928</v>
          </cell>
          <cell r="Z773">
            <v>316566016</v>
          </cell>
          <cell r="AD773">
            <v>1612014976</v>
          </cell>
        </row>
        <row r="774">
          <cell r="A774">
            <v>1990</v>
          </cell>
          <cell r="C774" t="str">
            <v>US</v>
          </cell>
          <cell r="Y774">
            <v>87654129664</v>
          </cell>
          <cell r="Z774">
            <v>6882386944</v>
          </cell>
          <cell r="AD774">
            <v>26995177472</v>
          </cell>
        </row>
        <row r="775">
          <cell r="A775">
            <v>1990</v>
          </cell>
          <cell r="C775" t="str">
            <v>UT</v>
          </cell>
          <cell r="Y775">
            <v>647459968</v>
          </cell>
          <cell r="Z775">
            <v>0</v>
          </cell>
          <cell r="AD775">
            <v>176515008</v>
          </cell>
        </row>
        <row r="776">
          <cell r="A776">
            <v>1990</v>
          </cell>
          <cell r="C776" t="str">
            <v>VT</v>
          </cell>
          <cell r="Y776">
            <v>244507008</v>
          </cell>
          <cell r="Z776">
            <v>0</v>
          </cell>
          <cell r="AD776">
            <v>138562000</v>
          </cell>
        </row>
        <row r="777">
          <cell r="A777">
            <v>1990</v>
          </cell>
          <cell r="C777" t="str">
            <v>VA</v>
          </cell>
          <cell r="Y777">
            <v>3070720000</v>
          </cell>
          <cell r="Z777">
            <v>127912000</v>
          </cell>
          <cell r="AD777">
            <v>859012992</v>
          </cell>
        </row>
        <row r="778">
          <cell r="A778">
            <v>1990</v>
          </cell>
          <cell r="C778" t="str">
            <v>WA</v>
          </cell>
          <cell r="Y778">
            <v>1518576000</v>
          </cell>
          <cell r="Z778">
            <v>190644992</v>
          </cell>
          <cell r="AD778">
            <v>414691008</v>
          </cell>
        </row>
        <row r="779">
          <cell r="A779">
            <v>1990</v>
          </cell>
          <cell r="C779" t="str">
            <v>WV</v>
          </cell>
          <cell r="Y779">
            <v>621484032</v>
          </cell>
          <cell r="Z779">
            <v>89516000</v>
          </cell>
          <cell r="AD779">
            <v>265040000</v>
          </cell>
        </row>
        <row r="780">
          <cell r="A780">
            <v>1990</v>
          </cell>
          <cell r="C780" t="str">
            <v>WI</v>
          </cell>
          <cell r="Y780">
            <v>1976561024</v>
          </cell>
          <cell r="Z780">
            <v>0</v>
          </cell>
          <cell r="AD780">
            <v>730555008</v>
          </cell>
        </row>
        <row r="781">
          <cell r="A781">
            <v>1990</v>
          </cell>
          <cell r="C781" t="str">
            <v>WY</v>
          </cell>
          <cell r="Y781">
            <v>440206016</v>
          </cell>
          <cell r="Z781">
            <v>0</v>
          </cell>
          <cell r="AD781">
            <v>123741000</v>
          </cell>
        </row>
        <row r="782">
          <cell r="A782">
            <v>1991</v>
          </cell>
          <cell r="C782" t="str">
            <v>AL</v>
          </cell>
          <cell r="Y782">
            <v>1322998016</v>
          </cell>
          <cell r="Z782">
            <v>0</v>
          </cell>
          <cell r="AD782">
            <v>436695008</v>
          </cell>
        </row>
        <row r="783">
          <cell r="A783">
            <v>1991</v>
          </cell>
          <cell r="C783" t="str">
            <v>AK</v>
          </cell>
          <cell r="Y783">
            <v>672017984</v>
          </cell>
          <cell r="Z783">
            <v>136006000</v>
          </cell>
          <cell r="AD783">
            <v>316440000</v>
          </cell>
        </row>
        <row r="784">
          <cell r="A784">
            <v>1991</v>
          </cell>
          <cell r="C784" t="str">
            <v>AZ</v>
          </cell>
          <cell r="Y784">
            <v>1951467008</v>
          </cell>
          <cell r="Z784">
            <v>0</v>
          </cell>
          <cell r="AD784">
            <v>382712000</v>
          </cell>
        </row>
        <row r="785">
          <cell r="A785">
            <v>1991</v>
          </cell>
          <cell r="C785" t="str">
            <v>AR</v>
          </cell>
          <cell r="Y785">
            <v>796609024</v>
          </cell>
          <cell r="Z785">
            <v>0</v>
          </cell>
          <cell r="AD785">
            <v>288052000</v>
          </cell>
        </row>
        <row r="786">
          <cell r="A786">
            <v>1991</v>
          </cell>
          <cell r="C786" t="str">
            <v>CA</v>
          </cell>
          <cell r="Y786">
            <v>6961844224</v>
          </cell>
          <cell r="Z786">
            <v>265880000</v>
          </cell>
          <cell r="AD786">
            <v>3074445056</v>
          </cell>
        </row>
        <row r="787">
          <cell r="A787">
            <v>1991</v>
          </cell>
          <cell r="C787" t="str">
            <v>CO</v>
          </cell>
          <cell r="Y787">
            <v>1665102976</v>
          </cell>
          <cell r="Z787">
            <v>0</v>
          </cell>
          <cell r="AD787">
            <v>465924992</v>
          </cell>
        </row>
        <row r="788">
          <cell r="A788">
            <v>1991</v>
          </cell>
          <cell r="C788" t="str">
            <v>CT</v>
          </cell>
          <cell r="Y788">
            <v>2118067968</v>
          </cell>
          <cell r="Z788">
            <v>5291000</v>
          </cell>
          <cell r="AD788">
            <v>402462016</v>
          </cell>
        </row>
        <row r="789">
          <cell r="A789">
            <v>1991</v>
          </cell>
          <cell r="C789" t="str">
            <v>DE</v>
          </cell>
          <cell r="Y789">
            <v>527926016</v>
          </cell>
          <cell r="Z789">
            <v>50710000</v>
          </cell>
          <cell r="AD789">
            <v>101559000</v>
          </cell>
        </row>
        <row r="790">
          <cell r="A790">
            <v>1991</v>
          </cell>
          <cell r="C790" t="str">
            <v>DC</v>
          </cell>
          <cell r="Y790">
            <v>264004000</v>
          </cell>
          <cell r="Z790">
            <v>0</v>
          </cell>
          <cell r="AD790">
            <v>18829000</v>
          </cell>
        </row>
        <row r="791">
          <cell r="A791">
            <v>1991</v>
          </cell>
          <cell r="C791" t="str">
            <v>FL</v>
          </cell>
          <cell r="Y791">
            <v>3884062976</v>
          </cell>
          <cell r="Z791">
            <v>866020992</v>
          </cell>
          <cell r="AD791">
            <v>1132173056</v>
          </cell>
        </row>
        <row r="792">
          <cell r="A792">
            <v>1991</v>
          </cell>
          <cell r="C792" t="str">
            <v>GA</v>
          </cell>
          <cell r="Y792">
            <v>2479687936</v>
          </cell>
          <cell r="Z792">
            <v>2005000</v>
          </cell>
          <cell r="AD792">
            <v>454513984</v>
          </cell>
        </row>
        <row r="793">
          <cell r="A793">
            <v>1991</v>
          </cell>
          <cell r="C793" t="str">
            <v>HI</v>
          </cell>
          <cell r="Y793">
            <v>566742016</v>
          </cell>
          <cell r="Z793">
            <v>0</v>
          </cell>
          <cell r="AD793">
            <v>114779000</v>
          </cell>
        </row>
        <row r="794">
          <cell r="A794">
            <v>1991</v>
          </cell>
          <cell r="C794" t="str">
            <v>ID</v>
          </cell>
          <cell r="Y794">
            <v>522561984</v>
          </cell>
          <cell r="Z794">
            <v>0</v>
          </cell>
          <cell r="AD794">
            <v>111713000</v>
          </cell>
        </row>
        <row r="795">
          <cell r="A795">
            <v>1991</v>
          </cell>
          <cell r="C795" t="str">
            <v>IL</v>
          </cell>
          <cell r="Y795">
            <v>4753705984</v>
          </cell>
          <cell r="Z795">
            <v>537043008</v>
          </cell>
          <cell r="AD795">
            <v>1309159040</v>
          </cell>
        </row>
        <row r="796">
          <cell r="A796">
            <v>1991</v>
          </cell>
          <cell r="C796" t="str">
            <v>IN</v>
          </cell>
          <cell r="Y796">
            <v>1577152000</v>
          </cell>
          <cell r="Z796">
            <v>94834000</v>
          </cell>
          <cell r="AD796">
            <v>563398016</v>
          </cell>
        </row>
        <row r="797">
          <cell r="A797">
            <v>1991</v>
          </cell>
          <cell r="C797" t="str">
            <v>IA</v>
          </cell>
          <cell r="Y797">
            <v>1669976064</v>
          </cell>
          <cell r="Z797">
            <v>0</v>
          </cell>
          <cell r="AD797">
            <v>502595008</v>
          </cell>
        </row>
        <row r="798">
          <cell r="A798">
            <v>1991</v>
          </cell>
          <cell r="C798" t="str">
            <v>KS</v>
          </cell>
          <cell r="Y798">
            <v>1332557056</v>
          </cell>
          <cell r="Z798">
            <v>85702000</v>
          </cell>
          <cell r="AD798">
            <v>433753984</v>
          </cell>
        </row>
        <row r="799">
          <cell r="A799">
            <v>1991</v>
          </cell>
          <cell r="C799" t="str">
            <v>KY</v>
          </cell>
          <cell r="Y799">
            <v>1435442944</v>
          </cell>
          <cell r="Z799">
            <v>45225000</v>
          </cell>
          <cell r="AD799">
            <v>397172000</v>
          </cell>
        </row>
        <row r="800">
          <cell r="A800">
            <v>1991</v>
          </cell>
          <cell r="C800" t="str">
            <v>LA</v>
          </cell>
          <cell r="Y800">
            <v>1816077056</v>
          </cell>
          <cell r="Z800">
            <v>67456000</v>
          </cell>
          <cell r="AD800">
            <v>430153984</v>
          </cell>
        </row>
        <row r="801">
          <cell r="A801">
            <v>1991</v>
          </cell>
          <cell r="C801" t="str">
            <v>ME</v>
          </cell>
          <cell r="Y801">
            <v>495334016</v>
          </cell>
          <cell r="Z801">
            <v>98388000</v>
          </cell>
          <cell r="AD801">
            <v>224356000</v>
          </cell>
        </row>
        <row r="802">
          <cell r="A802">
            <v>1991</v>
          </cell>
          <cell r="C802" t="str">
            <v>MD</v>
          </cell>
          <cell r="Y802">
            <v>2168130048</v>
          </cell>
          <cell r="Z802">
            <v>218924992</v>
          </cell>
          <cell r="AD802">
            <v>511716000</v>
          </cell>
        </row>
        <row r="803">
          <cell r="A803">
            <v>1991</v>
          </cell>
          <cell r="C803" t="str">
            <v>MA</v>
          </cell>
          <cell r="Y803">
            <v>1481581056</v>
          </cell>
          <cell r="Z803">
            <v>312871008</v>
          </cell>
          <cell r="AD803">
            <v>446420000</v>
          </cell>
        </row>
        <row r="804">
          <cell r="A804">
            <v>1991</v>
          </cell>
          <cell r="C804" t="str">
            <v>MI</v>
          </cell>
          <cell r="Y804">
            <v>2643732992</v>
          </cell>
          <cell r="Z804">
            <v>21343000</v>
          </cell>
          <cell r="AD804">
            <v>1171270016</v>
          </cell>
        </row>
        <row r="805">
          <cell r="A805">
            <v>1991</v>
          </cell>
          <cell r="C805" t="str">
            <v>MN</v>
          </cell>
          <cell r="Y805">
            <v>2663271936</v>
          </cell>
          <cell r="Z805">
            <v>0</v>
          </cell>
          <cell r="AD805">
            <v>628782976</v>
          </cell>
        </row>
        <row r="806">
          <cell r="A806">
            <v>1991</v>
          </cell>
          <cell r="C806" t="str">
            <v>MS</v>
          </cell>
          <cell r="Y806">
            <v>1008747008</v>
          </cell>
          <cell r="Z806">
            <v>0</v>
          </cell>
          <cell r="AD806">
            <v>292155008</v>
          </cell>
        </row>
        <row r="807">
          <cell r="A807">
            <v>1991</v>
          </cell>
          <cell r="C807" t="str">
            <v>MO</v>
          </cell>
          <cell r="Y807">
            <v>1843289984</v>
          </cell>
          <cell r="Z807">
            <v>2613000</v>
          </cell>
          <cell r="AD807">
            <v>611400000</v>
          </cell>
        </row>
        <row r="808">
          <cell r="A808">
            <v>1991</v>
          </cell>
          <cell r="C808" t="str">
            <v>MT</v>
          </cell>
          <cell r="Y808">
            <v>534614016</v>
          </cell>
          <cell r="Z808">
            <v>0</v>
          </cell>
          <cell r="AD808">
            <v>139864000</v>
          </cell>
        </row>
        <row r="809">
          <cell r="A809">
            <v>1991</v>
          </cell>
          <cell r="C809" t="str">
            <v>NE</v>
          </cell>
          <cell r="Y809">
            <v>840710976</v>
          </cell>
          <cell r="Z809">
            <v>0</v>
          </cell>
          <cell r="AD809">
            <v>224290000</v>
          </cell>
        </row>
        <row r="810">
          <cell r="A810">
            <v>1991</v>
          </cell>
          <cell r="C810" t="str">
            <v>NV</v>
          </cell>
          <cell r="Y810">
            <v>635673984</v>
          </cell>
          <cell r="Z810">
            <v>0</v>
          </cell>
          <cell r="AD810">
            <v>142344992</v>
          </cell>
        </row>
        <row r="811">
          <cell r="A811">
            <v>1991</v>
          </cell>
          <cell r="C811" t="str">
            <v>NH</v>
          </cell>
          <cell r="Y811">
            <v>359359008</v>
          </cell>
          <cell r="Z811">
            <v>68716000</v>
          </cell>
          <cell r="AD811">
            <v>170883008</v>
          </cell>
        </row>
        <row r="812">
          <cell r="A812">
            <v>1991</v>
          </cell>
          <cell r="C812" t="str">
            <v>NJ</v>
          </cell>
          <cell r="Y812">
            <v>2842035968</v>
          </cell>
          <cell r="Z812">
            <v>856316032</v>
          </cell>
          <cell r="AD812">
            <v>647110016</v>
          </cell>
        </row>
        <row r="813">
          <cell r="A813">
            <v>1991</v>
          </cell>
          <cell r="C813" t="str">
            <v>NM</v>
          </cell>
          <cell r="Y813">
            <v>749659008</v>
          </cell>
          <cell r="Z813">
            <v>0</v>
          </cell>
          <cell r="AD813">
            <v>169560992</v>
          </cell>
        </row>
        <row r="814">
          <cell r="A814">
            <v>1991</v>
          </cell>
          <cell r="C814" t="str">
            <v>NY</v>
          </cell>
          <cell r="Y814">
            <v>7672962048</v>
          </cell>
          <cell r="Z814">
            <v>1819262976</v>
          </cell>
          <cell r="AD814">
            <v>2419911936</v>
          </cell>
        </row>
        <row r="815">
          <cell r="A815">
            <v>1991</v>
          </cell>
          <cell r="C815" t="str">
            <v>NC</v>
          </cell>
          <cell r="Y815">
            <v>2211869952</v>
          </cell>
          <cell r="Z815">
            <v>25254000</v>
          </cell>
          <cell r="AD815">
            <v>745209024</v>
          </cell>
        </row>
        <row r="816">
          <cell r="A816">
            <v>1991</v>
          </cell>
          <cell r="C816" t="str">
            <v>ND</v>
          </cell>
          <cell r="Y816">
            <v>364857984</v>
          </cell>
          <cell r="Z816">
            <v>0</v>
          </cell>
          <cell r="AD816">
            <v>119307000</v>
          </cell>
        </row>
        <row r="817">
          <cell r="A817">
            <v>1991</v>
          </cell>
          <cell r="C817" t="str">
            <v>OH</v>
          </cell>
          <cell r="Y817">
            <v>3669820928</v>
          </cell>
          <cell r="Z817">
            <v>228406000</v>
          </cell>
          <cell r="AD817">
            <v>1084780032</v>
          </cell>
        </row>
        <row r="818">
          <cell r="A818">
            <v>1991</v>
          </cell>
          <cell r="C818" t="str">
            <v>OK</v>
          </cell>
          <cell r="Y818">
            <v>1099271040</v>
          </cell>
          <cell r="Z818">
            <v>338572000</v>
          </cell>
          <cell r="AD818">
            <v>367075008</v>
          </cell>
        </row>
        <row r="819">
          <cell r="A819">
            <v>1991</v>
          </cell>
          <cell r="C819" t="str">
            <v>OR</v>
          </cell>
          <cell r="Y819">
            <v>1282472960</v>
          </cell>
          <cell r="Z819">
            <v>2783000</v>
          </cell>
          <cell r="AD819">
            <v>336497984</v>
          </cell>
        </row>
        <row r="820">
          <cell r="A820">
            <v>1991</v>
          </cell>
          <cell r="C820" t="str">
            <v>PA</v>
          </cell>
          <cell r="Y820">
            <v>3518680064</v>
          </cell>
          <cell r="Z820">
            <v>877955008</v>
          </cell>
          <cell r="AD820">
            <v>1391760000</v>
          </cell>
        </row>
        <row r="821">
          <cell r="A821">
            <v>1991</v>
          </cell>
          <cell r="C821" t="str">
            <v>RI</v>
          </cell>
          <cell r="Y821">
            <v>410884992</v>
          </cell>
          <cell r="Z821">
            <v>11274000</v>
          </cell>
          <cell r="AD821">
            <v>66940000</v>
          </cell>
        </row>
        <row r="822">
          <cell r="A822">
            <v>1991</v>
          </cell>
          <cell r="C822" t="str">
            <v>SC</v>
          </cell>
          <cell r="Y822">
            <v>931913984</v>
          </cell>
          <cell r="Z822">
            <v>0</v>
          </cell>
          <cell r="AD822">
            <v>275598016</v>
          </cell>
        </row>
        <row r="823">
          <cell r="A823">
            <v>1991</v>
          </cell>
          <cell r="C823" t="str">
            <v>SD</v>
          </cell>
          <cell r="Y823">
            <v>463182016</v>
          </cell>
          <cell r="Z823">
            <v>0</v>
          </cell>
          <cell r="AD823">
            <v>146038000</v>
          </cell>
        </row>
        <row r="824">
          <cell r="A824">
            <v>1991</v>
          </cell>
          <cell r="C824" t="str">
            <v>TN</v>
          </cell>
          <cell r="Y824">
            <v>1920297984</v>
          </cell>
          <cell r="Z824">
            <v>0</v>
          </cell>
          <cell r="AD824">
            <v>420147008</v>
          </cell>
        </row>
        <row r="825">
          <cell r="A825">
            <v>1991</v>
          </cell>
          <cell r="C825" t="str">
            <v>TX</v>
          </cell>
          <cell r="Y825">
            <v>5974859776</v>
          </cell>
          <cell r="Z825">
            <v>196023008</v>
          </cell>
          <cell r="AD825">
            <v>1664515968</v>
          </cell>
        </row>
        <row r="826">
          <cell r="A826">
            <v>1991</v>
          </cell>
          <cell r="C826" t="str">
            <v>US</v>
          </cell>
          <cell r="Y826">
            <v>93421535232</v>
          </cell>
          <cell r="Z826">
            <v>7736990208</v>
          </cell>
          <cell r="AD826">
            <v>28159264768</v>
          </cell>
        </row>
        <row r="827">
          <cell r="A827">
            <v>1991</v>
          </cell>
          <cell r="C827" t="str">
            <v>UT</v>
          </cell>
          <cell r="Y827">
            <v>550020992</v>
          </cell>
          <cell r="Z827">
            <v>0</v>
          </cell>
          <cell r="AD827">
            <v>180796992</v>
          </cell>
        </row>
        <row r="828">
          <cell r="A828">
            <v>1991</v>
          </cell>
          <cell r="C828" t="str">
            <v>VT</v>
          </cell>
          <cell r="Y828">
            <v>291904992</v>
          </cell>
          <cell r="Z828">
            <v>0</v>
          </cell>
          <cell r="AD828">
            <v>156756000</v>
          </cell>
        </row>
        <row r="829">
          <cell r="A829">
            <v>1991</v>
          </cell>
          <cell r="C829" t="str">
            <v>VA</v>
          </cell>
          <cell r="Y829">
            <v>3172547072</v>
          </cell>
          <cell r="Z829">
            <v>133921000</v>
          </cell>
          <cell r="AD829">
            <v>870102976</v>
          </cell>
        </row>
        <row r="830">
          <cell r="A830">
            <v>1991</v>
          </cell>
          <cell r="C830" t="str">
            <v>WA</v>
          </cell>
          <cell r="Y830">
            <v>1881400960</v>
          </cell>
          <cell r="Z830">
            <v>283569984</v>
          </cell>
          <cell r="AD830">
            <v>486582016</v>
          </cell>
        </row>
        <row r="831">
          <cell r="A831">
            <v>1991</v>
          </cell>
          <cell r="C831" t="str">
            <v>WV</v>
          </cell>
          <cell r="Y831">
            <v>714905984</v>
          </cell>
          <cell r="Z831">
            <v>84624000</v>
          </cell>
          <cell r="AD831">
            <v>277592992</v>
          </cell>
        </row>
        <row r="832">
          <cell r="A832">
            <v>1991</v>
          </cell>
          <cell r="C832" t="str">
            <v>WI</v>
          </cell>
          <cell r="Y832">
            <v>2137718016</v>
          </cell>
          <cell r="Z832">
            <v>0</v>
          </cell>
          <cell r="AD832">
            <v>724321024</v>
          </cell>
        </row>
        <row r="833">
          <cell r="A833">
            <v>1991</v>
          </cell>
          <cell r="C833" t="str">
            <v>WY</v>
          </cell>
          <cell r="Y833">
            <v>567824000</v>
          </cell>
          <cell r="Z833">
            <v>0</v>
          </cell>
          <cell r="AD833">
            <v>108650000</v>
          </cell>
        </row>
        <row r="834">
          <cell r="A834">
            <v>1992</v>
          </cell>
          <cell r="C834" t="str">
            <v>AL</v>
          </cell>
          <cell r="Y834">
            <v>1364371968</v>
          </cell>
          <cell r="Z834">
            <v>0</v>
          </cell>
          <cell r="AD834">
            <v>475280000</v>
          </cell>
        </row>
        <row r="835">
          <cell r="A835">
            <v>1992</v>
          </cell>
          <cell r="C835" t="str">
            <v>AK</v>
          </cell>
          <cell r="Y835">
            <v>729704000</v>
          </cell>
          <cell r="Z835">
            <v>146336992</v>
          </cell>
          <cell r="AD835">
            <v>315584000</v>
          </cell>
        </row>
        <row r="836">
          <cell r="A836">
            <v>1992</v>
          </cell>
          <cell r="C836" t="str">
            <v>AZ</v>
          </cell>
          <cell r="Y836">
            <v>1704456960</v>
          </cell>
          <cell r="Z836">
            <v>0</v>
          </cell>
          <cell r="AD836">
            <v>381577984</v>
          </cell>
        </row>
        <row r="837">
          <cell r="A837">
            <v>1992</v>
          </cell>
          <cell r="C837" t="str">
            <v>AR</v>
          </cell>
          <cell r="Y837">
            <v>940371968</v>
          </cell>
          <cell r="Z837">
            <v>0</v>
          </cell>
          <cell r="AD837">
            <v>318960000</v>
          </cell>
        </row>
        <row r="838">
          <cell r="A838">
            <v>1992</v>
          </cell>
          <cell r="C838" t="str">
            <v>CA</v>
          </cell>
          <cell r="Y838">
            <v>7888501248</v>
          </cell>
          <cell r="Z838">
            <v>206463008</v>
          </cell>
          <cell r="AD838">
            <v>3426735104</v>
          </cell>
        </row>
        <row r="839">
          <cell r="A839">
            <v>1992</v>
          </cell>
          <cell r="C839" t="str">
            <v>CO</v>
          </cell>
          <cell r="Y839">
            <v>1577169024</v>
          </cell>
          <cell r="Z839">
            <v>0</v>
          </cell>
          <cell r="AD839">
            <v>495958016</v>
          </cell>
        </row>
        <row r="840">
          <cell r="A840">
            <v>1992</v>
          </cell>
          <cell r="C840" t="str">
            <v>CT</v>
          </cell>
          <cell r="Y840">
            <v>1775489024</v>
          </cell>
          <cell r="Z840">
            <v>3795000</v>
          </cell>
          <cell r="AD840">
            <v>390320000</v>
          </cell>
        </row>
        <row r="841">
          <cell r="A841">
            <v>1992</v>
          </cell>
          <cell r="C841" t="str">
            <v>DE</v>
          </cell>
          <cell r="Y841">
            <v>484054016</v>
          </cell>
          <cell r="Z841">
            <v>46093000</v>
          </cell>
          <cell r="AD841">
            <v>106664000</v>
          </cell>
        </row>
        <row r="842">
          <cell r="A842">
            <v>1992</v>
          </cell>
          <cell r="C842" t="str">
            <v>DC</v>
          </cell>
          <cell r="Y842">
            <v>227440000</v>
          </cell>
          <cell r="Z842">
            <v>0</v>
          </cell>
          <cell r="AD842">
            <v>12842000</v>
          </cell>
        </row>
        <row r="843">
          <cell r="A843">
            <v>1992</v>
          </cell>
          <cell r="C843" t="str">
            <v>FL</v>
          </cell>
          <cell r="Y843">
            <v>4176855040</v>
          </cell>
          <cell r="Z843">
            <v>1108108032</v>
          </cell>
          <cell r="AD843">
            <v>1217385984</v>
          </cell>
        </row>
        <row r="844">
          <cell r="A844">
            <v>1992</v>
          </cell>
          <cell r="C844" t="str">
            <v>GA</v>
          </cell>
          <cell r="Y844">
            <v>2194747904</v>
          </cell>
          <cell r="Z844">
            <v>1963000</v>
          </cell>
          <cell r="AD844">
            <v>443048992</v>
          </cell>
        </row>
        <row r="845">
          <cell r="A845">
            <v>1992</v>
          </cell>
          <cell r="C845" t="str">
            <v>HI</v>
          </cell>
          <cell r="Y845">
            <v>715057024</v>
          </cell>
          <cell r="Z845">
            <v>0</v>
          </cell>
          <cell r="AD845">
            <v>132128000</v>
          </cell>
        </row>
        <row r="846">
          <cell r="A846">
            <v>1992</v>
          </cell>
          <cell r="C846" t="str">
            <v>ID</v>
          </cell>
          <cell r="Y846">
            <v>549331008</v>
          </cell>
          <cell r="Z846">
            <v>0</v>
          </cell>
          <cell r="AD846">
            <v>140332000</v>
          </cell>
        </row>
        <row r="847">
          <cell r="A847">
            <v>1992</v>
          </cell>
          <cell r="C847" t="str">
            <v>IL</v>
          </cell>
          <cell r="Y847">
            <v>5225181184</v>
          </cell>
          <cell r="Z847">
            <v>592732032</v>
          </cell>
          <cell r="AD847">
            <v>1436125952</v>
          </cell>
        </row>
        <row r="848">
          <cell r="A848">
            <v>1992</v>
          </cell>
          <cell r="C848" t="str">
            <v>IN</v>
          </cell>
          <cell r="Y848">
            <v>1694919936</v>
          </cell>
          <cell r="Z848">
            <v>103703000</v>
          </cell>
          <cell r="AD848">
            <v>597945024</v>
          </cell>
        </row>
        <row r="849">
          <cell r="A849">
            <v>1992</v>
          </cell>
          <cell r="C849" t="str">
            <v>IA</v>
          </cell>
          <cell r="Y849">
            <v>1928375040</v>
          </cell>
          <cell r="Z849">
            <v>0</v>
          </cell>
          <cell r="AD849">
            <v>545393024</v>
          </cell>
        </row>
        <row r="850">
          <cell r="A850">
            <v>1992</v>
          </cell>
          <cell r="C850" t="str">
            <v>KS</v>
          </cell>
          <cell r="Y850">
            <v>1333607040</v>
          </cell>
          <cell r="Z850">
            <v>90230000</v>
          </cell>
          <cell r="AD850">
            <v>470752992</v>
          </cell>
        </row>
        <row r="851">
          <cell r="A851">
            <v>1992</v>
          </cell>
          <cell r="C851" t="str">
            <v>KY</v>
          </cell>
          <cell r="Y851">
            <v>1655783040</v>
          </cell>
          <cell r="Z851">
            <v>54279000</v>
          </cell>
          <cell r="AD851">
            <v>381116992</v>
          </cell>
        </row>
        <row r="852">
          <cell r="A852">
            <v>1992</v>
          </cell>
          <cell r="C852" t="str">
            <v>LA</v>
          </cell>
          <cell r="Y852">
            <v>1850407040</v>
          </cell>
          <cell r="Z852">
            <v>91529000</v>
          </cell>
          <cell r="AD852">
            <v>501147008</v>
          </cell>
        </row>
        <row r="853">
          <cell r="A853">
            <v>1992</v>
          </cell>
          <cell r="C853" t="str">
            <v>ME</v>
          </cell>
          <cell r="Y853">
            <v>481577984</v>
          </cell>
          <cell r="Z853">
            <v>87471000</v>
          </cell>
          <cell r="AD853">
            <v>226016992</v>
          </cell>
        </row>
        <row r="854">
          <cell r="A854">
            <v>1992</v>
          </cell>
          <cell r="C854" t="str">
            <v>MD</v>
          </cell>
          <cell r="Y854">
            <v>1517245952</v>
          </cell>
          <cell r="Z854">
            <v>243734000</v>
          </cell>
          <cell r="AD854">
            <v>519878016</v>
          </cell>
        </row>
        <row r="855">
          <cell r="A855">
            <v>1992</v>
          </cell>
          <cell r="C855" t="str">
            <v>MA</v>
          </cell>
          <cell r="Y855">
            <v>1803054976</v>
          </cell>
          <cell r="Z855">
            <v>343832000</v>
          </cell>
          <cell r="AD855">
            <v>458345984</v>
          </cell>
        </row>
        <row r="856">
          <cell r="A856">
            <v>1992</v>
          </cell>
          <cell r="C856" t="str">
            <v>MI</v>
          </cell>
          <cell r="Y856">
            <v>2640553984</v>
          </cell>
          <cell r="Z856">
            <v>23288000</v>
          </cell>
          <cell r="AD856">
            <v>1138215936</v>
          </cell>
        </row>
        <row r="857">
          <cell r="A857">
            <v>1992</v>
          </cell>
          <cell r="C857" t="str">
            <v>MN</v>
          </cell>
          <cell r="Y857">
            <v>2769216000</v>
          </cell>
          <cell r="Z857">
            <v>0</v>
          </cell>
          <cell r="AD857">
            <v>727884032</v>
          </cell>
        </row>
        <row r="858">
          <cell r="A858">
            <v>1992</v>
          </cell>
          <cell r="C858" t="str">
            <v>MS</v>
          </cell>
          <cell r="Y858">
            <v>1131282048</v>
          </cell>
          <cell r="Z858">
            <v>0</v>
          </cell>
          <cell r="AD858">
            <v>343726016</v>
          </cell>
        </row>
        <row r="859">
          <cell r="A859">
            <v>1992</v>
          </cell>
          <cell r="C859" t="str">
            <v>MO</v>
          </cell>
          <cell r="Y859">
            <v>1898036992</v>
          </cell>
          <cell r="Z859">
            <v>9145000</v>
          </cell>
          <cell r="AD859">
            <v>629523008</v>
          </cell>
        </row>
        <row r="860">
          <cell r="A860">
            <v>1992</v>
          </cell>
          <cell r="C860" t="str">
            <v>MT</v>
          </cell>
          <cell r="Y860">
            <v>566803968</v>
          </cell>
          <cell r="Z860">
            <v>0</v>
          </cell>
          <cell r="AD860">
            <v>144116992</v>
          </cell>
        </row>
        <row r="861">
          <cell r="A861">
            <v>1992</v>
          </cell>
          <cell r="C861" t="str">
            <v>NE</v>
          </cell>
          <cell r="Y861">
            <v>886945984</v>
          </cell>
          <cell r="Z861">
            <v>0</v>
          </cell>
          <cell r="AD861">
            <v>213720992</v>
          </cell>
        </row>
        <row r="862">
          <cell r="A862">
            <v>1992</v>
          </cell>
          <cell r="C862" t="str">
            <v>NV</v>
          </cell>
          <cell r="Y862">
            <v>724126976</v>
          </cell>
          <cell r="Z862">
            <v>0</v>
          </cell>
          <cell r="AD862">
            <v>153246000</v>
          </cell>
        </row>
        <row r="863">
          <cell r="A863">
            <v>1992</v>
          </cell>
          <cell r="C863" t="str">
            <v>NH</v>
          </cell>
          <cell r="Y863">
            <v>353948000</v>
          </cell>
          <cell r="Z863">
            <v>72170000</v>
          </cell>
          <cell r="AD863">
            <v>171023008</v>
          </cell>
        </row>
        <row r="864">
          <cell r="A864">
            <v>1992</v>
          </cell>
          <cell r="C864" t="str">
            <v>NJ</v>
          </cell>
          <cell r="Y864">
            <v>3669310976</v>
          </cell>
          <cell r="Z864">
            <v>1112023040</v>
          </cell>
          <cell r="AD864">
            <v>708070016</v>
          </cell>
        </row>
        <row r="865">
          <cell r="A865">
            <v>1992</v>
          </cell>
          <cell r="C865" t="str">
            <v>NM</v>
          </cell>
          <cell r="Y865">
            <v>1006152000</v>
          </cell>
          <cell r="Z865">
            <v>0</v>
          </cell>
          <cell r="AD865">
            <v>459388992</v>
          </cell>
        </row>
        <row r="866">
          <cell r="A866">
            <v>1992</v>
          </cell>
          <cell r="C866" t="str">
            <v>NY</v>
          </cell>
          <cell r="Y866">
            <v>7343814144</v>
          </cell>
          <cell r="Z866">
            <v>1867611008</v>
          </cell>
          <cell r="AD866">
            <v>2456396032</v>
          </cell>
        </row>
        <row r="867">
          <cell r="A867">
            <v>1992</v>
          </cell>
          <cell r="C867" t="str">
            <v>NC</v>
          </cell>
          <cell r="Y867">
            <v>2348741120</v>
          </cell>
          <cell r="Z867">
            <v>24411000</v>
          </cell>
          <cell r="AD867">
            <v>755963008</v>
          </cell>
        </row>
        <row r="868">
          <cell r="A868">
            <v>1992</v>
          </cell>
          <cell r="C868" t="str">
            <v>ND</v>
          </cell>
          <cell r="Y868">
            <v>432193984</v>
          </cell>
          <cell r="Z868">
            <v>0</v>
          </cell>
          <cell r="AD868">
            <v>135971008</v>
          </cell>
        </row>
        <row r="869">
          <cell r="A869">
            <v>1992</v>
          </cell>
          <cell r="C869" t="str">
            <v>OH</v>
          </cell>
          <cell r="Y869">
            <v>4026551040</v>
          </cell>
          <cell r="Z869">
            <v>239448992</v>
          </cell>
          <cell r="AD869">
            <v>1111207040</v>
          </cell>
        </row>
        <row r="870">
          <cell r="A870">
            <v>1992</v>
          </cell>
          <cell r="C870" t="str">
            <v>OK</v>
          </cell>
          <cell r="Y870">
            <v>1121836032</v>
          </cell>
          <cell r="Z870">
            <v>422601984</v>
          </cell>
          <cell r="AD870">
            <v>371844992</v>
          </cell>
        </row>
        <row r="871">
          <cell r="A871">
            <v>1992</v>
          </cell>
          <cell r="C871" t="str">
            <v>OR</v>
          </cell>
          <cell r="Y871">
            <v>1197478016</v>
          </cell>
          <cell r="Z871">
            <v>2837000</v>
          </cell>
          <cell r="AD871">
            <v>360448000</v>
          </cell>
        </row>
        <row r="872">
          <cell r="A872">
            <v>1992</v>
          </cell>
          <cell r="C872" t="str">
            <v>PA</v>
          </cell>
          <cell r="Y872">
            <v>3157148928</v>
          </cell>
          <cell r="Z872">
            <v>976177984</v>
          </cell>
          <cell r="AD872">
            <v>1406172032</v>
          </cell>
        </row>
        <row r="873">
          <cell r="A873">
            <v>1992</v>
          </cell>
          <cell r="C873" t="str">
            <v>RI</v>
          </cell>
          <cell r="Y873">
            <v>389492992</v>
          </cell>
          <cell r="Z873">
            <v>11166000</v>
          </cell>
          <cell r="AD873">
            <v>67411000</v>
          </cell>
        </row>
        <row r="874">
          <cell r="A874">
            <v>1992</v>
          </cell>
          <cell r="C874" t="str">
            <v>SC</v>
          </cell>
          <cell r="Y874">
            <v>980318016</v>
          </cell>
          <cell r="Z874">
            <v>0</v>
          </cell>
          <cell r="AD874">
            <v>270884000</v>
          </cell>
        </row>
        <row r="875">
          <cell r="A875">
            <v>1992</v>
          </cell>
          <cell r="C875" t="str">
            <v>SD</v>
          </cell>
          <cell r="Y875">
            <v>456462016</v>
          </cell>
          <cell r="Z875">
            <v>0</v>
          </cell>
          <cell r="AD875">
            <v>151010000</v>
          </cell>
        </row>
        <row r="876">
          <cell r="A876">
            <v>1992</v>
          </cell>
          <cell r="C876" t="str">
            <v>TN</v>
          </cell>
          <cell r="Y876">
            <v>2125757056</v>
          </cell>
          <cell r="Z876">
            <v>0</v>
          </cell>
          <cell r="AD876">
            <v>434222016</v>
          </cell>
        </row>
        <row r="877">
          <cell r="A877">
            <v>1992</v>
          </cell>
          <cell r="C877" t="str">
            <v>TX</v>
          </cell>
          <cell r="Y877">
            <v>5851683840</v>
          </cell>
          <cell r="Z877">
            <v>190535008</v>
          </cell>
          <cell r="AD877">
            <v>1728802048</v>
          </cell>
        </row>
        <row r="878">
          <cell r="A878">
            <v>1992</v>
          </cell>
          <cell r="C878" t="str">
            <v>US</v>
          </cell>
          <cell r="Y878">
            <v>96179609600</v>
          </cell>
          <cell r="Z878">
            <v>8520394240</v>
          </cell>
          <cell r="AD878">
            <v>29794764800</v>
          </cell>
        </row>
        <row r="879">
          <cell r="A879">
            <v>1992</v>
          </cell>
          <cell r="C879" t="str">
            <v>UT</v>
          </cell>
          <cell r="Y879">
            <v>630945984</v>
          </cell>
          <cell r="Z879">
            <v>0</v>
          </cell>
          <cell r="AD879">
            <v>188668000</v>
          </cell>
        </row>
        <row r="880">
          <cell r="A880">
            <v>1992</v>
          </cell>
          <cell r="C880" t="str">
            <v>VT</v>
          </cell>
          <cell r="Y880">
            <v>315556000</v>
          </cell>
          <cell r="Z880">
            <v>0</v>
          </cell>
          <cell r="AD880">
            <v>170435008</v>
          </cell>
        </row>
        <row r="881">
          <cell r="A881">
            <v>1992</v>
          </cell>
          <cell r="C881" t="str">
            <v>VA</v>
          </cell>
          <cell r="Y881">
            <v>2666243072</v>
          </cell>
          <cell r="Z881">
            <v>129624000</v>
          </cell>
          <cell r="AD881">
            <v>846129024</v>
          </cell>
        </row>
        <row r="882">
          <cell r="A882">
            <v>1992</v>
          </cell>
          <cell r="C882" t="str">
            <v>WA</v>
          </cell>
          <cell r="Y882">
            <v>1985608960</v>
          </cell>
          <cell r="Z882">
            <v>251016000</v>
          </cell>
          <cell r="AD882">
            <v>556473984</v>
          </cell>
        </row>
        <row r="883">
          <cell r="A883">
            <v>1992</v>
          </cell>
          <cell r="C883" t="str">
            <v>WV</v>
          </cell>
          <cell r="Y883">
            <v>785228992</v>
          </cell>
          <cell r="Z883">
            <v>68070000</v>
          </cell>
          <cell r="AD883">
            <v>248266000</v>
          </cell>
        </row>
        <row r="884">
          <cell r="A884">
            <v>1992</v>
          </cell>
          <cell r="C884" t="str">
            <v>WI</v>
          </cell>
          <cell r="Y884">
            <v>2309643008</v>
          </cell>
          <cell r="Z884">
            <v>0</v>
          </cell>
          <cell r="AD884">
            <v>738833984</v>
          </cell>
        </row>
        <row r="885">
          <cell r="A885">
            <v>1992</v>
          </cell>
          <cell r="C885" t="str">
            <v>WY</v>
          </cell>
          <cell r="Y885">
            <v>590825024</v>
          </cell>
          <cell r="Z885">
            <v>0</v>
          </cell>
          <cell r="AD885">
            <v>113175000</v>
          </cell>
        </row>
        <row r="886">
          <cell r="A886">
            <v>1993</v>
          </cell>
          <cell r="C886" t="str">
            <v>AL</v>
          </cell>
          <cell r="Y886">
            <v>1517810048</v>
          </cell>
          <cell r="Z886">
            <v>0</v>
          </cell>
          <cell r="AD886">
            <v>496223008</v>
          </cell>
        </row>
        <row r="887">
          <cell r="A887">
            <v>1993</v>
          </cell>
          <cell r="C887" t="str">
            <v>AK</v>
          </cell>
          <cell r="Y887">
            <v>860737984</v>
          </cell>
          <cell r="Z887">
            <v>113314000</v>
          </cell>
          <cell r="AD887">
            <v>317281984</v>
          </cell>
        </row>
        <row r="888">
          <cell r="A888">
            <v>1993</v>
          </cell>
          <cell r="C888" t="str">
            <v>AZ</v>
          </cell>
          <cell r="Y888">
            <v>1482329984</v>
          </cell>
          <cell r="Z888">
            <v>0</v>
          </cell>
          <cell r="AD888">
            <v>425919008</v>
          </cell>
        </row>
        <row r="889">
          <cell r="A889">
            <v>1993</v>
          </cell>
          <cell r="C889" t="str">
            <v>AR</v>
          </cell>
          <cell r="Y889">
            <v>998817984</v>
          </cell>
          <cell r="Z889">
            <v>0</v>
          </cell>
          <cell r="AD889">
            <v>350800000</v>
          </cell>
        </row>
        <row r="890">
          <cell r="A890">
            <v>1993</v>
          </cell>
          <cell r="C890" t="str">
            <v>CA</v>
          </cell>
          <cell r="Y890">
            <v>7817752064</v>
          </cell>
          <cell r="Z890">
            <v>270152000</v>
          </cell>
          <cell r="AD890">
            <v>3661666048</v>
          </cell>
        </row>
        <row r="891">
          <cell r="A891">
            <v>1993</v>
          </cell>
          <cell r="C891" t="str">
            <v>CO</v>
          </cell>
          <cell r="Y891">
            <v>1507644032</v>
          </cell>
          <cell r="Z891">
            <v>0</v>
          </cell>
          <cell r="AD891">
            <v>562654016</v>
          </cell>
        </row>
        <row r="892">
          <cell r="A892">
            <v>1993</v>
          </cell>
          <cell r="C892" t="str">
            <v>CT</v>
          </cell>
          <cell r="Y892">
            <v>1614873984</v>
          </cell>
          <cell r="Z892">
            <v>4041000</v>
          </cell>
          <cell r="AD892">
            <v>387880992</v>
          </cell>
        </row>
        <row r="893">
          <cell r="A893">
            <v>1993</v>
          </cell>
          <cell r="C893" t="str">
            <v>DE</v>
          </cell>
          <cell r="Y893">
            <v>530894016</v>
          </cell>
          <cell r="Z893">
            <v>50734000</v>
          </cell>
          <cell r="AD893">
            <v>110400000</v>
          </cell>
        </row>
        <row r="894">
          <cell r="A894">
            <v>1993</v>
          </cell>
          <cell r="C894" t="str">
            <v>DC</v>
          </cell>
          <cell r="Y894">
            <v>227752000</v>
          </cell>
          <cell r="Z894">
            <v>0</v>
          </cell>
          <cell r="AD894">
            <v>8292000</v>
          </cell>
        </row>
        <row r="895">
          <cell r="A895">
            <v>1993</v>
          </cell>
          <cell r="C895" t="str">
            <v>FL</v>
          </cell>
          <cell r="Y895">
            <v>4556009984</v>
          </cell>
          <cell r="Z895">
            <v>1000971008</v>
          </cell>
          <cell r="AD895">
            <v>1274336000</v>
          </cell>
        </row>
        <row r="896">
          <cell r="A896">
            <v>1993</v>
          </cell>
          <cell r="C896" t="str">
            <v>GA</v>
          </cell>
          <cell r="Y896">
            <v>2542945024</v>
          </cell>
          <cell r="Z896">
            <v>2610000</v>
          </cell>
          <cell r="AD896">
            <v>455195008</v>
          </cell>
        </row>
        <row r="897">
          <cell r="A897">
            <v>1993</v>
          </cell>
          <cell r="C897" t="str">
            <v>HI</v>
          </cell>
          <cell r="Y897">
            <v>495848000</v>
          </cell>
          <cell r="Z897">
            <v>0</v>
          </cell>
          <cell r="AD897">
            <v>116776000</v>
          </cell>
        </row>
        <row r="898">
          <cell r="A898">
            <v>1993</v>
          </cell>
          <cell r="C898" t="str">
            <v>ID</v>
          </cell>
          <cell r="Y898">
            <v>522584000</v>
          </cell>
          <cell r="Z898">
            <v>0</v>
          </cell>
          <cell r="AD898">
            <v>134674000</v>
          </cell>
        </row>
        <row r="899">
          <cell r="A899">
            <v>1993</v>
          </cell>
          <cell r="C899" t="str">
            <v>IL</v>
          </cell>
          <cell r="Y899">
            <v>4419806208</v>
          </cell>
          <cell r="Z899">
            <v>1010081024</v>
          </cell>
          <cell r="AD899">
            <v>1356654976</v>
          </cell>
        </row>
        <row r="900">
          <cell r="A900">
            <v>1993</v>
          </cell>
          <cell r="C900" t="str">
            <v>IN</v>
          </cell>
          <cell r="Y900">
            <v>1962722048</v>
          </cell>
          <cell r="Z900">
            <v>127715000</v>
          </cell>
          <cell r="AD900">
            <v>624252032</v>
          </cell>
        </row>
        <row r="901">
          <cell r="A901">
            <v>1993</v>
          </cell>
          <cell r="C901" t="str">
            <v>IA</v>
          </cell>
          <cell r="Y901">
            <v>1791614976</v>
          </cell>
          <cell r="Z901">
            <v>0</v>
          </cell>
          <cell r="AD901">
            <v>557310976</v>
          </cell>
        </row>
        <row r="902">
          <cell r="A902">
            <v>1993</v>
          </cell>
          <cell r="C902" t="str">
            <v>KS</v>
          </cell>
          <cell r="Y902">
            <v>1375170944</v>
          </cell>
          <cell r="Z902">
            <v>62984000</v>
          </cell>
          <cell r="AD902">
            <v>478444992</v>
          </cell>
        </row>
        <row r="903">
          <cell r="A903">
            <v>1993</v>
          </cell>
          <cell r="C903" t="str">
            <v>KY</v>
          </cell>
          <cell r="Y903">
            <v>1471412992</v>
          </cell>
          <cell r="Z903">
            <v>245540992</v>
          </cell>
          <cell r="AD903">
            <v>360718016</v>
          </cell>
        </row>
        <row r="904">
          <cell r="A904">
            <v>1993</v>
          </cell>
          <cell r="C904" t="str">
            <v>LA</v>
          </cell>
          <cell r="Y904">
            <v>1665949056</v>
          </cell>
          <cell r="Z904">
            <v>88564000</v>
          </cell>
          <cell r="AD904">
            <v>489816992</v>
          </cell>
        </row>
        <row r="905">
          <cell r="A905">
            <v>1993</v>
          </cell>
          <cell r="C905" t="str">
            <v>ME</v>
          </cell>
          <cell r="Y905">
            <v>469318016</v>
          </cell>
          <cell r="Z905">
            <v>79435000</v>
          </cell>
          <cell r="AD905">
            <v>239346000</v>
          </cell>
        </row>
        <row r="906">
          <cell r="A906">
            <v>1993</v>
          </cell>
          <cell r="C906" t="str">
            <v>MD</v>
          </cell>
          <cell r="Y906">
            <v>1488200960</v>
          </cell>
          <cell r="Z906">
            <v>233076992</v>
          </cell>
          <cell r="AD906">
            <v>516255008</v>
          </cell>
        </row>
        <row r="907">
          <cell r="A907">
            <v>1993</v>
          </cell>
          <cell r="C907" t="str">
            <v>MA</v>
          </cell>
          <cell r="Y907">
            <v>2337059072</v>
          </cell>
          <cell r="Z907">
            <v>321057984</v>
          </cell>
          <cell r="AD907">
            <v>555798976</v>
          </cell>
        </row>
        <row r="908">
          <cell r="A908">
            <v>1993</v>
          </cell>
          <cell r="C908" t="str">
            <v>MI</v>
          </cell>
          <cell r="Y908">
            <v>2814850048</v>
          </cell>
          <cell r="Z908">
            <v>23483000</v>
          </cell>
          <cell r="AD908">
            <v>1155302016</v>
          </cell>
        </row>
        <row r="909">
          <cell r="A909">
            <v>1993</v>
          </cell>
          <cell r="C909" t="str">
            <v>MN</v>
          </cell>
          <cell r="Y909">
            <v>2908989952</v>
          </cell>
          <cell r="Z909">
            <v>0</v>
          </cell>
          <cell r="AD909">
            <v>699331968</v>
          </cell>
        </row>
        <row r="910">
          <cell r="A910">
            <v>1993</v>
          </cell>
          <cell r="C910" t="str">
            <v>MS</v>
          </cell>
          <cell r="Y910">
            <v>1077139968</v>
          </cell>
          <cell r="Z910">
            <v>0</v>
          </cell>
          <cell r="AD910">
            <v>342720992</v>
          </cell>
        </row>
        <row r="911">
          <cell r="A911">
            <v>1993</v>
          </cell>
          <cell r="C911" t="str">
            <v>MO</v>
          </cell>
          <cell r="Y911">
            <v>1761243008</v>
          </cell>
          <cell r="Z911">
            <v>0</v>
          </cell>
          <cell r="AD911">
            <v>590166976</v>
          </cell>
        </row>
        <row r="912">
          <cell r="A912">
            <v>1993</v>
          </cell>
          <cell r="C912" t="str">
            <v>MT</v>
          </cell>
          <cell r="Y912">
            <v>555745024</v>
          </cell>
          <cell r="Z912">
            <v>0</v>
          </cell>
          <cell r="AD912">
            <v>145768992</v>
          </cell>
        </row>
        <row r="913">
          <cell r="A913">
            <v>1993</v>
          </cell>
          <cell r="C913" t="str">
            <v>NE</v>
          </cell>
          <cell r="Y913">
            <v>943244992</v>
          </cell>
          <cell r="Z913">
            <v>0</v>
          </cell>
          <cell r="AD913">
            <v>220272000</v>
          </cell>
        </row>
        <row r="914">
          <cell r="A914">
            <v>1993</v>
          </cell>
          <cell r="C914" t="str">
            <v>NV</v>
          </cell>
          <cell r="Y914">
            <v>843449024</v>
          </cell>
          <cell r="Z914">
            <v>0</v>
          </cell>
          <cell r="AD914">
            <v>167967008</v>
          </cell>
        </row>
        <row r="915">
          <cell r="A915">
            <v>1993</v>
          </cell>
          <cell r="C915" t="str">
            <v>NH</v>
          </cell>
          <cell r="Y915">
            <v>392464992</v>
          </cell>
          <cell r="Z915">
            <v>69162000</v>
          </cell>
          <cell r="AD915">
            <v>184103008</v>
          </cell>
        </row>
        <row r="916">
          <cell r="A916">
            <v>1993</v>
          </cell>
          <cell r="C916" t="str">
            <v>NJ</v>
          </cell>
          <cell r="Y916">
            <v>3095429888</v>
          </cell>
          <cell r="Z916">
            <v>1174861952</v>
          </cell>
          <cell r="AD916">
            <v>662910976</v>
          </cell>
        </row>
        <row r="917">
          <cell r="A917">
            <v>1993</v>
          </cell>
          <cell r="C917" t="str">
            <v>NM</v>
          </cell>
          <cell r="Y917">
            <v>1400525056</v>
          </cell>
          <cell r="Z917">
            <v>0</v>
          </cell>
          <cell r="AD917">
            <v>507196000</v>
          </cell>
        </row>
        <row r="918">
          <cell r="A918">
            <v>1993</v>
          </cell>
          <cell r="C918" t="str">
            <v>NY</v>
          </cell>
          <cell r="Y918">
            <v>7228805120</v>
          </cell>
          <cell r="Z918">
            <v>1703324032</v>
          </cell>
          <cell r="AD918">
            <v>2566245120</v>
          </cell>
        </row>
        <row r="919">
          <cell r="A919">
            <v>1993</v>
          </cell>
          <cell r="C919" t="str">
            <v>NC</v>
          </cell>
          <cell r="Y919">
            <v>2436058112</v>
          </cell>
          <cell r="Z919">
            <v>18829000</v>
          </cell>
          <cell r="AD919">
            <v>835659008</v>
          </cell>
        </row>
        <row r="920">
          <cell r="A920">
            <v>1993</v>
          </cell>
          <cell r="C920" t="str">
            <v>ND</v>
          </cell>
          <cell r="Y920">
            <v>397084992</v>
          </cell>
          <cell r="Z920">
            <v>0</v>
          </cell>
          <cell r="AD920">
            <v>138134000</v>
          </cell>
        </row>
        <row r="921">
          <cell r="A921">
            <v>1993</v>
          </cell>
          <cell r="C921" t="str">
            <v>OH</v>
          </cell>
          <cell r="Y921">
            <v>3819286016</v>
          </cell>
          <cell r="Z921">
            <v>220624992</v>
          </cell>
          <cell r="AD921">
            <v>1132998016</v>
          </cell>
        </row>
        <row r="922">
          <cell r="A922">
            <v>1993</v>
          </cell>
          <cell r="C922" t="str">
            <v>OK</v>
          </cell>
          <cell r="Y922">
            <v>1053440000</v>
          </cell>
          <cell r="Z922">
            <v>170099008</v>
          </cell>
          <cell r="AD922">
            <v>372152992</v>
          </cell>
        </row>
        <row r="923">
          <cell r="A923">
            <v>1993</v>
          </cell>
          <cell r="C923" t="str">
            <v>OR</v>
          </cell>
          <cell r="Y923">
            <v>1310129024</v>
          </cell>
          <cell r="Z923">
            <v>2795000</v>
          </cell>
          <cell r="AD923">
            <v>435094016</v>
          </cell>
        </row>
        <row r="924">
          <cell r="A924">
            <v>1993</v>
          </cell>
          <cell r="C924" t="str">
            <v>PA</v>
          </cell>
          <cell r="Y924">
            <v>3174103040</v>
          </cell>
          <cell r="Z924">
            <v>867257024</v>
          </cell>
          <cell r="AD924">
            <v>1615399936</v>
          </cell>
        </row>
        <row r="925">
          <cell r="A925">
            <v>1993</v>
          </cell>
          <cell r="C925" t="str">
            <v>RI</v>
          </cell>
          <cell r="Y925">
            <v>435267008</v>
          </cell>
          <cell r="Z925">
            <v>11709000</v>
          </cell>
          <cell r="AD925">
            <v>63226000</v>
          </cell>
        </row>
        <row r="926">
          <cell r="A926">
            <v>1993</v>
          </cell>
          <cell r="C926" t="str">
            <v>SC</v>
          </cell>
          <cell r="Y926">
            <v>1074963968</v>
          </cell>
          <cell r="Z926">
            <v>0</v>
          </cell>
          <cell r="AD926">
            <v>271308000</v>
          </cell>
        </row>
        <row r="927">
          <cell r="A927">
            <v>1993</v>
          </cell>
          <cell r="C927" t="str">
            <v>SD</v>
          </cell>
          <cell r="Y927">
            <v>491260992</v>
          </cell>
          <cell r="Z927">
            <v>0</v>
          </cell>
          <cell r="AD927">
            <v>157172992</v>
          </cell>
        </row>
        <row r="928">
          <cell r="A928">
            <v>1993</v>
          </cell>
          <cell r="C928" t="str">
            <v>TN</v>
          </cell>
          <cell r="Y928">
            <v>1982386048</v>
          </cell>
          <cell r="Z928">
            <v>0</v>
          </cell>
          <cell r="AD928">
            <v>437207008</v>
          </cell>
        </row>
        <row r="929">
          <cell r="A929">
            <v>1993</v>
          </cell>
          <cell r="C929" t="str">
            <v>TX</v>
          </cell>
          <cell r="Y929">
            <v>6408677888</v>
          </cell>
          <cell r="Z929">
            <v>321344992</v>
          </cell>
          <cell r="AD929">
            <v>1882183936</v>
          </cell>
        </row>
        <row r="930">
          <cell r="A930">
            <v>1993</v>
          </cell>
          <cell r="C930" t="str">
            <v>US</v>
          </cell>
          <cell r="Y930">
            <v>96757620736</v>
          </cell>
          <cell r="Z930">
            <v>8613490688</v>
          </cell>
          <cell r="AD930">
            <v>31051712512</v>
          </cell>
        </row>
        <row r="931">
          <cell r="A931">
            <v>1993</v>
          </cell>
          <cell r="C931" t="str">
            <v>UT</v>
          </cell>
          <cell r="Y931">
            <v>713846016</v>
          </cell>
          <cell r="Z931">
            <v>0</v>
          </cell>
          <cell r="AD931">
            <v>194367008</v>
          </cell>
        </row>
        <row r="932">
          <cell r="A932">
            <v>1993</v>
          </cell>
          <cell r="C932" t="str">
            <v>VT</v>
          </cell>
          <cell r="Y932">
            <v>326452000</v>
          </cell>
          <cell r="Z932">
            <v>0</v>
          </cell>
          <cell r="AD932">
            <v>166995008</v>
          </cell>
        </row>
        <row r="933">
          <cell r="A933">
            <v>1993</v>
          </cell>
          <cell r="C933" t="str">
            <v>VA</v>
          </cell>
          <cell r="Y933">
            <v>2416954112</v>
          </cell>
          <cell r="Z933">
            <v>83315000</v>
          </cell>
          <cell r="AD933">
            <v>831292032</v>
          </cell>
        </row>
        <row r="934">
          <cell r="A934">
            <v>1993</v>
          </cell>
          <cell r="C934" t="str">
            <v>WA</v>
          </cell>
          <cell r="Y934">
            <v>1965899008</v>
          </cell>
          <cell r="Z934">
            <v>250635008</v>
          </cell>
          <cell r="AD934">
            <v>607288000</v>
          </cell>
        </row>
        <row r="935">
          <cell r="A935">
            <v>1993</v>
          </cell>
          <cell r="C935" t="str">
            <v>WV</v>
          </cell>
          <cell r="Y935">
            <v>874564992</v>
          </cell>
          <cell r="Z935">
            <v>85774000</v>
          </cell>
          <cell r="AD935">
            <v>287264992</v>
          </cell>
        </row>
        <row r="936">
          <cell r="A936">
            <v>1993</v>
          </cell>
          <cell r="C936" t="str">
            <v>WI</v>
          </cell>
          <cell r="Y936">
            <v>2730486016</v>
          </cell>
          <cell r="Z936">
            <v>0</v>
          </cell>
          <cell r="AD936">
            <v>809025024</v>
          </cell>
        </row>
        <row r="937">
          <cell r="A937">
            <v>1993</v>
          </cell>
          <cell r="C937" t="str">
            <v>WY</v>
          </cell>
          <cell r="Y937">
            <v>467620992</v>
          </cell>
          <cell r="Z937">
            <v>0</v>
          </cell>
          <cell r="AD937">
            <v>92264000</v>
          </cell>
        </row>
        <row r="938">
          <cell r="A938">
            <v>1994</v>
          </cell>
          <cell r="C938" t="str">
            <v>AL</v>
          </cell>
          <cell r="Y938">
            <v>1571657984</v>
          </cell>
          <cell r="Z938">
            <v>0</v>
          </cell>
          <cell r="AD938">
            <v>577915008</v>
          </cell>
        </row>
        <row r="939">
          <cell r="A939">
            <v>1994</v>
          </cell>
          <cell r="C939" t="str">
            <v>AK</v>
          </cell>
          <cell r="Y939">
            <v>776852992</v>
          </cell>
          <cell r="Z939">
            <v>160820000</v>
          </cell>
          <cell r="AD939">
            <v>305033984</v>
          </cell>
        </row>
        <row r="940">
          <cell r="A940">
            <v>1994</v>
          </cell>
          <cell r="C940" t="str">
            <v>AZ</v>
          </cell>
          <cell r="Y940">
            <v>1598430976</v>
          </cell>
          <cell r="Z940">
            <v>0</v>
          </cell>
          <cell r="AD940">
            <v>494355008</v>
          </cell>
        </row>
        <row r="941">
          <cell r="A941">
            <v>1994</v>
          </cell>
          <cell r="C941" t="str">
            <v>AR</v>
          </cell>
          <cell r="Y941">
            <v>1014908992</v>
          </cell>
          <cell r="Z941">
            <v>0</v>
          </cell>
          <cell r="AD941">
            <v>360184992</v>
          </cell>
        </row>
        <row r="942">
          <cell r="A942">
            <v>1994</v>
          </cell>
          <cell r="C942" t="str">
            <v>CA</v>
          </cell>
          <cell r="Y942">
            <v>8123638784</v>
          </cell>
          <cell r="Z942">
            <v>267810000</v>
          </cell>
          <cell r="AD942">
            <v>3017931008</v>
          </cell>
        </row>
        <row r="943">
          <cell r="A943">
            <v>1994</v>
          </cell>
          <cell r="C943" t="str">
            <v>CO</v>
          </cell>
          <cell r="Y943">
            <v>1636920960</v>
          </cell>
          <cell r="Z943">
            <v>0</v>
          </cell>
          <cell r="AD943">
            <v>576308992</v>
          </cell>
        </row>
        <row r="944">
          <cell r="A944">
            <v>1994</v>
          </cell>
          <cell r="C944" t="str">
            <v>CT</v>
          </cell>
          <cell r="Y944">
            <v>1680406016</v>
          </cell>
          <cell r="Z944">
            <v>4279000</v>
          </cell>
          <cell r="AD944">
            <v>413844000</v>
          </cell>
        </row>
        <row r="945">
          <cell r="A945">
            <v>1994</v>
          </cell>
          <cell r="C945" t="str">
            <v>DE</v>
          </cell>
          <cell r="Y945">
            <v>523358016</v>
          </cell>
          <cell r="Z945">
            <v>59561000</v>
          </cell>
          <cell r="AD945">
            <v>130990000</v>
          </cell>
        </row>
        <row r="946">
          <cell r="A946">
            <v>1994</v>
          </cell>
          <cell r="C946" t="str">
            <v>DC</v>
          </cell>
          <cell r="Y946">
            <v>298704992</v>
          </cell>
          <cell r="Z946">
            <v>0</v>
          </cell>
          <cell r="AD946">
            <v>13982000</v>
          </cell>
        </row>
        <row r="947">
          <cell r="A947">
            <v>1994</v>
          </cell>
          <cell r="C947" t="str">
            <v>FL</v>
          </cell>
          <cell r="Y947">
            <v>5268662784</v>
          </cell>
          <cell r="Z947">
            <v>1108732032</v>
          </cell>
          <cell r="AD947">
            <v>1402484992</v>
          </cell>
        </row>
        <row r="948">
          <cell r="A948">
            <v>1994</v>
          </cell>
          <cell r="C948" t="str">
            <v>GA</v>
          </cell>
          <cell r="Y948">
            <v>2409456128</v>
          </cell>
          <cell r="Z948">
            <v>18084000</v>
          </cell>
          <cell r="AD948">
            <v>483444992</v>
          </cell>
        </row>
        <row r="949">
          <cell r="A949">
            <v>1994</v>
          </cell>
          <cell r="C949" t="str">
            <v>HI</v>
          </cell>
          <cell r="Y949">
            <v>708379008</v>
          </cell>
          <cell r="Z949">
            <v>0</v>
          </cell>
          <cell r="AD949">
            <v>110608000</v>
          </cell>
        </row>
        <row r="950">
          <cell r="A950">
            <v>1994</v>
          </cell>
          <cell r="C950" t="str">
            <v>ID</v>
          </cell>
          <cell r="Y950">
            <v>588456000</v>
          </cell>
          <cell r="Z950">
            <v>0</v>
          </cell>
          <cell r="AD950">
            <v>144408000</v>
          </cell>
        </row>
        <row r="951">
          <cell r="A951">
            <v>1994</v>
          </cell>
          <cell r="C951" t="str">
            <v>IL</v>
          </cell>
          <cell r="Y951">
            <v>4695680000</v>
          </cell>
          <cell r="Z951">
            <v>747462016</v>
          </cell>
          <cell r="AD951">
            <v>1499473024</v>
          </cell>
        </row>
        <row r="952">
          <cell r="A952">
            <v>1994</v>
          </cell>
          <cell r="C952" t="str">
            <v>IN</v>
          </cell>
          <cell r="Y952">
            <v>1884104960</v>
          </cell>
          <cell r="Z952">
            <v>145523008</v>
          </cell>
          <cell r="AD952">
            <v>622800000</v>
          </cell>
        </row>
        <row r="953">
          <cell r="A953">
            <v>1994</v>
          </cell>
          <cell r="C953" t="str">
            <v>IA</v>
          </cell>
          <cell r="Y953">
            <v>1825613056</v>
          </cell>
          <cell r="Z953">
            <v>0</v>
          </cell>
          <cell r="AD953">
            <v>582334976</v>
          </cell>
        </row>
        <row r="954">
          <cell r="A954">
            <v>1994</v>
          </cell>
          <cell r="C954" t="str">
            <v>KS</v>
          </cell>
          <cell r="Y954">
            <v>1587410944</v>
          </cell>
          <cell r="Z954">
            <v>66640000</v>
          </cell>
          <cell r="AD954">
            <v>519888000</v>
          </cell>
        </row>
        <row r="955">
          <cell r="A955">
            <v>1994</v>
          </cell>
          <cell r="C955" t="str">
            <v>KY</v>
          </cell>
          <cell r="Y955">
            <v>1390049024</v>
          </cell>
          <cell r="Z955">
            <v>175514000</v>
          </cell>
          <cell r="AD955">
            <v>388883008</v>
          </cell>
        </row>
        <row r="956">
          <cell r="A956">
            <v>1994</v>
          </cell>
          <cell r="C956" t="str">
            <v>LA</v>
          </cell>
          <cell r="Y956">
            <v>1696253056</v>
          </cell>
          <cell r="Z956">
            <v>101842000</v>
          </cell>
          <cell r="AD956">
            <v>510420992</v>
          </cell>
        </row>
        <row r="957">
          <cell r="A957">
            <v>1994</v>
          </cell>
          <cell r="C957" t="str">
            <v>ME</v>
          </cell>
          <cell r="Y957">
            <v>498257984</v>
          </cell>
          <cell r="Z957">
            <v>84629000</v>
          </cell>
          <cell r="AD957">
            <v>210526000</v>
          </cell>
        </row>
        <row r="958">
          <cell r="A958">
            <v>1994</v>
          </cell>
          <cell r="C958" t="str">
            <v>MD</v>
          </cell>
          <cell r="Y958">
            <v>1525209984</v>
          </cell>
          <cell r="Z958">
            <v>234924000</v>
          </cell>
          <cell r="AD958">
            <v>609345024</v>
          </cell>
        </row>
        <row r="959">
          <cell r="A959">
            <v>1994</v>
          </cell>
          <cell r="C959" t="str">
            <v>MA</v>
          </cell>
          <cell r="Y959">
            <v>2912977920</v>
          </cell>
          <cell r="Z959">
            <v>350723008</v>
          </cell>
          <cell r="AD959">
            <v>575137984</v>
          </cell>
        </row>
        <row r="960">
          <cell r="A960">
            <v>1994</v>
          </cell>
          <cell r="C960" t="str">
            <v>MI</v>
          </cell>
          <cell r="Y960">
            <v>3024000000</v>
          </cell>
          <cell r="Z960">
            <v>28419000</v>
          </cell>
          <cell r="AD960">
            <v>1221172992</v>
          </cell>
        </row>
        <row r="961">
          <cell r="A961">
            <v>1994</v>
          </cell>
          <cell r="C961" t="str">
            <v>MN</v>
          </cell>
          <cell r="Y961">
            <v>2653914112</v>
          </cell>
          <cell r="Z961">
            <v>0</v>
          </cell>
          <cell r="AD961">
            <v>735360000</v>
          </cell>
        </row>
        <row r="962">
          <cell r="A962">
            <v>1994</v>
          </cell>
          <cell r="C962" t="str">
            <v>MS</v>
          </cell>
          <cell r="Y962">
            <v>1069283968</v>
          </cell>
          <cell r="Z962">
            <v>0</v>
          </cell>
          <cell r="AD962">
            <v>353768000</v>
          </cell>
        </row>
        <row r="963">
          <cell r="A963">
            <v>1994</v>
          </cell>
          <cell r="C963" t="str">
            <v>MO</v>
          </cell>
          <cell r="Y963">
            <v>2054681984</v>
          </cell>
          <cell r="Z963">
            <v>0</v>
          </cell>
          <cell r="AD963">
            <v>708657024</v>
          </cell>
        </row>
        <row r="964">
          <cell r="A964">
            <v>1994</v>
          </cell>
          <cell r="C964" t="str">
            <v>MT</v>
          </cell>
          <cell r="Y964">
            <v>591806016</v>
          </cell>
          <cell r="Z964">
            <v>0</v>
          </cell>
          <cell r="AD964">
            <v>155859008</v>
          </cell>
        </row>
        <row r="965">
          <cell r="A965">
            <v>1994</v>
          </cell>
          <cell r="C965" t="str">
            <v>NE</v>
          </cell>
          <cell r="Y965">
            <v>1009875968</v>
          </cell>
          <cell r="Z965">
            <v>0</v>
          </cell>
          <cell r="AD965">
            <v>235376000</v>
          </cell>
        </row>
        <row r="966">
          <cell r="A966">
            <v>1994</v>
          </cell>
          <cell r="C966" t="str">
            <v>NV</v>
          </cell>
          <cell r="Y966">
            <v>1025249024</v>
          </cell>
          <cell r="Z966">
            <v>0</v>
          </cell>
          <cell r="AD966">
            <v>184159008</v>
          </cell>
        </row>
        <row r="967">
          <cell r="A967">
            <v>1994</v>
          </cell>
          <cell r="C967" t="str">
            <v>NH</v>
          </cell>
          <cell r="Y967">
            <v>396319008</v>
          </cell>
          <cell r="Z967">
            <v>65580000</v>
          </cell>
          <cell r="AD967">
            <v>176304992</v>
          </cell>
        </row>
        <row r="968">
          <cell r="A968">
            <v>1994</v>
          </cell>
          <cell r="C968" t="str">
            <v>NJ</v>
          </cell>
          <cell r="Y968">
            <v>3165527040</v>
          </cell>
          <cell r="Z968">
            <v>1359030016</v>
          </cell>
          <cell r="AD968">
            <v>713744000</v>
          </cell>
        </row>
        <row r="969">
          <cell r="A969">
            <v>1994</v>
          </cell>
          <cell r="C969" t="str">
            <v>NM</v>
          </cell>
          <cell r="Y969">
            <v>1205166976</v>
          </cell>
          <cell r="Z969">
            <v>0</v>
          </cell>
          <cell r="AD969">
            <v>575862016</v>
          </cell>
        </row>
        <row r="970">
          <cell r="A970">
            <v>1994</v>
          </cell>
          <cell r="C970" t="str">
            <v>NY</v>
          </cell>
          <cell r="Y970">
            <v>8029972992</v>
          </cell>
          <cell r="Z970">
            <v>2263158016</v>
          </cell>
          <cell r="AD970">
            <v>2678977024</v>
          </cell>
        </row>
        <row r="971">
          <cell r="A971">
            <v>1994</v>
          </cell>
          <cell r="C971" t="str">
            <v>NC</v>
          </cell>
          <cell r="Y971">
            <v>2693913088</v>
          </cell>
          <cell r="Z971">
            <v>27498000</v>
          </cell>
          <cell r="AD971">
            <v>897838016</v>
          </cell>
        </row>
        <row r="972">
          <cell r="A972">
            <v>1994</v>
          </cell>
          <cell r="C972" t="str">
            <v>ND</v>
          </cell>
          <cell r="Y972">
            <v>442020000</v>
          </cell>
          <cell r="Z972">
            <v>0</v>
          </cell>
          <cell r="AD972">
            <v>141368992</v>
          </cell>
        </row>
        <row r="973">
          <cell r="A973">
            <v>1994</v>
          </cell>
          <cell r="C973" t="str">
            <v>OH</v>
          </cell>
          <cell r="Y973">
            <v>3862504960</v>
          </cell>
          <cell r="Z973">
            <v>220974000</v>
          </cell>
          <cell r="AD973">
            <v>1176754048</v>
          </cell>
        </row>
        <row r="974">
          <cell r="A974">
            <v>1994</v>
          </cell>
          <cell r="C974" t="str">
            <v>OK</v>
          </cell>
          <cell r="Y974">
            <v>1053324992</v>
          </cell>
          <cell r="Z974">
            <v>158947008</v>
          </cell>
          <cell r="AD974">
            <v>367110016</v>
          </cell>
        </row>
        <row r="975">
          <cell r="A975">
            <v>1994</v>
          </cell>
          <cell r="C975" t="str">
            <v>OR</v>
          </cell>
          <cell r="Y975">
            <v>1420883968</v>
          </cell>
          <cell r="Z975">
            <v>1563000</v>
          </cell>
          <cell r="AD975">
            <v>486216000</v>
          </cell>
        </row>
        <row r="976">
          <cell r="A976">
            <v>1994</v>
          </cell>
          <cell r="C976" t="str">
            <v>PA</v>
          </cell>
          <cell r="Y976">
            <v>3487916032</v>
          </cell>
          <cell r="Z976">
            <v>746560000</v>
          </cell>
          <cell r="AD976">
            <v>1583437952</v>
          </cell>
        </row>
        <row r="977">
          <cell r="A977">
            <v>1994</v>
          </cell>
          <cell r="C977" t="str">
            <v>RI</v>
          </cell>
          <cell r="Y977">
            <v>434286016</v>
          </cell>
          <cell r="Z977">
            <v>11697000</v>
          </cell>
          <cell r="AD977">
            <v>72299000</v>
          </cell>
        </row>
        <row r="978">
          <cell r="A978">
            <v>1994</v>
          </cell>
          <cell r="C978" t="str">
            <v>SC</v>
          </cell>
          <cell r="Y978">
            <v>1090818944</v>
          </cell>
          <cell r="Z978">
            <v>0</v>
          </cell>
          <cell r="AD978">
            <v>299716000</v>
          </cell>
        </row>
        <row r="979">
          <cell r="A979">
            <v>1994</v>
          </cell>
          <cell r="C979" t="str">
            <v>SD</v>
          </cell>
          <cell r="Y979">
            <v>555624000</v>
          </cell>
          <cell r="Z979">
            <v>0</v>
          </cell>
          <cell r="AD979">
            <v>171858000</v>
          </cell>
        </row>
        <row r="980">
          <cell r="A980">
            <v>1994</v>
          </cell>
          <cell r="C980" t="str">
            <v>TN</v>
          </cell>
          <cell r="Y980">
            <v>2034360960</v>
          </cell>
          <cell r="Z980">
            <v>0</v>
          </cell>
          <cell r="AD980">
            <v>479148000</v>
          </cell>
        </row>
        <row r="981">
          <cell r="A981">
            <v>1994</v>
          </cell>
          <cell r="C981" t="str">
            <v>TX</v>
          </cell>
          <cell r="Y981">
            <v>6629906944</v>
          </cell>
          <cell r="Z981">
            <v>232891008</v>
          </cell>
          <cell r="AD981">
            <v>1953187968</v>
          </cell>
        </row>
        <row r="982">
          <cell r="A982">
            <v>1994</v>
          </cell>
          <cell r="C982" t="str">
            <v>US</v>
          </cell>
          <cell r="Y982">
            <v>103018455040</v>
          </cell>
          <cell r="Z982">
            <v>9087864832</v>
          </cell>
          <cell r="AD982">
            <v>32173522944</v>
          </cell>
        </row>
        <row r="983">
          <cell r="A983">
            <v>1994</v>
          </cell>
          <cell r="C983" t="str">
            <v>UT</v>
          </cell>
          <cell r="Y983">
            <v>778024000</v>
          </cell>
          <cell r="Z983">
            <v>0</v>
          </cell>
          <cell r="AD983">
            <v>195872000</v>
          </cell>
        </row>
        <row r="984">
          <cell r="A984">
            <v>1994</v>
          </cell>
          <cell r="C984" t="str">
            <v>VT</v>
          </cell>
          <cell r="Y984">
            <v>354272000</v>
          </cell>
          <cell r="Z984">
            <v>0</v>
          </cell>
          <cell r="AD984">
            <v>169176992</v>
          </cell>
        </row>
        <row r="985">
          <cell r="A985">
            <v>1994</v>
          </cell>
          <cell r="C985" t="str">
            <v>VA</v>
          </cell>
          <cell r="Y985">
            <v>2759708928</v>
          </cell>
          <cell r="Z985">
            <v>77670000</v>
          </cell>
          <cell r="AD985">
            <v>999014016</v>
          </cell>
        </row>
        <row r="986">
          <cell r="A986">
            <v>1994</v>
          </cell>
          <cell r="C986" t="str">
            <v>WA</v>
          </cell>
          <cell r="Y986">
            <v>2596005888</v>
          </cell>
          <cell r="Z986">
            <v>277823008</v>
          </cell>
          <cell r="AD986">
            <v>651265984</v>
          </cell>
        </row>
        <row r="987">
          <cell r="A987">
            <v>1994</v>
          </cell>
          <cell r="C987" t="str">
            <v>WV</v>
          </cell>
          <cell r="Y987">
            <v>1123864064</v>
          </cell>
          <cell r="Z987">
            <v>89512000</v>
          </cell>
          <cell r="AD987">
            <v>279238016</v>
          </cell>
        </row>
        <row r="988">
          <cell r="A988">
            <v>1994</v>
          </cell>
          <cell r="C988" t="str">
            <v>WI</v>
          </cell>
          <cell r="Y988">
            <v>2745632000</v>
          </cell>
          <cell r="Z988">
            <v>0</v>
          </cell>
          <cell r="AD988">
            <v>864612992</v>
          </cell>
        </row>
        <row r="989">
          <cell r="A989">
            <v>1994</v>
          </cell>
          <cell r="C989" t="str">
            <v>WY</v>
          </cell>
          <cell r="Y989">
            <v>514196000</v>
          </cell>
          <cell r="Z989">
            <v>0</v>
          </cell>
          <cell r="AD989">
            <v>95868000</v>
          </cell>
        </row>
        <row r="990">
          <cell r="A990">
            <v>1995</v>
          </cell>
          <cell r="C990" t="str">
            <v>AL</v>
          </cell>
          <cell r="Y990">
            <v>1639687040</v>
          </cell>
          <cell r="Z990">
            <v>0</v>
          </cell>
          <cell r="AD990">
            <v>592086976</v>
          </cell>
        </row>
        <row r="991">
          <cell r="A991">
            <v>1995</v>
          </cell>
          <cell r="C991" t="str">
            <v>AK</v>
          </cell>
          <cell r="Y991">
            <v>812470976</v>
          </cell>
          <cell r="Z991">
            <v>163807008</v>
          </cell>
          <cell r="AD991">
            <v>306824992</v>
          </cell>
        </row>
        <row r="992">
          <cell r="A992">
            <v>1995</v>
          </cell>
          <cell r="C992" t="str">
            <v>AZ</v>
          </cell>
          <cell r="Y992">
            <v>1445156992</v>
          </cell>
          <cell r="Z992">
            <v>0</v>
          </cell>
          <cell r="AD992">
            <v>519281984</v>
          </cell>
        </row>
        <row r="993">
          <cell r="A993">
            <v>1995</v>
          </cell>
          <cell r="C993" t="str">
            <v>AR</v>
          </cell>
          <cell r="Y993">
            <v>1072219008</v>
          </cell>
          <cell r="Z993">
            <v>0</v>
          </cell>
          <cell r="AD993">
            <v>374560992</v>
          </cell>
        </row>
        <row r="994">
          <cell r="A994">
            <v>1995</v>
          </cell>
          <cell r="C994" t="str">
            <v>CA</v>
          </cell>
          <cell r="Y994">
            <v>8617405440</v>
          </cell>
          <cell r="Z994">
            <v>224642000</v>
          </cell>
          <cell r="AD994">
            <v>3642957056</v>
          </cell>
        </row>
        <row r="995">
          <cell r="A995">
            <v>1995</v>
          </cell>
          <cell r="C995" t="str">
            <v>CO</v>
          </cell>
          <cell r="Y995">
            <v>1619401984</v>
          </cell>
          <cell r="Z995">
            <v>0</v>
          </cell>
          <cell r="AD995">
            <v>597889024</v>
          </cell>
        </row>
        <row r="996">
          <cell r="A996">
            <v>1995</v>
          </cell>
          <cell r="C996" t="str">
            <v>CT</v>
          </cell>
          <cell r="Y996">
            <v>1610904064</v>
          </cell>
          <cell r="Z996">
            <v>3778000</v>
          </cell>
          <cell r="AD996">
            <v>398520992</v>
          </cell>
        </row>
        <row r="997">
          <cell r="A997">
            <v>1995</v>
          </cell>
          <cell r="C997" t="str">
            <v>DE</v>
          </cell>
          <cell r="Y997">
            <v>563577984</v>
          </cell>
          <cell r="Z997">
            <v>61032000</v>
          </cell>
          <cell r="AD997">
            <v>137084000</v>
          </cell>
        </row>
        <row r="998">
          <cell r="A998">
            <v>1995</v>
          </cell>
          <cell r="C998" t="str">
            <v>DC</v>
          </cell>
          <cell r="Y998">
            <v>214334000</v>
          </cell>
          <cell r="Z998">
            <v>0</v>
          </cell>
          <cell r="AD998">
            <v>6357000</v>
          </cell>
        </row>
        <row r="999">
          <cell r="A999">
            <v>1995</v>
          </cell>
          <cell r="C999" t="str">
            <v>FL</v>
          </cell>
          <cell r="Y999">
            <v>5608977920</v>
          </cell>
          <cell r="Z999">
            <v>1180428032</v>
          </cell>
          <cell r="AD999">
            <v>1518498048</v>
          </cell>
        </row>
        <row r="1000">
          <cell r="A1000">
            <v>1995</v>
          </cell>
          <cell r="C1000" t="str">
            <v>GA</v>
          </cell>
          <cell r="Y1000">
            <v>3126470912</v>
          </cell>
          <cell r="Z1000">
            <v>22084000</v>
          </cell>
          <cell r="AD1000">
            <v>528396992</v>
          </cell>
        </row>
        <row r="1001">
          <cell r="A1001">
            <v>1995</v>
          </cell>
          <cell r="C1001" t="str">
            <v>HI</v>
          </cell>
          <cell r="Y1001">
            <v>600963968</v>
          </cell>
          <cell r="Z1001">
            <v>0</v>
          </cell>
          <cell r="AD1001">
            <v>95151000</v>
          </cell>
        </row>
        <row r="1002">
          <cell r="A1002">
            <v>1995</v>
          </cell>
          <cell r="C1002" t="str">
            <v>ID</v>
          </cell>
          <cell r="Y1002">
            <v>723313024</v>
          </cell>
          <cell r="Z1002">
            <v>0</v>
          </cell>
          <cell r="AD1002">
            <v>167616992</v>
          </cell>
        </row>
        <row r="1003">
          <cell r="A1003">
            <v>1995</v>
          </cell>
          <cell r="C1003" t="str">
            <v>IL</v>
          </cell>
          <cell r="Y1003">
            <v>5244408832</v>
          </cell>
          <cell r="Z1003">
            <v>821424000</v>
          </cell>
          <cell r="AD1003">
            <v>1492562944</v>
          </cell>
        </row>
        <row r="1004">
          <cell r="A1004">
            <v>1995</v>
          </cell>
          <cell r="C1004" t="str">
            <v>IN</v>
          </cell>
          <cell r="Y1004">
            <v>1969476992</v>
          </cell>
          <cell r="Z1004">
            <v>150388000</v>
          </cell>
          <cell r="AD1004">
            <v>663094016</v>
          </cell>
        </row>
        <row r="1005">
          <cell r="A1005">
            <v>1995</v>
          </cell>
          <cell r="C1005" t="str">
            <v>IA</v>
          </cell>
          <cell r="Y1005">
            <v>2063232000</v>
          </cell>
          <cell r="Z1005">
            <v>0</v>
          </cell>
          <cell r="AD1005">
            <v>625972992</v>
          </cell>
        </row>
        <row r="1006">
          <cell r="A1006">
            <v>1995</v>
          </cell>
          <cell r="C1006" t="str">
            <v>KS</v>
          </cell>
          <cell r="Y1006">
            <v>1734003968</v>
          </cell>
          <cell r="Z1006">
            <v>69928000</v>
          </cell>
          <cell r="AD1006">
            <v>528951008</v>
          </cell>
        </row>
        <row r="1007">
          <cell r="A1007">
            <v>1995</v>
          </cell>
          <cell r="C1007" t="str">
            <v>KY</v>
          </cell>
          <cell r="Y1007">
            <v>1501901056</v>
          </cell>
          <cell r="Z1007">
            <v>167847008</v>
          </cell>
          <cell r="AD1007">
            <v>417780992</v>
          </cell>
        </row>
        <row r="1008">
          <cell r="A1008">
            <v>1995</v>
          </cell>
          <cell r="C1008" t="str">
            <v>LA</v>
          </cell>
          <cell r="Y1008">
            <v>1720860032</v>
          </cell>
          <cell r="Z1008">
            <v>66728000</v>
          </cell>
          <cell r="AD1008">
            <v>522792000</v>
          </cell>
        </row>
        <row r="1009">
          <cell r="A1009">
            <v>1995</v>
          </cell>
          <cell r="C1009" t="str">
            <v>ME</v>
          </cell>
          <cell r="Y1009">
            <v>531932000</v>
          </cell>
          <cell r="Z1009">
            <v>95809000</v>
          </cell>
          <cell r="AD1009">
            <v>223468000</v>
          </cell>
        </row>
        <row r="1010">
          <cell r="A1010">
            <v>1995</v>
          </cell>
          <cell r="C1010" t="str">
            <v>MD</v>
          </cell>
          <cell r="Y1010">
            <v>1663465984</v>
          </cell>
          <cell r="Z1010">
            <v>265866000</v>
          </cell>
          <cell r="AD1010">
            <v>640118976</v>
          </cell>
        </row>
        <row r="1011">
          <cell r="A1011">
            <v>1995</v>
          </cell>
          <cell r="C1011" t="str">
            <v>MA</v>
          </cell>
          <cell r="Y1011">
            <v>3354010112</v>
          </cell>
          <cell r="Z1011">
            <v>275689984</v>
          </cell>
          <cell r="AD1011">
            <v>538425984</v>
          </cell>
        </row>
        <row r="1012">
          <cell r="A1012">
            <v>1995</v>
          </cell>
          <cell r="C1012" t="str">
            <v>MI</v>
          </cell>
          <cell r="Y1012">
            <v>2932343040</v>
          </cell>
          <cell r="Z1012">
            <v>38700000</v>
          </cell>
          <cell r="AD1012">
            <v>1430851968</v>
          </cell>
        </row>
        <row r="1013">
          <cell r="A1013">
            <v>1995</v>
          </cell>
          <cell r="C1013" t="str">
            <v>MN</v>
          </cell>
          <cell r="Y1013">
            <v>3053184000</v>
          </cell>
          <cell r="Z1013">
            <v>0</v>
          </cell>
          <cell r="AD1013">
            <v>773875968</v>
          </cell>
        </row>
        <row r="1014">
          <cell r="A1014">
            <v>1995</v>
          </cell>
          <cell r="C1014" t="str">
            <v>MS</v>
          </cell>
          <cell r="Y1014">
            <v>1289702016</v>
          </cell>
          <cell r="Z1014">
            <v>0</v>
          </cell>
          <cell r="AD1014">
            <v>381711008</v>
          </cell>
        </row>
        <row r="1015">
          <cell r="A1015">
            <v>1995</v>
          </cell>
          <cell r="C1015" t="str">
            <v>MO</v>
          </cell>
          <cell r="Y1015">
            <v>2256612096</v>
          </cell>
          <cell r="Z1015">
            <v>0</v>
          </cell>
          <cell r="AD1015">
            <v>699995008</v>
          </cell>
        </row>
        <row r="1016">
          <cell r="A1016">
            <v>1995</v>
          </cell>
          <cell r="C1016" t="str">
            <v>MT</v>
          </cell>
          <cell r="Y1016">
            <v>576331008</v>
          </cell>
          <cell r="Z1016">
            <v>0</v>
          </cell>
          <cell r="AD1016">
            <v>157916000</v>
          </cell>
        </row>
        <row r="1017">
          <cell r="A1017">
            <v>1995</v>
          </cell>
          <cell r="C1017" t="str">
            <v>NE</v>
          </cell>
          <cell r="Y1017">
            <v>1097004032</v>
          </cell>
          <cell r="Z1017">
            <v>0</v>
          </cell>
          <cell r="AD1017">
            <v>250188992</v>
          </cell>
        </row>
        <row r="1018">
          <cell r="A1018">
            <v>1995</v>
          </cell>
          <cell r="C1018" t="str">
            <v>NV</v>
          </cell>
          <cell r="Y1018">
            <v>1097843968</v>
          </cell>
          <cell r="Z1018">
            <v>0</v>
          </cell>
          <cell r="AD1018">
            <v>195156992</v>
          </cell>
        </row>
        <row r="1019">
          <cell r="A1019">
            <v>1995</v>
          </cell>
          <cell r="C1019" t="str">
            <v>NH</v>
          </cell>
          <cell r="Y1019">
            <v>372057984</v>
          </cell>
          <cell r="Z1019">
            <v>68418000</v>
          </cell>
          <cell r="AD1019">
            <v>188895008</v>
          </cell>
        </row>
        <row r="1020">
          <cell r="A1020">
            <v>1995</v>
          </cell>
          <cell r="C1020" t="str">
            <v>NJ</v>
          </cell>
          <cell r="Y1020">
            <v>3818704896</v>
          </cell>
          <cell r="Z1020">
            <v>1398320000</v>
          </cell>
          <cell r="AD1020">
            <v>743315968</v>
          </cell>
        </row>
        <row r="1021">
          <cell r="A1021">
            <v>1995</v>
          </cell>
          <cell r="C1021" t="str">
            <v>NM</v>
          </cell>
          <cell r="Y1021">
            <v>1124049024</v>
          </cell>
          <cell r="Z1021">
            <v>0</v>
          </cell>
          <cell r="AD1021">
            <v>628678976</v>
          </cell>
        </row>
        <row r="1022">
          <cell r="A1022">
            <v>1995</v>
          </cell>
          <cell r="C1022" t="str">
            <v>NY</v>
          </cell>
          <cell r="Y1022">
            <v>8624363520</v>
          </cell>
          <cell r="Z1022">
            <v>2143042048</v>
          </cell>
          <cell r="AD1022">
            <v>2537868032</v>
          </cell>
        </row>
        <row r="1023">
          <cell r="A1023">
            <v>1995</v>
          </cell>
          <cell r="C1023" t="str">
            <v>NC</v>
          </cell>
          <cell r="Y1023">
            <v>2903247872</v>
          </cell>
          <cell r="Z1023">
            <v>29102000</v>
          </cell>
          <cell r="AD1023">
            <v>873113024</v>
          </cell>
        </row>
        <row r="1024">
          <cell r="A1024">
            <v>1995</v>
          </cell>
          <cell r="C1024" t="str">
            <v>ND</v>
          </cell>
          <cell r="Y1024">
            <v>521760000</v>
          </cell>
          <cell r="Z1024">
            <v>0</v>
          </cell>
          <cell r="AD1024">
            <v>160276992</v>
          </cell>
        </row>
        <row r="1025">
          <cell r="A1025">
            <v>1995</v>
          </cell>
          <cell r="C1025" t="str">
            <v>OH</v>
          </cell>
          <cell r="Y1025">
            <v>4048399872</v>
          </cell>
          <cell r="Z1025">
            <v>268131008</v>
          </cell>
          <cell r="AD1025">
            <v>1277618048</v>
          </cell>
        </row>
        <row r="1026">
          <cell r="A1026">
            <v>1995</v>
          </cell>
          <cell r="C1026" t="str">
            <v>OK</v>
          </cell>
          <cell r="Y1026">
            <v>1129038976</v>
          </cell>
          <cell r="Z1026">
            <v>195668000</v>
          </cell>
          <cell r="AD1026">
            <v>379472992</v>
          </cell>
        </row>
        <row r="1027">
          <cell r="A1027">
            <v>1995</v>
          </cell>
          <cell r="C1027" t="str">
            <v>OR</v>
          </cell>
          <cell r="Y1027">
            <v>1498791040</v>
          </cell>
          <cell r="Z1027">
            <v>29000</v>
          </cell>
          <cell r="AD1027">
            <v>597260032</v>
          </cell>
        </row>
        <row r="1028">
          <cell r="A1028">
            <v>1995</v>
          </cell>
          <cell r="C1028" t="str">
            <v>PA</v>
          </cell>
          <cell r="Y1028">
            <v>3833566976</v>
          </cell>
          <cell r="Z1028">
            <v>729809984</v>
          </cell>
          <cell r="AD1028">
            <v>1635521024</v>
          </cell>
        </row>
        <row r="1029">
          <cell r="A1029">
            <v>1995</v>
          </cell>
          <cell r="C1029" t="str">
            <v>RI</v>
          </cell>
          <cell r="Y1029">
            <v>545742976</v>
          </cell>
          <cell r="Z1029">
            <v>12111000</v>
          </cell>
          <cell r="AD1029">
            <v>81279000</v>
          </cell>
        </row>
        <row r="1030">
          <cell r="A1030">
            <v>1995</v>
          </cell>
          <cell r="C1030" t="str">
            <v>SC</v>
          </cell>
          <cell r="Y1030">
            <v>1077660032</v>
          </cell>
          <cell r="Z1030">
            <v>0</v>
          </cell>
          <cell r="AD1030">
            <v>300409984</v>
          </cell>
        </row>
        <row r="1031">
          <cell r="A1031">
            <v>1995</v>
          </cell>
          <cell r="C1031" t="str">
            <v>SD</v>
          </cell>
          <cell r="Y1031">
            <v>559340032</v>
          </cell>
          <cell r="Z1031">
            <v>0</v>
          </cell>
          <cell r="AD1031">
            <v>177420992</v>
          </cell>
        </row>
        <row r="1032">
          <cell r="A1032">
            <v>1995</v>
          </cell>
          <cell r="C1032" t="str">
            <v>TN</v>
          </cell>
          <cell r="Y1032">
            <v>2260570880</v>
          </cell>
          <cell r="Z1032">
            <v>0</v>
          </cell>
          <cell r="AD1032">
            <v>526878016</v>
          </cell>
        </row>
        <row r="1033">
          <cell r="A1033">
            <v>1995</v>
          </cell>
          <cell r="C1033" t="str">
            <v>TX</v>
          </cell>
          <cell r="Y1033">
            <v>6613463040</v>
          </cell>
          <cell r="Z1033">
            <v>245980000</v>
          </cell>
          <cell r="AD1033">
            <v>2133677952</v>
          </cell>
        </row>
        <row r="1034">
          <cell r="A1034">
            <v>1995</v>
          </cell>
          <cell r="C1034" t="str">
            <v>US</v>
          </cell>
          <cell r="Y1034">
            <v>110372667392</v>
          </cell>
          <cell r="Z1034">
            <v>9315254272</v>
          </cell>
          <cell r="AD1034">
            <v>34120851456</v>
          </cell>
        </row>
        <row r="1035">
          <cell r="A1035">
            <v>1995</v>
          </cell>
          <cell r="C1035" t="str">
            <v>UT</v>
          </cell>
          <cell r="Y1035">
            <v>746865984</v>
          </cell>
          <cell r="Z1035">
            <v>0</v>
          </cell>
          <cell r="AD1035">
            <v>220956000</v>
          </cell>
        </row>
        <row r="1036">
          <cell r="A1036">
            <v>1995</v>
          </cell>
          <cell r="C1036" t="str">
            <v>VT</v>
          </cell>
          <cell r="Y1036">
            <v>305304992</v>
          </cell>
          <cell r="Z1036">
            <v>0</v>
          </cell>
          <cell r="AD1036">
            <v>164127008</v>
          </cell>
        </row>
        <row r="1037">
          <cell r="A1037">
            <v>1995</v>
          </cell>
          <cell r="C1037" t="str">
            <v>VA</v>
          </cell>
          <cell r="Y1037">
            <v>3250540032</v>
          </cell>
          <cell r="Z1037">
            <v>164420000</v>
          </cell>
          <cell r="AD1037">
            <v>1104568960</v>
          </cell>
        </row>
        <row r="1038">
          <cell r="A1038">
            <v>1995</v>
          </cell>
          <cell r="C1038" t="str">
            <v>WA</v>
          </cell>
          <cell r="Y1038">
            <v>2950640896</v>
          </cell>
          <cell r="Z1038">
            <v>347904992</v>
          </cell>
          <cell r="AD1038">
            <v>650984000</v>
          </cell>
        </row>
        <row r="1039">
          <cell r="A1039">
            <v>1995</v>
          </cell>
          <cell r="C1039" t="str">
            <v>WV</v>
          </cell>
          <cell r="Y1039">
            <v>1028742016</v>
          </cell>
          <cell r="Z1039">
            <v>104167000</v>
          </cell>
          <cell r="AD1039">
            <v>278812000</v>
          </cell>
        </row>
        <row r="1040">
          <cell r="A1040">
            <v>1995</v>
          </cell>
          <cell r="C1040" t="str">
            <v>WI</v>
          </cell>
          <cell r="Y1040">
            <v>2889046016</v>
          </cell>
          <cell r="Z1040">
            <v>0</v>
          </cell>
          <cell r="AD1040">
            <v>932734976</v>
          </cell>
        </row>
        <row r="1041">
          <cell r="A1041">
            <v>1995</v>
          </cell>
          <cell r="C1041" t="str">
            <v>WY</v>
          </cell>
          <cell r="Y1041">
            <v>529574016</v>
          </cell>
          <cell r="Z1041">
            <v>0</v>
          </cell>
          <cell r="AD1041">
            <v>98893000</v>
          </cell>
        </row>
        <row r="1042">
          <cell r="A1042">
            <v>1996</v>
          </cell>
          <cell r="C1042" t="str">
            <v>AL</v>
          </cell>
          <cell r="Y1042">
            <v>1655811968</v>
          </cell>
          <cell r="Z1042">
            <v>0</v>
          </cell>
          <cell r="AD1042">
            <v>589035008</v>
          </cell>
        </row>
        <row r="1043">
          <cell r="A1043">
            <v>1996</v>
          </cell>
          <cell r="C1043" t="str">
            <v>AK</v>
          </cell>
          <cell r="Y1043">
            <v>832500992</v>
          </cell>
          <cell r="Z1043">
            <v>184174000</v>
          </cell>
          <cell r="AD1043">
            <v>328992000</v>
          </cell>
        </row>
        <row r="1044">
          <cell r="A1044">
            <v>1996</v>
          </cell>
          <cell r="C1044" t="str">
            <v>AZ</v>
          </cell>
          <cell r="Y1044">
            <v>1810046976</v>
          </cell>
          <cell r="Z1044">
            <v>0</v>
          </cell>
          <cell r="AD1044">
            <v>560801024</v>
          </cell>
        </row>
        <row r="1045">
          <cell r="A1045">
            <v>1996</v>
          </cell>
          <cell r="C1045" t="str">
            <v>AR</v>
          </cell>
          <cell r="Y1045">
            <v>1244475008</v>
          </cell>
          <cell r="Z1045">
            <v>0</v>
          </cell>
          <cell r="AD1045">
            <v>389224992</v>
          </cell>
        </row>
        <row r="1046">
          <cell r="A1046">
            <v>1996</v>
          </cell>
          <cell r="C1046" t="str">
            <v>CA</v>
          </cell>
          <cell r="Y1046">
            <v>8165186048</v>
          </cell>
          <cell r="Z1046">
            <v>247588000</v>
          </cell>
          <cell r="AD1046">
            <v>3610164992</v>
          </cell>
        </row>
        <row r="1047">
          <cell r="A1047">
            <v>1996</v>
          </cell>
          <cell r="C1047" t="str">
            <v>CO</v>
          </cell>
          <cell r="Y1047">
            <v>1700567040</v>
          </cell>
          <cell r="Z1047">
            <v>0</v>
          </cell>
          <cell r="AD1047">
            <v>594577984</v>
          </cell>
        </row>
        <row r="1048">
          <cell r="A1048">
            <v>1996</v>
          </cell>
          <cell r="C1048" t="str">
            <v>CT</v>
          </cell>
          <cell r="Y1048">
            <v>1550297984</v>
          </cell>
          <cell r="Z1048">
            <v>4081000</v>
          </cell>
          <cell r="AD1048">
            <v>452590016</v>
          </cell>
        </row>
        <row r="1049">
          <cell r="A1049">
            <v>1996</v>
          </cell>
          <cell r="C1049" t="str">
            <v>DE</v>
          </cell>
          <cell r="Y1049">
            <v>609148032</v>
          </cell>
          <cell r="Z1049">
            <v>61909000</v>
          </cell>
          <cell r="AD1049">
            <v>142960000</v>
          </cell>
        </row>
        <row r="1050">
          <cell r="A1050">
            <v>1996</v>
          </cell>
          <cell r="C1050" t="str">
            <v>DC</v>
          </cell>
          <cell r="Y1050">
            <v>169084992</v>
          </cell>
          <cell r="Z1050">
            <v>0</v>
          </cell>
          <cell r="AD1050">
            <v>8400000</v>
          </cell>
        </row>
        <row r="1051">
          <cell r="A1051">
            <v>1996</v>
          </cell>
          <cell r="C1051" t="str">
            <v>FL</v>
          </cell>
          <cell r="Y1051">
            <v>5857736192</v>
          </cell>
          <cell r="Z1051">
            <v>1282764032</v>
          </cell>
          <cell r="AD1051">
            <v>1563443968</v>
          </cell>
        </row>
        <row r="1052">
          <cell r="A1052">
            <v>1996</v>
          </cell>
          <cell r="C1052" t="str">
            <v>GA</v>
          </cell>
          <cell r="Y1052">
            <v>3317603072</v>
          </cell>
          <cell r="Z1052">
            <v>25652000</v>
          </cell>
          <cell r="AD1052">
            <v>574131008</v>
          </cell>
        </row>
        <row r="1053">
          <cell r="A1053">
            <v>1996</v>
          </cell>
          <cell r="C1053" t="str">
            <v>HI</v>
          </cell>
          <cell r="Y1053">
            <v>592073984</v>
          </cell>
          <cell r="Z1053">
            <v>0</v>
          </cell>
          <cell r="AD1053">
            <v>92803000</v>
          </cell>
        </row>
        <row r="1054">
          <cell r="A1054">
            <v>1996</v>
          </cell>
          <cell r="C1054" t="str">
            <v>ID</v>
          </cell>
          <cell r="Y1054">
            <v>653371008</v>
          </cell>
          <cell r="Z1054">
            <v>0</v>
          </cell>
          <cell r="AD1054">
            <v>178118000</v>
          </cell>
        </row>
        <row r="1055">
          <cell r="A1055">
            <v>1996</v>
          </cell>
          <cell r="C1055" t="str">
            <v>IL</v>
          </cell>
          <cell r="Y1055">
            <v>5099693056</v>
          </cell>
          <cell r="Z1055">
            <v>644816000</v>
          </cell>
          <cell r="AD1055">
            <v>1586845952</v>
          </cell>
        </row>
        <row r="1056">
          <cell r="A1056">
            <v>1996</v>
          </cell>
          <cell r="C1056" t="str">
            <v>IN</v>
          </cell>
          <cell r="Y1056">
            <v>2116946048</v>
          </cell>
          <cell r="Z1056">
            <v>132864000</v>
          </cell>
          <cell r="AD1056">
            <v>672251008</v>
          </cell>
        </row>
        <row r="1057">
          <cell r="A1057">
            <v>1996</v>
          </cell>
          <cell r="C1057" t="str">
            <v>IA</v>
          </cell>
          <cell r="Y1057">
            <v>2078153984</v>
          </cell>
          <cell r="Z1057">
            <v>0</v>
          </cell>
          <cell r="AD1057">
            <v>618740992</v>
          </cell>
        </row>
        <row r="1058">
          <cell r="A1058">
            <v>1996</v>
          </cell>
          <cell r="C1058" t="str">
            <v>KS</v>
          </cell>
          <cell r="Y1058">
            <v>2015904000</v>
          </cell>
          <cell r="Z1058">
            <v>74464000</v>
          </cell>
          <cell r="AD1058">
            <v>546241024</v>
          </cell>
        </row>
        <row r="1059">
          <cell r="A1059">
            <v>1996</v>
          </cell>
          <cell r="C1059" t="str">
            <v>KY</v>
          </cell>
          <cell r="Y1059">
            <v>1683860992</v>
          </cell>
          <cell r="Z1059">
            <v>195468000</v>
          </cell>
          <cell r="AD1059">
            <v>460201984</v>
          </cell>
        </row>
        <row r="1060">
          <cell r="A1060">
            <v>1996</v>
          </cell>
          <cell r="C1060" t="str">
            <v>LA</v>
          </cell>
          <cell r="Y1060">
            <v>1864265984</v>
          </cell>
          <cell r="Z1060">
            <v>72743000</v>
          </cell>
          <cell r="AD1060">
            <v>575987008</v>
          </cell>
        </row>
        <row r="1061">
          <cell r="A1061">
            <v>1996</v>
          </cell>
          <cell r="C1061" t="str">
            <v>ME</v>
          </cell>
          <cell r="Y1061">
            <v>581459008</v>
          </cell>
          <cell r="Z1061">
            <v>123450000</v>
          </cell>
          <cell r="AD1061">
            <v>279548000</v>
          </cell>
        </row>
        <row r="1062">
          <cell r="A1062">
            <v>1996</v>
          </cell>
          <cell r="C1062" t="str">
            <v>MD</v>
          </cell>
          <cell r="Y1062">
            <v>1684526976</v>
          </cell>
          <cell r="Z1062">
            <v>315174016</v>
          </cell>
          <cell r="AD1062">
            <v>688137024</v>
          </cell>
        </row>
        <row r="1063">
          <cell r="A1063">
            <v>1996</v>
          </cell>
          <cell r="C1063" t="str">
            <v>MA</v>
          </cell>
          <cell r="Y1063">
            <v>3487951104</v>
          </cell>
          <cell r="Z1063">
            <v>421798016</v>
          </cell>
          <cell r="AD1063">
            <v>650316032</v>
          </cell>
        </row>
        <row r="1064">
          <cell r="A1064">
            <v>1996</v>
          </cell>
          <cell r="C1064" t="str">
            <v>MI</v>
          </cell>
          <cell r="Y1064">
            <v>3128201984</v>
          </cell>
          <cell r="Z1064">
            <v>40032000</v>
          </cell>
          <cell r="AD1064">
            <v>1501874944</v>
          </cell>
        </row>
        <row r="1065">
          <cell r="A1065">
            <v>1996</v>
          </cell>
          <cell r="C1065" t="str">
            <v>MN</v>
          </cell>
          <cell r="Y1065">
            <v>3071067904</v>
          </cell>
          <cell r="Z1065">
            <v>0</v>
          </cell>
          <cell r="AD1065">
            <v>751297984</v>
          </cell>
        </row>
        <row r="1066">
          <cell r="A1066">
            <v>1996</v>
          </cell>
          <cell r="C1066" t="str">
            <v>MS</v>
          </cell>
          <cell r="Y1066">
            <v>1497984000</v>
          </cell>
          <cell r="Z1066">
            <v>0</v>
          </cell>
          <cell r="AD1066">
            <v>431203008</v>
          </cell>
        </row>
        <row r="1067">
          <cell r="A1067">
            <v>1996</v>
          </cell>
          <cell r="C1067" t="str">
            <v>MO</v>
          </cell>
          <cell r="Y1067">
            <v>2401422080</v>
          </cell>
          <cell r="Z1067">
            <v>0</v>
          </cell>
          <cell r="AD1067">
            <v>657993984</v>
          </cell>
        </row>
        <row r="1068">
          <cell r="A1068">
            <v>1996</v>
          </cell>
          <cell r="C1068" t="str">
            <v>MT</v>
          </cell>
          <cell r="Y1068">
            <v>654396992</v>
          </cell>
          <cell r="Z1068">
            <v>0</v>
          </cell>
          <cell r="AD1068">
            <v>169214000</v>
          </cell>
        </row>
        <row r="1069">
          <cell r="A1069">
            <v>1996</v>
          </cell>
          <cell r="C1069" t="str">
            <v>NE</v>
          </cell>
          <cell r="Y1069">
            <v>1127195008</v>
          </cell>
          <cell r="Z1069">
            <v>0</v>
          </cell>
          <cell r="AD1069">
            <v>275919008</v>
          </cell>
        </row>
        <row r="1070">
          <cell r="A1070">
            <v>1996</v>
          </cell>
          <cell r="C1070" t="str">
            <v>NV</v>
          </cell>
          <cell r="Y1070">
            <v>1180081024</v>
          </cell>
          <cell r="Z1070">
            <v>0</v>
          </cell>
          <cell r="AD1070">
            <v>216752000</v>
          </cell>
        </row>
        <row r="1071">
          <cell r="A1071">
            <v>1996</v>
          </cell>
          <cell r="C1071" t="str">
            <v>NH</v>
          </cell>
          <cell r="Y1071">
            <v>403398016</v>
          </cell>
          <cell r="Z1071">
            <v>69721000</v>
          </cell>
          <cell r="AD1071">
            <v>217006000</v>
          </cell>
        </row>
        <row r="1072">
          <cell r="A1072">
            <v>1996</v>
          </cell>
          <cell r="C1072" t="str">
            <v>NJ</v>
          </cell>
          <cell r="Y1072">
            <v>3427555072</v>
          </cell>
          <cell r="Z1072">
            <v>1222681984</v>
          </cell>
          <cell r="AD1072">
            <v>875699008</v>
          </cell>
        </row>
        <row r="1073">
          <cell r="A1073">
            <v>1996</v>
          </cell>
          <cell r="C1073" t="str">
            <v>NM</v>
          </cell>
          <cell r="Y1073">
            <v>1078471936</v>
          </cell>
          <cell r="Z1073">
            <v>0</v>
          </cell>
          <cell r="AD1073">
            <v>576145984</v>
          </cell>
        </row>
        <row r="1074">
          <cell r="A1074">
            <v>1996</v>
          </cell>
          <cell r="C1074" t="str">
            <v>NY</v>
          </cell>
          <cell r="Y1074">
            <v>8541908992</v>
          </cell>
          <cell r="Z1074">
            <v>2325831936</v>
          </cell>
          <cell r="AD1074">
            <v>2608655872</v>
          </cell>
        </row>
        <row r="1075">
          <cell r="A1075">
            <v>1996</v>
          </cell>
          <cell r="C1075" t="str">
            <v>NC</v>
          </cell>
          <cell r="Y1075">
            <v>3002160128</v>
          </cell>
          <cell r="Z1075">
            <v>21530000</v>
          </cell>
          <cell r="AD1075">
            <v>632246976</v>
          </cell>
        </row>
        <row r="1076">
          <cell r="A1076">
            <v>1996</v>
          </cell>
          <cell r="C1076" t="str">
            <v>ND</v>
          </cell>
          <cell r="Y1076">
            <v>411100000</v>
          </cell>
          <cell r="Z1076">
            <v>0</v>
          </cell>
          <cell r="AD1076">
            <v>148591008</v>
          </cell>
        </row>
        <row r="1077">
          <cell r="A1077">
            <v>1996</v>
          </cell>
          <cell r="C1077" t="str">
            <v>OH</v>
          </cell>
          <cell r="Y1077">
            <v>3940047104</v>
          </cell>
          <cell r="Z1077">
            <v>293476992</v>
          </cell>
          <cell r="AD1077">
            <v>1390494976</v>
          </cell>
        </row>
        <row r="1078">
          <cell r="A1078">
            <v>1996</v>
          </cell>
          <cell r="C1078" t="str">
            <v>OK</v>
          </cell>
          <cell r="Y1078">
            <v>1266882048</v>
          </cell>
          <cell r="Z1078">
            <v>234374000</v>
          </cell>
          <cell r="AD1078">
            <v>399388000</v>
          </cell>
        </row>
        <row r="1079">
          <cell r="A1079">
            <v>1996</v>
          </cell>
          <cell r="C1079" t="str">
            <v>OR</v>
          </cell>
          <cell r="Y1079">
            <v>1550009984</v>
          </cell>
          <cell r="Z1079">
            <v>0</v>
          </cell>
          <cell r="AD1079">
            <v>602139008</v>
          </cell>
        </row>
        <row r="1080">
          <cell r="A1080">
            <v>1996</v>
          </cell>
          <cell r="C1080" t="str">
            <v>PA</v>
          </cell>
          <cell r="Y1080">
            <v>3655502080</v>
          </cell>
          <cell r="Z1080">
            <v>794411008</v>
          </cell>
          <cell r="AD1080">
            <v>1709976960</v>
          </cell>
        </row>
        <row r="1081">
          <cell r="A1081">
            <v>1996</v>
          </cell>
          <cell r="C1081" t="str">
            <v>RI</v>
          </cell>
          <cell r="Y1081">
            <v>435080992</v>
          </cell>
          <cell r="Z1081">
            <v>12569000</v>
          </cell>
          <cell r="AD1081">
            <v>88399000</v>
          </cell>
        </row>
        <row r="1082">
          <cell r="A1082">
            <v>1996</v>
          </cell>
          <cell r="C1082" t="str">
            <v>SC</v>
          </cell>
          <cell r="Y1082">
            <v>976328000</v>
          </cell>
          <cell r="Z1082">
            <v>0</v>
          </cell>
          <cell r="AD1082">
            <v>397839008</v>
          </cell>
        </row>
        <row r="1083">
          <cell r="A1083">
            <v>1996</v>
          </cell>
          <cell r="C1083" t="str">
            <v>SD</v>
          </cell>
          <cell r="Y1083">
            <v>561633024</v>
          </cell>
          <cell r="Z1083">
            <v>0</v>
          </cell>
          <cell r="AD1083">
            <v>188259008</v>
          </cell>
        </row>
        <row r="1084">
          <cell r="A1084">
            <v>1996</v>
          </cell>
          <cell r="C1084" t="str">
            <v>TN</v>
          </cell>
          <cell r="Y1084">
            <v>2329001984</v>
          </cell>
          <cell r="Z1084">
            <v>0</v>
          </cell>
          <cell r="AD1084">
            <v>546358976</v>
          </cell>
        </row>
        <row r="1085">
          <cell r="A1085">
            <v>1996</v>
          </cell>
          <cell r="C1085" t="str">
            <v>TX</v>
          </cell>
          <cell r="Y1085">
            <v>7876001792</v>
          </cell>
          <cell r="Z1085">
            <v>224570000</v>
          </cell>
          <cell r="AD1085">
            <v>2089672960</v>
          </cell>
        </row>
        <row r="1086">
          <cell r="A1086">
            <v>1996</v>
          </cell>
          <cell r="C1086" t="str">
            <v>US</v>
          </cell>
          <cell r="Y1086">
            <v>113112735744</v>
          </cell>
          <cell r="Z1086">
            <v>9648499712</v>
          </cell>
          <cell r="AD1086">
            <v>35169869824</v>
          </cell>
        </row>
        <row r="1087">
          <cell r="A1087">
            <v>1996</v>
          </cell>
          <cell r="C1087" t="str">
            <v>UT</v>
          </cell>
          <cell r="Y1087">
            <v>852121984</v>
          </cell>
          <cell r="Z1087">
            <v>0</v>
          </cell>
          <cell r="AD1087">
            <v>222187008</v>
          </cell>
        </row>
        <row r="1088">
          <cell r="A1088">
            <v>1996</v>
          </cell>
          <cell r="C1088" t="str">
            <v>VT</v>
          </cell>
          <cell r="Y1088">
            <v>337492992</v>
          </cell>
          <cell r="Z1088">
            <v>0</v>
          </cell>
          <cell r="AD1088">
            <v>191416000</v>
          </cell>
        </row>
        <row r="1089">
          <cell r="A1089">
            <v>1996</v>
          </cell>
          <cell r="C1089" t="str">
            <v>VA</v>
          </cell>
          <cell r="Y1089">
            <v>3400551936</v>
          </cell>
          <cell r="Z1089">
            <v>124618000</v>
          </cell>
          <cell r="AD1089">
            <v>1117475968</v>
          </cell>
        </row>
        <row r="1090">
          <cell r="A1090">
            <v>1996</v>
          </cell>
          <cell r="C1090" t="str">
            <v>WA</v>
          </cell>
          <cell r="Y1090">
            <v>2767609088</v>
          </cell>
          <cell r="Z1090">
            <v>372288992</v>
          </cell>
          <cell r="AD1090">
            <v>635988992</v>
          </cell>
        </row>
        <row r="1091">
          <cell r="A1091">
            <v>1996</v>
          </cell>
          <cell r="C1091" t="str">
            <v>WV</v>
          </cell>
          <cell r="Y1091">
            <v>1052539008</v>
          </cell>
          <cell r="Z1091">
            <v>125450000</v>
          </cell>
          <cell r="AD1091">
            <v>316263008</v>
          </cell>
        </row>
        <row r="1092">
          <cell r="A1092">
            <v>1996</v>
          </cell>
          <cell r="C1092" t="str">
            <v>WI</v>
          </cell>
          <cell r="Y1092">
            <v>2914619904</v>
          </cell>
          <cell r="Z1092">
            <v>0</v>
          </cell>
          <cell r="AD1092">
            <v>951996992</v>
          </cell>
        </row>
        <row r="1093">
          <cell r="A1093">
            <v>1996</v>
          </cell>
          <cell r="C1093" t="str">
            <v>WY</v>
          </cell>
          <cell r="Y1093">
            <v>501703008</v>
          </cell>
          <cell r="Z1093">
            <v>0</v>
          </cell>
          <cell r="AD1093">
            <v>95902000</v>
          </cell>
        </row>
        <row r="1094">
          <cell r="A1094">
            <v>1997</v>
          </cell>
          <cell r="C1094" t="str">
            <v>AL</v>
          </cell>
          <cell r="Y1094">
            <v>1630428032</v>
          </cell>
          <cell r="Z1094">
            <v>0</v>
          </cell>
          <cell r="AD1094">
            <v>619468992</v>
          </cell>
        </row>
        <row r="1095">
          <cell r="A1095">
            <v>1997</v>
          </cell>
          <cell r="C1095" t="str">
            <v>AK</v>
          </cell>
          <cell r="Y1095">
            <v>763388992</v>
          </cell>
          <cell r="Z1095">
            <v>227074000</v>
          </cell>
          <cell r="AD1095">
            <v>319579008</v>
          </cell>
        </row>
        <row r="1096">
          <cell r="A1096">
            <v>1997</v>
          </cell>
          <cell r="C1096" t="str">
            <v>AZ</v>
          </cell>
          <cell r="Y1096">
            <v>1788977024</v>
          </cell>
          <cell r="Z1096">
            <v>0</v>
          </cell>
          <cell r="AD1096">
            <v>599731968</v>
          </cell>
        </row>
        <row r="1097">
          <cell r="A1097">
            <v>1997</v>
          </cell>
          <cell r="C1097" t="str">
            <v>AR</v>
          </cell>
          <cell r="Y1097">
            <v>1344973056</v>
          </cell>
          <cell r="Z1097">
            <v>0</v>
          </cell>
          <cell r="AD1097">
            <v>421559008</v>
          </cell>
        </row>
        <row r="1098">
          <cell r="A1098">
            <v>1997</v>
          </cell>
          <cell r="C1098" t="str">
            <v>CA</v>
          </cell>
          <cell r="Y1098">
            <v>8932696064</v>
          </cell>
          <cell r="Z1098">
            <v>281881984</v>
          </cell>
          <cell r="AD1098">
            <v>3695688960</v>
          </cell>
        </row>
        <row r="1099">
          <cell r="A1099">
            <v>1997</v>
          </cell>
          <cell r="C1099" t="str">
            <v>CO</v>
          </cell>
          <cell r="Y1099">
            <v>2008205056</v>
          </cell>
          <cell r="Z1099">
            <v>0</v>
          </cell>
          <cell r="AD1099">
            <v>653150976</v>
          </cell>
        </row>
        <row r="1100">
          <cell r="A1100">
            <v>1997</v>
          </cell>
          <cell r="C1100" t="str">
            <v>CT</v>
          </cell>
          <cell r="Y1100">
            <v>1667795968</v>
          </cell>
          <cell r="Z1100">
            <v>4190000</v>
          </cell>
          <cell r="AD1100">
            <v>482982016</v>
          </cell>
        </row>
        <row r="1101">
          <cell r="A1101">
            <v>1997</v>
          </cell>
          <cell r="C1101" t="str">
            <v>DE</v>
          </cell>
          <cell r="Y1101">
            <v>575094976</v>
          </cell>
          <cell r="Z1101">
            <v>65052000</v>
          </cell>
          <cell r="AD1101">
            <v>159248000</v>
          </cell>
        </row>
        <row r="1102">
          <cell r="A1102">
            <v>1997</v>
          </cell>
          <cell r="C1102" t="str">
            <v>DC</v>
          </cell>
          <cell r="Y1102">
            <v>226080000</v>
          </cell>
          <cell r="Z1102">
            <v>0</v>
          </cell>
          <cell r="AD1102">
            <v>7295000</v>
          </cell>
        </row>
        <row r="1103">
          <cell r="A1103">
            <v>1997</v>
          </cell>
          <cell r="C1103" t="str">
            <v>FL</v>
          </cell>
          <cell r="Y1103">
            <v>6014154240</v>
          </cell>
          <cell r="Z1103">
            <v>1174491008</v>
          </cell>
          <cell r="AD1103">
            <v>1616349952</v>
          </cell>
        </row>
        <row r="1104">
          <cell r="A1104">
            <v>1997</v>
          </cell>
          <cell r="C1104" t="str">
            <v>GA</v>
          </cell>
          <cell r="Y1104">
            <v>3070013952</v>
          </cell>
          <cell r="Z1104">
            <v>27844000</v>
          </cell>
          <cell r="AD1104">
            <v>632254016</v>
          </cell>
        </row>
        <row r="1105">
          <cell r="A1105">
            <v>1997</v>
          </cell>
          <cell r="C1105" t="str">
            <v>HI</v>
          </cell>
          <cell r="Y1105">
            <v>670670016</v>
          </cell>
          <cell r="Z1105">
            <v>0</v>
          </cell>
          <cell r="AD1105">
            <v>111498000</v>
          </cell>
        </row>
        <row r="1106">
          <cell r="A1106">
            <v>1997</v>
          </cell>
          <cell r="C1106" t="str">
            <v>ID</v>
          </cell>
          <cell r="Y1106">
            <v>698835968</v>
          </cell>
          <cell r="Z1106">
            <v>0</v>
          </cell>
          <cell r="AD1106">
            <v>258624000</v>
          </cell>
        </row>
        <row r="1107">
          <cell r="A1107">
            <v>1997</v>
          </cell>
          <cell r="C1107" t="str">
            <v>IL</v>
          </cell>
          <cell r="Y1107">
            <v>5245228032</v>
          </cell>
          <cell r="Z1107">
            <v>803494016</v>
          </cell>
          <cell r="AD1107">
            <v>1665906048</v>
          </cell>
        </row>
        <row r="1108">
          <cell r="A1108">
            <v>1997</v>
          </cell>
          <cell r="C1108" t="str">
            <v>IN</v>
          </cell>
          <cell r="Y1108">
            <v>2319561984</v>
          </cell>
          <cell r="Z1108">
            <v>140572992</v>
          </cell>
          <cell r="AD1108">
            <v>726892992</v>
          </cell>
        </row>
        <row r="1109">
          <cell r="A1109">
            <v>1997</v>
          </cell>
          <cell r="C1109" t="str">
            <v>IA</v>
          </cell>
          <cell r="Y1109">
            <v>2156182016</v>
          </cell>
          <cell r="Z1109">
            <v>0</v>
          </cell>
          <cell r="AD1109">
            <v>615224000</v>
          </cell>
        </row>
        <row r="1110">
          <cell r="A1110">
            <v>1997</v>
          </cell>
          <cell r="C1110" t="str">
            <v>KS</v>
          </cell>
          <cell r="Y1110">
            <v>2096589056</v>
          </cell>
          <cell r="Z1110">
            <v>77616000</v>
          </cell>
          <cell r="AD1110">
            <v>516311008</v>
          </cell>
        </row>
        <row r="1111">
          <cell r="A1111">
            <v>1997</v>
          </cell>
          <cell r="C1111" t="str">
            <v>KY</v>
          </cell>
          <cell r="Y1111">
            <v>1818304000</v>
          </cell>
          <cell r="Z1111">
            <v>164227008</v>
          </cell>
          <cell r="AD1111">
            <v>479032000</v>
          </cell>
        </row>
        <row r="1112">
          <cell r="A1112">
            <v>1997</v>
          </cell>
          <cell r="C1112" t="str">
            <v>LA</v>
          </cell>
          <cell r="Y1112">
            <v>1731009024</v>
          </cell>
          <cell r="Z1112">
            <v>73697000</v>
          </cell>
          <cell r="AD1112">
            <v>608667008</v>
          </cell>
        </row>
        <row r="1113">
          <cell r="A1113">
            <v>1997</v>
          </cell>
          <cell r="C1113" t="str">
            <v>ME</v>
          </cell>
          <cell r="Y1113">
            <v>578761984</v>
          </cell>
          <cell r="Z1113">
            <v>130447000</v>
          </cell>
          <cell r="AD1113">
            <v>292871008</v>
          </cell>
        </row>
        <row r="1114">
          <cell r="A1114">
            <v>1997</v>
          </cell>
          <cell r="C1114" t="str">
            <v>MD</v>
          </cell>
          <cell r="Y1114">
            <v>1900974976</v>
          </cell>
          <cell r="Z1114">
            <v>301424000</v>
          </cell>
          <cell r="AD1114">
            <v>681320000</v>
          </cell>
        </row>
        <row r="1115">
          <cell r="A1115">
            <v>1997</v>
          </cell>
          <cell r="C1115" t="str">
            <v>MA</v>
          </cell>
          <cell r="Y1115">
            <v>3720151040</v>
          </cell>
          <cell r="Z1115">
            <v>680334016</v>
          </cell>
          <cell r="AD1115">
            <v>624998016</v>
          </cell>
        </row>
        <row r="1116">
          <cell r="A1116">
            <v>1997</v>
          </cell>
          <cell r="C1116" t="str">
            <v>MI</v>
          </cell>
          <cell r="Y1116">
            <v>3365192960</v>
          </cell>
          <cell r="Z1116">
            <v>35106000</v>
          </cell>
          <cell r="AD1116">
            <v>1523075968</v>
          </cell>
        </row>
        <row r="1117">
          <cell r="A1117">
            <v>1997</v>
          </cell>
          <cell r="C1117" t="str">
            <v>MN</v>
          </cell>
          <cell r="Y1117">
            <v>3217001984</v>
          </cell>
          <cell r="Z1117">
            <v>0</v>
          </cell>
          <cell r="AD1117">
            <v>802396992</v>
          </cell>
        </row>
        <row r="1118">
          <cell r="A1118">
            <v>1997</v>
          </cell>
          <cell r="C1118" t="str">
            <v>MS</v>
          </cell>
          <cell r="Y1118">
            <v>1475040000</v>
          </cell>
          <cell r="Z1118">
            <v>275000</v>
          </cell>
          <cell r="AD1118">
            <v>455212992</v>
          </cell>
        </row>
        <row r="1119">
          <cell r="A1119">
            <v>1997</v>
          </cell>
          <cell r="C1119" t="str">
            <v>MO</v>
          </cell>
          <cell r="Y1119">
            <v>2529455104</v>
          </cell>
          <cell r="Z1119">
            <v>0</v>
          </cell>
          <cell r="AD1119">
            <v>755174016</v>
          </cell>
        </row>
        <row r="1120">
          <cell r="A1120">
            <v>1997</v>
          </cell>
          <cell r="C1120" t="str">
            <v>MT</v>
          </cell>
          <cell r="Y1120">
            <v>646504000</v>
          </cell>
          <cell r="Z1120">
            <v>0</v>
          </cell>
          <cell r="AD1120">
            <v>172036992</v>
          </cell>
        </row>
        <row r="1121">
          <cell r="A1121">
            <v>1997</v>
          </cell>
          <cell r="C1121" t="str">
            <v>NE</v>
          </cell>
          <cell r="Y1121">
            <v>1186028032</v>
          </cell>
          <cell r="Z1121">
            <v>0</v>
          </cell>
          <cell r="AD1121">
            <v>288580992</v>
          </cell>
        </row>
        <row r="1122">
          <cell r="A1122">
            <v>1997</v>
          </cell>
          <cell r="C1122" t="str">
            <v>NV</v>
          </cell>
          <cell r="Y1122">
            <v>1142502016</v>
          </cell>
          <cell r="Z1122">
            <v>0</v>
          </cell>
          <cell r="AD1122">
            <v>247436000</v>
          </cell>
        </row>
        <row r="1123">
          <cell r="A1123">
            <v>1997</v>
          </cell>
          <cell r="C1123" t="str">
            <v>NH</v>
          </cell>
          <cell r="Y1123">
            <v>482207008</v>
          </cell>
          <cell r="Z1123">
            <v>118096000</v>
          </cell>
          <cell r="AD1123">
            <v>248838000</v>
          </cell>
        </row>
        <row r="1124">
          <cell r="A1124">
            <v>1997</v>
          </cell>
          <cell r="C1124" t="str">
            <v>NJ</v>
          </cell>
          <cell r="Y1124">
            <v>3303928064</v>
          </cell>
          <cell r="Z1124">
            <v>1101629952</v>
          </cell>
          <cell r="AD1124">
            <v>831868032</v>
          </cell>
        </row>
        <row r="1125">
          <cell r="A1125">
            <v>1997</v>
          </cell>
          <cell r="C1125" t="str">
            <v>NM</v>
          </cell>
          <cell r="Y1125">
            <v>1104320000</v>
          </cell>
          <cell r="Z1125">
            <v>0</v>
          </cell>
          <cell r="AD1125">
            <v>582988992</v>
          </cell>
        </row>
        <row r="1126">
          <cell r="A1126">
            <v>1997</v>
          </cell>
          <cell r="C1126" t="str">
            <v>NY</v>
          </cell>
          <cell r="Y1126">
            <v>8661891072</v>
          </cell>
          <cell r="Z1126">
            <v>2351130112</v>
          </cell>
          <cell r="AD1126">
            <v>2554996992</v>
          </cell>
        </row>
        <row r="1127">
          <cell r="A1127">
            <v>1997</v>
          </cell>
          <cell r="C1127" t="str">
            <v>NC</v>
          </cell>
          <cell r="Y1127">
            <v>3200045056</v>
          </cell>
          <cell r="Z1127">
            <v>6014000</v>
          </cell>
          <cell r="AD1127">
            <v>785905984</v>
          </cell>
        </row>
        <row r="1128">
          <cell r="A1128">
            <v>1997</v>
          </cell>
          <cell r="C1128" t="str">
            <v>ND</v>
          </cell>
          <cell r="Y1128">
            <v>405968000</v>
          </cell>
          <cell r="Z1128">
            <v>0</v>
          </cell>
          <cell r="AD1128">
            <v>174378000</v>
          </cell>
        </row>
        <row r="1129">
          <cell r="A1129">
            <v>1997</v>
          </cell>
          <cell r="C1129" t="str">
            <v>OH</v>
          </cell>
          <cell r="Y1129">
            <v>4334162944</v>
          </cell>
          <cell r="Z1129">
            <v>491060000</v>
          </cell>
          <cell r="AD1129">
            <v>1408558976</v>
          </cell>
        </row>
        <row r="1130">
          <cell r="A1130">
            <v>1997</v>
          </cell>
          <cell r="C1130" t="str">
            <v>OK</v>
          </cell>
          <cell r="Y1130">
            <v>1264418944</v>
          </cell>
          <cell r="Z1130">
            <v>225923008</v>
          </cell>
          <cell r="AD1130">
            <v>421356992</v>
          </cell>
        </row>
        <row r="1131">
          <cell r="A1131">
            <v>1997</v>
          </cell>
          <cell r="C1131" t="str">
            <v>OR</v>
          </cell>
          <cell r="Y1131">
            <v>1724257024</v>
          </cell>
          <cell r="Z1131">
            <v>0</v>
          </cell>
          <cell r="AD1131">
            <v>616478016</v>
          </cell>
        </row>
        <row r="1132">
          <cell r="A1132">
            <v>1997</v>
          </cell>
          <cell r="C1132" t="str">
            <v>PA</v>
          </cell>
          <cell r="Y1132">
            <v>3790821120</v>
          </cell>
          <cell r="Z1132">
            <v>796190976</v>
          </cell>
          <cell r="AD1132">
            <v>1744003968</v>
          </cell>
        </row>
        <row r="1133">
          <cell r="A1133">
            <v>1997</v>
          </cell>
          <cell r="C1133" t="str">
            <v>RI</v>
          </cell>
          <cell r="Y1133">
            <v>398683008</v>
          </cell>
          <cell r="Z1133">
            <v>13348000</v>
          </cell>
          <cell r="AD1133">
            <v>90391000</v>
          </cell>
        </row>
        <row r="1134">
          <cell r="A1134">
            <v>1997</v>
          </cell>
          <cell r="C1134" t="str">
            <v>SC</v>
          </cell>
          <cell r="Y1134">
            <v>1097767040</v>
          </cell>
          <cell r="Z1134">
            <v>0</v>
          </cell>
          <cell r="AD1134">
            <v>407678016</v>
          </cell>
        </row>
        <row r="1135">
          <cell r="A1135">
            <v>1997</v>
          </cell>
          <cell r="C1135" t="str">
            <v>SD</v>
          </cell>
          <cell r="Y1135">
            <v>598484992</v>
          </cell>
          <cell r="Z1135">
            <v>0</v>
          </cell>
          <cell r="AD1135">
            <v>196659008</v>
          </cell>
        </row>
        <row r="1136">
          <cell r="A1136">
            <v>1997</v>
          </cell>
          <cell r="C1136" t="str">
            <v>TN</v>
          </cell>
          <cell r="Y1136">
            <v>2488918016</v>
          </cell>
          <cell r="Z1136">
            <v>0</v>
          </cell>
          <cell r="AD1136">
            <v>567507968</v>
          </cell>
        </row>
        <row r="1137">
          <cell r="A1137">
            <v>1997</v>
          </cell>
          <cell r="C1137" t="str">
            <v>TX</v>
          </cell>
          <cell r="Y1137">
            <v>7150239232</v>
          </cell>
          <cell r="Z1137">
            <v>427400992</v>
          </cell>
          <cell r="AD1137">
            <v>2222923008</v>
          </cell>
        </row>
        <row r="1138">
          <cell r="A1138">
            <v>1997</v>
          </cell>
          <cell r="C1138" t="str">
            <v>US</v>
          </cell>
          <cell r="Y1138">
            <v>117769502720</v>
          </cell>
          <cell r="Z1138">
            <v>10380032000</v>
          </cell>
          <cell r="AD1138">
            <v>36574789632</v>
          </cell>
        </row>
        <row r="1139">
          <cell r="A1139">
            <v>1997</v>
          </cell>
          <cell r="C1139" t="str">
            <v>UT</v>
          </cell>
          <cell r="Y1139">
            <v>1345657984</v>
          </cell>
          <cell r="Z1139">
            <v>0</v>
          </cell>
          <cell r="AD1139">
            <v>226632992</v>
          </cell>
        </row>
        <row r="1140">
          <cell r="A1140">
            <v>1997</v>
          </cell>
          <cell r="C1140" t="str">
            <v>VT</v>
          </cell>
          <cell r="Y1140">
            <v>325809984</v>
          </cell>
          <cell r="Z1140">
            <v>0</v>
          </cell>
          <cell r="AD1140">
            <v>196524000</v>
          </cell>
        </row>
        <row r="1141">
          <cell r="A1141">
            <v>1997</v>
          </cell>
          <cell r="C1141" t="str">
            <v>VA</v>
          </cell>
          <cell r="Y1141">
            <v>3819884032</v>
          </cell>
          <cell r="Z1141">
            <v>117110000</v>
          </cell>
          <cell r="AD1141">
            <v>1152279040</v>
          </cell>
        </row>
        <row r="1142">
          <cell r="A1142">
            <v>1997</v>
          </cell>
          <cell r="C1142" t="str">
            <v>WA</v>
          </cell>
          <cell r="Y1142">
            <v>2803854080</v>
          </cell>
          <cell r="Z1142">
            <v>435753984</v>
          </cell>
          <cell r="AD1142">
            <v>691884032</v>
          </cell>
        </row>
        <row r="1143">
          <cell r="A1143">
            <v>1997</v>
          </cell>
          <cell r="C1143" t="str">
            <v>WV</v>
          </cell>
          <cell r="Y1143">
            <v>1212889984</v>
          </cell>
          <cell r="Z1143">
            <v>108649000</v>
          </cell>
          <cell r="AD1143">
            <v>340447008</v>
          </cell>
        </row>
        <row r="1144">
          <cell r="A1144">
            <v>1997</v>
          </cell>
          <cell r="C1144" t="str">
            <v>WI</v>
          </cell>
          <cell r="Y1144">
            <v>3190401024</v>
          </cell>
          <cell r="Z1144">
            <v>0</v>
          </cell>
          <cell r="AD1144">
            <v>978412992</v>
          </cell>
        </row>
        <row r="1145">
          <cell r="A1145">
            <v>1997</v>
          </cell>
          <cell r="C1145" t="str">
            <v>WY</v>
          </cell>
          <cell r="Y1145">
            <v>545096000</v>
          </cell>
          <cell r="Z1145">
            <v>0</v>
          </cell>
          <cell r="AD1145">
            <v>101511000</v>
          </cell>
        </row>
        <row r="1146">
          <cell r="A1146">
            <v>1998</v>
          </cell>
          <cell r="C1146" t="str">
            <v>AL</v>
          </cell>
          <cell r="Y1146">
            <v>1738429952</v>
          </cell>
          <cell r="Z1146">
            <v>0</v>
          </cell>
          <cell r="AD1146">
            <v>657561024</v>
          </cell>
        </row>
        <row r="1147">
          <cell r="A1147">
            <v>1998</v>
          </cell>
          <cell r="C1147" t="str">
            <v>AK</v>
          </cell>
          <cell r="Y1147">
            <v>704188032</v>
          </cell>
          <cell r="Z1147">
            <v>218188992</v>
          </cell>
          <cell r="AD1147">
            <v>314375008</v>
          </cell>
        </row>
        <row r="1148">
          <cell r="A1148">
            <v>1998</v>
          </cell>
          <cell r="C1148" t="str">
            <v>AZ</v>
          </cell>
          <cell r="Y1148">
            <v>1928348032</v>
          </cell>
          <cell r="Z1148">
            <v>0</v>
          </cell>
          <cell r="AD1148">
            <v>556856000</v>
          </cell>
        </row>
        <row r="1149">
          <cell r="A1149">
            <v>1998</v>
          </cell>
          <cell r="C1149" t="str">
            <v>AR</v>
          </cell>
          <cell r="Y1149">
            <v>1444599040</v>
          </cell>
          <cell r="Z1149">
            <v>0</v>
          </cell>
          <cell r="AD1149">
            <v>440017984</v>
          </cell>
        </row>
        <row r="1150">
          <cell r="A1150">
            <v>1998</v>
          </cell>
          <cell r="C1150" t="str">
            <v>CA</v>
          </cell>
          <cell r="Y1150">
            <v>8895100928</v>
          </cell>
          <cell r="Z1150">
            <v>345897984</v>
          </cell>
          <cell r="AD1150">
            <v>4137519104</v>
          </cell>
        </row>
        <row r="1151">
          <cell r="A1151">
            <v>1998</v>
          </cell>
          <cell r="C1151" t="str">
            <v>CO</v>
          </cell>
          <cell r="Y1151">
            <v>2282086912</v>
          </cell>
          <cell r="Z1151">
            <v>0</v>
          </cell>
          <cell r="AD1151">
            <v>680342976</v>
          </cell>
        </row>
        <row r="1152">
          <cell r="A1152">
            <v>1998</v>
          </cell>
          <cell r="C1152" t="str">
            <v>CT</v>
          </cell>
          <cell r="Y1152">
            <v>1509377024</v>
          </cell>
          <cell r="Z1152">
            <v>4015000</v>
          </cell>
          <cell r="AD1152">
            <v>476324000</v>
          </cell>
        </row>
        <row r="1153">
          <cell r="A1153">
            <v>1998</v>
          </cell>
          <cell r="C1153" t="str">
            <v>DE</v>
          </cell>
          <cell r="Y1153">
            <v>608195008</v>
          </cell>
          <cell r="Z1153">
            <v>67303000</v>
          </cell>
          <cell r="AD1153">
            <v>169752992</v>
          </cell>
        </row>
        <row r="1154">
          <cell r="A1154">
            <v>1998</v>
          </cell>
          <cell r="C1154" t="str">
            <v>DC</v>
          </cell>
          <cell r="Y1154">
            <v>282431008</v>
          </cell>
          <cell r="Z1154">
            <v>0</v>
          </cell>
          <cell r="AD1154">
            <v>6268000</v>
          </cell>
        </row>
        <row r="1155">
          <cell r="A1155">
            <v>1998</v>
          </cell>
          <cell r="C1155" t="str">
            <v>FL</v>
          </cell>
          <cell r="Y1155">
            <v>6242684928</v>
          </cell>
          <cell r="Z1155">
            <v>1231118976</v>
          </cell>
          <cell r="AD1155">
            <v>1654173952</v>
          </cell>
        </row>
        <row r="1156">
          <cell r="A1156">
            <v>1998</v>
          </cell>
          <cell r="C1156" t="str">
            <v>GA</v>
          </cell>
          <cell r="Y1156">
            <v>3416643072</v>
          </cell>
          <cell r="Z1156">
            <v>30058000</v>
          </cell>
          <cell r="AD1156">
            <v>568707008</v>
          </cell>
        </row>
        <row r="1157">
          <cell r="A1157">
            <v>1998</v>
          </cell>
          <cell r="C1157" t="str">
            <v>HI</v>
          </cell>
          <cell r="Y1157">
            <v>538131968</v>
          </cell>
          <cell r="Z1157">
            <v>0</v>
          </cell>
          <cell r="AD1157">
            <v>108007000</v>
          </cell>
        </row>
        <row r="1158">
          <cell r="A1158">
            <v>1998</v>
          </cell>
          <cell r="C1158" t="str">
            <v>ID</v>
          </cell>
          <cell r="Y1158">
            <v>699425984</v>
          </cell>
          <cell r="Z1158">
            <v>0</v>
          </cell>
          <cell r="AD1158">
            <v>262463008</v>
          </cell>
        </row>
        <row r="1159">
          <cell r="A1159">
            <v>1998</v>
          </cell>
          <cell r="C1159" t="str">
            <v>IL</v>
          </cell>
          <cell r="Y1159">
            <v>5083398144</v>
          </cell>
          <cell r="Z1159">
            <v>738067968</v>
          </cell>
          <cell r="AD1159">
            <v>1655464960</v>
          </cell>
        </row>
        <row r="1160">
          <cell r="A1160">
            <v>1998</v>
          </cell>
          <cell r="C1160" t="str">
            <v>IN</v>
          </cell>
          <cell r="Y1160">
            <v>2428318976</v>
          </cell>
          <cell r="Z1160">
            <v>159200992</v>
          </cell>
          <cell r="AD1160">
            <v>762425984</v>
          </cell>
        </row>
        <row r="1161">
          <cell r="A1161">
            <v>1998</v>
          </cell>
          <cell r="C1161" t="str">
            <v>IA</v>
          </cell>
          <cell r="Y1161">
            <v>2175077888</v>
          </cell>
          <cell r="Z1161">
            <v>0</v>
          </cell>
          <cell r="AD1161">
            <v>636502976</v>
          </cell>
        </row>
        <row r="1162">
          <cell r="A1162">
            <v>1998</v>
          </cell>
          <cell r="C1162" t="str">
            <v>KS</v>
          </cell>
          <cell r="Y1162">
            <v>1921164032</v>
          </cell>
          <cell r="Z1162">
            <v>116007000</v>
          </cell>
          <cell r="AD1162">
            <v>518112000</v>
          </cell>
        </row>
        <row r="1163">
          <cell r="A1163">
            <v>1998</v>
          </cell>
          <cell r="C1163" t="str">
            <v>KY</v>
          </cell>
          <cell r="Y1163">
            <v>1895884032</v>
          </cell>
          <cell r="Z1163">
            <v>151859008</v>
          </cell>
          <cell r="AD1163">
            <v>589721024</v>
          </cell>
        </row>
        <row r="1164">
          <cell r="A1164">
            <v>1998</v>
          </cell>
          <cell r="C1164" t="str">
            <v>LA</v>
          </cell>
          <cell r="Y1164">
            <v>2095891968</v>
          </cell>
          <cell r="Z1164">
            <v>70607000</v>
          </cell>
          <cell r="AD1164">
            <v>612825024</v>
          </cell>
        </row>
        <row r="1165">
          <cell r="A1165">
            <v>1998</v>
          </cell>
          <cell r="C1165" t="str">
            <v>ME</v>
          </cell>
          <cell r="Y1165">
            <v>568360000</v>
          </cell>
          <cell r="Z1165">
            <v>72819000</v>
          </cell>
          <cell r="AD1165">
            <v>316454016</v>
          </cell>
        </row>
        <row r="1166">
          <cell r="A1166">
            <v>1998</v>
          </cell>
          <cell r="C1166" t="str">
            <v>MD</v>
          </cell>
          <cell r="Y1166">
            <v>1891368960</v>
          </cell>
          <cell r="Z1166">
            <v>290627008</v>
          </cell>
          <cell r="AD1166">
            <v>643649024</v>
          </cell>
        </row>
        <row r="1167">
          <cell r="A1167">
            <v>1998</v>
          </cell>
          <cell r="C1167" t="str">
            <v>MA</v>
          </cell>
          <cell r="Y1167">
            <v>4388775936</v>
          </cell>
          <cell r="Z1167">
            <v>539510016</v>
          </cell>
          <cell r="AD1167">
            <v>649219968</v>
          </cell>
        </row>
        <row r="1168">
          <cell r="A1168">
            <v>1998</v>
          </cell>
          <cell r="C1168" t="str">
            <v>MI</v>
          </cell>
          <cell r="Y1168">
            <v>3917022976</v>
          </cell>
          <cell r="Z1168">
            <v>36744000</v>
          </cell>
          <cell r="AD1168">
            <v>1662593024</v>
          </cell>
        </row>
        <row r="1169">
          <cell r="A1169">
            <v>1998</v>
          </cell>
          <cell r="C1169" t="str">
            <v>MN</v>
          </cell>
          <cell r="Y1169">
            <v>3435759104</v>
          </cell>
          <cell r="Z1169">
            <v>0</v>
          </cell>
          <cell r="AD1169">
            <v>947235968</v>
          </cell>
        </row>
        <row r="1170">
          <cell r="A1170">
            <v>1998</v>
          </cell>
          <cell r="C1170" t="str">
            <v>MS</v>
          </cell>
          <cell r="Y1170">
            <v>1758749952</v>
          </cell>
          <cell r="Z1170">
            <v>300000</v>
          </cell>
          <cell r="AD1170">
            <v>507300000</v>
          </cell>
        </row>
        <row r="1171">
          <cell r="A1171">
            <v>1998</v>
          </cell>
          <cell r="C1171" t="str">
            <v>MO</v>
          </cell>
          <cell r="Y1171">
            <v>2586522112</v>
          </cell>
          <cell r="Z1171">
            <v>0</v>
          </cell>
          <cell r="AD1171">
            <v>835667008</v>
          </cell>
        </row>
        <row r="1172">
          <cell r="A1172">
            <v>1998</v>
          </cell>
          <cell r="C1172" t="str">
            <v>MT</v>
          </cell>
          <cell r="Y1172">
            <v>662745984</v>
          </cell>
          <cell r="Z1172">
            <v>0</v>
          </cell>
          <cell r="AD1172">
            <v>173948992</v>
          </cell>
        </row>
        <row r="1173">
          <cell r="A1173">
            <v>1998</v>
          </cell>
          <cell r="C1173" t="str">
            <v>NE</v>
          </cell>
          <cell r="Y1173">
            <v>1090289024</v>
          </cell>
          <cell r="Z1173">
            <v>0</v>
          </cell>
          <cell r="AD1173">
            <v>292681984</v>
          </cell>
        </row>
        <row r="1174">
          <cell r="A1174">
            <v>1998</v>
          </cell>
          <cell r="C1174" t="str">
            <v>NV</v>
          </cell>
          <cell r="Y1174">
            <v>1314907008</v>
          </cell>
          <cell r="Z1174">
            <v>0</v>
          </cell>
          <cell r="AD1174">
            <v>318715008</v>
          </cell>
        </row>
        <row r="1175">
          <cell r="A1175">
            <v>1998</v>
          </cell>
          <cell r="C1175" t="str">
            <v>NH</v>
          </cell>
          <cell r="Y1175">
            <v>507753984</v>
          </cell>
          <cell r="Z1175">
            <v>124556000</v>
          </cell>
          <cell r="AD1175">
            <v>254166000</v>
          </cell>
        </row>
        <row r="1176">
          <cell r="A1176">
            <v>1998</v>
          </cell>
          <cell r="C1176" t="str">
            <v>NJ</v>
          </cell>
          <cell r="Y1176">
            <v>3691454976</v>
          </cell>
          <cell r="Z1176">
            <v>1057321024</v>
          </cell>
          <cell r="AD1176">
            <v>916443008</v>
          </cell>
        </row>
        <row r="1177">
          <cell r="A1177">
            <v>1998</v>
          </cell>
          <cell r="C1177" t="str">
            <v>NM</v>
          </cell>
          <cell r="Y1177">
            <v>1362748032</v>
          </cell>
          <cell r="Z1177">
            <v>0</v>
          </cell>
          <cell r="AD1177">
            <v>748697984</v>
          </cell>
        </row>
        <row r="1178">
          <cell r="A1178">
            <v>1998</v>
          </cell>
          <cell r="C1178" t="str">
            <v>NY</v>
          </cell>
          <cell r="Y1178">
            <v>9021253632</v>
          </cell>
          <cell r="Z1178">
            <v>2381627904</v>
          </cell>
          <cell r="AD1178">
            <v>2659959040</v>
          </cell>
        </row>
        <row r="1179">
          <cell r="A1179">
            <v>1998</v>
          </cell>
          <cell r="C1179" t="str">
            <v>NC</v>
          </cell>
          <cell r="Y1179">
            <v>3409551872</v>
          </cell>
          <cell r="Z1179">
            <v>21965000</v>
          </cell>
          <cell r="AD1179">
            <v>901910016</v>
          </cell>
        </row>
        <row r="1180">
          <cell r="A1180">
            <v>1998</v>
          </cell>
          <cell r="C1180" t="str">
            <v>ND</v>
          </cell>
          <cell r="Y1180">
            <v>628316992</v>
          </cell>
          <cell r="Z1180">
            <v>0</v>
          </cell>
          <cell r="AD1180">
            <v>189352992</v>
          </cell>
        </row>
        <row r="1181">
          <cell r="A1181">
            <v>1998</v>
          </cell>
          <cell r="C1181" t="str">
            <v>OH</v>
          </cell>
          <cell r="Y1181">
            <v>4595259904</v>
          </cell>
          <cell r="Z1181">
            <v>595700992</v>
          </cell>
          <cell r="AD1181">
            <v>1409105024</v>
          </cell>
        </row>
        <row r="1182">
          <cell r="A1182">
            <v>1998</v>
          </cell>
          <cell r="C1182" t="str">
            <v>OK</v>
          </cell>
          <cell r="Y1182">
            <v>1349677952</v>
          </cell>
          <cell r="Z1182">
            <v>219863008</v>
          </cell>
          <cell r="AD1182">
            <v>448940992</v>
          </cell>
        </row>
        <row r="1183">
          <cell r="A1183">
            <v>1998</v>
          </cell>
          <cell r="C1183" t="str">
            <v>OR</v>
          </cell>
          <cell r="Y1183">
            <v>1791383040</v>
          </cell>
          <cell r="Z1183">
            <v>0</v>
          </cell>
          <cell r="AD1183">
            <v>671540992</v>
          </cell>
        </row>
        <row r="1184">
          <cell r="A1184">
            <v>1998</v>
          </cell>
          <cell r="C1184" t="str">
            <v>PA</v>
          </cell>
          <cell r="Y1184">
            <v>4737191936</v>
          </cell>
          <cell r="Z1184">
            <v>792454976</v>
          </cell>
          <cell r="AD1184">
            <v>1892189056</v>
          </cell>
        </row>
        <row r="1185">
          <cell r="A1185">
            <v>1998</v>
          </cell>
          <cell r="C1185" t="str">
            <v>RI</v>
          </cell>
          <cell r="Y1185">
            <v>375579008</v>
          </cell>
          <cell r="Z1185">
            <v>15733000</v>
          </cell>
          <cell r="AD1185">
            <v>84715000</v>
          </cell>
        </row>
        <row r="1186">
          <cell r="A1186">
            <v>1998</v>
          </cell>
          <cell r="C1186" t="str">
            <v>SC</v>
          </cell>
          <cell r="Y1186">
            <v>1141368064</v>
          </cell>
          <cell r="Z1186">
            <v>0</v>
          </cell>
          <cell r="AD1186">
            <v>436292992</v>
          </cell>
        </row>
        <row r="1187">
          <cell r="A1187">
            <v>1998</v>
          </cell>
          <cell r="C1187" t="str">
            <v>SD</v>
          </cell>
          <cell r="Y1187">
            <v>750745984</v>
          </cell>
          <cell r="Z1187">
            <v>0</v>
          </cell>
          <cell r="AD1187">
            <v>230439008</v>
          </cell>
        </row>
        <row r="1188">
          <cell r="A1188">
            <v>1998</v>
          </cell>
          <cell r="C1188" t="str">
            <v>TN</v>
          </cell>
          <cell r="Y1188">
            <v>2640050944</v>
          </cell>
          <cell r="Z1188">
            <v>0</v>
          </cell>
          <cell r="AD1188">
            <v>585116992</v>
          </cell>
        </row>
        <row r="1189">
          <cell r="A1189">
            <v>1998</v>
          </cell>
          <cell r="C1189" t="str">
            <v>TX</v>
          </cell>
          <cell r="Y1189">
            <v>7875187200</v>
          </cell>
          <cell r="Z1189">
            <v>368860000</v>
          </cell>
          <cell r="AD1189">
            <v>2282245888</v>
          </cell>
        </row>
        <row r="1190">
          <cell r="A1190">
            <v>1998</v>
          </cell>
          <cell r="C1190" t="str">
            <v>US</v>
          </cell>
          <cell r="Y1190">
            <v>125992099840</v>
          </cell>
          <cell r="Z1190">
            <v>10288573440</v>
          </cell>
          <cell r="AD1190">
            <v>38667378688</v>
          </cell>
        </row>
        <row r="1191">
          <cell r="A1191">
            <v>1998</v>
          </cell>
          <cell r="C1191" t="str">
            <v>UT</v>
          </cell>
          <cell r="Y1191">
            <v>2039289984</v>
          </cell>
          <cell r="Z1191">
            <v>4000000</v>
          </cell>
          <cell r="AD1191">
            <v>251208992</v>
          </cell>
        </row>
        <row r="1192">
          <cell r="A1192">
            <v>1998</v>
          </cell>
          <cell r="C1192" t="str">
            <v>VT</v>
          </cell>
          <cell r="Y1192">
            <v>377966016</v>
          </cell>
          <cell r="Z1192">
            <v>0</v>
          </cell>
          <cell r="AD1192">
            <v>212531008</v>
          </cell>
        </row>
        <row r="1193">
          <cell r="A1193">
            <v>1998</v>
          </cell>
          <cell r="C1193" t="str">
            <v>VA</v>
          </cell>
          <cell r="Y1193">
            <v>3986016000</v>
          </cell>
          <cell r="Z1193">
            <v>118811000</v>
          </cell>
          <cell r="AD1193">
            <v>1138258944</v>
          </cell>
        </row>
        <row r="1194">
          <cell r="A1194">
            <v>1998</v>
          </cell>
          <cell r="C1194" t="str">
            <v>WA</v>
          </cell>
          <cell r="Y1194">
            <v>2932371968</v>
          </cell>
          <cell r="Z1194">
            <v>395497984</v>
          </cell>
          <cell r="AD1194">
            <v>692009984</v>
          </cell>
        </row>
        <row r="1195">
          <cell r="A1195">
            <v>1998</v>
          </cell>
          <cell r="C1195" t="str">
            <v>WV</v>
          </cell>
          <cell r="Y1195">
            <v>1230275968</v>
          </cell>
          <cell r="Z1195">
            <v>119858000</v>
          </cell>
          <cell r="AD1195">
            <v>363212992</v>
          </cell>
        </row>
        <row r="1196">
          <cell r="A1196">
            <v>1998</v>
          </cell>
          <cell r="C1196" t="str">
            <v>WI</v>
          </cell>
          <cell r="Y1196">
            <v>3444732928</v>
          </cell>
          <cell r="Z1196">
            <v>0</v>
          </cell>
          <cell r="AD1196">
            <v>1037923968</v>
          </cell>
        </row>
        <row r="1197">
          <cell r="A1197">
            <v>1998</v>
          </cell>
          <cell r="C1197" t="str">
            <v>WY</v>
          </cell>
          <cell r="Y1197">
            <v>600041984</v>
          </cell>
          <cell r="Z1197">
            <v>0</v>
          </cell>
          <cell r="AD1197">
            <v>106232000</v>
          </cell>
        </row>
        <row r="1198">
          <cell r="A1198">
            <v>1999</v>
          </cell>
          <cell r="C1198" t="str">
            <v>AL</v>
          </cell>
          <cell r="Y1198">
            <v>1790108032</v>
          </cell>
          <cell r="Z1198">
            <v>0</v>
          </cell>
          <cell r="AD1198">
            <v>640102016</v>
          </cell>
        </row>
        <row r="1199">
          <cell r="A1199">
            <v>1999</v>
          </cell>
          <cell r="C1199" t="str">
            <v>AK</v>
          </cell>
          <cell r="Y1199">
            <v>975436032</v>
          </cell>
          <cell r="Z1199">
            <v>154011008</v>
          </cell>
          <cell r="AD1199">
            <v>318920992</v>
          </cell>
        </row>
        <row r="1200">
          <cell r="A1200">
            <v>1999</v>
          </cell>
          <cell r="C1200" t="str">
            <v>AZ</v>
          </cell>
          <cell r="Y1200">
            <v>2666129920</v>
          </cell>
          <cell r="Z1200">
            <v>0</v>
          </cell>
          <cell r="AD1200">
            <v>646630976</v>
          </cell>
        </row>
        <row r="1201">
          <cell r="A1201">
            <v>1999</v>
          </cell>
          <cell r="C1201" t="str">
            <v>AR</v>
          </cell>
          <cell r="Y1201">
            <v>1262717056</v>
          </cell>
          <cell r="Z1201">
            <v>0</v>
          </cell>
          <cell r="AD1201">
            <v>454606016</v>
          </cell>
        </row>
        <row r="1202">
          <cell r="A1202">
            <v>1999</v>
          </cell>
          <cell r="C1202" t="str">
            <v>CA</v>
          </cell>
          <cell r="Y1202">
            <v>9565559808</v>
          </cell>
          <cell r="Z1202">
            <v>1084128000</v>
          </cell>
          <cell r="AD1202">
            <v>4468786176</v>
          </cell>
        </row>
        <row r="1203">
          <cell r="A1203">
            <v>1999</v>
          </cell>
          <cell r="C1203" t="str">
            <v>CO</v>
          </cell>
          <cell r="Y1203">
            <v>2648973056</v>
          </cell>
          <cell r="Z1203">
            <v>0</v>
          </cell>
          <cell r="AD1203">
            <v>704897024</v>
          </cell>
        </row>
        <row r="1204">
          <cell r="A1204">
            <v>1999</v>
          </cell>
          <cell r="C1204" t="str">
            <v>CT</v>
          </cell>
          <cell r="Y1204">
            <v>1616417024</v>
          </cell>
          <cell r="Z1204">
            <v>4106000</v>
          </cell>
          <cell r="AD1204">
            <v>518632000</v>
          </cell>
        </row>
        <row r="1205">
          <cell r="A1205">
            <v>1999</v>
          </cell>
          <cell r="C1205" t="str">
            <v>DE</v>
          </cell>
          <cell r="Y1205">
            <v>682547968</v>
          </cell>
          <cell r="Z1205">
            <v>74221000</v>
          </cell>
          <cell r="AD1205">
            <v>194279008</v>
          </cell>
        </row>
        <row r="1206">
          <cell r="A1206">
            <v>1999</v>
          </cell>
          <cell r="C1206" t="str">
            <v>DC</v>
          </cell>
          <cell r="Y1206">
            <v>187120992</v>
          </cell>
          <cell r="Z1206">
            <v>0</v>
          </cell>
          <cell r="AD1206">
            <v>14549000</v>
          </cell>
        </row>
        <row r="1207">
          <cell r="A1207">
            <v>1999</v>
          </cell>
          <cell r="C1207" t="str">
            <v>FL</v>
          </cell>
          <cell r="Y1207">
            <v>6546990080</v>
          </cell>
          <cell r="Z1207">
            <v>1592151040</v>
          </cell>
          <cell r="AD1207">
            <v>1753547008</v>
          </cell>
        </row>
        <row r="1208">
          <cell r="A1208">
            <v>1999</v>
          </cell>
          <cell r="C1208" t="str">
            <v>GA</v>
          </cell>
          <cell r="Y1208">
            <v>4023194880</v>
          </cell>
          <cell r="Z1208">
            <v>30759000</v>
          </cell>
          <cell r="AD1208">
            <v>608460032</v>
          </cell>
        </row>
        <row r="1209">
          <cell r="A1209">
            <v>1999</v>
          </cell>
          <cell r="C1209" t="str">
            <v>HI</v>
          </cell>
          <cell r="Y1209">
            <v>636867968</v>
          </cell>
          <cell r="Z1209">
            <v>0</v>
          </cell>
          <cell r="AD1209">
            <v>153094000</v>
          </cell>
        </row>
        <row r="1210">
          <cell r="A1210">
            <v>1999</v>
          </cell>
          <cell r="C1210" t="str">
            <v>ID</v>
          </cell>
          <cell r="Y1210">
            <v>719852032</v>
          </cell>
          <cell r="Z1210">
            <v>0</v>
          </cell>
          <cell r="AD1210">
            <v>280409984</v>
          </cell>
        </row>
        <row r="1211">
          <cell r="A1211">
            <v>1999</v>
          </cell>
          <cell r="C1211" t="str">
            <v>IL</v>
          </cell>
          <cell r="Y1211">
            <v>5109450752</v>
          </cell>
          <cell r="Z1211">
            <v>962638016</v>
          </cell>
          <cell r="AD1211">
            <v>1678228992</v>
          </cell>
        </row>
        <row r="1212">
          <cell r="A1212">
            <v>1999</v>
          </cell>
          <cell r="C1212" t="str">
            <v>IN</v>
          </cell>
          <cell r="Y1212">
            <v>2652857088</v>
          </cell>
          <cell r="Z1212">
            <v>149091008</v>
          </cell>
          <cell r="AD1212">
            <v>796352000</v>
          </cell>
        </row>
        <row r="1213">
          <cell r="A1213">
            <v>1999</v>
          </cell>
          <cell r="C1213" t="str">
            <v>IA</v>
          </cell>
          <cell r="Y1213">
            <v>2438289920</v>
          </cell>
          <cell r="Z1213">
            <v>0</v>
          </cell>
          <cell r="AD1213">
            <v>682081984</v>
          </cell>
        </row>
        <row r="1214">
          <cell r="A1214">
            <v>1999</v>
          </cell>
          <cell r="C1214" t="str">
            <v>KS</v>
          </cell>
          <cell r="Y1214">
            <v>1940598016</v>
          </cell>
          <cell r="Z1214">
            <v>126499000</v>
          </cell>
          <cell r="AD1214">
            <v>547542016</v>
          </cell>
        </row>
        <row r="1215">
          <cell r="A1215">
            <v>1999</v>
          </cell>
          <cell r="C1215" t="str">
            <v>KY</v>
          </cell>
          <cell r="Y1215">
            <v>2334523904</v>
          </cell>
          <cell r="Z1215">
            <v>150128992</v>
          </cell>
          <cell r="AD1215">
            <v>604318976</v>
          </cell>
        </row>
        <row r="1216">
          <cell r="A1216">
            <v>1999</v>
          </cell>
          <cell r="C1216" t="str">
            <v>LA</v>
          </cell>
          <cell r="Y1216">
            <v>2346671104</v>
          </cell>
          <cell r="Z1216">
            <v>81895000</v>
          </cell>
          <cell r="AD1216">
            <v>629440000</v>
          </cell>
        </row>
        <row r="1217">
          <cell r="A1217">
            <v>1999</v>
          </cell>
          <cell r="C1217" t="str">
            <v>ME</v>
          </cell>
          <cell r="Y1217">
            <v>622273024</v>
          </cell>
          <cell r="Z1217">
            <v>100513000</v>
          </cell>
          <cell r="AD1217">
            <v>316300992</v>
          </cell>
        </row>
        <row r="1218">
          <cell r="A1218">
            <v>1999</v>
          </cell>
          <cell r="C1218" t="str">
            <v>MD</v>
          </cell>
          <cell r="Y1218">
            <v>1962608000</v>
          </cell>
          <cell r="Z1218">
            <v>329275008</v>
          </cell>
          <cell r="AD1218">
            <v>706217024</v>
          </cell>
        </row>
        <row r="1219">
          <cell r="A1219">
            <v>1999</v>
          </cell>
          <cell r="C1219" t="str">
            <v>MA</v>
          </cell>
          <cell r="Y1219">
            <v>4255036928</v>
          </cell>
          <cell r="Z1219">
            <v>520537984</v>
          </cell>
          <cell r="AD1219">
            <v>657500032</v>
          </cell>
        </row>
        <row r="1220">
          <cell r="A1220">
            <v>1999</v>
          </cell>
          <cell r="C1220" t="str">
            <v>MI</v>
          </cell>
          <cell r="Y1220">
            <v>4289424896</v>
          </cell>
          <cell r="Z1220">
            <v>38765000</v>
          </cell>
          <cell r="AD1220">
            <v>1718550016</v>
          </cell>
        </row>
        <row r="1221">
          <cell r="A1221">
            <v>1999</v>
          </cell>
          <cell r="C1221" t="str">
            <v>MN</v>
          </cell>
          <cell r="Y1221">
            <v>3365797888</v>
          </cell>
          <cell r="Z1221">
            <v>0</v>
          </cell>
          <cell r="AD1221">
            <v>967627008</v>
          </cell>
        </row>
        <row r="1222">
          <cell r="A1222">
            <v>1999</v>
          </cell>
          <cell r="C1222" t="str">
            <v>MS</v>
          </cell>
          <cell r="Y1222">
            <v>1678989056</v>
          </cell>
          <cell r="Z1222">
            <v>0</v>
          </cell>
          <cell r="AD1222">
            <v>548910016</v>
          </cell>
        </row>
        <row r="1223">
          <cell r="A1223">
            <v>1999</v>
          </cell>
          <cell r="C1223" t="str">
            <v>MO</v>
          </cell>
          <cell r="Y1223">
            <v>2808434944</v>
          </cell>
          <cell r="Z1223">
            <v>0</v>
          </cell>
          <cell r="AD1223">
            <v>884681024</v>
          </cell>
        </row>
        <row r="1224">
          <cell r="A1224">
            <v>1999</v>
          </cell>
          <cell r="C1224" t="str">
            <v>MT</v>
          </cell>
          <cell r="Y1224">
            <v>768403008</v>
          </cell>
          <cell r="Z1224">
            <v>0</v>
          </cell>
          <cell r="AD1224">
            <v>177959008</v>
          </cell>
        </row>
        <row r="1225">
          <cell r="A1225">
            <v>1999</v>
          </cell>
          <cell r="C1225" t="str">
            <v>NE</v>
          </cell>
          <cell r="Y1225">
            <v>1234416000</v>
          </cell>
          <cell r="Z1225">
            <v>0</v>
          </cell>
          <cell r="AD1225">
            <v>298494016</v>
          </cell>
        </row>
        <row r="1226">
          <cell r="A1226">
            <v>1999</v>
          </cell>
          <cell r="C1226" t="str">
            <v>NV</v>
          </cell>
          <cell r="Y1226">
            <v>1571632000</v>
          </cell>
          <cell r="Z1226">
            <v>0</v>
          </cell>
          <cell r="AD1226">
            <v>318335008</v>
          </cell>
        </row>
        <row r="1227">
          <cell r="A1227">
            <v>1999</v>
          </cell>
          <cell r="C1227" t="str">
            <v>NH</v>
          </cell>
          <cell r="Y1227">
            <v>522196992</v>
          </cell>
          <cell r="Z1227">
            <v>138804992</v>
          </cell>
          <cell r="AD1227">
            <v>267971008</v>
          </cell>
        </row>
        <row r="1228">
          <cell r="A1228">
            <v>1999</v>
          </cell>
          <cell r="C1228" t="str">
            <v>NJ</v>
          </cell>
          <cell r="Y1228">
            <v>3099398912</v>
          </cell>
          <cell r="Z1228">
            <v>1122888960</v>
          </cell>
          <cell r="AD1228">
            <v>939905984</v>
          </cell>
        </row>
        <row r="1229">
          <cell r="A1229">
            <v>1999</v>
          </cell>
          <cell r="C1229" t="str">
            <v>NM</v>
          </cell>
          <cell r="Y1229">
            <v>1452801024</v>
          </cell>
          <cell r="Z1229">
            <v>0</v>
          </cell>
          <cell r="AD1229">
            <v>798665984</v>
          </cell>
        </row>
        <row r="1230">
          <cell r="A1230">
            <v>1999</v>
          </cell>
          <cell r="C1230" t="str">
            <v>NY</v>
          </cell>
          <cell r="Y1230">
            <v>9612743680</v>
          </cell>
          <cell r="Z1230">
            <v>2591771904</v>
          </cell>
          <cell r="AD1230">
            <v>2579395072</v>
          </cell>
        </row>
        <row r="1231">
          <cell r="A1231">
            <v>1999</v>
          </cell>
          <cell r="C1231" t="str">
            <v>NC</v>
          </cell>
          <cell r="Y1231">
            <v>3755469056</v>
          </cell>
          <cell r="Z1231">
            <v>24163000</v>
          </cell>
          <cell r="AD1231">
            <v>955881984</v>
          </cell>
        </row>
        <row r="1232">
          <cell r="A1232">
            <v>1999</v>
          </cell>
          <cell r="C1232" t="str">
            <v>ND</v>
          </cell>
          <cell r="Y1232">
            <v>587128000</v>
          </cell>
          <cell r="Z1232">
            <v>0</v>
          </cell>
          <cell r="AD1232">
            <v>233471008</v>
          </cell>
        </row>
        <row r="1233">
          <cell r="A1233">
            <v>1999</v>
          </cell>
          <cell r="C1233" t="str">
            <v>OH</v>
          </cell>
          <cell r="Y1233">
            <v>4991282176</v>
          </cell>
          <cell r="Z1233">
            <v>638812992</v>
          </cell>
          <cell r="AD1233">
            <v>1459250048</v>
          </cell>
        </row>
        <row r="1234">
          <cell r="A1234">
            <v>1999</v>
          </cell>
          <cell r="C1234" t="str">
            <v>OK</v>
          </cell>
          <cell r="Y1234">
            <v>1478849024</v>
          </cell>
          <cell r="Z1234">
            <v>270408992</v>
          </cell>
          <cell r="AD1234">
            <v>463304000</v>
          </cell>
        </row>
        <row r="1235">
          <cell r="A1235">
            <v>1999</v>
          </cell>
          <cell r="C1235" t="str">
            <v>OR</v>
          </cell>
          <cell r="Y1235">
            <v>1783321984</v>
          </cell>
          <cell r="Z1235">
            <v>0</v>
          </cell>
          <cell r="AD1235">
            <v>679876992</v>
          </cell>
        </row>
        <row r="1236">
          <cell r="A1236">
            <v>1999</v>
          </cell>
          <cell r="C1236" t="str">
            <v>PA</v>
          </cell>
          <cell r="Y1236">
            <v>4738650112</v>
          </cell>
          <cell r="Z1236">
            <v>1094365952</v>
          </cell>
          <cell r="AD1236">
            <v>1956423040</v>
          </cell>
        </row>
        <row r="1237">
          <cell r="A1237">
            <v>1999</v>
          </cell>
          <cell r="C1237" t="str">
            <v>RI</v>
          </cell>
          <cell r="Y1237">
            <v>454100000</v>
          </cell>
          <cell r="Z1237">
            <v>15045000</v>
          </cell>
          <cell r="AD1237">
            <v>113926000</v>
          </cell>
        </row>
        <row r="1238">
          <cell r="A1238">
            <v>1999</v>
          </cell>
          <cell r="C1238" t="str">
            <v>SC</v>
          </cell>
          <cell r="Y1238">
            <v>1463796992</v>
          </cell>
          <cell r="Z1238">
            <v>0</v>
          </cell>
          <cell r="AD1238">
            <v>518635008</v>
          </cell>
        </row>
        <row r="1239">
          <cell r="A1239">
            <v>1999</v>
          </cell>
          <cell r="C1239" t="str">
            <v>SD</v>
          </cell>
          <cell r="Y1239">
            <v>707633024</v>
          </cell>
          <cell r="Z1239">
            <v>0</v>
          </cell>
          <cell r="AD1239">
            <v>231403008</v>
          </cell>
        </row>
        <row r="1240">
          <cell r="A1240">
            <v>1999</v>
          </cell>
          <cell r="C1240" t="str">
            <v>TN</v>
          </cell>
          <cell r="Y1240">
            <v>2640775936</v>
          </cell>
          <cell r="Z1240">
            <v>0</v>
          </cell>
          <cell r="AD1240">
            <v>636195008</v>
          </cell>
        </row>
        <row r="1241">
          <cell r="A1241">
            <v>1999</v>
          </cell>
          <cell r="C1241" t="str">
            <v>TX</v>
          </cell>
          <cell r="Y1241">
            <v>8711584768</v>
          </cell>
          <cell r="Z1241">
            <v>558627968</v>
          </cell>
          <cell r="AD1241">
            <v>2403001088</v>
          </cell>
        </row>
        <row r="1242">
          <cell r="A1242">
            <v>1999</v>
          </cell>
          <cell r="C1242" t="str">
            <v>US</v>
          </cell>
          <cell r="Y1242">
            <v>133245132800</v>
          </cell>
          <cell r="Z1242">
            <v>12556827648</v>
          </cell>
          <cell r="AD1242">
            <v>40593666048</v>
          </cell>
        </row>
        <row r="1243">
          <cell r="A1243">
            <v>1999</v>
          </cell>
          <cell r="C1243" t="str">
            <v>UT</v>
          </cell>
          <cell r="Y1243">
            <v>1472302976</v>
          </cell>
          <cell r="Z1243">
            <v>4000000</v>
          </cell>
          <cell r="AD1243">
            <v>258550000</v>
          </cell>
        </row>
        <row r="1244">
          <cell r="A1244">
            <v>1999</v>
          </cell>
          <cell r="C1244" t="str">
            <v>VT</v>
          </cell>
          <cell r="Y1244">
            <v>387808992</v>
          </cell>
          <cell r="Z1244">
            <v>0</v>
          </cell>
          <cell r="AD1244">
            <v>234386000</v>
          </cell>
        </row>
        <row r="1245">
          <cell r="A1245">
            <v>1999</v>
          </cell>
          <cell r="C1245" t="str">
            <v>VA</v>
          </cell>
          <cell r="Y1245">
            <v>4238624000</v>
          </cell>
          <cell r="Z1245">
            <v>112912000</v>
          </cell>
          <cell r="AD1245">
            <v>1209330944</v>
          </cell>
        </row>
        <row r="1246">
          <cell r="A1246">
            <v>1999</v>
          </cell>
          <cell r="C1246" t="str">
            <v>WA</v>
          </cell>
          <cell r="Y1246">
            <v>2945528064</v>
          </cell>
          <cell r="Z1246">
            <v>458044000</v>
          </cell>
          <cell r="AD1246">
            <v>700444032</v>
          </cell>
        </row>
        <row r="1247">
          <cell r="A1247">
            <v>1999</v>
          </cell>
          <cell r="C1247" t="str">
            <v>WV</v>
          </cell>
          <cell r="Y1247">
            <v>1174407040</v>
          </cell>
          <cell r="Z1247">
            <v>128263000</v>
          </cell>
          <cell r="AD1247">
            <v>383198016</v>
          </cell>
        </row>
        <row r="1248">
          <cell r="A1248">
            <v>1999</v>
          </cell>
          <cell r="C1248" t="str">
            <v>WI</v>
          </cell>
          <cell r="Y1248">
            <v>3673568000</v>
          </cell>
          <cell r="Z1248">
            <v>0</v>
          </cell>
          <cell r="AD1248">
            <v>1151115008</v>
          </cell>
        </row>
        <row r="1249">
          <cell r="A1249">
            <v>1999</v>
          </cell>
          <cell r="C1249" t="str">
            <v>WY</v>
          </cell>
          <cell r="Y1249">
            <v>651841984</v>
          </cell>
          <cell r="Z1249">
            <v>0</v>
          </cell>
          <cell r="AD1249">
            <v>129884000</v>
          </cell>
        </row>
        <row r="1250">
          <cell r="A1250">
            <v>2000</v>
          </cell>
          <cell r="C1250" t="str">
            <v>AL</v>
          </cell>
          <cell r="Y1250">
            <v>2241965056</v>
          </cell>
          <cell r="Z1250">
            <v>0</v>
          </cell>
          <cell r="AD1250">
            <v>677740992</v>
          </cell>
        </row>
        <row r="1251">
          <cell r="A1251">
            <v>2000</v>
          </cell>
          <cell r="C1251" t="str">
            <v>AK</v>
          </cell>
          <cell r="Y1251">
            <v>1127067008</v>
          </cell>
          <cell r="Z1251">
            <v>154490000</v>
          </cell>
          <cell r="AD1251">
            <v>339456000</v>
          </cell>
        </row>
        <row r="1252">
          <cell r="A1252">
            <v>2000</v>
          </cell>
          <cell r="C1252" t="str">
            <v>AZ</v>
          </cell>
          <cell r="Y1252">
            <v>2909526016</v>
          </cell>
          <cell r="Z1252">
            <v>0</v>
          </cell>
          <cell r="AD1252">
            <v>817844992</v>
          </cell>
        </row>
        <row r="1253">
          <cell r="A1253">
            <v>2000</v>
          </cell>
          <cell r="C1253" t="str">
            <v>AR</v>
          </cell>
          <cell r="Y1253">
            <v>1291286016</v>
          </cell>
          <cell r="Z1253">
            <v>0</v>
          </cell>
          <cell r="AD1253">
            <v>455504992</v>
          </cell>
        </row>
        <row r="1254">
          <cell r="A1254">
            <v>2000</v>
          </cell>
          <cell r="C1254" t="str">
            <v>CA</v>
          </cell>
          <cell r="Y1254">
            <v>10956010496</v>
          </cell>
          <cell r="Z1254">
            <v>993348992</v>
          </cell>
          <cell r="AD1254">
            <v>5523387904</v>
          </cell>
        </row>
        <row r="1255">
          <cell r="A1255">
            <v>2000</v>
          </cell>
          <cell r="C1255" t="str">
            <v>CO</v>
          </cell>
          <cell r="Y1255">
            <v>2662464000</v>
          </cell>
          <cell r="Z1255">
            <v>0</v>
          </cell>
          <cell r="AD1255">
            <v>780278016</v>
          </cell>
        </row>
        <row r="1256">
          <cell r="A1256">
            <v>2000</v>
          </cell>
          <cell r="C1256" t="str">
            <v>CT</v>
          </cell>
          <cell r="Y1256">
            <v>1757732992</v>
          </cell>
          <cell r="Z1256">
            <v>4131000</v>
          </cell>
          <cell r="AD1256">
            <v>542537984</v>
          </cell>
        </row>
        <row r="1257">
          <cell r="A1257">
            <v>2000</v>
          </cell>
          <cell r="C1257" t="str">
            <v>DE</v>
          </cell>
          <cell r="Y1257">
            <v>743905024</v>
          </cell>
          <cell r="Z1257">
            <v>91273000</v>
          </cell>
          <cell r="AD1257">
            <v>208163008</v>
          </cell>
        </row>
        <row r="1258">
          <cell r="A1258">
            <v>2000</v>
          </cell>
          <cell r="C1258" t="str">
            <v>DC</v>
          </cell>
          <cell r="Y1258">
            <v>62053000</v>
          </cell>
          <cell r="Z1258">
            <v>0</v>
          </cell>
          <cell r="AD1258">
            <v>14043000</v>
          </cell>
        </row>
        <row r="1259">
          <cell r="A1259">
            <v>2000</v>
          </cell>
          <cell r="C1259" t="str">
            <v>FL</v>
          </cell>
          <cell r="Y1259">
            <v>6623653888</v>
          </cell>
          <cell r="Z1259">
            <v>1646375040</v>
          </cell>
          <cell r="AD1259">
            <v>1830663040</v>
          </cell>
        </row>
        <row r="1260">
          <cell r="A1260">
            <v>2000</v>
          </cell>
          <cell r="C1260" t="str">
            <v>GA</v>
          </cell>
          <cell r="Y1260">
            <v>3995719936</v>
          </cell>
          <cell r="Z1260">
            <v>32938000</v>
          </cell>
          <cell r="AD1260">
            <v>643292992</v>
          </cell>
        </row>
        <row r="1261">
          <cell r="A1261">
            <v>2000</v>
          </cell>
          <cell r="C1261" t="str">
            <v>HI</v>
          </cell>
          <cell r="Y1261">
            <v>535518016</v>
          </cell>
          <cell r="Z1261">
            <v>0</v>
          </cell>
          <cell r="AD1261">
            <v>161860000</v>
          </cell>
        </row>
        <row r="1262">
          <cell r="A1262">
            <v>2000</v>
          </cell>
          <cell r="C1262" t="str">
            <v>ID</v>
          </cell>
          <cell r="Y1262">
            <v>821137984</v>
          </cell>
          <cell r="Z1262">
            <v>0</v>
          </cell>
          <cell r="AD1262">
            <v>272735008</v>
          </cell>
        </row>
        <row r="1263">
          <cell r="A1263">
            <v>2000</v>
          </cell>
          <cell r="C1263" t="str">
            <v>IL</v>
          </cell>
          <cell r="Y1263">
            <v>5316538880</v>
          </cell>
          <cell r="Z1263">
            <v>934259008</v>
          </cell>
          <cell r="AD1263">
            <v>1996599040</v>
          </cell>
        </row>
        <row r="1264">
          <cell r="A1264">
            <v>2000</v>
          </cell>
          <cell r="C1264" t="str">
            <v>IN</v>
          </cell>
          <cell r="Y1264">
            <v>2847396096</v>
          </cell>
          <cell r="Z1264">
            <v>153594000</v>
          </cell>
          <cell r="AD1264">
            <v>872073024</v>
          </cell>
        </row>
        <row r="1265">
          <cell r="A1265">
            <v>2000</v>
          </cell>
          <cell r="C1265" t="str">
            <v>IA</v>
          </cell>
          <cell r="Y1265">
            <v>2855773952</v>
          </cell>
          <cell r="Z1265">
            <v>0</v>
          </cell>
          <cell r="AD1265">
            <v>720259968</v>
          </cell>
        </row>
        <row r="1266">
          <cell r="A1266">
            <v>2000</v>
          </cell>
          <cell r="C1266" t="str">
            <v>KS</v>
          </cell>
          <cell r="Y1266">
            <v>2374574080</v>
          </cell>
          <cell r="Z1266">
            <v>137704000</v>
          </cell>
          <cell r="AD1266">
            <v>880145984</v>
          </cell>
        </row>
        <row r="1267">
          <cell r="A1267">
            <v>2000</v>
          </cell>
          <cell r="C1267" t="str">
            <v>KY</v>
          </cell>
          <cell r="Y1267">
            <v>2667483904</v>
          </cell>
          <cell r="Z1267">
            <v>62231000</v>
          </cell>
          <cell r="AD1267">
            <v>718742976</v>
          </cell>
        </row>
        <row r="1268">
          <cell r="A1268">
            <v>2000</v>
          </cell>
          <cell r="C1268" t="str">
            <v>LA</v>
          </cell>
          <cell r="Y1268">
            <v>2547464960</v>
          </cell>
          <cell r="Z1268">
            <v>95200000</v>
          </cell>
          <cell r="AD1268">
            <v>628190016</v>
          </cell>
        </row>
        <row r="1269">
          <cell r="A1269">
            <v>2000</v>
          </cell>
          <cell r="C1269" t="str">
            <v>ME</v>
          </cell>
          <cell r="Y1269">
            <v>666910016</v>
          </cell>
          <cell r="Z1269">
            <v>171459008</v>
          </cell>
          <cell r="AD1269">
            <v>323164000</v>
          </cell>
        </row>
        <row r="1270">
          <cell r="A1270">
            <v>2000</v>
          </cell>
          <cell r="C1270" t="str">
            <v>MD</v>
          </cell>
          <cell r="Y1270">
            <v>1982513024</v>
          </cell>
          <cell r="Z1270">
            <v>311772000</v>
          </cell>
          <cell r="AD1270">
            <v>757614976</v>
          </cell>
        </row>
        <row r="1271">
          <cell r="A1271">
            <v>2000</v>
          </cell>
          <cell r="C1271" t="str">
            <v>MA</v>
          </cell>
          <cell r="Y1271">
            <v>4187885056</v>
          </cell>
          <cell r="Z1271">
            <v>1674210048</v>
          </cell>
          <cell r="AD1271">
            <v>637126976</v>
          </cell>
        </row>
        <row r="1272">
          <cell r="A1272">
            <v>2000</v>
          </cell>
          <cell r="C1272" t="str">
            <v>MI</v>
          </cell>
          <cell r="Y1272">
            <v>4104722944</v>
          </cell>
          <cell r="Z1272">
            <v>45774000</v>
          </cell>
          <cell r="AD1272">
            <v>1945185024</v>
          </cell>
        </row>
        <row r="1273">
          <cell r="A1273">
            <v>2000</v>
          </cell>
          <cell r="C1273" t="str">
            <v>MN</v>
          </cell>
          <cell r="Y1273">
            <v>3669651968</v>
          </cell>
          <cell r="Z1273">
            <v>0</v>
          </cell>
          <cell r="AD1273">
            <v>1000958976</v>
          </cell>
        </row>
        <row r="1274">
          <cell r="A1274">
            <v>2000</v>
          </cell>
          <cell r="C1274" t="str">
            <v>MS</v>
          </cell>
          <cell r="Y1274">
            <v>1850635008</v>
          </cell>
          <cell r="Z1274">
            <v>0</v>
          </cell>
          <cell r="AD1274">
            <v>563942976</v>
          </cell>
        </row>
        <row r="1275">
          <cell r="A1275">
            <v>2000</v>
          </cell>
          <cell r="C1275" t="str">
            <v>MO</v>
          </cell>
          <cell r="Y1275">
            <v>3265935104</v>
          </cell>
          <cell r="Z1275">
            <v>0</v>
          </cell>
          <cell r="AD1275">
            <v>929636992</v>
          </cell>
        </row>
        <row r="1276">
          <cell r="A1276">
            <v>2000</v>
          </cell>
          <cell r="C1276" t="str">
            <v>MT</v>
          </cell>
          <cell r="Y1276">
            <v>791772992</v>
          </cell>
          <cell r="Z1276">
            <v>0</v>
          </cell>
          <cell r="AD1276">
            <v>208019008</v>
          </cell>
        </row>
        <row r="1277">
          <cell r="A1277">
            <v>2000</v>
          </cell>
          <cell r="C1277" t="str">
            <v>NE</v>
          </cell>
          <cell r="Y1277">
            <v>1372659968</v>
          </cell>
          <cell r="Z1277">
            <v>0</v>
          </cell>
          <cell r="AD1277">
            <v>315016992</v>
          </cell>
        </row>
        <row r="1278">
          <cell r="A1278">
            <v>2000</v>
          </cell>
          <cell r="C1278" t="str">
            <v>NV</v>
          </cell>
          <cell r="Y1278">
            <v>1904893952</v>
          </cell>
          <cell r="Z1278">
            <v>0</v>
          </cell>
          <cell r="AD1278">
            <v>382529984</v>
          </cell>
        </row>
        <row r="1279">
          <cell r="A1279">
            <v>2000</v>
          </cell>
          <cell r="C1279" t="str">
            <v>NH</v>
          </cell>
          <cell r="Y1279">
            <v>585259008</v>
          </cell>
          <cell r="Z1279">
            <v>89056000</v>
          </cell>
          <cell r="AD1279">
            <v>282824992</v>
          </cell>
        </row>
        <row r="1280">
          <cell r="A1280">
            <v>2000</v>
          </cell>
          <cell r="C1280" t="str">
            <v>NJ</v>
          </cell>
          <cell r="Y1280">
            <v>3085146880</v>
          </cell>
          <cell r="Z1280">
            <v>1076809984</v>
          </cell>
          <cell r="AD1280">
            <v>1008019968</v>
          </cell>
        </row>
        <row r="1281">
          <cell r="A1281">
            <v>2000</v>
          </cell>
          <cell r="C1281" t="str">
            <v>NM</v>
          </cell>
          <cell r="Y1281">
            <v>1378382976</v>
          </cell>
          <cell r="Z1281">
            <v>0</v>
          </cell>
          <cell r="AD1281">
            <v>725916032</v>
          </cell>
        </row>
        <row r="1282">
          <cell r="A1282">
            <v>2000</v>
          </cell>
          <cell r="C1282" t="str">
            <v>NY</v>
          </cell>
          <cell r="Y1282">
            <v>10021664768</v>
          </cell>
          <cell r="Z1282">
            <v>2706114048</v>
          </cell>
          <cell r="AD1282">
            <v>2764845056</v>
          </cell>
        </row>
        <row r="1283">
          <cell r="A1283">
            <v>2000</v>
          </cell>
          <cell r="C1283" t="str">
            <v>NC</v>
          </cell>
          <cell r="Y1283">
            <v>3915885056</v>
          </cell>
          <cell r="Z1283">
            <v>25007000</v>
          </cell>
          <cell r="AD1283">
            <v>1044385984</v>
          </cell>
        </row>
        <row r="1284">
          <cell r="A1284">
            <v>2000</v>
          </cell>
          <cell r="C1284" t="str">
            <v>ND</v>
          </cell>
          <cell r="Y1284">
            <v>711507008</v>
          </cell>
          <cell r="Z1284">
            <v>0</v>
          </cell>
          <cell r="AD1284">
            <v>184018000</v>
          </cell>
        </row>
        <row r="1285">
          <cell r="A1285">
            <v>2000</v>
          </cell>
          <cell r="C1285" t="str">
            <v>OH</v>
          </cell>
          <cell r="Y1285">
            <v>5750239232</v>
          </cell>
          <cell r="Z1285">
            <v>592440000</v>
          </cell>
          <cell r="AD1285">
            <v>1551351040</v>
          </cell>
        </row>
        <row r="1286">
          <cell r="A1286">
            <v>2000</v>
          </cell>
          <cell r="C1286" t="str">
            <v>OK</v>
          </cell>
          <cell r="Y1286">
            <v>1622983040</v>
          </cell>
          <cell r="Z1286">
            <v>621526976</v>
          </cell>
          <cell r="AD1286">
            <v>497081984</v>
          </cell>
        </row>
        <row r="1287">
          <cell r="A1287">
            <v>2000</v>
          </cell>
          <cell r="C1287" t="str">
            <v>OR</v>
          </cell>
          <cell r="Y1287">
            <v>1780070016</v>
          </cell>
          <cell r="Z1287">
            <v>0</v>
          </cell>
          <cell r="AD1287">
            <v>753185984</v>
          </cell>
        </row>
        <row r="1288">
          <cell r="A1288">
            <v>2000</v>
          </cell>
          <cell r="C1288" t="str">
            <v>PA</v>
          </cell>
          <cell r="Y1288">
            <v>4954535936</v>
          </cell>
          <cell r="Z1288">
            <v>1400813056</v>
          </cell>
          <cell r="AD1288">
            <v>2098985984</v>
          </cell>
        </row>
        <row r="1289">
          <cell r="A1289">
            <v>2000</v>
          </cell>
          <cell r="C1289" t="str">
            <v>RI</v>
          </cell>
          <cell r="Y1289">
            <v>451374016</v>
          </cell>
          <cell r="Z1289">
            <v>15128000</v>
          </cell>
          <cell r="AD1289">
            <v>108303000</v>
          </cell>
        </row>
        <row r="1290">
          <cell r="A1290">
            <v>2000</v>
          </cell>
          <cell r="C1290" t="str">
            <v>SC</v>
          </cell>
          <cell r="Y1290">
            <v>1956866048</v>
          </cell>
          <cell r="Z1290">
            <v>0</v>
          </cell>
          <cell r="AD1290">
            <v>562718976</v>
          </cell>
        </row>
        <row r="1291">
          <cell r="A1291">
            <v>2000</v>
          </cell>
          <cell r="C1291" t="str">
            <v>SD</v>
          </cell>
          <cell r="Y1291">
            <v>851937024</v>
          </cell>
          <cell r="Z1291">
            <v>0</v>
          </cell>
          <cell r="AD1291">
            <v>212268000</v>
          </cell>
        </row>
        <row r="1292">
          <cell r="A1292">
            <v>2000</v>
          </cell>
          <cell r="C1292" t="str">
            <v>TN</v>
          </cell>
          <cell r="Y1292">
            <v>2911186944</v>
          </cell>
          <cell r="Z1292">
            <v>0</v>
          </cell>
          <cell r="AD1292">
            <v>615494976</v>
          </cell>
        </row>
        <row r="1293">
          <cell r="A1293">
            <v>2000</v>
          </cell>
          <cell r="C1293" t="str">
            <v>TX</v>
          </cell>
          <cell r="Y1293">
            <v>10918587392</v>
          </cell>
          <cell r="Z1293">
            <v>845520000</v>
          </cell>
          <cell r="AD1293">
            <v>2619386112</v>
          </cell>
        </row>
        <row r="1294">
          <cell r="A1294">
            <v>2000</v>
          </cell>
          <cell r="C1294" t="str">
            <v>US</v>
          </cell>
          <cell r="Y1294">
            <v>144450994176</v>
          </cell>
          <cell r="Z1294">
            <v>14559386624</v>
          </cell>
          <cell r="AD1294">
            <v>44516057088</v>
          </cell>
        </row>
        <row r="1295">
          <cell r="A1295">
            <v>2000</v>
          </cell>
          <cell r="C1295" t="str">
            <v>UT</v>
          </cell>
          <cell r="Y1295">
            <v>1696955008</v>
          </cell>
          <cell r="Z1295">
            <v>0</v>
          </cell>
          <cell r="AD1295">
            <v>399776992</v>
          </cell>
        </row>
        <row r="1296">
          <cell r="A1296">
            <v>2000</v>
          </cell>
          <cell r="C1296" t="str">
            <v>VT</v>
          </cell>
          <cell r="Y1296">
            <v>403209984</v>
          </cell>
          <cell r="Z1296">
            <v>0</v>
          </cell>
          <cell r="AD1296">
            <v>240388992</v>
          </cell>
        </row>
        <row r="1297">
          <cell r="A1297">
            <v>2000</v>
          </cell>
          <cell r="C1297" t="str">
            <v>VA</v>
          </cell>
          <cell r="Y1297">
            <v>4020514048</v>
          </cell>
          <cell r="Z1297">
            <v>100357000</v>
          </cell>
          <cell r="AD1297">
            <v>1304465024</v>
          </cell>
        </row>
        <row r="1298">
          <cell r="A1298">
            <v>2000</v>
          </cell>
          <cell r="C1298" t="str">
            <v>WA</v>
          </cell>
          <cell r="Y1298">
            <v>3004099072</v>
          </cell>
          <cell r="Z1298">
            <v>451747008</v>
          </cell>
          <cell r="AD1298">
            <v>711014016</v>
          </cell>
        </row>
        <row r="1299">
          <cell r="A1299">
            <v>2000</v>
          </cell>
          <cell r="C1299" t="str">
            <v>WV</v>
          </cell>
          <cell r="Y1299">
            <v>1259581056</v>
          </cell>
          <cell r="Z1299">
            <v>126109000</v>
          </cell>
          <cell r="AD1299">
            <v>394812992</v>
          </cell>
        </row>
        <row r="1300">
          <cell r="A1300">
            <v>2000</v>
          </cell>
          <cell r="C1300" t="str">
            <v>WI</v>
          </cell>
          <cell r="Y1300">
            <v>4351532032</v>
          </cell>
          <cell r="Z1300">
            <v>0</v>
          </cell>
          <cell r="AD1300">
            <v>1135197056</v>
          </cell>
        </row>
        <row r="1301">
          <cell r="A1301">
            <v>2000</v>
          </cell>
          <cell r="C1301" t="str">
            <v>WY</v>
          </cell>
          <cell r="Y1301">
            <v>684628992</v>
          </cell>
          <cell r="Z1301">
            <v>0</v>
          </cell>
          <cell r="AD1301">
            <v>154903008</v>
          </cell>
        </row>
        <row r="1302">
          <cell r="A1302">
            <v>2001</v>
          </cell>
          <cell r="C1302" t="str">
            <v>US</v>
          </cell>
          <cell r="Y1302">
            <v>152843124736</v>
          </cell>
          <cell r="Z1302">
            <v>16105664512</v>
          </cell>
          <cell r="AD1302">
            <v>46650351616</v>
          </cell>
        </row>
        <row r="1303">
          <cell r="A1303">
            <v>2002</v>
          </cell>
          <cell r="C1303" t="str">
            <v>AL</v>
          </cell>
          <cell r="Y1303">
            <v>2682117120</v>
          </cell>
          <cell r="Z1303">
            <v>0</v>
          </cell>
          <cell r="AD1303">
            <v>617846976</v>
          </cell>
        </row>
        <row r="1304">
          <cell r="A1304">
            <v>2002</v>
          </cell>
          <cell r="C1304" t="str">
            <v>AK</v>
          </cell>
          <cell r="Y1304">
            <v>1259932032</v>
          </cell>
          <cell r="Z1304">
            <v>154696992</v>
          </cell>
          <cell r="AD1304">
            <v>368708000</v>
          </cell>
        </row>
        <row r="1305">
          <cell r="A1305">
            <v>2002</v>
          </cell>
          <cell r="C1305" t="str">
            <v>AZ</v>
          </cell>
          <cell r="Y1305">
            <v>2843471104</v>
          </cell>
          <cell r="Z1305">
            <v>0</v>
          </cell>
          <cell r="AD1305">
            <v>867284992</v>
          </cell>
        </row>
        <row r="1306">
          <cell r="A1306">
            <v>2002</v>
          </cell>
          <cell r="C1306" t="str">
            <v>AR</v>
          </cell>
          <cell r="Y1306">
            <v>2046705024</v>
          </cell>
          <cell r="Z1306">
            <v>0</v>
          </cell>
          <cell r="AD1306">
            <v>546598016</v>
          </cell>
        </row>
        <row r="1307">
          <cell r="A1307">
            <v>2002</v>
          </cell>
          <cell r="C1307" t="str">
            <v>CA</v>
          </cell>
          <cell r="Y1307">
            <v>15629047808</v>
          </cell>
          <cell r="Z1307">
            <v>1516768000</v>
          </cell>
          <cell r="AD1307">
            <v>6425779200</v>
          </cell>
        </row>
        <row r="1308">
          <cell r="A1308">
            <v>2002</v>
          </cell>
          <cell r="C1308" t="str">
            <v>CO</v>
          </cell>
          <cell r="Y1308">
            <v>4109022976</v>
          </cell>
          <cell r="Z1308">
            <v>0</v>
          </cell>
          <cell r="AD1308">
            <v>1404977024</v>
          </cell>
        </row>
        <row r="1309">
          <cell r="A1309">
            <v>2002</v>
          </cell>
          <cell r="C1309" t="str">
            <v>CT</v>
          </cell>
          <cell r="Y1309">
            <v>1803795968</v>
          </cell>
          <cell r="Z1309">
            <v>5262000</v>
          </cell>
          <cell r="AD1309">
            <v>586123008</v>
          </cell>
        </row>
        <row r="1310">
          <cell r="A1310">
            <v>2002</v>
          </cell>
          <cell r="C1310" t="str">
            <v>DE</v>
          </cell>
          <cell r="Y1310">
            <v>807782016</v>
          </cell>
          <cell r="Z1310">
            <v>100151000</v>
          </cell>
          <cell r="AD1310">
            <v>245606000</v>
          </cell>
        </row>
        <row r="1311">
          <cell r="A1311">
            <v>2002</v>
          </cell>
          <cell r="C1311" t="str">
            <v>DC</v>
          </cell>
          <cell r="Y1311">
            <v>117821000</v>
          </cell>
          <cell r="Z1311">
            <v>0</v>
          </cell>
          <cell r="AD1311">
            <v>20649000</v>
          </cell>
        </row>
        <row r="1312">
          <cell r="A1312">
            <v>2002</v>
          </cell>
          <cell r="C1312" t="str">
            <v>FL</v>
          </cell>
          <cell r="Y1312">
            <v>8845415424</v>
          </cell>
          <cell r="Z1312">
            <v>2361334016</v>
          </cell>
          <cell r="AD1312">
            <v>1673243008</v>
          </cell>
        </row>
        <row r="1313">
          <cell r="A1313">
            <v>2002</v>
          </cell>
          <cell r="C1313" t="str">
            <v>GA</v>
          </cell>
          <cell r="Y1313">
            <v>4791346176</v>
          </cell>
          <cell r="Z1313">
            <v>34950000</v>
          </cell>
          <cell r="AD1313">
            <v>670254976</v>
          </cell>
        </row>
        <row r="1314">
          <cell r="A1314">
            <v>2002</v>
          </cell>
          <cell r="C1314" t="str">
            <v>HI</v>
          </cell>
          <cell r="Y1314">
            <v>638760000</v>
          </cell>
          <cell r="Z1314">
            <v>0</v>
          </cell>
          <cell r="AD1314">
            <v>185996000</v>
          </cell>
        </row>
        <row r="1315">
          <cell r="A1315">
            <v>2002</v>
          </cell>
          <cell r="C1315" t="str">
            <v>ID</v>
          </cell>
          <cell r="Y1315">
            <v>911715968</v>
          </cell>
          <cell r="Z1315">
            <v>0</v>
          </cell>
          <cell r="AD1315">
            <v>300984992</v>
          </cell>
        </row>
        <row r="1316">
          <cell r="A1316">
            <v>2002</v>
          </cell>
          <cell r="C1316" t="str">
            <v>IL</v>
          </cell>
          <cell r="Y1316">
            <v>8165912064</v>
          </cell>
          <cell r="Z1316">
            <v>1025403008</v>
          </cell>
          <cell r="AD1316">
            <v>2152389120</v>
          </cell>
        </row>
        <row r="1317">
          <cell r="A1317">
            <v>2002</v>
          </cell>
          <cell r="C1317" t="str">
            <v>IN</v>
          </cell>
          <cell r="Y1317">
            <v>2862063104</v>
          </cell>
          <cell r="Z1317">
            <v>151784992</v>
          </cell>
          <cell r="AD1317">
            <v>969030016</v>
          </cell>
        </row>
        <row r="1318">
          <cell r="A1318">
            <v>2002</v>
          </cell>
          <cell r="C1318" t="str">
            <v>IA</v>
          </cell>
          <cell r="Y1318">
            <v>2668695040</v>
          </cell>
          <cell r="Z1318">
            <v>0</v>
          </cell>
          <cell r="AD1318">
            <v>761112000</v>
          </cell>
        </row>
        <row r="1319">
          <cell r="A1319">
            <v>2002</v>
          </cell>
          <cell r="C1319" t="str">
            <v>KS</v>
          </cell>
          <cell r="Y1319">
            <v>2182054912</v>
          </cell>
          <cell r="Z1319">
            <v>160472000</v>
          </cell>
          <cell r="AD1319">
            <v>659683008</v>
          </cell>
        </row>
        <row r="1320">
          <cell r="A1320">
            <v>2002</v>
          </cell>
          <cell r="C1320" t="str">
            <v>KY</v>
          </cell>
          <cell r="Y1320">
            <v>2924899072</v>
          </cell>
          <cell r="Z1320">
            <v>115725000</v>
          </cell>
          <cell r="AD1320">
            <v>788689984</v>
          </cell>
        </row>
        <row r="1321">
          <cell r="A1321">
            <v>2002</v>
          </cell>
          <cell r="C1321" t="str">
            <v>LA</v>
          </cell>
          <cell r="Y1321">
            <v>2261765888</v>
          </cell>
          <cell r="Z1321">
            <v>106595000</v>
          </cell>
          <cell r="AD1321">
            <v>654676992</v>
          </cell>
        </row>
        <row r="1322">
          <cell r="A1322">
            <v>2002</v>
          </cell>
          <cell r="C1322" t="str">
            <v>ME</v>
          </cell>
          <cell r="Y1322">
            <v>694044032</v>
          </cell>
          <cell r="Z1322">
            <v>205206000</v>
          </cell>
          <cell r="AD1322">
            <v>344156992</v>
          </cell>
        </row>
        <row r="1323">
          <cell r="A1323">
            <v>2002</v>
          </cell>
          <cell r="C1323" t="str">
            <v>MD</v>
          </cell>
          <cell r="Y1323">
            <v>2599979008</v>
          </cell>
          <cell r="Z1323">
            <v>347726016</v>
          </cell>
          <cell r="AD1323">
            <v>815297984</v>
          </cell>
        </row>
        <row r="1324">
          <cell r="A1324">
            <v>2002</v>
          </cell>
          <cell r="C1324" t="str">
            <v>MA</v>
          </cell>
          <cell r="Y1324">
            <v>3742460928</v>
          </cell>
          <cell r="Z1324">
            <v>2072313984</v>
          </cell>
          <cell r="AD1324">
            <v>646865984</v>
          </cell>
        </row>
        <row r="1325">
          <cell r="A1325">
            <v>2002</v>
          </cell>
          <cell r="C1325" t="str">
            <v>MI</v>
          </cell>
          <cell r="Y1325">
            <v>4161592064</v>
          </cell>
          <cell r="Z1325">
            <v>34165000</v>
          </cell>
          <cell r="AD1325">
            <v>2139264000</v>
          </cell>
        </row>
        <row r="1326">
          <cell r="A1326">
            <v>2002</v>
          </cell>
          <cell r="C1326" t="str">
            <v>MN</v>
          </cell>
          <cell r="Y1326">
            <v>4072919040</v>
          </cell>
          <cell r="Z1326">
            <v>0</v>
          </cell>
          <cell r="AD1326">
            <v>1150684032</v>
          </cell>
        </row>
        <row r="1327">
          <cell r="A1327">
            <v>2002</v>
          </cell>
          <cell r="C1327" t="str">
            <v>MS</v>
          </cell>
          <cell r="Y1327">
            <v>1842706944</v>
          </cell>
          <cell r="Z1327">
            <v>0</v>
          </cell>
          <cell r="AD1327">
            <v>603491968</v>
          </cell>
        </row>
        <row r="1328">
          <cell r="A1328">
            <v>2002</v>
          </cell>
          <cell r="C1328" t="str">
            <v>MO</v>
          </cell>
          <cell r="Y1328">
            <v>3752558080</v>
          </cell>
          <cell r="Z1328">
            <v>0</v>
          </cell>
          <cell r="AD1328">
            <v>1129412992</v>
          </cell>
        </row>
        <row r="1329">
          <cell r="A1329">
            <v>2002</v>
          </cell>
          <cell r="C1329" t="str">
            <v>MT</v>
          </cell>
          <cell r="Y1329">
            <v>895804992</v>
          </cell>
          <cell r="Z1329">
            <v>0</v>
          </cell>
          <cell r="AD1329">
            <v>217688000</v>
          </cell>
        </row>
        <row r="1330">
          <cell r="A1330">
            <v>2002</v>
          </cell>
          <cell r="C1330" t="str">
            <v>NE</v>
          </cell>
          <cell r="Y1330">
            <v>1418929024</v>
          </cell>
          <cell r="Z1330">
            <v>0</v>
          </cell>
          <cell r="AD1330">
            <v>341164992</v>
          </cell>
        </row>
        <row r="1331">
          <cell r="A1331">
            <v>2002</v>
          </cell>
          <cell r="C1331" t="str">
            <v>NV</v>
          </cell>
          <cell r="Y1331">
            <v>1893757056</v>
          </cell>
          <cell r="Z1331">
            <v>0</v>
          </cell>
          <cell r="AD1331">
            <v>630588032</v>
          </cell>
        </row>
        <row r="1332">
          <cell r="A1332">
            <v>2002</v>
          </cell>
          <cell r="C1332" t="str">
            <v>NH</v>
          </cell>
          <cell r="Y1332">
            <v>635816000</v>
          </cell>
          <cell r="Z1332">
            <v>94799000</v>
          </cell>
          <cell r="AD1332">
            <v>298072992</v>
          </cell>
        </row>
        <row r="1333">
          <cell r="A1333">
            <v>2002</v>
          </cell>
          <cell r="C1333" t="str">
            <v>NJ</v>
          </cell>
          <cell r="Y1333">
            <v>4121640960</v>
          </cell>
          <cell r="Z1333">
            <v>1495411968</v>
          </cell>
          <cell r="AD1333">
            <v>1004651008</v>
          </cell>
        </row>
        <row r="1334">
          <cell r="A1334">
            <v>2002</v>
          </cell>
          <cell r="C1334" t="str">
            <v>NM</v>
          </cell>
          <cell r="Y1334">
            <v>1589304064</v>
          </cell>
          <cell r="Z1334">
            <v>0</v>
          </cell>
          <cell r="AD1334">
            <v>678502016</v>
          </cell>
        </row>
        <row r="1335">
          <cell r="A1335">
            <v>2002</v>
          </cell>
          <cell r="C1335" t="str">
            <v>NY</v>
          </cell>
          <cell r="Y1335">
            <v>10451254272</v>
          </cell>
          <cell r="Z1335">
            <v>2589307904</v>
          </cell>
          <cell r="AD1335">
            <v>3079955968</v>
          </cell>
        </row>
        <row r="1336">
          <cell r="A1336">
            <v>2002</v>
          </cell>
          <cell r="C1336" t="str">
            <v>NC</v>
          </cell>
          <cell r="Y1336">
            <v>4575025152</v>
          </cell>
          <cell r="Z1336">
            <v>23556000</v>
          </cell>
          <cell r="AD1336">
            <v>1073588992</v>
          </cell>
        </row>
        <row r="1337">
          <cell r="A1337">
            <v>2002</v>
          </cell>
          <cell r="C1337" t="str">
            <v>ND</v>
          </cell>
          <cell r="Y1337">
            <v>706467008</v>
          </cell>
          <cell r="Z1337">
            <v>0</v>
          </cell>
          <cell r="AD1337">
            <v>208851008</v>
          </cell>
        </row>
        <row r="1338">
          <cell r="A1338">
            <v>2002</v>
          </cell>
          <cell r="C1338" t="str">
            <v>OH</v>
          </cell>
          <cell r="Y1338">
            <v>5730539008</v>
          </cell>
          <cell r="Z1338">
            <v>593841984</v>
          </cell>
          <cell r="AD1338">
            <v>1792888064</v>
          </cell>
        </row>
        <row r="1339">
          <cell r="A1339">
            <v>2002</v>
          </cell>
          <cell r="C1339" t="str">
            <v>OK</v>
          </cell>
          <cell r="Y1339">
            <v>1886999040</v>
          </cell>
          <cell r="Z1339">
            <v>633913024</v>
          </cell>
          <cell r="AD1339">
            <v>574316992</v>
          </cell>
        </row>
        <row r="1340">
          <cell r="A1340">
            <v>2002</v>
          </cell>
          <cell r="C1340" t="str">
            <v>OR</v>
          </cell>
          <cell r="Y1340">
            <v>1700315008</v>
          </cell>
          <cell r="Z1340">
            <v>0</v>
          </cell>
          <cell r="AD1340">
            <v>751209024</v>
          </cell>
        </row>
        <row r="1341">
          <cell r="A1341">
            <v>2002</v>
          </cell>
          <cell r="C1341" t="str">
            <v>PA</v>
          </cell>
          <cell r="Y1341">
            <v>6098549248</v>
          </cell>
          <cell r="Z1341">
            <v>2268782080</v>
          </cell>
          <cell r="AD1341">
            <v>2239737088</v>
          </cell>
        </row>
        <row r="1342">
          <cell r="A1342">
            <v>2002</v>
          </cell>
          <cell r="C1342" t="str">
            <v>RI</v>
          </cell>
          <cell r="Y1342">
            <v>530268000</v>
          </cell>
          <cell r="Z1342">
            <v>15472000</v>
          </cell>
          <cell r="AD1342">
            <v>109579000</v>
          </cell>
        </row>
        <row r="1343">
          <cell r="A1343">
            <v>2002</v>
          </cell>
          <cell r="C1343" t="str">
            <v>SC</v>
          </cell>
          <cell r="Y1343">
            <v>2412811008</v>
          </cell>
          <cell r="Z1343">
            <v>5345000</v>
          </cell>
          <cell r="AD1343">
            <v>504264992</v>
          </cell>
        </row>
        <row r="1344">
          <cell r="A1344">
            <v>2002</v>
          </cell>
          <cell r="C1344" t="str">
            <v>SD</v>
          </cell>
          <cell r="Y1344">
            <v>884001984</v>
          </cell>
          <cell r="Z1344">
            <v>0</v>
          </cell>
          <cell r="AD1344">
            <v>239951008</v>
          </cell>
        </row>
        <row r="1345">
          <cell r="A1345">
            <v>2002</v>
          </cell>
          <cell r="C1345" t="str">
            <v>TN</v>
          </cell>
          <cell r="Y1345">
            <v>2723492096</v>
          </cell>
          <cell r="Z1345">
            <v>0</v>
          </cell>
          <cell r="AD1345">
            <v>665024000</v>
          </cell>
        </row>
        <row r="1346">
          <cell r="A1346">
            <v>2002</v>
          </cell>
          <cell r="C1346" t="str">
            <v>TX</v>
          </cell>
          <cell r="Y1346">
            <v>11418632192</v>
          </cell>
          <cell r="Z1346">
            <v>385724000</v>
          </cell>
          <cell r="AD1346">
            <v>2811403008</v>
          </cell>
        </row>
        <row r="1347">
          <cell r="A1347">
            <v>2002</v>
          </cell>
          <cell r="C1347" t="str">
            <v>US</v>
          </cell>
          <cell r="Y1347">
            <v>165459034112</v>
          </cell>
          <cell r="Z1347">
            <v>17199751168</v>
          </cell>
          <cell r="AD1347">
            <v>48646868992</v>
          </cell>
        </row>
        <row r="1348">
          <cell r="A1348">
            <v>2002</v>
          </cell>
          <cell r="C1348" t="str">
            <v>UT</v>
          </cell>
          <cell r="Y1348">
            <v>1650792960</v>
          </cell>
          <cell r="Z1348">
            <v>0</v>
          </cell>
          <cell r="AD1348">
            <v>430552992</v>
          </cell>
        </row>
        <row r="1349">
          <cell r="A1349">
            <v>2002</v>
          </cell>
          <cell r="C1349" t="str">
            <v>VT</v>
          </cell>
          <cell r="Y1349">
            <v>491606016</v>
          </cell>
          <cell r="Z1349">
            <v>0</v>
          </cell>
          <cell r="AD1349">
            <v>222996992</v>
          </cell>
        </row>
        <row r="1350">
          <cell r="A1350">
            <v>2002</v>
          </cell>
          <cell r="C1350" t="str">
            <v>VA</v>
          </cell>
          <cell r="Y1350">
            <v>4857586176</v>
          </cell>
          <cell r="Z1350">
            <v>106796000</v>
          </cell>
          <cell r="AD1350">
            <v>1416167936</v>
          </cell>
        </row>
        <row r="1351">
          <cell r="A1351">
            <v>2002</v>
          </cell>
          <cell r="C1351" t="str">
            <v>WA</v>
          </cell>
          <cell r="Y1351">
            <v>3255977984</v>
          </cell>
          <cell r="Z1351">
            <v>496897984</v>
          </cell>
          <cell r="AD1351">
            <v>725276992</v>
          </cell>
        </row>
        <row r="1352">
          <cell r="A1352">
            <v>2002</v>
          </cell>
          <cell r="C1352" t="str">
            <v>WV</v>
          </cell>
          <cell r="Y1352">
            <v>1562125056</v>
          </cell>
          <cell r="Z1352">
            <v>97351000</v>
          </cell>
          <cell r="AD1352">
            <v>456830016</v>
          </cell>
        </row>
        <row r="1353">
          <cell r="A1353">
            <v>2002</v>
          </cell>
          <cell r="C1353" t="str">
            <v>WI</v>
          </cell>
          <cell r="Y1353">
            <v>4795825152</v>
          </cell>
          <cell r="Z1353">
            <v>0</v>
          </cell>
          <cell r="AD1353">
            <v>1261630976</v>
          </cell>
        </row>
        <row r="1354">
          <cell r="A1354">
            <v>2002</v>
          </cell>
          <cell r="C1354" t="str">
            <v>WY</v>
          </cell>
          <cell r="Y1354">
            <v>752928000</v>
          </cell>
          <cell r="Z1354">
            <v>0</v>
          </cell>
          <cell r="AD1354">
            <v>183171008</v>
          </cell>
        </row>
        <row r="1355">
          <cell r="A1355">
            <v>2003</v>
          </cell>
          <cell r="C1355" t="str">
            <v>US</v>
          </cell>
          <cell r="Y1355">
            <v>165920178176</v>
          </cell>
          <cell r="Z1355">
            <v>18441332736</v>
          </cell>
          <cell r="AD1355">
            <v>51447123968</v>
          </cell>
        </row>
        <row r="1356">
          <cell r="A1356">
            <v>2004</v>
          </cell>
          <cell r="C1356" t="str">
            <v>AL</v>
          </cell>
          <cell r="Y1356">
            <v>2522679040</v>
          </cell>
          <cell r="Z1356">
            <v>0</v>
          </cell>
          <cell r="AD1356">
            <v>617299968</v>
          </cell>
        </row>
        <row r="1357">
          <cell r="A1357">
            <v>2004</v>
          </cell>
          <cell r="C1357" t="str">
            <v>AK</v>
          </cell>
          <cell r="Y1357">
            <v>1152551936</v>
          </cell>
          <cell r="Z1357">
            <v>231064000</v>
          </cell>
          <cell r="AD1357">
            <v>474175008</v>
          </cell>
        </row>
        <row r="1358">
          <cell r="A1358">
            <v>2004</v>
          </cell>
          <cell r="C1358" t="str">
            <v>AZ</v>
          </cell>
          <cell r="Y1358">
            <v>3159940096</v>
          </cell>
          <cell r="Z1358">
            <v>0</v>
          </cell>
          <cell r="AD1358">
            <v>874848000</v>
          </cell>
        </row>
        <row r="1359">
          <cell r="A1359">
            <v>2004</v>
          </cell>
          <cell r="C1359" t="str">
            <v>AR</v>
          </cell>
          <cell r="Y1359">
            <v>2146916992</v>
          </cell>
          <cell r="Z1359">
            <v>0</v>
          </cell>
          <cell r="AD1359">
            <v>635860992</v>
          </cell>
        </row>
        <row r="1360">
          <cell r="A1360">
            <v>2004</v>
          </cell>
          <cell r="C1360" t="str">
            <v>CA</v>
          </cell>
          <cell r="Y1360">
            <v>13869976576</v>
          </cell>
          <cell r="Z1360">
            <v>2484567040</v>
          </cell>
          <cell r="AD1360">
            <v>6176481792</v>
          </cell>
        </row>
        <row r="1361">
          <cell r="A1361">
            <v>2004</v>
          </cell>
          <cell r="C1361" t="str">
            <v>CO</v>
          </cell>
          <cell r="Y1361">
            <v>3643038976</v>
          </cell>
          <cell r="Z1361">
            <v>61000</v>
          </cell>
          <cell r="AD1361">
            <v>1041353024</v>
          </cell>
        </row>
        <row r="1362">
          <cell r="A1362">
            <v>2004</v>
          </cell>
          <cell r="C1362" t="str">
            <v>CT</v>
          </cell>
          <cell r="Y1362">
            <v>1684225024</v>
          </cell>
          <cell r="Z1362">
            <v>177000</v>
          </cell>
          <cell r="AD1362">
            <v>824980992</v>
          </cell>
        </row>
        <row r="1363">
          <cell r="A1363">
            <v>2004</v>
          </cell>
          <cell r="C1363" t="str">
            <v>DE</v>
          </cell>
          <cell r="Y1363">
            <v>818123008</v>
          </cell>
          <cell r="Z1363">
            <v>116404000</v>
          </cell>
          <cell r="AD1363">
            <v>273116000</v>
          </cell>
        </row>
        <row r="1364">
          <cell r="A1364">
            <v>2004</v>
          </cell>
          <cell r="C1364" t="str">
            <v>DC</v>
          </cell>
          <cell r="Y1364">
            <v>102713000</v>
          </cell>
          <cell r="Z1364">
            <v>0</v>
          </cell>
          <cell r="AD1364">
            <v>39831000</v>
          </cell>
        </row>
        <row r="1365">
          <cell r="A1365">
            <v>2004</v>
          </cell>
          <cell r="C1365" t="str">
            <v>FL</v>
          </cell>
          <cell r="Y1365">
            <v>10117141504</v>
          </cell>
          <cell r="Z1365">
            <v>1790769024</v>
          </cell>
          <cell r="AD1365">
            <v>2094631936</v>
          </cell>
        </row>
        <row r="1366">
          <cell r="A1366">
            <v>2004</v>
          </cell>
          <cell r="C1366" t="str">
            <v>GA</v>
          </cell>
          <cell r="Y1366">
            <v>3714877952</v>
          </cell>
          <cell r="Z1366">
            <v>33343000</v>
          </cell>
          <cell r="AD1366">
            <v>720913984</v>
          </cell>
        </row>
        <row r="1367">
          <cell r="A1367">
            <v>2004</v>
          </cell>
          <cell r="C1367" t="str">
            <v>HI</v>
          </cell>
          <cell r="Y1367">
            <v>492327008</v>
          </cell>
          <cell r="Z1367">
            <v>0</v>
          </cell>
          <cell r="AD1367">
            <v>209258000</v>
          </cell>
        </row>
        <row r="1368">
          <cell r="A1368">
            <v>2004</v>
          </cell>
          <cell r="C1368" t="str">
            <v>ID</v>
          </cell>
          <cell r="Y1368">
            <v>975321024</v>
          </cell>
          <cell r="Z1368">
            <v>0</v>
          </cell>
          <cell r="AD1368">
            <v>309100000</v>
          </cell>
        </row>
        <row r="1369">
          <cell r="A1369">
            <v>2004</v>
          </cell>
          <cell r="C1369" t="str">
            <v>IL</v>
          </cell>
          <cell r="Y1369">
            <v>6530841088</v>
          </cell>
          <cell r="Z1369">
            <v>1170747008</v>
          </cell>
          <cell r="AD1369">
            <v>2233033984</v>
          </cell>
        </row>
        <row r="1370">
          <cell r="A1370">
            <v>2004</v>
          </cell>
          <cell r="C1370" t="str">
            <v>IN</v>
          </cell>
          <cell r="Y1370">
            <v>3402238976</v>
          </cell>
          <cell r="Z1370">
            <v>181960000</v>
          </cell>
          <cell r="AD1370">
            <v>988787968</v>
          </cell>
        </row>
        <row r="1371">
          <cell r="A1371">
            <v>2004</v>
          </cell>
          <cell r="C1371" t="str">
            <v>IA</v>
          </cell>
          <cell r="Y1371">
            <v>2323746048</v>
          </cell>
          <cell r="Z1371">
            <v>0</v>
          </cell>
          <cell r="AD1371">
            <v>813889984</v>
          </cell>
        </row>
        <row r="1372">
          <cell r="A1372">
            <v>2004</v>
          </cell>
          <cell r="C1372" t="str">
            <v>KS</v>
          </cell>
          <cell r="Y1372">
            <v>2673376000</v>
          </cell>
          <cell r="Z1372">
            <v>144432000</v>
          </cell>
          <cell r="AD1372">
            <v>655868992</v>
          </cell>
        </row>
        <row r="1373">
          <cell r="A1373">
            <v>2004</v>
          </cell>
          <cell r="C1373" t="str">
            <v>KY</v>
          </cell>
          <cell r="Y1373">
            <v>2944681984</v>
          </cell>
          <cell r="Z1373">
            <v>8465000</v>
          </cell>
          <cell r="AD1373">
            <v>847505024</v>
          </cell>
        </row>
        <row r="1374">
          <cell r="A1374">
            <v>2004</v>
          </cell>
          <cell r="C1374" t="str">
            <v>LA</v>
          </cell>
          <cell r="Y1374">
            <v>2513424896</v>
          </cell>
          <cell r="Z1374">
            <v>102041000</v>
          </cell>
          <cell r="AD1374">
            <v>695878976</v>
          </cell>
        </row>
        <row r="1375">
          <cell r="A1375">
            <v>2004</v>
          </cell>
          <cell r="C1375" t="str">
            <v>ME</v>
          </cell>
          <cell r="Y1375">
            <v>797777984</v>
          </cell>
          <cell r="Z1375">
            <v>223896992</v>
          </cell>
          <cell r="AD1375">
            <v>355516992</v>
          </cell>
        </row>
        <row r="1376">
          <cell r="A1376">
            <v>2004</v>
          </cell>
          <cell r="C1376" t="str">
            <v>MD</v>
          </cell>
          <cell r="Y1376">
            <v>2567397888</v>
          </cell>
          <cell r="Z1376">
            <v>555796992</v>
          </cell>
          <cell r="AD1376">
            <v>873510976</v>
          </cell>
        </row>
        <row r="1377">
          <cell r="A1377">
            <v>2004</v>
          </cell>
          <cell r="C1377" t="str">
            <v>MA</v>
          </cell>
          <cell r="Y1377">
            <v>3081020928</v>
          </cell>
          <cell r="Z1377">
            <v>1707819008</v>
          </cell>
          <cell r="AD1377">
            <v>696499968</v>
          </cell>
        </row>
        <row r="1378">
          <cell r="A1378">
            <v>2004</v>
          </cell>
          <cell r="C1378" t="str">
            <v>MI</v>
          </cell>
          <cell r="Y1378">
            <v>4533769216</v>
          </cell>
          <cell r="Z1378">
            <v>42612000</v>
          </cell>
          <cell r="AD1378">
            <v>2263817984</v>
          </cell>
        </row>
        <row r="1379">
          <cell r="A1379">
            <v>2004</v>
          </cell>
          <cell r="C1379" t="str">
            <v>MN</v>
          </cell>
          <cell r="Y1379">
            <v>4614401024</v>
          </cell>
          <cell r="Z1379">
            <v>0</v>
          </cell>
          <cell r="AD1379">
            <v>1163821952</v>
          </cell>
        </row>
        <row r="1380">
          <cell r="A1380">
            <v>2004</v>
          </cell>
          <cell r="C1380" t="str">
            <v>MS</v>
          </cell>
          <cell r="Y1380">
            <v>1983367936</v>
          </cell>
          <cell r="Z1380">
            <v>0</v>
          </cell>
          <cell r="AD1380">
            <v>661484992</v>
          </cell>
        </row>
        <row r="1381">
          <cell r="A1381">
            <v>2004</v>
          </cell>
          <cell r="C1381" t="str">
            <v>MO</v>
          </cell>
          <cell r="Y1381">
            <v>3888673024</v>
          </cell>
          <cell r="Z1381">
            <v>0</v>
          </cell>
          <cell r="AD1381">
            <v>1176221952</v>
          </cell>
        </row>
        <row r="1382">
          <cell r="A1382">
            <v>2004</v>
          </cell>
          <cell r="C1382" t="str">
            <v>MT</v>
          </cell>
          <cell r="Y1382">
            <v>1071129984</v>
          </cell>
          <cell r="Z1382">
            <v>0</v>
          </cell>
          <cell r="AD1382">
            <v>243684000</v>
          </cell>
        </row>
        <row r="1383">
          <cell r="A1383">
            <v>2004</v>
          </cell>
          <cell r="C1383" t="str">
            <v>NE</v>
          </cell>
          <cell r="Y1383">
            <v>1636115968</v>
          </cell>
          <cell r="Z1383">
            <v>0</v>
          </cell>
          <cell r="AD1383">
            <v>372519008</v>
          </cell>
        </row>
        <row r="1384">
          <cell r="A1384">
            <v>2004</v>
          </cell>
          <cell r="C1384" t="str">
            <v>NV</v>
          </cell>
          <cell r="Y1384">
            <v>2202173952</v>
          </cell>
          <cell r="Z1384">
            <v>0</v>
          </cell>
          <cell r="AD1384">
            <v>614084992</v>
          </cell>
        </row>
        <row r="1385">
          <cell r="A1385">
            <v>2004</v>
          </cell>
          <cell r="C1385" t="str">
            <v>NH</v>
          </cell>
          <cell r="Y1385">
            <v>617840000</v>
          </cell>
          <cell r="Z1385">
            <v>122871000</v>
          </cell>
          <cell r="AD1385">
            <v>323748992</v>
          </cell>
        </row>
        <row r="1386">
          <cell r="A1386">
            <v>2004</v>
          </cell>
          <cell r="C1386" t="str">
            <v>NJ</v>
          </cell>
          <cell r="Y1386">
            <v>3699047936</v>
          </cell>
          <cell r="Z1386">
            <v>2070040064</v>
          </cell>
          <cell r="AD1386">
            <v>1137431040</v>
          </cell>
        </row>
        <row r="1387">
          <cell r="A1387">
            <v>2004</v>
          </cell>
          <cell r="C1387" t="str">
            <v>NM</v>
          </cell>
          <cell r="Y1387">
            <v>1149161984</v>
          </cell>
          <cell r="Z1387">
            <v>0</v>
          </cell>
          <cell r="AD1387">
            <v>475216992</v>
          </cell>
        </row>
        <row r="1388">
          <cell r="A1388">
            <v>2004</v>
          </cell>
          <cell r="C1388" t="str">
            <v>NY</v>
          </cell>
          <cell r="Y1388">
            <v>11793521664</v>
          </cell>
          <cell r="Z1388">
            <v>3155194880</v>
          </cell>
          <cell r="AD1388">
            <v>3419548928</v>
          </cell>
        </row>
        <row r="1389">
          <cell r="A1389">
            <v>2004</v>
          </cell>
          <cell r="C1389" t="str">
            <v>NC</v>
          </cell>
          <cell r="Y1389">
            <v>5265476096</v>
          </cell>
          <cell r="Z1389">
            <v>26952000</v>
          </cell>
          <cell r="AD1389">
            <v>1362097024</v>
          </cell>
        </row>
        <row r="1390">
          <cell r="A1390">
            <v>2004</v>
          </cell>
          <cell r="C1390" t="str">
            <v>ND</v>
          </cell>
          <cell r="Y1390">
            <v>764417984</v>
          </cell>
          <cell r="Z1390">
            <v>0</v>
          </cell>
          <cell r="AD1390">
            <v>227548992</v>
          </cell>
        </row>
        <row r="1391">
          <cell r="A1391">
            <v>2004</v>
          </cell>
          <cell r="C1391" t="str">
            <v>OH</v>
          </cell>
          <cell r="Y1391">
            <v>5918411776</v>
          </cell>
          <cell r="Z1391">
            <v>427255008</v>
          </cell>
          <cell r="AD1391">
            <v>1846508032</v>
          </cell>
        </row>
        <row r="1392">
          <cell r="A1392">
            <v>2004</v>
          </cell>
          <cell r="C1392" t="str">
            <v>OK</v>
          </cell>
          <cell r="Y1392">
            <v>1708951040</v>
          </cell>
          <cell r="Z1392">
            <v>277615008</v>
          </cell>
          <cell r="AD1392">
            <v>603084992</v>
          </cell>
        </row>
        <row r="1393">
          <cell r="A1393">
            <v>2004</v>
          </cell>
          <cell r="C1393" t="str">
            <v>OR</v>
          </cell>
          <cell r="Y1393">
            <v>1966785024</v>
          </cell>
          <cell r="Z1393">
            <v>0</v>
          </cell>
          <cell r="AD1393">
            <v>848488000</v>
          </cell>
        </row>
        <row r="1394">
          <cell r="A1394">
            <v>2004</v>
          </cell>
          <cell r="C1394" t="str">
            <v>PA</v>
          </cell>
          <cell r="Y1394">
            <v>5525240832</v>
          </cell>
          <cell r="Z1394">
            <v>997140992</v>
          </cell>
          <cell r="AD1394">
            <v>2484964096</v>
          </cell>
        </row>
        <row r="1395">
          <cell r="A1395">
            <v>2004</v>
          </cell>
          <cell r="C1395" t="str">
            <v>RI</v>
          </cell>
          <cell r="Y1395">
            <v>561825024</v>
          </cell>
          <cell r="Z1395">
            <v>16947000</v>
          </cell>
          <cell r="AD1395">
            <v>136946000</v>
          </cell>
        </row>
        <row r="1396">
          <cell r="A1396">
            <v>2004</v>
          </cell>
          <cell r="C1396" t="str">
            <v>SC</v>
          </cell>
          <cell r="Y1396">
            <v>2545889024</v>
          </cell>
          <cell r="Z1396">
            <v>5997000</v>
          </cell>
          <cell r="AD1396">
            <v>573262976</v>
          </cell>
        </row>
        <row r="1397">
          <cell r="A1397">
            <v>2004</v>
          </cell>
          <cell r="C1397" t="str">
            <v>SD</v>
          </cell>
          <cell r="Y1397">
            <v>951777984</v>
          </cell>
          <cell r="Z1397">
            <v>0</v>
          </cell>
          <cell r="AD1397">
            <v>254192000</v>
          </cell>
        </row>
        <row r="1398">
          <cell r="A1398">
            <v>2004</v>
          </cell>
          <cell r="C1398" t="str">
            <v>TN</v>
          </cell>
          <cell r="Y1398">
            <v>2751670016</v>
          </cell>
          <cell r="Z1398">
            <v>0</v>
          </cell>
          <cell r="AD1398">
            <v>709214016</v>
          </cell>
        </row>
        <row r="1399">
          <cell r="A1399">
            <v>2004</v>
          </cell>
          <cell r="C1399" t="str">
            <v>TX</v>
          </cell>
          <cell r="Y1399">
            <v>13314689024</v>
          </cell>
          <cell r="Z1399">
            <v>476244992</v>
          </cell>
          <cell r="AD1399">
            <v>3191602944</v>
          </cell>
        </row>
        <row r="1400">
          <cell r="A1400">
            <v>2004</v>
          </cell>
          <cell r="C1400" t="str">
            <v>US</v>
          </cell>
          <cell r="Y1400">
            <v>165835522048</v>
          </cell>
          <cell r="Z1400">
            <v>17029312512</v>
          </cell>
          <cell r="AD1400">
            <v>51854094336</v>
          </cell>
        </row>
        <row r="1401">
          <cell r="A1401">
            <v>2004</v>
          </cell>
          <cell r="C1401" t="str">
            <v>UT</v>
          </cell>
          <cell r="Y1401">
            <v>1600066944</v>
          </cell>
          <cell r="Z1401">
            <v>0</v>
          </cell>
          <cell r="AD1401">
            <v>458955008</v>
          </cell>
        </row>
        <row r="1402">
          <cell r="A1402">
            <v>2004</v>
          </cell>
          <cell r="C1402" t="str">
            <v>VT</v>
          </cell>
          <cell r="Y1402">
            <v>424724000</v>
          </cell>
          <cell r="Z1402">
            <v>0</v>
          </cell>
          <cell r="AD1402">
            <v>235164992</v>
          </cell>
        </row>
        <row r="1403">
          <cell r="A1403">
            <v>2004</v>
          </cell>
          <cell r="C1403" t="str">
            <v>VA</v>
          </cell>
          <cell r="Y1403">
            <v>3575521024</v>
          </cell>
          <cell r="Z1403">
            <v>98400000</v>
          </cell>
          <cell r="AD1403">
            <v>1776839936</v>
          </cell>
        </row>
        <row r="1404">
          <cell r="A1404">
            <v>2004</v>
          </cell>
          <cell r="C1404" t="str">
            <v>WA</v>
          </cell>
          <cell r="Y1404">
            <v>3822002944</v>
          </cell>
          <cell r="Z1404">
            <v>432080992</v>
          </cell>
          <cell r="AD1404">
            <v>818470976</v>
          </cell>
        </row>
        <row r="1405">
          <cell r="A1405">
            <v>2004</v>
          </cell>
          <cell r="C1405" t="str">
            <v>WV</v>
          </cell>
          <cell r="Y1405">
            <v>1414027008</v>
          </cell>
          <cell r="Z1405">
            <v>128418000</v>
          </cell>
          <cell r="AD1405">
            <v>470440000</v>
          </cell>
        </row>
        <row r="1406">
          <cell r="A1406">
            <v>2004</v>
          </cell>
          <cell r="C1406" t="str">
            <v>WI</v>
          </cell>
          <cell r="Y1406">
            <v>4480778240</v>
          </cell>
          <cell r="Z1406">
            <v>0</v>
          </cell>
          <cell r="AD1406">
            <v>1344628992</v>
          </cell>
        </row>
        <row r="1407">
          <cell r="A1407">
            <v>2004</v>
          </cell>
          <cell r="C1407" t="str">
            <v>WY</v>
          </cell>
          <cell r="Y1407">
            <v>819731008</v>
          </cell>
          <cell r="Z1407">
            <v>0</v>
          </cell>
          <cell r="AD1407">
            <v>207759008</v>
          </cell>
        </row>
        <row r="1408">
          <cell r="A1408">
            <v>2005</v>
          </cell>
          <cell r="C1408" t="str">
            <v>AL</v>
          </cell>
          <cell r="Y1408">
            <v>2786690048</v>
          </cell>
          <cell r="Z1408">
            <v>0</v>
          </cell>
          <cell r="AD1408">
            <v>619448000</v>
          </cell>
        </row>
        <row r="1409">
          <cell r="A1409">
            <v>2005</v>
          </cell>
          <cell r="C1409" t="str">
            <v>AK</v>
          </cell>
          <cell r="Y1409">
            <v>1681800960</v>
          </cell>
          <cell r="Z1409">
            <v>220576000</v>
          </cell>
          <cell r="AD1409">
            <v>441340992</v>
          </cell>
        </row>
        <row r="1410">
          <cell r="A1410">
            <v>2005</v>
          </cell>
          <cell r="C1410" t="str">
            <v>AZ</v>
          </cell>
          <cell r="Y1410">
            <v>3126884096</v>
          </cell>
          <cell r="Z1410">
            <v>0</v>
          </cell>
          <cell r="AD1410">
            <v>968451008</v>
          </cell>
        </row>
        <row r="1411">
          <cell r="A1411">
            <v>2005</v>
          </cell>
          <cell r="C1411" t="str">
            <v>AR</v>
          </cell>
          <cell r="Y1411">
            <v>1746259968</v>
          </cell>
          <cell r="Z1411">
            <v>137000</v>
          </cell>
          <cell r="AD1411">
            <v>564339968</v>
          </cell>
        </row>
        <row r="1412">
          <cell r="A1412">
            <v>2005</v>
          </cell>
          <cell r="C1412" t="str">
            <v>CA</v>
          </cell>
          <cell r="Y1412">
            <v>15722385408</v>
          </cell>
          <cell r="Z1412">
            <v>2526223104</v>
          </cell>
          <cell r="AD1412">
            <v>6595257856</v>
          </cell>
        </row>
        <row r="1413">
          <cell r="A1413">
            <v>2005</v>
          </cell>
          <cell r="C1413" t="str">
            <v>CO</v>
          </cell>
          <cell r="Y1413">
            <v>3069114112</v>
          </cell>
          <cell r="Z1413">
            <v>161116992</v>
          </cell>
          <cell r="AD1413">
            <v>1003804032</v>
          </cell>
        </row>
        <row r="1414">
          <cell r="A1414">
            <v>2005</v>
          </cell>
          <cell r="C1414" t="str">
            <v>CT</v>
          </cell>
          <cell r="Y1414">
            <v>1662925952</v>
          </cell>
          <cell r="Z1414">
            <v>1869000</v>
          </cell>
          <cell r="AD1414">
            <v>809164992</v>
          </cell>
        </row>
        <row r="1415">
          <cell r="A1415">
            <v>2005</v>
          </cell>
          <cell r="C1415" t="str">
            <v>DE</v>
          </cell>
          <cell r="Y1415">
            <v>805881024</v>
          </cell>
          <cell r="Z1415">
            <v>292462016</v>
          </cell>
          <cell r="AD1415">
            <v>146696992</v>
          </cell>
        </row>
        <row r="1416">
          <cell r="A1416">
            <v>2005</v>
          </cell>
          <cell r="C1416" t="str">
            <v>DC</v>
          </cell>
          <cell r="Y1416">
            <v>105585000</v>
          </cell>
          <cell r="Z1416">
            <v>0</v>
          </cell>
          <cell r="AD1416">
            <v>52903000</v>
          </cell>
        </row>
        <row r="1417">
          <cell r="A1417">
            <v>2005</v>
          </cell>
          <cell r="C1417" t="str">
            <v>FL</v>
          </cell>
          <cell r="Y1417">
            <v>10831642624</v>
          </cell>
          <cell r="Z1417">
            <v>2520987904</v>
          </cell>
          <cell r="AD1417">
            <v>2525566976</v>
          </cell>
        </row>
        <row r="1418">
          <cell r="A1418">
            <v>2005</v>
          </cell>
          <cell r="C1418" t="str">
            <v>GA</v>
          </cell>
          <cell r="Y1418">
            <v>5763490816</v>
          </cell>
          <cell r="Z1418">
            <v>34434000</v>
          </cell>
          <cell r="AD1418">
            <v>1573517952</v>
          </cell>
        </row>
        <row r="1419">
          <cell r="A1419">
            <v>2005</v>
          </cell>
          <cell r="C1419" t="str">
            <v>HI</v>
          </cell>
          <cell r="Y1419">
            <v>711822976</v>
          </cell>
          <cell r="Z1419">
            <v>0</v>
          </cell>
          <cell r="AD1419">
            <v>219304000</v>
          </cell>
        </row>
        <row r="1420">
          <cell r="A1420">
            <v>2005</v>
          </cell>
          <cell r="C1420" t="str">
            <v>ID</v>
          </cell>
          <cell r="Y1420">
            <v>1025307008</v>
          </cell>
          <cell r="Z1420">
            <v>0</v>
          </cell>
          <cell r="AD1420">
            <v>314348992</v>
          </cell>
        </row>
        <row r="1421">
          <cell r="A1421">
            <v>2005</v>
          </cell>
          <cell r="C1421" t="str">
            <v>IL</v>
          </cell>
          <cell r="Y1421">
            <v>7106639872</v>
          </cell>
          <cell r="Z1421">
            <v>1129204992</v>
          </cell>
          <cell r="AD1421">
            <v>2311117056</v>
          </cell>
        </row>
        <row r="1422">
          <cell r="A1422">
            <v>2005</v>
          </cell>
          <cell r="C1422" t="str">
            <v>IN</v>
          </cell>
          <cell r="Y1422">
            <v>3324284928</v>
          </cell>
          <cell r="Z1422">
            <v>209984000</v>
          </cell>
          <cell r="AD1422">
            <v>970417024</v>
          </cell>
        </row>
        <row r="1423">
          <cell r="A1423">
            <v>2005</v>
          </cell>
          <cell r="C1423" t="str">
            <v>IA</v>
          </cell>
          <cell r="Y1423">
            <v>2749005056</v>
          </cell>
          <cell r="Z1423">
            <v>0</v>
          </cell>
          <cell r="AD1423">
            <v>802246976</v>
          </cell>
        </row>
        <row r="1424">
          <cell r="A1424">
            <v>2005</v>
          </cell>
          <cell r="C1424" t="str">
            <v>KS</v>
          </cell>
          <cell r="Y1424">
            <v>2539469056</v>
          </cell>
          <cell r="Z1424">
            <v>136936000</v>
          </cell>
          <cell r="AD1424">
            <v>654462016</v>
          </cell>
        </row>
        <row r="1425">
          <cell r="A1425">
            <v>2005</v>
          </cell>
          <cell r="C1425" t="str">
            <v>KY</v>
          </cell>
          <cell r="Y1425">
            <v>2314429952</v>
          </cell>
          <cell r="Z1425">
            <v>18208000</v>
          </cell>
          <cell r="AD1425">
            <v>826630016</v>
          </cell>
        </row>
        <row r="1426">
          <cell r="A1426">
            <v>2005</v>
          </cell>
          <cell r="C1426" t="str">
            <v>LA</v>
          </cell>
          <cell r="Y1426">
            <v>2671426048</v>
          </cell>
          <cell r="Z1426">
            <v>113951000</v>
          </cell>
          <cell r="AD1426">
            <v>725526016</v>
          </cell>
        </row>
        <row r="1427">
          <cell r="A1427">
            <v>2005</v>
          </cell>
          <cell r="C1427" t="str">
            <v>ME</v>
          </cell>
          <cell r="Y1427">
            <v>888862976</v>
          </cell>
          <cell r="Z1427">
            <v>172987008</v>
          </cell>
          <cell r="AD1427">
            <v>398816992</v>
          </cell>
        </row>
        <row r="1428">
          <cell r="A1428">
            <v>2005</v>
          </cell>
          <cell r="C1428" t="str">
            <v>MD</v>
          </cell>
          <cell r="Y1428">
            <v>3028325888</v>
          </cell>
          <cell r="Z1428">
            <v>570353024</v>
          </cell>
          <cell r="AD1428">
            <v>1030851008</v>
          </cell>
        </row>
        <row r="1429">
          <cell r="A1429">
            <v>2005</v>
          </cell>
          <cell r="C1429" t="str">
            <v>MA</v>
          </cell>
          <cell r="Y1429">
            <v>3089203968</v>
          </cell>
          <cell r="Z1429">
            <v>776640000</v>
          </cell>
          <cell r="AD1429">
            <v>749033984</v>
          </cell>
        </row>
        <row r="1430">
          <cell r="A1430">
            <v>2005</v>
          </cell>
          <cell r="C1430" t="str">
            <v>MI</v>
          </cell>
          <cell r="Y1430">
            <v>5074238976</v>
          </cell>
          <cell r="Z1430">
            <v>39860000</v>
          </cell>
          <cell r="AD1430">
            <v>2176680960</v>
          </cell>
        </row>
        <row r="1431">
          <cell r="A1431">
            <v>2005</v>
          </cell>
          <cell r="C1431" t="str">
            <v>MN</v>
          </cell>
          <cell r="Y1431">
            <v>4339760128</v>
          </cell>
          <cell r="Z1431">
            <v>0</v>
          </cell>
          <cell r="AD1431">
            <v>1206860032</v>
          </cell>
        </row>
        <row r="1432">
          <cell r="A1432">
            <v>2005</v>
          </cell>
          <cell r="C1432" t="str">
            <v>MS</v>
          </cell>
          <cell r="Y1432">
            <v>1891186048</v>
          </cell>
          <cell r="Z1432">
            <v>0</v>
          </cell>
          <cell r="AD1432">
            <v>661510976</v>
          </cell>
        </row>
        <row r="1433">
          <cell r="A1433">
            <v>2005</v>
          </cell>
          <cell r="C1433" t="str">
            <v>MO</v>
          </cell>
          <cell r="Y1433">
            <v>3510576896</v>
          </cell>
          <cell r="Z1433">
            <v>0</v>
          </cell>
          <cell r="AD1433">
            <v>1301494016</v>
          </cell>
        </row>
        <row r="1434">
          <cell r="A1434">
            <v>2005</v>
          </cell>
          <cell r="C1434" t="str">
            <v>MT</v>
          </cell>
          <cell r="Y1434">
            <v>1070438016</v>
          </cell>
          <cell r="Z1434">
            <v>2000</v>
          </cell>
          <cell r="AD1434">
            <v>230139008</v>
          </cell>
        </row>
        <row r="1435">
          <cell r="A1435">
            <v>2005</v>
          </cell>
          <cell r="C1435" t="str">
            <v>NE</v>
          </cell>
          <cell r="Y1435">
            <v>1692994048</v>
          </cell>
          <cell r="Z1435">
            <v>0</v>
          </cell>
          <cell r="AD1435">
            <v>304607008</v>
          </cell>
        </row>
        <row r="1436">
          <cell r="A1436">
            <v>2005</v>
          </cell>
          <cell r="C1436" t="str">
            <v>NV</v>
          </cell>
          <cell r="Y1436">
            <v>2436733952</v>
          </cell>
          <cell r="Z1436">
            <v>0</v>
          </cell>
          <cell r="AD1436">
            <v>669491968</v>
          </cell>
        </row>
        <row r="1437">
          <cell r="A1437">
            <v>2005</v>
          </cell>
          <cell r="C1437" t="str">
            <v>NH</v>
          </cell>
          <cell r="Y1437">
            <v>620033984</v>
          </cell>
          <cell r="Z1437">
            <v>119986000</v>
          </cell>
          <cell r="AD1437">
            <v>327383008</v>
          </cell>
        </row>
        <row r="1438">
          <cell r="A1438">
            <v>2005</v>
          </cell>
          <cell r="C1438" t="str">
            <v>NJ</v>
          </cell>
          <cell r="Y1438">
            <v>3232816896</v>
          </cell>
          <cell r="Z1438">
            <v>2498522880</v>
          </cell>
          <cell r="AD1438">
            <v>850238976</v>
          </cell>
        </row>
        <row r="1439">
          <cell r="A1439">
            <v>2005</v>
          </cell>
          <cell r="C1439" t="str">
            <v>NM</v>
          </cell>
          <cell r="Y1439">
            <v>1398323968</v>
          </cell>
          <cell r="Z1439">
            <v>0</v>
          </cell>
          <cell r="AD1439">
            <v>520919008</v>
          </cell>
        </row>
        <row r="1440">
          <cell r="A1440">
            <v>2005</v>
          </cell>
          <cell r="C1440" t="str">
            <v>NY</v>
          </cell>
          <cell r="Y1440">
            <v>12487682048</v>
          </cell>
          <cell r="Z1440">
            <v>3654042880</v>
          </cell>
          <cell r="AD1440">
            <v>3482683904</v>
          </cell>
        </row>
        <row r="1441">
          <cell r="A1441">
            <v>2005</v>
          </cell>
          <cell r="C1441" t="str">
            <v>NC</v>
          </cell>
          <cell r="Y1441">
            <v>5414453248</v>
          </cell>
          <cell r="Z1441">
            <v>30368000</v>
          </cell>
          <cell r="AD1441">
            <v>1383745024</v>
          </cell>
        </row>
        <row r="1442">
          <cell r="A1442">
            <v>2005</v>
          </cell>
          <cell r="C1442" t="str">
            <v>ND</v>
          </cell>
          <cell r="Y1442">
            <v>835496000</v>
          </cell>
          <cell r="Z1442">
            <v>111000</v>
          </cell>
          <cell r="AD1442">
            <v>201926000</v>
          </cell>
        </row>
        <row r="1443">
          <cell r="A1443">
            <v>2005</v>
          </cell>
          <cell r="C1443" t="str">
            <v>OH</v>
          </cell>
          <cell r="Y1443">
            <v>6440650752</v>
          </cell>
          <cell r="Z1443">
            <v>429455008</v>
          </cell>
          <cell r="AD1443">
            <v>1965597952</v>
          </cell>
        </row>
        <row r="1444">
          <cell r="A1444">
            <v>2005</v>
          </cell>
          <cell r="C1444" t="str">
            <v>OK</v>
          </cell>
          <cell r="Y1444">
            <v>1673059968</v>
          </cell>
          <cell r="Z1444">
            <v>315499008</v>
          </cell>
          <cell r="AD1444">
            <v>676355968</v>
          </cell>
        </row>
        <row r="1445">
          <cell r="A1445">
            <v>2005</v>
          </cell>
          <cell r="C1445" t="str">
            <v>OR</v>
          </cell>
          <cell r="Y1445">
            <v>2479555072</v>
          </cell>
          <cell r="Z1445">
            <v>0</v>
          </cell>
          <cell r="AD1445">
            <v>935806016</v>
          </cell>
        </row>
        <row r="1446">
          <cell r="A1446">
            <v>2005</v>
          </cell>
          <cell r="C1446" t="str">
            <v>PA</v>
          </cell>
          <cell r="Y1446">
            <v>9529681920</v>
          </cell>
          <cell r="Z1446">
            <v>1638562944</v>
          </cell>
          <cell r="AD1446">
            <v>2507950080</v>
          </cell>
        </row>
        <row r="1447">
          <cell r="A1447">
            <v>2005</v>
          </cell>
          <cell r="C1447" t="str">
            <v>RI</v>
          </cell>
          <cell r="Y1447">
            <v>588144000</v>
          </cell>
          <cell r="Z1447">
            <v>17055000</v>
          </cell>
          <cell r="AD1447">
            <v>151980992</v>
          </cell>
        </row>
        <row r="1448">
          <cell r="A1448">
            <v>2005</v>
          </cell>
          <cell r="C1448" t="str">
            <v>SC</v>
          </cell>
          <cell r="Y1448">
            <v>2580876032</v>
          </cell>
          <cell r="Z1448">
            <v>5833000</v>
          </cell>
          <cell r="AD1448">
            <v>627532992</v>
          </cell>
        </row>
        <row r="1449">
          <cell r="A1449">
            <v>2005</v>
          </cell>
          <cell r="C1449" t="str">
            <v>SD</v>
          </cell>
          <cell r="Y1449">
            <v>995382016</v>
          </cell>
          <cell r="Z1449">
            <v>0</v>
          </cell>
          <cell r="AD1449">
            <v>256338000</v>
          </cell>
        </row>
        <row r="1450">
          <cell r="A1450">
            <v>2005</v>
          </cell>
          <cell r="C1450" t="str">
            <v>TN</v>
          </cell>
          <cell r="Y1450">
            <v>2931419904</v>
          </cell>
          <cell r="Z1450">
            <v>24000</v>
          </cell>
          <cell r="AD1450">
            <v>763198976</v>
          </cell>
        </row>
        <row r="1451">
          <cell r="A1451">
            <v>2005</v>
          </cell>
          <cell r="C1451" t="str">
            <v>TX</v>
          </cell>
          <cell r="Y1451">
            <v>15103029248</v>
          </cell>
          <cell r="Z1451">
            <v>1213575936</v>
          </cell>
          <cell r="AD1451">
            <v>3028445952</v>
          </cell>
        </row>
        <row r="1452">
          <cell r="A1452">
            <v>2005</v>
          </cell>
          <cell r="C1452" t="str">
            <v>US</v>
          </cell>
          <cell r="Y1452">
            <v>179799916544</v>
          </cell>
          <cell r="Z1452">
            <v>19716079616</v>
          </cell>
          <cell r="AD1452">
            <v>53928808448</v>
          </cell>
        </row>
        <row r="1453">
          <cell r="A1453">
            <v>2005</v>
          </cell>
          <cell r="C1453" t="str">
            <v>UT</v>
          </cell>
          <cell r="Y1453">
            <v>1469046016</v>
          </cell>
          <cell r="Z1453">
            <v>0</v>
          </cell>
          <cell r="AD1453">
            <v>472224992</v>
          </cell>
        </row>
        <row r="1454">
          <cell r="A1454">
            <v>2005</v>
          </cell>
          <cell r="C1454" t="str">
            <v>VT</v>
          </cell>
          <cell r="Y1454">
            <v>475412000</v>
          </cell>
          <cell r="Z1454">
            <v>0</v>
          </cell>
          <cell r="AD1454">
            <v>242688000</v>
          </cell>
        </row>
        <row r="1455">
          <cell r="A1455">
            <v>2005</v>
          </cell>
          <cell r="C1455" t="str">
            <v>VA</v>
          </cell>
          <cell r="Y1455">
            <v>3767823872</v>
          </cell>
          <cell r="Z1455">
            <v>230612000</v>
          </cell>
          <cell r="AD1455">
            <v>1763453056</v>
          </cell>
        </row>
        <row r="1456">
          <cell r="A1456">
            <v>2005</v>
          </cell>
          <cell r="C1456" t="str">
            <v>WA</v>
          </cell>
          <cell r="Y1456">
            <v>3976424960</v>
          </cell>
          <cell r="Z1456">
            <v>502532000</v>
          </cell>
          <cell r="AD1456">
            <v>843161024</v>
          </cell>
        </row>
        <row r="1457">
          <cell r="A1457">
            <v>2005</v>
          </cell>
          <cell r="C1457" t="str">
            <v>WV</v>
          </cell>
          <cell r="Y1457">
            <v>1492413952</v>
          </cell>
          <cell r="Z1457">
            <v>133967000</v>
          </cell>
          <cell r="AD1457">
            <v>441215008</v>
          </cell>
        </row>
        <row r="1458">
          <cell r="A1458">
            <v>2005</v>
          </cell>
          <cell r="C1458" t="str">
            <v>WI</v>
          </cell>
          <cell r="Y1458">
            <v>4737561088</v>
          </cell>
          <cell r="Z1458">
            <v>0</v>
          </cell>
          <cell r="AD1458">
            <v>1408521984</v>
          </cell>
        </row>
        <row r="1459">
          <cell r="A1459">
            <v>2005</v>
          </cell>
          <cell r="C1459" t="str">
            <v>WY</v>
          </cell>
          <cell r="Y1459">
            <v>803265024</v>
          </cell>
          <cell r="Z1459">
            <v>0</v>
          </cell>
          <cell r="AD1459">
            <v>223412992</v>
          </cell>
        </row>
        <row r="1460">
          <cell r="A1460">
            <v>2006</v>
          </cell>
          <cell r="C1460" t="str">
            <v>AL</v>
          </cell>
          <cell r="Y1460">
            <v>2968908032</v>
          </cell>
          <cell r="Z1460">
            <v>0</v>
          </cell>
          <cell r="AD1460">
            <v>765838976</v>
          </cell>
        </row>
        <row r="1461">
          <cell r="A1461">
            <v>2006</v>
          </cell>
          <cell r="C1461" t="str">
            <v>AK</v>
          </cell>
          <cell r="Y1461">
            <v>1819520000</v>
          </cell>
          <cell r="Z1461">
            <v>198120992</v>
          </cell>
          <cell r="AD1461">
            <v>503436000</v>
          </cell>
        </row>
        <row r="1462">
          <cell r="A1462">
            <v>2006</v>
          </cell>
          <cell r="C1462" t="str">
            <v>AZ</v>
          </cell>
          <cell r="Y1462">
            <v>3723995904</v>
          </cell>
          <cell r="Z1462">
            <v>0</v>
          </cell>
          <cell r="AD1462">
            <v>1119645952</v>
          </cell>
        </row>
        <row r="1463">
          <cell r="A1463">
            <v>2006</v>
          </cell>
          <cell r="C1463" t="str">
            <v>AR</v>
          </cell>
          <cell r="Y1463">
            <v>1737934976</v>
          </cell>
          <cell r="Z1463">
            <v>0</v>
          </cell>
          <cell r="AD1463">
            <v>562291008</v>
          </cell>
        </row>
        <row r="1464">
          <cell r="A1464">
            <v>2006</v>
          </cell>
          <cell r="C1464" t="str">
            <v>CA</v>
          </cell>
          <cell r="Y1464">
            <v>21991507968</v>
          </cell>
          <cell r="Z1464">
            <v>2265501952</v>
          </cell>
          <cell r="AD1464">
            <v>7167038976</v>
          </cell>
        </row>
        <row r="1465">
          <cell r="A1465">
            <v>2006</v>
          </cell>
          <cell r="C1465" t="str">
            <v>CO</v>
          </cell>
          <cell r="Y1465">
            <v>2842373120</v>
          </cell>
          <cell r="Z1465">
            <v>214144000</v>
          </cell>
          <cell r="AD1465">
            <v>1091447040</v>
          </cell>
        </row>
        <row r="1466">
          <cell r="A1466">
            <v>2006</v>
          </cell>
          <cell r="C1466" t="str">
            <v>CT</v>
          </cell>
          <cell r="Y1466">
            <v>1754009984</v>
          </cell>
          <cell r="Z1466">
            <v>150000</v>
          </cell>
          <cell r="AD1466">
            <v>757217024</v>
          </cell>
        </row>
        <row r="1467">
          <cell r="A1467">
            <v>2006</v>
          </cell>
          <cell r="C1467" t="str">
            <v>DE</v>
          </cell>
          <cell r="Y1467">
            <v>783459968</v>
          </cell>
          <cell r="Z1467">
            <v>346535008</v>
          </cell>
          <cell r="AD1467">
            <v>165995008</v>
          </cell>
        </row>
        <row r="1468">
          <cell r="A1468">
            <v>2006</v>
          </cell>
          <cell r="C1468" t="str">
            <v>DC</v>
          </cell>
          <cell r="Y1468">
            <v>129174000</v>
          </cell>
          <cell r="Z1468">
            <v>0</v>
          </cell>
          <cell r="AD1468">
            <v>38134000</v>
          </cell>
        </row>
        <row r="1469">
          <cell r="A1469">
            <v>2006</v>
          </cell>
          <cell r="C1469" t="str">
            <v>FL</v>
          </cell>
          <cell r="Y1469">
            <v>12171527168</v>
          </cell>
          <cell r="Z1469">
            <v>2949270016</v>
          </cell>
          <cell r="AD1469">
            <v>2949607936</v>
          </cell>
        </row>
        <row r="1470">
          <cell r="A1470">
            <v>2006</v>
          </cell>
          <cell r="C1470" t="str">
            <v>GA</v>
          </cell>
          <cell r="Y1470">
            <v>5763352064</v>
          </cell>
          <cell r="Z1470">
            <v>37571000</v>
          </cell>
          <cell r="AD1470">
            <v>1662941056</v>
          </cell>
        </row>
        <row r="1471">
          <cell r="A1471">
            <v>2006</v>
          </cell>
          <cell r="C1471" t="str">
            <v>HI</v>
          </cell>
          <cell r="Y1471">
            <v>635795968</v>
          </cell>
          <cell r="Z1471">
            <v>0</v>
          </cell>
          <cell r="AD1471">
            <v>254472000</v>
          </cell>
        </row>
        <row r="1472">
          <cell r="A1472">
            <v>2006</v>
          </cell>
          <cell r="C1472" t="str">
            <v>ID</v>
          </cell>
          <cell r="Y1472">
            <v>1105654016</v>
          </cell>
          <cell r="Z1472">
            <v>0</v>
          </cell>
          <cell r="AD1472">
            <v>342360992</v>
          </cell>
        </row>
        <row r="1473">
          <cell r="A1473">
            <v>2006</v>
          </cell>
          <cell r="C1473" t="str">
            <v>IL</v>
          </cell>
          <cell r="Y1473">
            <v>7353974784</v>
          </cell>
          <cell r="Z1473">
            <v>3089907968</v>
          </cell>
          <cell r="AD1473">
            <v>2364960000</v>
          </cell>
        </row>
        <row r="1474">
          <cell r="A1474">
            <v>2006</v>
          </cell>
          <cell r="C1474" t="str">
            <v>IN</v>
          </cell>
          <cell r="Y1474">
            <v>3605508096</v>
          </cell>
          <cell r="Z1474">
            <v>3954397952</v>
          </cell>
          <cell r="AD1474">
            <v>1026920000</v>
          </cell>
        </row>
        <row r="1475">
          <cell r="A1475">
            <v>2006</v>
          </cell>
          <cell r="C1475" t="str">
            <v>IA</v>
          </cell>
          <cell r="Y1475">
            <v>2853600000</v>
          </cell>
          <cell r="Z1475">
            <v>0</v>
          </cell>
          <cell r="AD1475">
            <v>831481984</v>
          </cell>
        </row>
        <row r="1476">
          <cell r="A1476">
            <v>2006</v>
          </cell>
          <cell r="C1476" t="str">
            <v>KS</v>
          </cell>
          <cell r="Y1476">
            <v>2626102016</v>
          </cell>
          <cell r="Z1476">
            <v>196940992</v>
          </cell>
          <cell r="AD1476">
            <v>675491008</v>
          </cell>
        </row>
        <row r="1477">
          <cell r="A1477">
            <v>2006</v>
          </cell>
          <cell r="C1477" t="str">
            <v>KY</v>
          </cell>
          <cell r="Y1477">
            <v>2708780032</v>
          </cell>
          <cell r="Z1477">
            <v>137180000</v>
          </cell>
          <cell r="AD1477">
            <v>812920000</v>
          </cell>
        </row>
        <row r="1478">
          <cell r="A1478">
            <v>2006</v>
          </cell>
          <cell r="C1478" t="str">
            <v>LA</v>
          </cell>
          <cell r="Y1478">
            <v>3292892928</v>
          </cell>
          <cell r="Z1478">
            <v>102557000</v>
          </cell>
          <cell r="AD1478">
            <v>735041024</v>
          </cell>
        </row>
        <row r="1479">
          <cell r="A1479">
            <v>2006</v>
          </cell>
          <cell r="C1479" t="str">
            <v>ME</v>
          </cell>
          <cell r="Y1479">
            <v>1024988992</v>
          </cell>
          <cell r="Z1479">
            <v>170368000</v>
          </cell>
          <cell r="AD1479">
            <v>425952000</v>
          </cell>
        </row>
        <row r="1480">
          <cell r="A1480">
            <v>2006</v>
          </cell>
          <cell r="C1480" t="str">
            <v>MD</v>
          </cell>
          <cell r="Y1480">
            <v>3288292096</v>
          </cell>
          <cell r="Z1480">
            <v>648556992</v>
          </cell>
          <cell r="AD1480">
            <v>1050236992</v>
          </cell>
        </row>
        <row r="1481">
          <cell r="A1481">
            <v>2006</v>
          </cell>
          <cell r="C1481" t="str">
            <v>MA</v>
          </cell>
          <cell r="Y1481">
            <v>2705406976</v>
          </cell>
          <cell r="Z1481">
            <v>894428992</v>
          </cell>
          <cell r="AD1481">
            <v>723947008</v>
          </cell>
        </row>
        <row r="1482">
          <cell r="A1482">
            <v>2006</v>
          </cell>
          <cell r="C1482" t="str">
            <v>MI</v>
          </cell>
          <cell r="Y1482">
            <v>4986620928</v>
          </cell>
          <cell r="Z1482">
            <v>57306000</v>
          </cell>
          <cell r="AD1482">
            <v>2234543104</v>
          </cell>
        </row>
        <row r="1483">
          <cell r="A1483">
            <v>2006</v>
          </cell>
          <cell r="C1483" t="str">
            <v>MN</v>
          </cell>
          <cell r="Y1483">
            <v>4715313152</v>
          </cell>
          <cell r="Z1483">
            <v>0</v>
          </cell>
          <cell r="AD1483">
            <v>1246141056</v>
          </cell>
        </row>
        <row r="1484">
          <cell r="A1484">
            <v>2006</v>
          </cell>
          <cell r="C1484" t="str">
            <v>MS</v>
          </cell>
          <cell r="Y1484">
            <v>2706459904</v>
          </cell>
          <cell r="Z1484">
            <v>0</v>
          </cell>
          <cell r="AD1484">
            <v>687073984</v>
          </cell>
        </row>
        <row r="1485">
          <cell r="A1485">
            <v>2006</v>
          </cell>
          <cell r="C1485" t="str">
            <v>MO</v>
          </cell>
          <cell r="Y1485">
            <v>4107601920</v>
          </cell>
          <cell r="Z1485">
            <v>0</v>
          </cell>
          <cell r="AD1485">
            <v>1273133952</v>
          </cell>
        </row>
        <row r="1486">
          <cell r="A1486">
            <v>2006</v>
          </cell>
          <cell r="C1486" t="str">
            <v>MT</v>
          </cell>
          <cell r="Y1486">
            <v>1164968960</v>
          </cell>
          <cell r="Z1486">
            <v>0</v>
          </cell>
          <cell r="AD1486">
            <v>241744000</v>
          </cell>
        </row>
        <row r="1487">
          <cell r="A1487">
            <v>2006</v>
          </cell>
          <cell r="C1487" t="str">
            <v>NE</v>
          </cell>
          <cell r="Y1487">
            <v>1754161024</v>
          </cell>
          <cell r="Z1487">
            <v>0</v>
          </cell>
          <cell r="AD1487">
            <v>383833984</v>
          </cell>
        </row>
        <row r="1488">
          <cell r="A1488">
            <v>2006</v>
          </cell>
          <cell r="C1488" t="str">
            <v>NV</v>
          </cell>
          <cell r="Y1488">
            <v>2241723904</v>
          </cell>
          <cell r="Z1488">
            <v>0</v>
          </cell>
          <cell r="AD1488">
            <v>668238016</v>
          </cell>
        </row>
        <row r="1489">
          <cell r="A1489">
            <v>2006</v>
          </cell>
          <cell r="C1489" t="str">
            <v>NH</v>
          </cell>
          <cell r="Y1489">
            <v>752115008</v>
          </cell>
          <cell r="Z1489">
            <v>137200992</v>
          </cell>
          <cell r="AD1489">
            <v>364038016</v>
          </cell>
        </row>
        <row r="1490">
          <cell r="A1490">
            <v>2006</v>
          </cell>
          <cell r="C1490" t="str">
            <v>NJ</v>
          </cell>
          <cell r="Y1490">
            <v>3695098112</v>
          </cell>
          <cell r="Z1490">
            <v>2585523968</v>
          </cell>
          <cell r="AD1490">
            <v>871203008</v>
          </cell>
        </row>
        <row r="1491">
          <cell r="A1491">
            <v>2006</v>
          </cell>
          <cell r="C1491" t="str">
            <v>NM</v>
          </cell>
          <cell r="Y1491">
            <v>1655250048</v>
          </cell>
          <cell r="Z1491">
            <v>0</v>
          </cell>
          <cell r="AD1491">
            <v>695820992</v>
          </cell>
        </row>
        <row r="1492">
          <cell r="A1492">
            <v>2006</v>
          </cell>
          <cell r="C1492" t="str">
            <v>NY</v>
          </cell>
          <cell r="Y1492">
            <v>11913253888</v>
          </cell>
          <cell r="Z1492">
            <v>3732734976</v>
          </cell>
          <cell r="AD1492">
            <v>3768587008</v>
          </cell>
        </row>
        <row r="1493">
          <cell r="A1493">
            <v>2006</v>
          </cell>
          <cell r="C1493" t="str">
            <v>NC</v>
          </cell>
          <cell r="Y1493">
            <v>4981662208</v>
          </cell>
          <cell r="Z1493">
            <v>36329000</v>
          </cell>
          <cell r="AD1493">
            <v>1421697024</v>
          </cell>
        </row>
        <row r="1494">
          <cell r="A1494">
            <v>2006</v>
          </cell>
          <cell r="C1494" t="str">
            <v>ND</v>
          </cell>
          <cell r="Y1494">
            <v>932912000</v>
          </cell>
          <cell r="Z1494">
            <v>0</v>
          </cell>
          <cell r="AD1494">
            <v>210278000</v>
          </cell>
        </row>
        <row r="1495">
          <cell r="A1495">
            <v>2006</v>
          </cell>
          <cell r="C1495" t="str">
            <v>OH</v>
          </cell>
          <cell r="Y1495">
            <v>6864937984</v>
          </cell>
          <cell r="Z1495">
            <v>381452992</v>
          </cell>
          <cell r="AD1495">
            <v>2057769984</v>
          </cell>
        </row>
        <row r="1496">
          <cell r="A1496">
            <v>2006</v>
          </cell>
          <cell r="C1496" t="str">
            <v>OK</v>
          </cell>
          <cell r="Y1496">
            <v>1967138944</v>
          </cell>
          <cell r="Z1496">
            <v>308420992</v>
          </cell>
          <cell r="AD1496">
            <v>722328000</v>
          </cell>
        </row>
        <row r="1497">
          <cell r="A1497">
            <v>2006</v>
          </cell>
          <cell r="C1497" t="str">
            <v>OR</v>
          </cell>
          <cell r="Y1497">
            <v>2679322112</v>
          </cell>
          <cell r="Z1497">
            <v>0</v>
          </cell>
          <cell r="AD1497">
            <v>947089024</v>
          </cell>
        </row>
        <row r="1498">
          <cell r="A1498">
            <v>2006</v>
          </cell>
          <cell r="C1498" t="str">
            <v>PA</v>
          </cell>
          <cell r="Y1498">
            <v>8661326848</v>
          </cell>
          <cell r="Z1498">
            <v>1911030016</v>
          </cell>
          <cell r="AD1498">
            <v>2973854976</v>
          </cell>
        </row>
        <row r="1499">
          <cell r="A1499">
            <v>2006</v>
          </cell>
          <cell r="C1499" t="str">
            <v>RI</v>
          </cell>
          <cell r="Y1499">
            <v>613089984</v>
          </cell>
          <cell r="Z1499">
            <v>16510000</v>
          </cell>
          <cell r="AD1499">
            <v>160292000</v>
          </cell>
        </row>
        <row r="1500">
          <cell r="A1500">
            <v>2006</v>
          </cell>
          <cell r="C1500" t="str">
            <v>SC</v>
          </cell>
          <cell r="Y1500">
            <v>2615723008</v>
          </cell>
          <cell r="Z1500">
            <v>5996000</v>
          </cell>
          <cell r="AD1500">
            <v>719254016</v>
          </cell>
        </row>
        <row r="1501">
          <cell r="A1501">
            <v>2006</v>
          </cell>
          <cell r="C1501" t="str">
            <v>SD</v>
          </cell>
          <cell r="Y1501">
            <v>1058145984</v>
          </cell>
          <cell r="Z1501">
            <v>0</v>
          </cell>
          <cell r="AD1501">
            <v>258938000</v>
          </cell>
        </row>
        <row r="1502">
          <cell r="A1502">
            <v>2006</v>
          </cell>
          <cell r="C1502" t="str">
            <v>TN</v>
          </cell>
          <cell r="Y1502">
            <v>3390056960</v>
          </cell>
          <cell r="Z1502">
            <v>28000</v>
          </cell>
          <cell r="AD1502">
            <v>867556992</v>
          </cell>
        </row>
        <row r="1503">
          <cell r="A1503">
            <v>2006</v>
          </cell>
          <cell r="C1503" t="str">
            <v>TX</v>
          </cell>
          <cell r="Y1503">
            <v>16943708160</v>
          </cell>
          <cell r="Z1503">
            <v>1556701056</v>
          </cell>
          <cell r="AD1503">
            <v>3320352000</v>
          </cell>
        </row>
        <row r="1504">
          <cell r="A1504">
            <v>2006</v>
          </cell>
          <cell r="C1504" t="str">
            <v>US</v>
          </cell>
          <cell r="Y1504">
            <v>195190521856</v>
          </cell>
          <cell r="Z1504">
            <v>26849118208</v>
          </cell>
          <cell r="AD1504">
            <v>57734619136</v>
          </cell>
        </row>
        <row r="1505">
          <cell r="A1505">
            <v>2006</v>
          </cell>
          <cell r="C1505" t="str">
            <v>UT</v>
          </cell>
          <cell r="Y1505">
            <v>1742113024</v>
          </cell>
          <cell r="Z1505">
            <v>0</v>
          </cell>
          <cell r="AD1505">
            <v>473704992</v>
          </cell>
        </row>
        <row r="1506">
          <cell r="A1506">
            <v>2006</v>
          </cell>
          <cell r="C1506" t="str">
            <v>VT</v>
          </cell>
          <cell r="Y1506">
            <v>494512000</v>
          </cell>
          <cell r="Z1506">
            <v>824000</v>
          </cell>
          <cell r="AD1506">
            <v>257410000</v>
          </cell>
        </row>
        <row r="1507">
          <cell r="A1507">
            <v>2006</v>
          </cell>
          <cell r="C1507" t="str">
            <v>VA</v>
          </cell>
          <cell r="Y1507">
            <v>3742268928</v>
          </cell>
          <cell r="Z1507">
            <v>246812000</v>
          </cell>
          <cell r="AD1507">
            <v>1850354048</v>
          </cell>
        </row>
        <row r="1508">
          <cell r="A1508">
            <v>2006</v>
          </cell>
          <cell r="C1508" t="str">
            <v>WA</v>
          </cell>
          <cell r="Y1508">
            <v>4253591040</v>
          </cell>
          <cell r="Z1508">
            <v>500275008</v>
          </cell>
          <cell r="AD1508">
            <v>883118976</v>
          </cell>
        </row>
        <row r="1509">
          <cell r="A1509">
            <v>2006</v>
          </cell>
          <cell r="C1509" t="str">
            <v>WV</v>
          </cell>
          <cell r="Y1509">
            <v>1608977024</v>
          </cell>
          <cell r="Z1509">
            <v>166342000</v>
          </cell>
          <cell r="AD1509">
            <v>419902016</v>
          </cell>
        </row>
        <row r="1510">
          <cell r="A1510">
            <v>2006</v>
          </cell>
          <cell r="C1510" t="str">
            <v>WI</v>
          </cell>
          <cell r="Y1510">
            <v>5172730880</v>
          </cell>
          <cell r="Z1510">
            <v>0</v>
          </cell>
          <cell r="AD1510">
            <v>1479108992</v>
          </cell>
        </row>
        <row r="1511">
          <cell r="A1511">
            <v>2006</v>
          </cell>
          <cell r="C1511" t="str">
            <v>WY</v>
          </cell>
          <cell r="Y1511">
            <v>888974016</v>
          </cell>
          <cell r="Z1511">
            <v>0</v>
          </cell>
          <cell r="AD1511">
            <v>249876000</v>
          </cell>
        </row>
        <row r="1512">
          <cell r="A1512">
            <v>2007</v>
          </cell>
          <cell r="C1512" t="str">
            <v>AL</v>
          </cell>
          <cell r="Y1512">
            <v>2959812096</v>
          </cell>
          <cell r="Z1512">
            <v>875000</v>
          </cell>
          <cell r="AD1512">
            <v>847238976</v>
          </cell>
        </row>
        <row r="1513">
          <cell r="A1513">
            <v>2007</v>
          </cell>
          <cell r="C1513" t="str">
            <v>AK</v>
          </cell>
          <cell r="Y1513">
            <v>1893986048</v>
          </cell>
          <cell r="Z1513">
            <v>236640000</v>
          </cell>
          <cell r="AD1513">
            <v>534151008</v>
          </cell>
        </row>
        <row r="1514">
          <cell r="A1514">
            <v>2007</v>
          </cell>
          <cell r="C1514" t="str">
            <v>AZ</v>
          </cell>
          <cell r="Y1514">
            <v>4030536960</v>
          </cell>
          <cell r="Z1514">
            <v>0</v>
          </cell>
          <cell r="AD1514">
            <v>1194983040</v>
          </cell>
        </row>
        <row r="1515">
          <cell r="A1515">
            <v>2007</v>
          </cell>
          <cell r="C1515" t="str">
            <v>AR</v>
          </cell>
          <cell r="Y1515">
            <v>1714189952</v>
          </cell>
          <cell r="Z1515">
            <v>1343000</v>
          </cell>
          <cell r="AD1515">
            <v>567971968</v>
          </cell>
        </row>
        <row r="1516">
          <cell r="A1516">
            <v>2007</v>
          </cell>
          <cell r="C1516" t="str">
            <v>CA</v>
          </cell>
          <cell r="Y1516">
            <v>20023042048</v>
          </cell>
          <cell r="Z1516">
            <v>263160992</v>
          </cell>
          <cell r="AD1516">
            <v>8057622016</v>
          </cell>
        </row>
        <row r="1517">
          <cell r="A1517">
            <v>2007</v>
          </cell>
          <cell r="C1517" t="str">
            <v>CO</v>
          </cell>
          <cell r="Y1517">
            <v>2943362048</v>
          </cell>
          <cell r="Z1517">
            <v>190514000</v>
          </cell>
          <cell r="AD1517">
            <v>1139483008</v>
          </cell>
        </row>
        <row r="1518">
          <cell r="A1518">
            <v>2007</v>
          </cell>
          <cell r="C1518" t="str">
            <v>CT</v>
          </cell>
          <cell r="Y1518">
            <v>1616952960</v>
          </cell>
          <cell r="Z1518">
            <v>285000</v>
          </cell>
          <cell r="AD1518">
            <v>762403008</v>
          </cell>
        </row>
        <row r="1519">
          <cell r="A1519">
            <v>2007</v>
          </cell>
          <cell r="C1519" t="str">
            <v>DE</v>
          </cell>
          <cell r="Y1519">
            <v>643011968</v>
          </cell>
          <cell r="Z1519">
            <v>304728000</v>
          </cell>
          <cell r="AD1519">
            <v>157196992</v>
          </cell>
        </row>
        <row r="1520">
          <cell r="A1520">
            <v>2007</v>
          </cell>
          <cell r="C1520" t="str">
            <v>DC</v>
          </cell>
          <cell r="Y1520">
            <v>148988992</v>
          </cell>
          <cell r="Z1520">
            <v>0</v>
          </cell>
          <cell r="AD1520">
            <v>60145000</v>
          </cell>
        </row>
        <row r="1521">
          <cell r="A1521">
            <v>2007</v>
          </cell>
          <cell r="C1521" t="str">
            <v>FL</v>
          </cell>
          <cell r="Y1521">
            <v>13407962112</v>
          </cell>
          <cell r="Z1521">
            <v>3424891904</v>
          </cell>
          <cell r="AD1521">
            <v>2684184064</v>
          </cell>
        </row>
        <row r="1522">
          <cell r="A1522">
            <v>2007</v>
          </cell>
          <cell r="C1522" t="str">
            <v>GA</v>
          </cell>
          <cell r="Y1522">
            <v>11496572928</v>
          </cell>
          <cell r="Z1522">
            <v>27400000</v>
          </cell>
          <cell r="AD1522">
            <v>1239616000</v>
          </cell>
        </row>
        <row r="1523">
          <cell r="A1523">
            <v>2007</v>
          </cell>
          <cell r="C1523" t="str">
            <v>HI</v>
          </cell>
          <cell r="Y1523">
            <v>709988992</v>
          </cell>
          <cell r="Z1523">
            <v>0</v>
          </cell>
          <cell r="AD1523">
            <v>269567008</v>
          </cell>
        </row>
        <row r="1524">
          <cell r="A1524">
            <v>2007</v>
          </cell>
          <cell r="C1524" t="str">
            <v>ID</v>
          </cell>
          <cell r="Y1524">
            <v>1218395008</v>
          </cell>
          <cell r="Z1524">
            <v>136000</v>
          </cell>
          <cell r="AD1524">
            <v>376756992</v>
          </cell>
        </row>
        <row r="1525">
          <cell r="A1525">
            <v>2007</v>
          </cell>
          <cell r="C1525" t="str">
            <v>IL</v>
          </cell>
          <cell r="Y1525">
            <v>7949238784</v>
          </cell>
          <cell r="Z1525">
            <v>2716961024</v>
          </cell>
          <cell r="AD1525">
            <v>2742059008</v>
          </cell>
        </row>
        <row r="1526">
          <cell r="A1526">
            <v>2007</v>
          </cell>
          <cell r="C1526" t="str">
            <v>IN</v>
          </cell>
          <cell r="Y1526">
            <v>3715863040</v>
          </cell>
          <cell r="Z1526">
            <v>1349000</v>
          </cell>
          <cell r="AD1526">
            <v>1078557952</v>
          </cell>
        </row>
        <row r="1527">
          <cell r="A1527">
            <v>2007</v>
          </cell>
          <cell r="C1527" t="str">
            <v>IA</v>
          </cell>
          <cell r="Y1527">
            <v>2822671872</v>
          </cell>
          <cell r="Z1527">
            <v>0</v>
          </cell>
          <cell r="AD1527">
            <v>861563008</v>
          </cell>
        </row>
        <row r="1528">
          <cell r="A1528">
            <v>2007</v>
          </cell>
          <cell r="C1528" t="str">
            <v>KS</v>
          </cell>
          <cell r="Y1528">
            <v>2355762944</v>
          </cell>
          <cell r="Z1528">
            <v>190711008</v>
          </cell>
          <cell r="AD1528">
            <v>712179968</v>
          </cell>
        </row>
        <row r="1529">
          <cell r="A1529">
            <v>2007</v>
          </cell>
          <cell r="C1529" t="str">
            <v>KY</v>
          </cell>
          <cell r="Y1529">
            <v>3378616064</v>
          </cell>
          <cell r="Z1529">
            <v>424384000</v>
          </cell>
          <cell r="AD1529">
            <v>789971008</v>
          </cell>
        </row>
        <row r="1530">
          <cell r="A1530">
            <v>2007</v>
          </cell>
          <cell r="C1530" t="str">
            <v>LA</v>
          </cell>
          <cell r="Y1530">
            <v>3450810880</v>
          </cell>
          <cell r="Z1530">
            <v>106102000</v>
          </cell>
          <cell r="AD1530">
            <v>787836992</v>
          </cell>
        </row>
        <row r="1531">
          <cell r="A1531">
            <v>2007</v>
          </cell>
          <cell r="C1531" t="str">
            <v>ME</v>
          </cell>
          <cell r="Y1531">
            <v>863156992</v>
          </cell>
          <cell r="Z1531">
            <v>181014000</v>
          </cell>
          <cell r="AD1531">
            <v>399288992</v>
          </cell>
        </row>
        <row r="1532">
          <cell r="A1532">
            <v>2007</v>
          </cell>
          <cell r="C1532" t="str">
            <v>MD</v>
          </cell>
          <cell r="Y1532">
            <v>3348414976</v>
          </cell>
          <cell r="Z1532">
            <v>987806976</v>
          </cell>
          <cell r="AD1532">
            <v>1209521024</v>
          </cell>
        </row>
        <row r="1533">
          <cell r="A1533">
            <v>2007</v>
          </cell>
          <cell r="C1533" t="str">
            <v>MA</v>
          </cell>
          <cell r="Y1533">
            <v>2488845056</v>
          </cell>
          <cell r="Z1533">
            <v>1296487936</v>
          </cell>
          <cell r="AD1533">
            <v>781481024</v>
          </cell>
        </row>
        <row r="1534">
          <cell r="A1534">
            <v>2007</v>
          </cell>
          <cell r="C1534" t="str">
            <v>MI</v>
          </cell>
          <cell r="Y1534">
            <v>5272097792</v>
          </cell>
          <cell r="Z1534">
            <v>52689000</v>
          </cell>
          <cell r="AD1534">
            <v>2300766976</v>
          </cell>
        </row>
        <row r="1535">
          <cell r="A1535">
            <v>2007</v>
          </cell>
          <cell r="C1535" t="str">
            <v>MN</v>
          </cell>
          <cell r="Y1535">
            <v>4949975040</v>
          </cell>
          <cell r="Z1535">
            <v>0</v>
          </cell>
          <cell r="AD1535">
            <v>1358868992</v>
          </cell>
        </row>
        <row r="1536">
          <cell r="A1536">
            <v>2007</v>
          </cell>
          <cell r="C1536" t="str">
            <v>MS</v>
          </cell>
          <cell r="Y1536">
            <v>2987674880</v>
          </cell>
          <cell r="Z1536">
            <v>3328000</v>
          </cell>
          <cell r="AD1536">
            <v>699075008</v>
          </cell>
        </row>
        <row r="1537">
          <cell r="A1537">
            <v>2007</v>
          </cell>
          <cell r="C1537" t="str">
            <v>MO</v>
          </cell>
          <cell r="Y1537">
            <v>4396323840</v>
          </cell>
          <cell r="Z1537">
            <v>237000</v>
          </cell>
          <cell r="AD1537">
            <v>1362494976</v>
          </cell>
        </row>
        <row r="1538">
          <cell r="A1538">
            <v>2007</v>
          </cell>
          <cell r="C1538" t="str">
            <v>MT</v>
          </cell>
          <cell r="Y1538">
            <v>1216244992</v>
          </cell>
          <cell r="Z1538">
            <v>0</v>
          </cell>
          <cell r="AD1538">
            <v>254196000</v>
          </cell>
        </row>
        <row r="1539">
          <cell r="A1539">
            <v>2007</v>
          </cell>
          <cell r="C1539" t="str">
            <v>NE</v>
          </cell>
          <cell r="Y1539">
            <v>1568578944</v>
          </cell>
          <cell r="Z1539">
            <v>123000</v>
          </cell>
          <cell r="AD1539">
            <v>409292000</v>
          </cell>
        </row>
        <row r="1540">
          <cell r="A1540">
            <v>2007</v>
          </cell>
          <cell r="C1540" t="str">
            <v>NV</v>
          </cell>
          <cell r="Y1540">
            <v>2787010048</v>
          </cell>
          <cell r="Z1540">
            <v>0</v>
          </cell>
          <cell r="AD1540">
            <v>721198016</v>
          </cell>
        </row>
        <row r="1541">
          <cell r="A1541">
            <v>2007</v>
          </cell>
          <cell r="C1541" t="str">
            <v>NH</v>
          </cell>
          <cell r="Y1541">
            <v>737539968</v>
          </cell>
          <cell r="Z1541">
            <v>147626000</v>
          </cell>
          <cell r="AD1541">
            <v>383667008</v>
          </cell>
        </row>
        <row r="1542">
          <cell r="A1542">
            <v>2007</v>
          </cell>
          <cell r="C1542" t="str">
            <v>NJ</v>
          </cell>
          <cell r="Y1542">
            <v>4195703040</v>
          </cell>
          <cell r="Z1542">
            <v>2272192000</v>
          </cell>
          <cell r="AD1542">
            <v>817481984</v>
          </cell>
        </row>
        <row r="1543">
          <cell r="A1543">
            <v>2007</v>
          </cell>
          <cell r="C1543" t="str">
            <v>NM</v>
          </cell>
          <cell r="Y1543">
            <v>2032896000</v>
          </cell>
          <cell r="Z1543">
            <v>94000</v>
          </cell>
          <cell r="AD1543">
            <v>550971008</v>
          </cell>
        </row>
        <row r="1544">
          <cell r="A1544">
            <v>2007</v>
          </cell>
          <cell r="C1544" t="str">
            <v>NY</v>
          </cell>
          <cell r="Y1544">
            <v>12693073920</v>
          </cell>
          <cell r="Z1544">
            <v>4433719808</v>
          </cell>
          <cell r="AD1544">
            <v>3765815040</v>
          </cell>
        </row>
        <row r="1545">
          <cell r="A1545">
            <v>2007</v>
          </cell>
          <cell r="C1545" t="str">
            <v>NC</v>
          </cell>
          <cell r="Y1545">
            <v>4845520896</v>
          </cell>
          <cell r="Z1545">
            <v>62487000</v>
          </cell>
          <cell r="AD1545">
            <v>1432343040</v>
          </cell>
        </row>
        <row r="1546">
          <cell r="A1546">
            <v>2007</v>
          </cell>
          <cell r="C1546" t="str">
            <v>ND</v>
          </cell>
          <cell r="Y1546">
            <v>962182016</v>
          </cell>
          <cell r="Z1546">
            <v>25000</v>
          </cell>
          <cell r="AD1546">
            <v>225250000</v>
          </cell>
        </row>
        <row r="1547">
          <cell r="A1547">
            <v>2007</v>
          </cell>
          <cell r="C1547" t="str">
            <v>OH</v>
          </cell>
          <cell r="Y1547">
            <v>6899999744</v>
          </cell>
          <cell r="Z1547">
            <v>403236000</v>
          </cell>
          <cell r="AD1547">
            <v>2045240960</v>
          </cell>
        </row>
        <row r="1548">
          <cell r="A1548">
            <v>2007</v>
          </cell>
          <cell r="C1548" t="str">
            <v>OK</v>
          </cell>
          <cell r="Y1548">
            <v>2227968000</v>
          </cell>
          <cell r="Z1548">
            <v>457665984</v>
          </cell>
          <cell r="AD1548">
            <v>756918016</v>
          </cell>
        </row>
        <row r="1549">
          <cell r="A1549">
            <v>2007</v>
          </cell>
          <cell r="C1549" t="str">
            <v>OR</v>
          </cell>
          <cell r="Y1549">
            <v>2946278912</v>
          </cell>
          <cell r="Z1549">
            <v>2216000</v>
          </cell>
          <cell r="AD1549">
            <v>999596032</v>
          </cell>
        </row>
        <row r="1550">
          <cell r="A1550">
            <v>2007</v>
          </cell>
          <cell r="C1550" t="str">
            <v>PA</v>
          </cell>
          <cell r="Y1550">
            <v>9426151424</v>
          </cell>
          <cell r="Z1550">
            <v>1638237056</v>
          </cell>
          <cell r="AD1550">
            <v>2870450944</v>
          </cell>
        </row>
        <row r="1551">
          <cell r="A1551">
            <v>2007</v>
          </cell>
          <cell r="C1551" t="str">
            <v>RI</v>
          </cell>
          <cell r="Y1551">
            <v>502972992</v>
          </cell>
          <cell r="Z1551">
            <v>19219000</v>
          </cell>
          <cell r="AD1551">
            <v>193043008</v>
          </cell>
        </row>
        <row r="1552">
          <cell r="A1552">
            <v>2007</v>
          </cell>
          <cell r="C1552" t="str">
            <v>SC</v>
          </cell>
          <cell r="Y1552">
            <v>2004946048</v>
          </cell>
          <cell r="Z1552">
            <v>5920000</v>
          </cell>
          <cell r="AD1552">
            <v>705292032</v>
          </cell>
        </row>
        <row r="1553">
          <cell r="A1553">
            <v>2007</v>
          </cell>
          <cell r="C1553" t="str">
            <v>SD</v>
          </cell>
          <cell r="Y1553">
            <v>1118564992</v>
          </cell>
          <cell r="Z1553">
            <v>0</v>
          </cell>
          <cell r="AD1553">
            <v>278135008</v>
          </cell>
        </row>
        <row r="1554">
          <cell r="A1554">
            <v>2007</v>
          </cell>
          <cell r="C1554" t="str">
            <v>TN</v>
          </cell>
          <cell r="Y1554">
            <v>3653594112</v>
          </cell>
          <cell r="Z1554">
            <v>798000</v>
          </cell>
          <cell r="AD1554">
            <v>860260992</v>
          </cell>
        </row>
        <row r="1555">
          <cell r="A1555">
            <v>2007</v>
          </cell>
          <cell r="C1555" t="str">
            <v>TX</v>
          </cell>
          <cell r="Y1555">
            <v>18068930560</v>
          </cell>
          <cell r="Z1555">
            <v>1593794944</v>
          </cell>
          <cell r="AD1555">
            <v>3506134016</v>
          </cell>
        </row>
        <row r="1556">
          <cell r="A1556">
            <v>2007</v>
          </cell>
          <cell r="C1556" t="str">
            <v>US</v>
          </cell>
          <cell r="Y1556">
            <v>207635464192</v>
          </cell>
          <cell r="Z1556">
            <v>22400526336</v>
          </cell>
          <cell r="AD1556">
            <v>59410006016</v>
          </cell>
        </row>
        <row r="1557">
          <cell r="A1557">
            <v>2007</v>
          </cell>
          <cell r="C1557" t="str">
            <v>UT</v>
          </cell>
          <cell r="Y1557">
            <v>1850857984</v>
          </cell>
          <cell r="Z1557">
            <v>65000</v>
          </cell>
          <cell r="AD1557">
            <v>503344000</v>
          </cell>
        </row>
        <row r="1558">
          <cell r="A1558">
            <v>2007</v>
          </cell>
          <cell r="C1558" t="str">
            <v>VT</v>
          </cell>
          <cell r="Y1558">
            <v>595636992</v>
          </cell>
          <cell r="Z1558">
            <v>0</v>
          </cell>
          <cell r="AD1558">
            <v>265308000</v>
          </cell>
        </row>
        <row r="1559">
          <cell r="A1559">
            <v>2007</v>
          </cell>
          <cell r="C1559" t="str">
            <v>VA</v>
          </cell>
          <cell r="Y1559">
            <v>3875590912</v>
          </cell>
          <cell r="Z1559">
            <v>266454000</v>
          </cell>
          <cell r="AD1559">
            <v>1770750976</v>
          </cell>
        </row>
        <row r="1560">
          <cell r="A1560">
            <v>2007</v>
          </cell>
          <cell r="C1560" t="str">
            <v>WA</v>
          </cell>
          <cell r="Y1560">
            <v>5132244992</v>
          </cell>
          <cell r="Z1560">
            <v>552137984</v>
          </cell>
          <cell r="AD1560">
            <v>895817984</v>
          </cell>
        </row>
        <row r="1561">
          <cell r="A1561">
            <v>2007</v>
          </cell>
          <cell r="C1561" t="str">
            <v>WV</v>
          </cell>
          <cell r="Y1561">
            <v>1575725056</v>
          </cell>
          <cell r="Z1561">
            <v>133472000</v>
          </cell>
          <cell r="AD1561">
            <v>404656000</v>
          </cell>
        </row>
        <row r="1562">
          <cell r="A1562">
            <v>2007</v>
          </cell>
          <cell r="C1562" t="str">
            <v>WI</v>
          </cell>
          <cell r="Y1562">
            <v>5039709184</v>
          </cell>
          <cell r="Z1562">
            <v>0</v>
          </cell>
          <cell r="AD1562">
            <v>1529160960</v>
          </cell>
        </row>
        <row r="1563">
          <cell r="A1563">
            <v>2007</v>
          </cell>
          <cell r="C1563" t="str">
            <v>WY</v>
          </cell>
          <cell r="Y1563">
            <v>891281024</v>
          </cell>
          <cell r="Z1563">
            <v>0</v>
          </cell>
          <cell r="AD1563">
            <v>290700992</v>
          </cell>
        </row>
        <row r="1564">
          <cell r="A1564">
            <v>2008</v>
          </cell>
          <cell r="C1564" t="str">
            <v>AL</v>
          </cell>
          <cell r="Y1564">
            <v>2938076928</v>
          </cell>
          <cell r="Z1564">
            <v>133000</v>
          </cell>
          <cell r="AD1564">
            <v>908601984</v>
          </cell>
        </row>
        <row r="1565">
          <cell r="A1565">
            <v>2008</v>
          </cell>
          <cell r="C1565" t="str">
            <v>AK</v>
          </cell>
          <cell r="Y1565">
            <v>2101879040</v>
          </cell>
          <cell r="Z1565">
            <v>247836992</v>
          </cell>
          <cell r="AD1565">
            <v>566310976</v>
          </cell>
        </row>
        <row r="1566">
          <cell r="A1566">
            <v>2008</v>
          </cell>
          <cell r="C1566" t="str">
            <v>AZ</v>
          </cell>
          <cell r="Y1566">
            <v>4570457088</v>
          </cell>
          <cell r="Z1566">
            <v>0</v>
          </cell>
          <cell r="AD1566">
            <v>1230243968</v>
          </cell>
        </row>
        <row r="1567">
          <cell r="A1567">
            <v>2008</v>
          </cell>
          <cell r="C1567" t="str">
            <v>AR</v>
          </cell>
          <cell r="Y1567">
            <v>1780344960</v>
          </cell>
          <cell r="Z1567">
            <v>1315000</v>
          </cell>
          <cell r="AD1567">
            <v>581062976</v>
          </cell>
        </row>
        <row r="1568">
          <cell r="A1568">
            <v>2008</v>
          </cell>
          <cell r="C1568" t="str">
            <v>CA</v>
          </cell>
          <cell r="Y1568">
            <v>22548908032</v>
          </cell>
          <cell r="Z1568">
            <v>242676992</v>
          </cell>
          <cell r="AD1568">
            <v>8607637504</v>
          </cell>
        </row>
        <row r="1569">
          <cell r="A1569">
            <v>2008</v>
          </cell>
          <cell r="C1569" t="str">
            <v>CO</v>
          </cell>
          <cell r="Y1569">
            <v>3255220992</v>
          </cell>
          <cell r="Z1569">
            <v>180878000</v>
          </cell>
          <cell r="AD1569">
            <v>1276262016</v>
          </cell>
        </row>
        <row r="1570">
          <cell r="A1570">
            <v>2008</v>
          </cell>
          <cell r="C1570" t="str">
            <v>CT</v>
          </cell>
          <cell r="Y1570">
            <v>1810400000</v>
          </cell>
          <cell r="Z1570">
            <v>852000</v>
          </cell>
          <cell r="AD1570">
            <v>820009984</v>
          </cell>
        </row>
        <row r="1571">
          <cell r="A1571">
            <v>2008</v>
          </cell>
          <cell r="C1571" t="str">
            <v>DE</v>
          </cell>
          <cell r="Y1571">
            <v>735945024</v>
          </cell>
          <cell r="Z1571">
            <v>446625984</v>
          </cell>
          <cell r="AD1571">
            <v>127187000</v>
          </cell>
        </row>
        <row r="1572">
          <cell r="A1572">
            <v>2008</v>
          </cell>
          <cell r="C1572" t="str">
            <v>DC</v>
          </cell>
          <cell r="Y1572">
            <v>673462016</v>
          </cell>
          <cell r="Z1572">
            <v>0</v>
          </cell>
          <cell r="AD1572">
            <v>170294000</v>
          </cell>
        </row>
        <row r="1573">
          <cell r="A1573">
            <v>2008</v>
          </cell>
          <cell r="C1573" t="str">
            <v>FL</v>
          </cell>
          <cell r="Y1573">
            <v>14991157248</v>
          </cell>
          <cell r="Z1573">
            <v>3409819904</v>
          </cell>
          <cell r="AD1573">
            <v>2688647936</v>
          </cell>
        </row>
        <row r="1574">
          <cell r="A1574">
            <v>2008</v>
          </cell>
          <cell r="C1574" t="str">
            <v>GA</v>
          </cell>
          <cell r="Y1574">
            <v>6257419776</v>
          </cell>
          <cell r="Z1574">
            <v>29447000</v>
          </cell>
          <cell r="AD1574">
            <v>1269122944</v>
          </cell>
        </row>
        <row r="1575">
          <cell r="A1575">
            <v>2008</v>
          </cell>
          <cell r="C1575" t="str">
            <v>HI</v>
          </cell>
          <cell r="Y1575">
            <v>845547008</v>
          </cell>
          <cell r="Z1575">
            <v>0</v>
          </cell>
          <cell r="AD1575">
            <v>341796992</v>
          </cell>
        </row>
        <row r="1576">
          <cell r="A1576">
            <v>2008</v>
          </cell>
          <cell r="C1576" t="str">
            <v>ID</v>
          </cell>
          <cell r="Y1576">
            <v>1321969024</v>
          </cell>
          <cell r="Z1576">
            <v>104000</v>
          </cell>
          <cell r="AD1576">
            <v>416449984</v>
          </cell>
        </row>
        <row r="1577">
          <cell r="A1577">
            <v>2008</v>
          </cell>
          <cell r="C1577" t="str">
            <v>IL</v>
          </cell>
          <cell r="Y1577">
            <v>8016323072</v>
          </cell>
          <cell r="Z1577">
            <v>2747168000</v>
          </cell>
          <cell r="AD1577">
            <v>2914938880</v>
          </cell>
        </row>
        <row r="1578">
          <cell r="A1578">
            <v>2008</v>
          </cell>
          <cell r="C1578" t="str">
            <v>IN</v>
          </cell>
          <cell r="Y1578">
            <v>4313216000</v>
          </cell>
          <cell r="Z1578">
            <v>1339000</v>
          </cell>
          <cell r="AD1578">
            <v>1200214016</v>
          </cell>
        </row>
        <row r="1579">
          <cell r="A1579">
            <v>2008</v>
          </cell>
          <cell r="C1579" t="str">
            <v>IA</v>
          </cell>
          <cell r="Y1579">
            <v>2681363968</v>
          </cell>
          <cell r="Z1579">
            <v>0</v>
          </cell>
          <cell r="AD1579">
            <v>938600000</v>
          </cell>
        </row>
        <row r="1580">
          <cell r="A1580">
            <v>2008</v>
          </cell>
          <cell r="C1580" t="str">
            <v>KS</v>
          </cell>
          <cell r="Y1580">
            <v>2665784064</v>
          </cell>
          <cell r="Z1580">
            <v>149474000</v>
          </cell>
          <cell r="AD1580">
            <v>787846016</v>
          </cell>
        </row>
        <row r="1581">
          <cell r="A1581">
            <v>2008</v>
          </cell>
          <cell r="C1581" t="str">
            <v>KY</v>
          </cell>
          <cell r="Y1581">
            <v>4018870016</v>
          </cell>
          <cell r="Z1581">
            <v>1201000</v>
          </cell>
          <cell r="AD1581">
            <v>849129024</v>
          </cell>
        </row>
        <row r="1582">
          <cell r="A1582">
            <v>2008</v>
          </cell>
          <cell r="C1582" t="str">
            <v>LA</v>
          </cell>
          <cell r="Y1582">
            <v>4859887104</v>
          </cell>
          <cell r="Z1582">
            <v>132073000</v>
          </cell>
          <cell r="AD1582">
            <v>832649024</v>
          </cell>
        </row>
        <row r="1583">
          <cell r="A1583">
            <v>2008</v>
          </cell>
          <cell r="C1583" t="str">
            <v>ME</v>
          </cell>
          <cell r="Y1583">
            <v>823793024</v>
          </cell>
          <cell r="Z1583">
            <v>175955008</v>
          </cell>
          <cell r="AD1583">
            <v>428224000</v>
          </cell>
        </row>
        <row r="1584">
          <cell r="A1584">
            <v>2008</v>
          </cell>
          <cell r="C1584" t="str">
            <v>MD</v>
          </cell>
          <cell r="Y1584">
            <v>3053950976</v>
          </cell>
          <cell r="Z1584">
            <v>1475117952</v>
          </cell>
          <cell r="AD1584">
            <v>1315874048</v>
          </cell>
        </row>
        <row r="1585">
          <cell r="A1585">
            <v>2008</v>
          </cell>
          <cell r="C1585" t="str">
            <v>MA</v>
          </cell>
          <cell r="Y1585">
            <v>2517605888</v>
          </cell>
          <cell r="Z1585">
            <v>2144403968</v>
          </cell>
          <cell r="AD1585">
            <v>946752000</v>
          </cell>
        </row>
        <row r="1586">
          <cell r="A1586">
            <v>2008</v>
          </cell>
          <cell r="C1586" t="str">
            <v>MI</v>
          </cell>
          <cell r="Y1586">
            <v>5148457984</v>
          </cell>
          <cell r="Z1586">
            <v>63324000</v>
          </cell>
          <cell r="AD1586">
            <v>2334427904</v>
          </cell>
        </row>
        <row r="1587">
          <cell r="A1587">
            <v>2008</v>
          </cell>
          <cell r="C1587" t="str">
            <v>MN</v>
          </cell>
          <cell r="Y1587">
            <v>5635723776</v>
          </cell>
          <cell r="Z1587">
            <v>0</v>
          </cell>
          <cell r="AD1587">
            <v>1457469056</v>
          </cell>
        </row>
        <row r="1588">
          <cell r="A1588">
            <v>2008</v>
          </cell>
          <cell r="C1588" t="str">
            <v>MS</v>
          </cell>
          <cell r="Y1588">
            <v>2568218112</v>
          </cell>
          <cell r="Z1588">
            <v>3409000</v>
          </cell>
          <cell r="AD1588">
            <v>723532992</v>
          </cell>
        </row>
        <row r="1589">
          <cell r="A1589">
            <v>2008</v>
          </cell>
          <cell r="C1589" t="str">
            <v>MO</v>
          </cell>
          <cell r="Y1589">
            <v>4105858048</v>
          </cell>
          <cell r="Z1589">
            <v>223000</v>
          </cell>
          <cell r="AD1589">
            <v>1337031040</v>
          </cell>
        </row>
        <row r="1590">
          <cell r="A1590">
            <v>2008</v>
          </cell>
          <cell r="C1590" t="str">
            <v>MT</v>
          </cell>
          <cell r="Y1590">
            <v>1274814976</v>
          </cell>
          <cell r="Z1590">
            <v>0</v>
          </cell>
          <cell r="AD1590">
            <v>270863008</v>
          </cell>
        </row>
        <row r="1591">
          <cell r="A1591">
            <v>2008</v>
          </cell>
          <cell r="C1591" t="str">
            <v>NE</v>
          </cell>
          <cell r="Y1591">
            <v>1885218048</v>
          </cell>
          <cell r="Z1591">
            <v>0</v>
          </cell>
          <cell r="AD1591">
            <v>514156000</v>
          </cell>
        </row>
        <row r="1592">
          <cell r="A1592">
            <v>2008</v>
          </cell>
          <cell r="C1592" t="str">
            <v>NV</v>
          </cell>
          <cell r="Y1592">
            <v>2083488000</v>
          </cell>
          <cell r="Z1592">
            <v>0</v>
          </cell>
          <cell r="AD1592">
            <v>683425984</v>
          </cell>
        </row>
        <row r="1593">
          <cell r="A1593">
            <v>2008</v>
          </cell>
          <cell r="C1593" t="str">
            <v>NH</v>
          </cell>
          <cell r="Y1593">
            <v>767598976</v>
          </cell>
          <cell r="Z1593">
            <v>178232000</v>
          </cell>
          <cell r="AD1593">
            <v>408023008</v>
          </cell>
        </row>
        <row r="1594">
          <cell r="A1594">
            <v>2008</v>
          </cell>
          <cell r="C1594" t="str">
            <v>NJ</v>
          </cell>
          <cell r="Y1594">
            <v>4520942080</v>
          </cell>
          <cell r="Z1594">
            <v>2340019968</v>
          </cell>
          <cell r="AD1594">
            <v>844179968</v>
          </cell>
        </row>
        <row r="1595">
          <cell r="A1595">
            <v>2008</v>
          </cell>
          <cell r="C1595" t="str">
            <v>NM</v>
          </cell>
          <cell r="Y1595">
            <v>1869964032</v>
          </cell>
          <cell r="Z1595">
            <v>0</v>
          </cell>
          <cell r="AD1595">
            <v>511640000</v>
          </cell>
        </row>
        <row r="1596">
          <cell r="A1596">
            <v>2008</v>
          </cell>
          <cell r="C1596" t="str">
            <v>NY</v>
          </cell>
          <cell r="Y1596">
            <v>12676382720</v>
          </cell>
          <cell r="Z1596">
            <v>4662370816</v>
          </cell>
          <cell r="AD1596">
            <v>4000559104</v>
          </cell>
        </row>
        <row r="1597">
          <cell r="A1597">
            <v>2008</v>
          </cell>
          <cell r="C1597" t="str">
            <v>NC</v>
          </cell>
          <cell r="Y1597">
            <v>5201862144</v>
          </cell>
          <cell r="Z1597">
            <v>48048000</v>
          </cell>
          <cell r="AD1597">
            <v>1551714944</v>
          </cell>
        </row>
        <row r="1598">
          <cell r="A1598">
            <v>2008</v>
          </cell>
          <cell r="C1598" t="str">
            <v>ND</v>
          </cell>
          <cell r="Y1598">
            <v>996683008</v>
          </cell>
          <cell r="Z1598">
            <v>18000</v>
          </cell>
          <cell r="AD1598">
            <v>233776992</v>
          </cell>
        </row>
        <row r="1599">
          <cell r="A1599">
            <v>2008</v>
          </cell>
          <cell r="C1599" t="str">
            <v>OH</v>
          </cell>
          <cell r="Y1599">
            <v>6836789760</v>
          </cell>
          <cell r="Z1599">
            <v>453607008</v>
          </cell>
          <cell r="AD1599">
            <v>2152421120</v>
          </cell>
        </row>
        <row r="1600">
          <cell r="A1600">
            <v>2008</v>
          </cell>
          <cell r="C1600" t="str">
            <v>OK</v>
          </cell>
          <cell r="Y1600">
            <v>2694372096</v>
          </cell>
          <cell r="Z1600">
            <v>394316992</v>
          </cell>
          <cell r="AD1600">
            <v>774510016</v>
          </cell>
        </row>
        <row r="1601">
          <cell r="A1601">
            <v>2008</v>
          </cell>
          <cell r="C1601" t="str">
            <v>OR</v>
          </cell>
          <cell r="Y1601">
            <v>2758938880</v>
          </cell>
          <cell r="Z1601">
            <v>2482000</v>
          </cell>
          <cell r="AD1601">
            <v>1046334976</v>
          </cell>
        </row>
        <row r="1602">
          <cell r="A1602">
            <v>2008</v>
          </cell>
          <cell r="C1602" t="str">
            <v>PA</v>
          </cell>
          <cell r="Y1602">
            <v>10254663680</v>
          </cell>
          <cell r="Z1602">
            <v>1872893056</v>
          </cell>
          <cell r="AD1602">
            <v>2859998976</v>
          </cell>
        </row>
        <row r="1603">
          <cell r="A1603">
            <v>2008</v>
          </cell>
          <cell r="C1603" t="str">
            <v>RI</v>
          </cell>
          <cell r="Y1603">
            <v>396004992</v>
          </cell>
          <cell r="Z1603">
            <v>19278000</v>
          </cell>
          <cell r="AD1603">
            <v>191256992</v>
          </cell>
        </row>
        <row r="1604">
          <cell r="A1604">
            <v>2008</v>
          </cell>
          <cell r="C1604" t="str">
            <v>SC</v>
          </cell>
          <cell r="Y1604">
            <v>2014843008</v>
          </cell>
          <cell r="Z1604">
            <v>5770000</v>
          </cell>
          <cell r="AD1604">
            <v>738638016</v>
          </cell>
        </row>
        <row r="1605">
          <cell r="A1605">
            <v>2008</v>
          </cell>
          <cell r="C1605" t="str">
            <v>SD</v>
          </cell>
          <cell r="Y1605">
            <v>1019417024</v>
          </cell>
          <cell r="Z1605">
            <v>382000</v>
          </cell>
          <cell r="AD1605">
            <v>308318016</v>
          </cell>
        </row>
        <row r="1606">
          <cell r="A1606">
            <v>2008</v>
          </cell>
          <cell r="C1606" t="str">
            <v>TN</v>
          </cell>
          <cell r="Y1606">
            <v>3152212992</v>
          </cell>
          <cell r="Z1606">
            <v>854000</v>
          </cell>
          <cell r="AD1606">
            <v>755236992</v>
          </cell>
        </row>
        <row r="1607">
          <cell r="A1607">
            <v>2008</v>
          </cell>
          <cell r="C1607" t="str">
            <v>TX</v>
          </cell>
          <cell r="Y1607">
            <v>17116198912</v>
          </cell>
          <cell r="Z1607">
            <v>4763874816</v>
          </cell>
          <cell r="AD1607">
            <v>3626288896</v>
          </cell>
        </row>
        <row r="1608">
          <cell r="A1608">
            <v>2008</v>
          </cell>
          <cell r="C1608" t="str">
            <v>US</v>
          </cell>
          <cell r="Y1608">
            <v>213239742464</v>
          </cell>
          <cell r="Z1608">
            <v>27191269376</v>
          </cell>
          <cell r="AD1608">
            <v>62946709504</v>
          </cell>
        </row>
        <row r="1609">
          <cell r="A1609">
            <v>2008</v>
          </cell>
          <cell r="C1609" t="str">
            <v>UT</v>
          </cell>
          <cell r="Y1609">
            <v>2291488000</v>
          </cell>
          <cell r="Z1609">
            <v>278000</v>
          </cell>
          <cell r="AD1609">
            <v>584432000</v>
          </cell>
        </row>
        <row r="1610">
          <cell r="A1610">
            <v>2008</v>
          </cell>
          <cell r="C1610" t="str">
            <v>VT</v>
          </cell>
          <cell r="Y1610">
            <v>575036032</v>
          </cell>
          <cell r="Z1610">
            <v>0</v>
          </cell>
          <cell r="AD1610">
            <v>284535008</v>
          </cell>
        </row>
        <row r="1611">
          <cell r="A1611">
            <v>2008</v>
          </cell>
          <cell r="C1611" t="str">
            <v>VA</v>
          </cell>
          <cell r="Y1611">
            <v>4536330752</v>
          </cell>
          <cell r="Z1611">
            <v>301960992</v>
          </cell>
          <cell r="AD1611">
            <v>2117097984</v>
          </cell>
        </row>
        <row r="1612">
          <cell r="A1612">
            <v>2008</v>
          </cell>
          <cell r="C1612" t="str">
            <v>WA</v>
          </cell>
          <cell r="Y1612">
            <v>5822829056</v>
          </cell>
          <cell r="Z1612">
            <v>562320000</v>
          </cell>
          <cell r="AD1612">
            <v>984406016</v>
          </cell>
        </row>
        <row r="1613">
          <cell r="A1613">
            <v>2008</v>
          </cell>
          <cell r="C1613" t="str">
            <v>WV</v>
          </cell>
          <cell r="Y1613">
            <v>1630471936</v>
          </cell>
          <cell r="Z1613">
            <v>131187000</v>
          </cell>
          <cell r="AD1613">
            <v>412700992</v>
          </cell>
        </row>
        <row r="1614">
          <cell r="A1614">
            <v>2008</v>
          </cell>
          <cell r="C1614" t="str">
            <v>WI</v>
          </cell>
          <cell r="Y1614">
            <v>5535392768</v>
          </cell>
          <cell r="Z1614">
            <v>0</v>
          </cell>
          <cell r="AD1614">
            <v>1666882944</v>
          </cell>
        </row>
        <row r="1615">
          <cell r="A1615">
            <v>2008</v>
          </cell>
          <cell r="C1615" t="str">
            <v>WY</v>
          </cell>
          <cell r="Y1615">
            <v>1087954048</v>
          </cell>
          <cell r="Z1615">
            <v>0</v>
          </cell>
          <cell r="AD1615">
            <v>354996992</v>
          </cell>
        </row>
        <row r="1616">
          <cell r="A1616">
            <v>2009</v>
          </cell>
          <cell r="C1616" t="str">
            <v>AL</v>
          </cell>
          <cell r="Y1616">
            <v>2314413056</v>
          </cell>
          <cell r="Z1616">
            <v>1912000</v>
          </cell>
          <cell r="AD1616">
            <v>1049936000</v>
          </cell>
        </row>
        <row r="1617">
          <cell r="A1617">
            <v>2009</v>
          </cell>
          <cell r="C1617" t="str">
            <v>AK</v>
          </cell>
          <cell r="Y1617">
            <v>1553584000</v>
          </cell>
          <cell r="Z1617">
            <v>213996000</v>
          </cell>
          <cell r="AD1617">
            <v>614051968</v>
          </cell>
        </row>
        <row r="1618">
          <cell r="A1618">
            <v>2009</v>
          </cell>
          <cell r="C1618" t="str">
            <v>AZ</v>
          </cell>
          <cell r="Y1618">
            <v>3038836992</v>
          </cell>
          <cell r="Z1618">
            <v>0</v>
          </cell>
          <cell r="AD1618">
            <v>1137421952</v>
          </cell>
        </row>
        <row r="1619">
          <cell r="A1619">
            <v>2009</v>
          </cell>
          <cell r="C1619" t="str">
            <v>AR</v>
          </cell>
          <cell r="Y1619">
            <v>1281888000</v>
          </cell>
          <cell r="Z1619">
            <v>0</v>
          </cell>
          <cell r="AD1619">
            <v>665419008</v>
          </cell>
        </row>
        <row r="1620">
          <cell r="A1620">
            <v>2009</v>
          </cell>
          <cell r="C1620" t="str">
            <v>CA</v>
          </cell>
          <cell r="Y1620">
            <v>15532967936</v>
          </cell>
          <cell r="Z1620">
            <v>205666000</v>
          </cell>
          <cell r="AD1620">
            <v>8902988800</v>
          </cell>
        </row>
        <row r="1621">
          <cell r="A1621">
            <v>2009</v>
          </cell>
          <cell r="C1621" t="str">
            <v>CO</v>
          </cell>
          <cell r="Y1621">
            <v>2538187008</v>
          </cell>
          <cell r="Z1621">
            <v>201974000</v>
          </cell>
          <cell r="AD1621">
            <v>1282340992</v>
          </cell>
        </row>
        <row r="1622">
          <cell r="A1622">
            <v>2009</v>
          </cell>
          <cell r="C1622" t="str">
            <v>CT</v>
          </cell>
          <cell r="Y1622">
            <v>1472811008</v>
          </cell>
          <cell r="Z1622">
            <v>161000</v>
          </cell>
          <cell r="AD1622">
            <v>862956992</v>
          </cell>
        </row>
        <row r="1623">
          <cell r="A1623">
            <v>2009</v>
          </cell>
          <cell r="C1623" t="str">
            <v>DE</v>
          </cell>
          <cell r="Y1623">
            <v>513380992</v>
          </cell>
          <cell r="Z1623">
            <v>398019008</v>
          </cell>
          <cell r="AD1623">
            <v>136962000</v>
          </cell>
        </row>
        <row r="1624">
          <cell r="A1624">
            <v>2009</v>
          </cell>
          <cell r="C1624" t="str">
            <v>DC</v>
          </cell>
          <cell r="Y1624">
            <v>403268000</v>
          </cell>
          <cell r="Z1624">
            <v>0</v>
          </cell>
          <cell r="AD1624">
            <v>147619008</v>
          </cell>
        </row>
        <row r="1625">
          <cell r="A1625">
            <v>2009</v>
          </cell>
          <cell r="C1625" t="str">
            <v>FL</v>
          </cell>
          <cell r="Y1625">
            <v>8560549888</v>
          </cell>
          <cell r="Z1625">
            <v>2437981952</v>
          </cell>
          <cell r="AD1625">
            <v>2744882944</v>
          </cell>
        </row>
        <row r="1626">
          <cell r="A1626">
            <v>2009</v>
          </cell>
          <cell r="C1626" t="str">
            <v>GA</v>
          </cell>
          <cell r="Y1626">
            <v>3277316096</v>
          </cell>
          <cell r="Z1626">
            <v>28134000</v>
          </cell>
          <cell r="AD1626">
            <v>1157506944</v>
          </cell>
        </row>
        <row r="1627">
          <cell r="A1627">
            <v>2009</v>
          </cell>
          <cell r="C1627" t="str">
            <v>HI</v>
          </cell>
          <cell r="Y1627">
            <v>687678016</v>
          </cell>
          <cell r="Z1627">
            <v>0</v>
          </cell>
          <cell r="AD1627">
            <v>369591008</v>
          </cell>
        </row>
        <row r="1628">
          <cell r="A1628">
            <v>2009</v>
          </cell>
          <cell r="C1628" t="str">
            <v>ID</v>
          </cell>
          <cell r="Y1628">
            <v>913836032</v>
          </cell>
          <cell r="Z1628">
            <v>0</v>
          </cell>
          <cell r="AD1628">
            <v>398604000</v>
          </cell>
        </row>
        <row r="1629">
          <cell r="A1629">
            <v>2009</v>
          </cell>
          <cell r="C1629" t="str">
            <v>IL</v>
          </cell>
          <cell r="Y1629">
            <v>5949629952</v>
          </cell>
          <cell r="Z1629">
            <v>2465187072</v>
          </cell>
          <cell r="AD1629">
            <v>2979559936</v>
          </cell>
        </row>
        <row r="1630">
          <cell r="A1630">
            <v>2009</v>
          </cell>
          <cell r="C1630" t="str">
            <v>IN</v>
          </cell>
          <cell r="Y1630">
            <v>2982475008</v>
          </cell>
          <cell r="Z1630">
            <v>1248000</v>
          </cell>
          <cell r="AD1630">
            <v>1143559936</v>
          </cell>
        </row>
        <row r="1631">
          <cell r="A1631">
            <v>2009</v>
          </cell>
          <cell r="C1631" t="str">
            <v>IA</v>
          </cell>
          <cell r="Y1631">
            <v>2108169984</v>
          </cell>
          <cell r="Z1631">
            <v>0</v>
          </cell>
          <cell r="AD1631">
            <v>987857024</v>
          </cell>
        </row>
        <row r="1632">
          <cell r="A1632">
            <v>2009</v>
          </cell>
          <cell r="C1632" t="str">
            <v>KS</v>
          </cell>
          <cell r="Y1632">
            <v>1783356032</v>
          </cell>
          <cell r="Z1632">
            <v>187036000</v>
          </cell>
          <cell r="AD1632">
            <v>761225024</v>
          </cell>
        </row>
        <row r="1633">
          <cell r="A1633">
            <v>2009</v>
          </cell>
          <cell r="C1633" t="str">
            <v>KY</v>
          </cell>
          <cell r="Y1633">
            <v>2074706944</v>
          </cell>
          <cell r="Z1633">
            <v>84509000</v>
          </cell>
          <cell r="AD1633">
            <v>902870016</v>
          </cell>
        </row>
        <row r="1634">
          <cell r="A1634">
            <v>2009</v>
          </cell>
          <cell r="C1634" t="str">
            <v>LA</v>
          </cell>
          <cell r="Y1634">
            <v>3474895872</v>
          </cell>
          <cell r="Z1634">
            <v>101437000</v>
          </cell>
          <cell r="AD1634">
            <v>924227968</v>
          </cell>
        </row>
        <row r="1635">
          <cell r="A1635">
            <v>2009</v>
          </cell>
          <cell r="C1635" t="str">
            <v>ME</v>
          </cell>
          <cell r="Y1635">
            <v>691036992</v>
          </cell>
          <cell r="Z1635">
            <v>177682000</v>
          </cell>
          <cell r="AD1635">
            <v>440921984</v>
          </cell>
        </row>
        <row r="1636">
          <cell r="A1636">
            <v>2009</v>
          </cell>
          <cell r="C1636" t="str">
            <v>MD</v>
          </cell>
          <cell r="Y1636">
            <v>2193093888</v>
          </cell>
          <cell r="Z1636">
            <v>1132404992</v>
          </cell>
          <cell r="AD1636">
            <v>1389805952</v>
          </cell>
        </row>
        <row r="1637">
          <cell r="A1637">
            <v>2009</v>
          </cell>
          <cell r="C1637" t="str">
            <v>MA</v>
          </cell>
          <cell r="Y1637">
            <v>2172058112</v>
          </cell>
          <cell r="Z1637">
            <v>1113671936</v>
          </cell>
          <cell r="AD1637">
            <v>1042545024</v>
          </cell>
        </row>
        <row r="1638">
          <cell r="A1638">
            <v>2009</v>
          </cell>
          <cell r="C1638" t="str">
            <v>MI</v>
          </cell>
          <cell r="Y1638">
            <v>4013427968</v>
          </cell>
          <cell r="Z1638">
            <v>61238000</v>
          </cell>
          <cell r="AD1638">
            <v>2549302016</v>
          </cell>
        </row>
        <row r="1639">
          <cell r="A1639">
            <v>2009</v>
          </cell>
          <cell r="C1639" t="str">
            <v>MN</v>
          </cell>
          <cell r="Y1639">
            <v>3582140928</v>
          </cell>
          <cell r="Z1639">
            <v>0</v>
          </cell>
          <cell r="AD1639">
            <v>1515440000</v>
          </cell>
        </row>
        <row r="1640">
          <cell r="A1640">
            <v>2009</v>
          </cell>
          <cell r="C1640" t="str">
            <v>MS</v>
          </cell>
          <cell r="Y1640">
            <v>1566232960</v>
          </cell>
          <cell r="Z1640">
            <v>2848000</v>
          </cell>
          <cell r="AD1640">
            <v>772128000</v>
          </cell>
        </row>
        <row r="1641">
          <cell r="A1641">
            <v>2009</v>
          </cell>
          <cell r="C1641" t="str">
            <v>MO</v>
          </cell>
          <cell r="Y1641">
            <v>3140604928</v>
          </cell>
          <cell r="Z1641">
            <v>0</v>
          </cell>
          <cell r="AD1641">
            <v>1417313024</v>
          </cell>
        </row>
        <row r="1642">
          <cell r="A1642">
            <v>2009</v>
          </cell>
          <cell r="C1642" t="str">
            <v>MT</v>
          </cell>
          <cell r="Y1642">
            <v>848684992</v>
          </cell>
          <cell r="Z1642">
            <v>0</v>
          </cell>
          <cell r="AD1642">
            <v>297358016</v>
          </cell>
        </row>
        <row r="1643">
          <cell r="A1643">
            <v>2009</v>
          </cell>
          <cell r="C1643" t="str">
            <v>NE</v>
          </cell>
          <cell r="Y1643">
            <v>1283650944</v>
          </cell>
          <cell r="Z1643">
            <v>5606000</v>
          </cell>
          <cell r="AD1643">
            <v>509739008</v>
          </cell>
        </row>
        <row r="1644">
          <cell r="A1644">
            <v>2009</v>
          </cell>
          <cell r="C1644" t="str">
            <v>NV</v>
          </cell>
          <cell r="Y1644">
            <v>1726284032</v>
          </cell>
          <cell r="Z1644">
            <v>0</v>
          </cell>
          <cell r="AD1644">
            <v>688099968</v>
          </cell>
        </row>
        <row r="1645">
          <cell r="A1645">
            <v>2009</v>
          </cell>
          <cell r="C1645" t="str">
            <v>NH</v>
          </cell>
          <cell r="Y1645">
            <v>628678016</v>
          </cell>
          <cell r="Z1645">
            <v>163930000</v>
          </cell>
          <cell r="AD1645">
            <v>409606016</v>
          </cell>
        </row>
        <row r="1646">
          <cell r="A1646">
            <v>2009</v>
          </cell>
          <cell r="C1646" t="str">
            <v>NJ</v>
          </cell>
          <cell r="Y1646">
            <v>2621434112</v>
          </cell>
          <cell r="Z1646">
            <v>2284438016</v>
          </cell>
          <cell r="AD1646">
            <v>857844992</v>
          </cell>
        </row>
        <row r="1647">
          <cell r="A1647">
            <v>2009</v>
          </cell>
          <cell r="C1647" t="str">
            <v>NM</v>
          </cell>
          <cell r="Y1647">
            <v>1423010048</v>
          </cell>
          <cell r="Z1647">
            <v>0</v>
          </cell>
          <cell r="AD1647">
            <v>514587008</v>
          </cell>
        </row>
        <row r="1648">
          <cell r="A1648">
            <v>2009</v>
          </cell>
          <cell r="C1648" t="str">
            <v>NY</v>
          </cell>
          <cell r="Y1648">
            <v>9489046528</v>
          </cell>
          <cell r="Z1648">
            <v>3783556096</v>
          </cell>
          <cell r="AD1648">
            <v>4599942144</v>
          </cell>
        </row>
        <row r="1649">
          <cell r="A1649">
            <v>2009</v>
          </cell>
          <cell r="C1649" t="str">
            <v>NC</v>
          </cell>
          <cell r="Y1649">
            <v>3258852096</v>
          </cell>
          <cell r="Z1649">
            <v>44762000</v>
          </cell>
          <cell r="AD1649">
            <v>1372241024</v>
          </cell>
        </row>
        <row r="1650">
          <cell r="A1650">
            <v>2009</v>
          </cell>
          <cell r="C1650" t="str">
            <v>ND</v>
          </cell>
          <cell r="Y1650">
            <v>710310976</v>
          </cell>
          <cell r="Z1650">
            <v>0</v>
          </cell>
          <cell r="AD1650">
            <v>293476000</v>
          </cell>
        </row>
        <row r="1651">
          <cell r="A1651">
            <v>2009</v>
          </cell>
          <cell r="C1651" t="str">
            <v>OH</v>
          </cell>
          <cell r="Y1651">
            <v>4807599104</v>
          </cell>
          <cell r="Z1651">
            <v>379633984</v>
          </cell>
          <cell r="AD1651">
            <v>2273331968</v>
          </cell>
        </row>
        <row r="1652">
          <cell r="A1652">
            <v>2009</v>
          </cell>
          <cell r="C1652" t="str">
            <v>OK</v>
          </cell>
          <cell r="Y1652">
            <v>1982033024</v>
          </cell>
          <cell r="Z1652">
            <v>342303008</v>
          </cell>
          <cell r="AD1652">
            <v>694067968</v>
          </cell>
        </row>
        <row r="1653">
          <cell r="A1653">
            <v>2009</v>
          </cell>
          <cell r="C1653" t="str">
            <v>OR</v>
          </cell>
          <cell r="Y1653">
            <v>1884625024</v>
          </cell>
          <cell r="Z1653">
            <v>19541000</v>
          </cell>
          <cell r="AD1653">
            <v>1005096000</v>
          </cell>
        </row>
        <row r="1654">
          <cell r="A1654">
            <v>2009</v>
          </cell>
          <cell r="C1654" t="str">
            <v>PA</v>
          </cell>
          <cell r="Y1654">
            <v>7517102080</v>
          </cell>
          <cell r="Z1654">
            <v>1824126976</v>
          </cell>
          <cell r="AD1654">
            <v>3047075072</v>
          </cell>
        </row>
        <row r="1655">
          <cell r="A1655">
            <v>2009</v>
          </cell>
          <cell r="C1655" t="str">
            <v>RI</v>
          </cell>
          <cell r="Y1655">
            <v>283239008</v>
          </cell>
          <cell r="Z1655">
            <v>20760000</v>
          </cell>
          <cell r="AD1655">
            <v>186830000</v>
          </cell>
        </row>
        <row r="1656">
          <cell r="A1656">
            <v>2009</v>
          </cell>
          <cell r="C1656" t="str">
            <v>SC</v>
          </cell>
          <cell r="Y1656">
            <v>1400199040</v>
          </cell>
          <cell r="Z1656">
            <v>7968000</v>
          </cell>
          <cell r="AD1656">
            <v>759694976</v>
          </cell>
        </row>
        <row r="1657">
          <cell r="A1657">
            <v>2009</v>
          </cell>
          <cell r="C1657" t="str">
            <v>SD</v>
          </cell>
          <cell r="Y1657">
            <v>754316992</v>
          </cell>
          <cell r="Z1657">
            <v>0</v>
          </cell>
          <cell r="AD1657">
            <v>310640000</v>
          </cell>
        </row>
        <row r="1658">
          <cell r="A1658">
            <v>2009</v>
          </cell>
          <cell r="C1658" t="str">
            <v>TN</v>
          </cell>
          <cell r="Y1658">
            <v>2621420032</v>
          </cell>
          <cell r="Z1658">
            <v>25000</v>
          </cell>
          <cell r="AD1658">
            <v>901664000</v>
          </cell>
        </row>
        <row r="1659">
          <cell r="A1659">
            <v>2009</v>
          </cell>
          <cell r="C1659" t="str">
            <v>TX</v>
          </cell>
          <cell r="Y1659">
            <v>9909687296</v>
          </cell>
          <cell r="Z1659">
            <v>1790450048</v>
          </cell>
          <cell r="AD1659">
            <v>3844295936</v>
          </cell>
        </row>
        <row r="1660">
          <cell r="A1660">
            <v>2009</v>
          </cell>
          <cell r="C1660" t="str">
            <v>US</v>
          </cell>
          <cell r="Y1660">
            <v>145932861440</v>
          </cell>
          <cell r="Z1660">
            <v>20367368192</v>
          </cell>
          <cell r="AD1660">
            <v>65147023360</v>
          </cell>
        </row>
        <row r="1661">
          <cell r="A1661">
            <v>2009</v>
          </cell>
          <cell r="C1661" t="str">
            <v>UT</v>
          </cell>
          <cell r="Y1661">
            <v>1688358016</v>
          </cell>
          <cell r="Z1661">
            <v>313000</v>
          </cell>
          <cell r="AD1661">
            <v>577081024</v>
          </cell>
        </row>
        <row r="1662">
          <cell r="A1662">
            <v>2009</v>
          </cell>
          <cell r="C1662" t="str">
            <v>VT</v>
          </cell>
          <cell r="Y1662">
            <v>489855008</v>
          </cell>
          <cell r="Z1662">
            <v>0</v>
          </cell>
          <cell r="AD1662">
            <v>307360992</v>
          </cell>
        </row>
        <row r="1663">
          <cell r="A1663">
            <v>2009</v>
          </cell>
          <cell r="C1663" t="str">
            <v>VA</v>
          </cell>
          <cell r="Y1663">
            <v>3347672064</v>
          </cell>
          <cell r="Z1663">
            <v>233014000</v>
          </cell>
          <cell r="AD1663">
            <v>1962513024</v>
          </cell>
        </row>
        <row r="1664">
          <cell r="A1664">
            <v>2009</v>
          </cell>
          <cell r="C1664" t="str">
            <v>WA</v>
          </cell>
          <cell r="Y1664">
            <v>3803740928</v>
          </cell>
          <cell r="Z1664">
            <v>535715008</v>
          </cell>
          <cell r="AD1664">
            <v>1082872960</v>
          </cell>
        </row>
        <row r="1665">
          <cell r="A1665">
            <v>2009</v>
          </cell>
          <cell r="C1665" t="str">
            <v>WV</v>
          </cell>
          <cell r="Y1665">
            <v>1233556992</v>
          </cell>
          <cell r="Z1665">
            <v>116120000</v>
          </cell>
          <cell r="AD1665">
            <v>432220000</v>
          </cell>
        </row>
        <row r="1666">
          <cell r="A1666">
            <v>2009</v>
          </cell>
          <cell r="C1666" t="str">
            <v>WI</v>
          </cell>
          <cell r="Y1666">
            <v>3656047104</v>
          </cell>
          <cell r="Z1666">
            <v>0</v>
          </cell>
          <cell r="AD1666">
            <v>1628323968</v>
          </cell>
        </row>
        <row r="1667">
          <cell r="A1667">
            <v>2009</v>
          </cell>
          <cell r="C1667" t="str">
            <v>WY</v>
          </cell>
          <cell r="Y1667">
            <v>742918016</v>
          </cell>
          <cell r="Z1667">
            <v>0</v>
          </cell>
          <cell r="AD1667">
            <v>294023008</v>
          </cell>
        </row>
        <row r="1668">
          <cell r="A1668">
            <v>2010</v>
          </cell>
          <cell r="C1668" t="str">
            <v>AL</v>
          </cell>
          <cell r="Y1668">
            <v>2121389056</v>
          </cell>
          <cell r="Z1668">
            <v>6137000</v>
          </cell>
          <cell r="AD1668">
            <v>1057945024</v>
          </cell>
        </row>
        <row r="1669">
          <cell r="A1669">
            <v>2010</v>
          </cell>
          <cell r="C1669" t="str">
            <v>AK</v>
          </cell>
          <cell r="Y1669">
            <v>1589499008</v>
          </cell>
          <cell r="Z1669">
            <v>206868992</v>
          </cell>
          <cell r="AD1669">
            <v>633508992</v>
          </cell>
        </row>
        <row r="1670">
          <cell r="A1670">
            <v>2010</v>
          </cell>
          <cell r="C1670" t="str">
            <v>AZ</v>
          </cell>
          <cell r="Y1670">
            <v>2672843008</v>
          </cell>
          <cell r="Z1670">
            <v>0</v>
          </cell>
          <cell r="AD1670">
            <v>955625024</v>
          </cell>
        </row>
        <row r="1671">
          <cell r="A1671">
            <v>2010</v>
          </cell>
          <cell r="C1671" t="str">
            <v>AR</v>
          </cell>
          <cell r="Y1671">
            <v>1308688000</v>
          </cell>
          <cell r="Z1671">
            <v>0</v>
          </cell>
          <cell r="AD1671">
            <v>670097024</v>
          </cell>
        </row>
        <row r="1672">
          <cell r="A1672">
            <v>2010</v>
          </cell>
          <cell r="C1672" t="str">
            <v>CA</v>
          </cell>
          <cell r="Y1672">
            <v>16896143360</v>
          </cell>
          <cell r="Z1672">
            <v>204983008</v>
          </cell>
          <cell r="AD1672">
            <v>8592992256</v>
          </cell>
        </row>
        <row r="1673">
          <cell r="A1673">
            <v>2010</v>
          </cell>
          <cell r="C1673" t="str">
            <v>CO</v>
          </cell>
          <cell r="Y1673">
            <v>2508189952</v>
          </cell>
          <cell r="Z1673">
            <v>137044992</v>
          </cell>
          <cell r="AD1673">
            <v>1256137984</v>
          </cell>
        </row>
        <row r="1674">
          <cell r="A1674">
            <v>2010</v>
          </cell>
          <cell r="C1674" t="str">
            <v>CT</v>
          </cell>
          <cell r="Y1674">
            <v>1598685056</v>
          </cell>
          <cell r="Z1674">
            <v>151000</v>
          </cell>
          <cell r="AD1674">
            <v>816720000</v>
          </cell>
        </row>
        <row r="1675">
          <cell r="A1675">
            <v>2010</v>
          </cell>
          <cell r="C1675" t="str">
            <v>DE</v>
          </cell>
          <cell r="Y1675">
            <v>520056000</v>
          </cell>
          <cell r="Z1675">
            <v>419028000</v>
          </cell>
          <cell r="AD1675">
            <v>142026000</v>
          </cell>
        </row>
        <row r="1676">
          <cell r="A1676">
            <v>2010</v>
          </cell>
          <cell r="C1676" t="str">
            <v>DC</v>
          </cell>
          <cell r="Y1676">
            <v>562614976</v>
          </cell>
          <cell r="Z1676">
            <v>0</v>
          </cell>
          <cell r="AD1676">
            <v>190124992</v>
          </cell>
        </row>
        <row r="1677">
          <cell r="A1677">
            <v>2010</v>
          </cell>
          <cell r="C1677" t="str">
            <v>FL</v>
          </cell>
          <cell r="Y1677">
            <v>7833323008</v>
          </cell>
          <cell r="Z1677">
            <v>2193539072</v>
          </cell>
          <cell r="AD1677">
            <v>2692563968</v>
          </cell>
        </row>
        <row r="1678">
          <cell r="A1678">
            <v>2010</v>
          </cell>
          <cell r="C1678" t="str">
            <v>GA</v>
          </cell>
          <cell r="Y1678">
            <v>3454917120</v>
          </cell>
          <cell r="Z1678">
            <v>29868000</v>
          </cell>
          <cell r="AD1678">
            <v>1107638016</v>
          </cell>
        </row>
        <row r="1679">
          <cell r="A1679">
            <v>2010</v>
          </cell>
          <cell r="C1679" t="str">
            <v>HI</v>
          </cell>
          <cell r="Y1679">
            <v>753238976</v>
          </cell>
          <cell r="Z1679">
            <v>0</v>
          </cell>
          <cell r="AD1679">
            <v>400065984</v>
          </cell>
        </row>
        <row r="1680">
          <cell r="A1680">
            <v>2010</v>
          </cell>
          <cell r="C1680" t="str">
            <v>ID</v>
          </cell>
          <cell r="Y1680">
            <v>995070976</v>
          </cell>
          <cell r="Z1680">
            <v>0</v>
          </cell>
          <cell r="AD1680">
            <v>400508992</v>
          </cell>
        </row>
        <row r="1681">
          <cell r="A1681">
            <v>2010</v>
          </cell>
          <cell r="C1681" t="str">
            <v>IL</v>
          </cell>
          <cell r="Y1681">
            <v>6475835904</v>
          </cell>
          <cell r="Z1681">
            <v>2427624960</v>
          </cell>
          <cell r="AD1681">
            <v>2752224000</v>
          </cell>
        </row>
        <row r="1682">
          <cell r="A1682">
            <v>2010</v>
          </cell>
          <cell r="C1682" t="str">
            <v>IN</v>
          </cell>
          <cell r="Y1682">
            <v>2735226880</v>
          </cell>
          <cell r="Z1682">
            <v>1249000</v>
          </cell>
          <cell r="AD1682">
            <v>990355008</v>
          </cell>
        </row>
        <row r="1683">
          <cell r="A1683">
            <v>2010</v>
          </cell>
          <cell r="C1683" t="str">
            <v>IA</v>
          </cell>
          <cell r="Y1683">
            <v>2314981888</v>
          </cell>
          <cell r="Z1683">
            <v>0</v>
          </cell>
          <cell r="AD1683">
            <v>1006630016</v>
          </cell>
        </row>
        <row r="1684">
          <cell r="A1684">
            <v>2010</v>
          </cell>
          <cell r="C1684" t="str">
            <v>KS</v>
          </cell>
          <cell r="Y1684">
            <v>1625211008</v>
          </cell>
          <cell r="Z1684">
            <v>173167008</v>
          </cell>
          <cell r="AD1684">
            <v>738268032</v>
          </cell>
        </row>
        <row r="1685">
          <cell r="A1685">
            <v>2010</v>
          </cell>
          <cell r="C1685" t="str">
            <v>KY</v>
          </cell>
          <cell r="Y1685">
            <v>2188120064</v>
          </cell>
          <cell r="Z1685">
            <v>82772000</v>
          </cell>
          <cell r="AD1685">
            <v>933753024</v>
          </cell>
        </row>
        <row r="1686">
          <cell r="A1686">
            <v>2010</v>
          </cell>
          <cell r="C1686" t="str">
            <v>LA</v>
          </cell>
          <cell r="Y1686">
            <v>2850131968</v>
          </cell>
          <cell r="Z1686">
            <v>94957000</v>
          </cell>
          <cell r="AD1686">
            <v>895291008</v>
          </cell>
        </row>
        <row r="1687">
          <cell r="A1687">
            <v>2010</v>
          </cell>
          <cell r="C1687" t="str">
            <v>ME</v>
          </cell>
          <cell r="Y1687">
            <v>757513024</v>
          </cell>
          <cell r="Z1687">
            <v>195315008</v>
          </cell>
          <cell r="AD1687">
            <v>429246016</v>
          </cell>
        </row>
        <row r="1688">
          <cell r="A1688">
            <v>2010</v>
          </cell>
          <cell r="C1688" t="str">
            <v>MD</v>
          </cell>
          <cell r="Y1688">
            <v>2228427008</v>
          </cell>
          <cell r="Z1688">
            <v>1239869952</v>
          </cell>
          <cell r="AD1688">
            <v>1455731968</v>
          </cell>
        </row>
        <row r="1689">
          <cell r="A1689">
            <v>2010</v>
          </cell>
          <cell r="C1689" t="str">
            <v>MA</v>
          </cell>
          <cell r="Y1689">
            <v>2224032000</v>
          </cell>
          <cell r="Z1689">
            <v>711217024</v>
          </cell>
          <cell r="AD1689">
            <v>895358976</v>
          </cell>
        </row>
        <row r="1690">
          <cell r="A1690">
            <v>2010</v>
          </cell>
          <cell r="C1690" t="str">
            <v>MI</v>
          </cell>
          <cell r="Y1690">
            <v>3741946880</v>
          </cell>
          <cell r="Z1690">
            <v>62581000</v>
          </cell>
          <cell r="AD1690">
            <v>2322447872</v>
          </cell>
        </row>
        <row r="1691">
          <cell r="A1691">
            <v>2010</v>
          </cell>
          <cell r="C1691" t="str">
            <v>MN</v>
          </cell>
          <cell r="Y1691">
            <v>3861230080</v>
          </cell>
          <cell r="Z1691">
            <v>0</v>
          </cell>
          <cell r="AD1691">
            <v>1576450048</v>
          </cell>
        </row>
        <row r="1692">
          <cell r="A1692">
            <v>2010</v>
          </cell>
          <cell r="C1692" t="str">
            <v>MS</v>
          </cell>
          <cell r="Y1692">
            <v>1696851968</v>
          </cell>
          <cell r="Z1692">
            <v>1742000</v>
          </cell>
          <cell r="AD1692">
            <v>763347008</v>
          </cell>
        </row>
        <row r="1693">
          <cell r="A1693">
            <v>2010</v>
          </cell>
          <cell r="C1693" t="str">
            <v>MO</v>
          </cell>
          <cell r="Y1693">
            <v>3179842048</v>
          </cell>
          <cell r="Z1693">
            <v>0</v>
          </cell>
          <cell r="AD1693">
            <v>1394946048</v>
          </cell>
        </row>
        <row r="1694">
          <cell r="A1694">
            <v>2010</v>
          </cell>
          <cell r="C1694" t="str">
            <v>MT</v>
          </cell>
          <cell r="Y1694">
            <v>943569024</v>
          </cell>
          <cell r="Z1694">
            <v>0</v>
          </cell>
          <cell r="AD1694">
            <v>334656000</v>
          </cell>
        </row>
        <row r="1695">
          <cell r="A1695">
            <v>2010</v>
          </cell>
          <cell r="C1695" t="str">
            <v>NE</v>
          </cell>
          <cell r="Y1695">
            <v>1262173952</v>
          </cell>
          <cell r="Z1695">
            <v>1663000</v>
          </cell>
          <cell r="AD1695">
            <v>538179968</v>
          </cell>
        </row>
        <row r="1696">
          <cell r="A1696">
            <v>2010</v>
          </cell>
          <cell r="C1696" t="str">
            <v>NV</v>
          </cell>
          <cell r="Y1696">
            <v>1464429056</v>
          </cell>
          <cell r="Z1696">
            <v>0</v>
          </cell>
          <cell r="AD1696">
            <v>616456000</v>
          </cell>
        </row>
        <row r="1697">
          <cell r="A1697">
            <v>2010</v>
          </cell>
          <cell r="C1697" t="str">
            <v>NH</v>
          </cell>
          <cell r="Y1697">
            <v>691404992</v>
          </cell>
          <cell r="Z1697">
            <v>228352992</v>
          </cell>
          <cell r="AD1697">
            <v>443936000</v>
          </cell>
        </row>
        <row r="1698">
          <cell r="A1698">
            <v>2010</v>
          </cell>
          <cell r="C1698" t="str">
            <v>NJ</v>
          </cell>
          <cell r="Y1698">
            <v>2749040896</v>
          </cell>
          <cell r="Z1698">
            <v>2709489920</v>
          </cell>
          <cell r="AD1698">
            <v>846672000</v>
          </cell>
        </row>
        <row r="1699">
          <cell r="A1699">
            <v>2010</v>
          </cell>
          <cell r="C1699" t="str">
            <v>NM</v>
          </cell>
          <cell r="Y1699">
            <v>1247704960</v>
          </cell>
          <cell r="Z1699">
            <v>0</v>
          </cell>
          <cell r="AD1699">
            <v>466606016</v>
          </cell>
        </row>
        <row r="1700">
          <cell r="A1700">
            <v>2010</v>
          </cell>
          <cell r="C1700" t="str">
            <v>NY</v>
          </cell>
          <cell r="Y1700">
            <v>9784529920</v>
          </cell>
          <cell r="Z1700">
            <v>3936806912</v>
          </cell>
          <cell r="AD1700">
            <v>4638423040</v>
          </cell>
        </row>
        <row r="1701">
          <cell r="A1701">
            <v>2010</v>
          </cell>
          <cell r="C1701" t="str">
            <v>NC</v>
          </cell>
          <cell r="Y1701">
            <v>3337901056</v>
          </cell>
          <cell r="Z1701">
            <v>48593000</v>
          </cell>
          <cell r="AD1701">
            <v>1480580992</v>
          </cell>
        </row>
        <row r="1702">
          <cell r="A1702">
            <v>2010</v>
          </cell>
          <cell r="C1702" t="str">
            <v>ND</v>
          </cell>
          <cell r="Y1702">
            <v>860838016</v>
          </cell>
          <cell r="Z1702">
            <v>0</v>
          </cell>
          <cell r="AD1702">
            <v>363495008</v>
          </cell>
        </row>
        <row r="1703">
          <cell r="A1703">
            <v>2010</v>
          </cell>
          <cell r="C1703" t="str">
            <v>OH</v>
          </cell>
          <cell r="Y1703">
            <v>4651076096</v>
          </cell>
          <cell r="Z1703">
            <v>398100992</v>
          </cell>
          <cell r="AD1703">
            <v>2117246976</v>
          </cell>
        </row>
        <row r="1704">
          <cell r="A1704">
            <v>2010</v>
          </cell>
          <cell r="C1704" t="str">
            <v>OK</v>
          </cell>
          <cell r="Y1704">
            <v>2104333952</v>
          </cell>
          <cell r="Z1704">
            <v>329430016</v>
          </cell>
          <cell r="AD1704">
            <v>677888000</v>
          </cell>
        </row>
        <row r="1705">
          <cell r="A1705">
            <v>2010</v>
          </cell>
          <cell r="C1705" t="str">
            <v>OR</v>
          </cell>
          <cell r="Y1705">
            <v>2166384896</v>
          </cell>
          <cell r="Z1705">
            <v>17156000</v>
          </cell>
          <cell r="AD1705">
            <v>1067158976</v>
          </cell>
        </row>
        <row r="1706">
          <cell r="A1706">
            <v>2010</v>
          </cell>
          <cell r="C1706" t="str">
            <v>PA</v>
          </cell>
          <cell r="Y1706">
            <v>7488527872</v>
          </cell>
          <cell r="Z1706">
            <v>1885268992</v>
          </cell>
          <cell r="AD1706">
            <v>2757076992</v>
          </cell>
        </row>
        <row r="1707">
          <cell r="A1707">
            <v>2010</v>
          </cell>
          <cell r="C1707" t="str">
            <v>RI</v>
          </cell>
          <cell r="Y1707">
            <v>317563008</v>
          </cell>
          <cell r="Z1707">
            <v>25705000</v>
          </cell>
          <cell r="AD1707">
            <v>163406000</v>
          </cell>
        </row>
        <row r="1708">
          <cell r="A1708">
            <v>2010</v>
          </cell>
          <cell r="C1708" t="str">
            <v>SC</v>
          </cell>
          <cell r="Y1708">
            <v>1680935936</v>
          </cell>
          <cell r="Z1708">
            <v>7307000</v>
          </cell>
          <cell r="AD1708">
            <v>781379008</v>
          </cell>
        </row>
        <row r="1709">
          <cell r="A1709">
            <v>2010</v>
          </cell>
          <cell r="C1709" t="str">
            <v>SD</v>
          </cell>
          <cell r="Y1709">
            <v>795836032</v>
          </cell>
          <cell r="Z1709">
            <v>0</v>
          </cell>
          <cell r="AD1709">
            <v>337326016</v>
          </cell>
        </row>
        <row r="1710">
          <cell r="A1710">
            <v>2010</v>
          </cell>
          <cell r="C1710" t="str">
            <v>TN</v>
          </cell>
          <cell r="Y1710">
            <v>2250892032</v>
          </cell>
          <cell r="Z1710">
            <v>33000</v>
          </cell>
          <cell r="AD1710">
            <v>1022172032</v>
          </cell>
        </row>
        <row r="1711">
          <cell r="A1711">
            <v>2010</v>
          </cell>
          <cell r="C1711" t="str">
            <v>TX</v>
          </cell>
          <cell r="Y1711">
            <v>9305085952</v>
          </cell>
          <cell r="Z1711">
            <v>2064802944</v>
          </cell>
          <cell r="AD1711">
            <v>3943804928</v>
          </cell>
        </row>
        <row r="1712">
          <cell r="A1712">
            <v>2010</v>
          </cell>
          <cell r="C1712" t="str">
            <v>US</v>
          </cell>
          <cell r="Y1712">
            <v>147207340032</v>
          </cell>
          <cell r="Z1712">
            <v>20706338816</v>
          </cell>
          <cell r="AD1712">
            <v>63844950016</v>
          </cell>
        </row>
        <row r="1713">
          <cell r="A1713">
            <v>2010</v>
          </cell>
          <cell r="C1713" t="str">
            <v>UT</v>
          </cell>
          <cell r="Y1713">
            <v>1944973056</v>
          </cell>
          <cell r="Z1713">
            <v>740000</v>
          </cell>
          <cell r="AD1713">
            <v>560753984</v>
          </cell>
        </row>
        <row r="1714">
          <cell r="A1714">
            <v>2010</v>
          </cell>
          <cell r="C1714" t="str">
            <v>VT</v>
          </cell>
          <cell r="Y1714">
            <v>548476032</v>
          </cell>
          <cell r="Z1714">
            <v>0</v>
          </cell>
          <cell r="AD1714">
            <v>330558016</v>
          </cell>
        </row>
        <row r="1715">
          <cell r="A1715">
            <v>2010</v>
          </cell>
          <cell r="C1715" t="str">
            <v>VA</v>
          </cell>
          <cell r="Y1715">
            <v>3142235904</v>
          </cell>
          <cell r="Z1715">
            <v>177376000</v>
          </cell>
          <cell r="AD1715">
            <v>1803431936</v>
          </cell>
        </row>
        <row r="1716">
          <cell r="A1716">
            <v>2010</v>
          </cell>
          <cell r="C1716" t="str">
            <v>WA</v>
          </cell>
          <cell r="Y1716">
            <v>4017664000</v>
          </cell>
          <cell r="Z1716">
            <v>551864000</v>
          </cell>
          <cell r="AD1716">
            <v>1048888000</v>
          </cell>
        </row>
        <row r="1717">
          <cell r="A1717">
            <v>2010</v>
          </cell>
          <cell r="C1717" t="str">
            <v>WV</v>
          </cell>
          <cell r="Y1717">
            <v>1194582016</v>
          </cell>
          <cell r="Z1717">
            <v>135532992</v>
          </cell>
          <cell r="AD1717">
            <v>447647008</v>
          </cell>
        </row>
        <row r="1718">
          <cell r="A1718">
            <v>2010</v>
          </cell>
          <cell r="C1718" t="str">
            <v>WI</v>
          </cell>
          <cell r="Y1718">
            <v>3787727104</v>
          </cell>
          <cell r="Z1718">
            <v>0</v>
          </cell>
          <cell r="AD1718">
            <v>1657468032</v>
          </cell>
        </row>
        <row r="1719">
          <cell r="A1719">
            <v>2010</v>
          </cell>
          <cell r="C1719" t="str">
            <v>WY</v>
          </cell>
          <cell r="Y1719">
            <v>775446016</v>
          </cell>
          <cell r="Z1719">
            <v>0</v>
          </cell>
          <cell r="AD1719">
            <v>329737984</v>
          </cell>
        </row>
        <row r="1720">
          <cell r="A1720">
            <v>2011</v>
          </cell>
          <cell r="C1720" t="str">
            <v>AL</v>
          </cell>
          <cell r="Y1720">
            <v>2203721984</v>
          </cell>
          <cell r="Z1720">
            <v>1098000</v>
          </cell>
          <cell r="AD1720">
            <v>1067715968</v>
          </cell>
        </row>
        <row r="1721">
          <cell r="A1721">
            <v>2011</v>
          </cell>
          <cell r="C1721" t="str">
            <v>AK</v>
          </cell>
          <cell r="Y1721">
            <v>1513810944</v>
          </cell>
          <cell r="Z1721">
            <v>234130000</v>
          </cell>
          <cell r="AD1721">
            <v>667025024</v>
          </cell>
        </row>
        <row r="1722">
          <cell r="A1722">
            <v>2011</v>
          </cell>
          <cell r="C1722" t="str">
            <v>AZ</v>
          </cell>
          <cell r="Y1722">
            <v>2498640896</v>
          </cell>
          <cell r="Z1722">
            <v>0</v>
          </cell>
          <cell r="AD1722">
            <v>991017024</v>
          </cell>
        </row>
        <row r="1723">
          <cell r="A1723">
            <v>2011</v>
          </cell>
          <cell r="C1723" t="str">
            <v>AR</v>
          </cell>
          <cell r="Y1723">
            <v>1407143936</v>
          </cell>
          <cell r="Z1723">
            <v>0</v>
          </cell>
          <cell r="AD1723">
            <v>684257984</v>
          </cell>
        </row>
        <row r="1724">
          <cell r="A1724">
            <v>2011</v>
          </cell>
          <cell r="C1724" t="str">
            <v>CA</v>
          </cell>
          <cell r="Y1724">
            <v>15173706752</v>
          </cell>
          <cell r="Z1724">
            <v>225344992</v>
          </cell>
          <cell r="AD1724">
            <v>9168196608</v>
          </cell>
        </row>
        <row r="1725">
          <cell r="A1725">
            <v>2011</v>
          </cell>
          <cell r="C1725" t="str">
            <v>CO</v>
          </cell>
          <cell r="Y1725">
            <v>2403827968</v>
          </cell>
          <cell r="Z1725">
            <v>144966000</v>
          </cell>
          <cell r="AD1725">
            <v>1241160960</v>
          </cell>
        </row>
        <row r="1726">
          <cell r="A1726">
            <v>2011</v>
          </cell>
          <cell r="C1726" t="str">
            <v>CT</v>
          </cell>
          <cell r="Y1726">
            <v>1551454976</v>
          </cell>
          <cell r="Z1726">
            <v>149000</v>
          </cell>
          <cell r="AD1726">
            <v>861116032</v>
          </cell>
        </row>
        <row r="1727">
          <cell r="A1727">
            <v>2011</v>
          </cell>
          <cell r="C1727" t="str">
            <v>DE</v>
          </cell>
          <cell r="Y1727">
            <v>452526016</v>
          </cell>
          <cell r="Z1727">
            <v>397524000</v>
          </cell>
          <cell r="AD1727">
            <v>135408000</v>
          </cell>
        </row>
        <row r="1728">
          <cell r="A1728">
            <v>2011</v>
          </cell>
          <cell r="C1728" t="str">
            <v>DC</v>
          </cell>
          <cell r="Y1728">
            <v>536708992</v>
          </cell>
          <cell r="Z1728">
            <v>0</v>
          </cell>
          <cell r="AD1728">
            <v>184955008</v>
          </cell>
        </row>
        <row r="1729">
          <cell r="A1729">
            <v>2011</v>
          </cell>
          <cell r="C1729" t="str">
            <v>FL</v>
          </cell>
          <cell r="Y1729">
            <v>7226848256</v>
          </cell>
          <cell r="Z1729">
            <v>2198970112</v>
          </cell>
          <cell r="AD1729">
            <v>2664545024</v>
          </cell>
        </row>
        <row r="1730">
          <cell r="A1730">
            <v>2011</v>
          </cell>
          <cell r="C1730" t="str">
            <v>GA</v>
          </cell>
          <cell r="Y1730">
            <v>2903902976</v>
          </cell>
          <cell r="Z1730">
            <v>29998000</v>
          </cell>
          <cell r="AD1730">
            <v>1184087040</v>
          </cell>
        </row>
        <row r="1731">
          <cell r="A1731">
            <v>2011</v>
          </cell>
          <cell r="C1731" t="str">
            <v>HI</v>
          </cell>
          <cell r="Y1731">
            <v>569084992</v>
          </cell>
          <cell r="Z1731">
            <v>0</v>
          </cell>
          <cell r="AD1731">
            <v>305068992</v>
          </cell>
        </row>
        <row r="1732">
          <cell r="A1732">
            <v>2011</v>
          </cell>
          <cell r="C1732" t="str">
            <v>ID</v>
          </cell>
          <cell r="Y1732">
            <v>1031500992</v>
          </cell>
          <cell r="Z1732">
            <v>0</v>
          </cell>
          <cell r="AD1732">
            <v>423504992</v>
          </cell>
        </row>
        <row r="1733">
          <cell r="A1733">
            <v>2011</v>
          </cell>
          <cell r="C1733" t="str">
            <v>IL</v>
          </cell>
          <cell r="Y1733">
            <v>6706860032</v>
          </cell>
          <cell r="Z1733">
            <v>1140509056</v>
          </cell>
          <cell r="AD1733">
            <v>2778162944</v>
          </cell>
        </row>
        <row r="1734">
          <cell r="A1734">
            <v>2011</v>
          </cell>
          <cell r="C1734" t="str">
            <v>IN</v>
          </cell>
          <cell r="Y1734">
            <v>2705885952</v>
          </cell>
          <cell r="Z1734">
            <v>1949000</v>
          </cell>
          <cell r="AD1734">
            <v>968169024</v>
          </cell>
        </row>
        <row r="1735">
          <cell r="A1735">
            <v>2011</v>
          </cell>
          <cell r="C1735" t="str">
            <v>IA</v>
          </cell>
          <cell r="Y1735">
            <v>2116865024</v>
          </cell>
          <cell r="Z1735">
            <v>0</v>
          </cell>
          <cell r="AD1735">
            <v>997062976</v>
          </cell>
        </row>
        <row r="1736">
          <cell r="A1736">
            <v>2011</v>
          </cell>
          <cell r="C1736" t="str">
            <v>KS</v>
          </cell>
          <cell r="Y1736">
            <v>1665613056</v>
          </cell>
          <cell r="Z1736">
            <v>180866000</v>
          </cell>
          <cell r="AD1736">
            <v>757294016</v>
          </cell>
        </row>
        <row r="1737">
          <cell r="A1737">
            <v>2011</v>
          </cell>
          <cell r="C1737" t="str">
            <v>KY</v>
          </cell>
          <cell r="Y1737">
            <v>2118548992</v>
          </cell>
          <cell r="Z1737">
            <v>119907000</v>
          </cell>
          <cell r="AD1737">
            <v>901190016</v>
          </cell>
        </row>
        <row r="1738">
          <cell r="A1738">
            <v>2011</v>
          </cell>
          <cell r="C1738" t="str">
            <v>LA</v>
          </cell>
          <cell r="Y1738">
            <v>2973961984</v>
          </cell>
          <cell r="Z1738">
            <v>86563000</v>
          </cell>
          <cell r="AD1738">
            <v>946956992</v>
          </cell>
        </row>
        <row r="1739">
          <cell r="A1739">
            <v>2011</v>
          </cell>
          <cell r="C1739" t="str">
            <v>ME</v>
          </cell>
          <cell r="Y1739">
            <v>817281024</v>
          </cell>
          <cell r="Z1739">
            <v>216372992</v>
          </cell>
          <cell r="AD1739">
            <v>445060000</v>
          </cell>
        </row>
        <row r="1740">
          <cell r="A1740">
            <v>2011</v>
          </cell>
          <cell r="C1740" t="str">
            <v>MD</v>
          </cell>
          <cell r="Y1740">
            <v>2019746944</v>
          </cell>
          <cell r="Z1740">
            <v>1308120064</v>
          </cell>
          <cell r="AD1740">
            <v>1295996032</v>
          </cell>
        </row>
        <row r="1741">
          <cell r="A1741">
            <v>2011</v>
          </cell>
          <cell r="C1741" t="str">
            <v>MA</v>
          </cell>
          <cell r="Y1741">
            <v>2317961984</v>
          </cell>
          <cell r="Z1741">
            <v>712272000</v>
          </cell>
          <cell r="AD1741">
            <v>1016752000</v>
          </cell>
        </row>
        <row r="1742">
          <cell r="A1742">
            <v>2011</v>
          </cell>
          <cell r="C1742" t="str">
            <v>MI</v>
          </cell>
          <cell r="Y1742">
            <v>3505166080</v>
          </cell>
          <cell r="Z1742">
            <v>78875000</v>
          </cell>
          <cell r="AD1742">
            <v>2257971968</v>
          </cell>
        </row>
        <row r="1743">
          <cell r="A1743">
            <v>2011</v>
          </cell>
          <cell r="C1743" t="str">
            <v>MN</v>
          </cell>
          <cell r="Y1743">
            <v>3713358080</v>
          </cell>
          <cell r="Z1743">
            <v>0</v>
          </cell>
          <cell r="AD1743">
            <v>1635677952</v>
          </cell>
        </row>
        <row r="1744">
          <cell r="A1744">
            <v>2011</v>
          </cell>
          <cell r="C1744" t="str">
            <v>MS</v>
          </cell>
          <cell r="Y1744">
            <v>1693436032</v>
          </cell>
          <cell r="Z1744">
            <v>2379000</v>
          </cell>
          <cell r="AD1744">
            <v>738033024</v>
          </cell>
        </row>
        <row r="1745">
          <cell r="A1745">
            <v>2011</v>
          </cell>
          <cell r="C1745" t="str">
            <v>MO</v>
          </cell>
          <cell r="Y1745">
            <v>3192695040</v>
          </cell>
          <cell r="Z1745">
            <v>0</v>
          </cell>
          <cell r="AD1745">
            <v>1361398016</v>
          </cell>
        </row>
        <row r="1746">
          <cell r="A1746">
            <v>2011</v>
          </cell>
          <cell r="C1746" t="str">
            <v>MT</v>
          </cell>
          <cell r="Y1746">
            <v>912275968</v>
          </cell>
          <cell r="Z1746">
            <v>0</v>
          </cell>
          <cell r="AD1746">
            <v>343352000</v>
          </cell>
        </row>
        <row r="1747">
          <cell r="A1747">
            <v>2011</v>
          </cell>
          <cell r="C1747" t="str">
            <v>NE</v>
          </cell>
          <cell r="Y1747">
            <v>1182552064</v>
          </cell>
          <cell r="Z1747">
            <v>7447000</v>
          </cell>
          <cell r="AD1747">
            <v>527540992</v>
          </cell>
        </row>
        <row r="1748">
          <cell r="A1748">
            <v>2011</v>
          </cell>
          <cell r="C1748" t="str">
            <v>NV</v>
          </cell>
          <cell r="Y1748">
            <v>1412667008</v>
          </cell>
          <cell r="Z1748">
            <v>0</v>
          </cell>
          <cell r="AD1748">
            <v>556104000</v>
          </cell>
        </row>
        <row r="1749">
          <cell r="A1749">
            <v>2011</v>
          </cell>
          <cell r="C1749" t="str">
            <v>NH</v>
          </cell>
          <cell r="Y1749">
            <v>701358976</v>
          </cell>
          <cell r="Z1749">
            <v>210662000</v>
          </cell>
          <cell r="AD1749">
            <v>448872992</v>
          </cell>
        </row>
        <row r="1750">
          <cell r="A1750">
            <v>2011</v>
          </cell>
          <cell r="C1750" t="str">
            <v>NJ</v>
          </cell>
          <cell r="Y1750">
            <v>2813305088</v>
          </cell>
          <cell r="Z1750">
            <v>2987705088</v>
          </cell>
          <cell r="AD1750">
            <v>836307008</v>
          </cell>
        </row>
        <row r="1751">
          <cell r="A1751">
            <v>2011</v>
          </cell>
          <cell r="C1751" t="str">
            <v>NM</v>
          </cell>
          <cell r="Y1751">
            <v>1201499008</v>
          </cell>
          <cell r="Z1751">
            <v>0</v>
          </cell>
          <cell r="AD1751">
            <v>465156992</v>
          </cell>
        </row>
        <row r="1752">
          <cell r="A1752">
            <v>2011</v>
          </cell>
          <cell r="C1752" t="str">
            <v>NY</v>
          </cell>
          <cell r="Y1752">
            <v>8529047040</v>
          </cell>
          <cell r="Z1752">
            <v>5773084160</v>
          </cell>
          <cell r="AD1752">
            <v>3527161088</v>
          </cell>
        </row>
        <row r="1753">
          <cell r="A1753">
            <v>2011</v>
          </cell>
          <cell r="C1753" t="str">
            <v>NC</v>
          </cell>
          <cell r="Y1753">
            <v>3798095872</v>
          </cell>
          <cell r="Z1753">
            <v>43864000</v>
          </cell>
          <cell r="AD1753">
            <v>1615340032</v>
          </cell>
        </row>
        <row r="1754">
          <cell r="A1754">
            <v>2011</v>
          </cell>
          <cell r="C1754" t="str">
            <v>ND</v>
          </cell>
          <cell r="Y1754">
            <v>993612992</v>
          </cell>
          <cell r="Z1754">
            <v>238000</v>
          </cell>
          <cell r="AD1754">
            <v>425196000</v>
          </cell>
        </row>
        <row r="1755">
          <cell r="A1755">
            <v>2011</v>
          </cell>
          <cell r="C1755" t="str">
            <v>OH</v>
          </cell>
          <cell r="Y1755">
            <v>4848885248</v>
          </cell>
          <cell r="Z1755">
            <v>449759008</v>
          </cell>
          <cell r="AD1755">
            <v>2271680000</v>
          </cell>
        </row>
        <row r="1756">
          <cell r="A1756">
            <v>2011</v>
          </cell>
          <cell r="C1756" t="str">
            <v>OK</v>
          </cell>
          <cell r="Y1756">
            <v>2294932992</v>
          </cell>
          <cell r="Z1756">
            <v>358065984</v>
          </cell>
          <cell r="AD1756">
            <v>745140992</v>
          </cell>
        </row>
        <row r="1757">
          <cell r="A1757">
            <v>2011</v>
          </cell>
          <cell r="C1757" t="str">
            <v>OR</v>
          </cell>
          <cell r="Y1757">
            <v>2069864960</v>
          </cell>
          <cell r="Z1757">
            <v>16891000</v>
          </cell>
          <cell r="AD1757">
            <v>1146210944</v>
          </cell>
        </row>
        <row r="1758">
          <cell r="A1758">
            <v>2011</v>
          </cell>
          <cell r="C1758" t="str">
            <v>PA</v>
          </cell>
          <cell r="Y1758">
            <v>8146124800</v>
          </cell>
          <cell r="Z1758">
            <v>1709159040</v>
          </cell>
          <cell r="AD1758">
            <v>2881404928</v>
          </cell>
        </row>
        <row r="1759">
          <cell r="A1759">
            <v>2011</v>
          </cell>
          <cell r="C1759" t="str">
            <v>RI</v>
          </cell>
          <cell r="Y1759">
            <v>337895008</v>
          </cell>
          <cell r="Z1759">
            <v>27285000</v>
          </cell>
          <cell r="AD1759">
            <v>186038000</v>
          </cell>
        </row>
        <row r="1760">
          <cell r="A1760">
            <v>2011</v>
          </cell>
          <cell r="C1760" t="str">
            <v>SC</v>
          </cell>
          <cell r="Y1760">
            <v>1594814976</v>
          </cell>
          <cell r="Z1760">
            <v>14932000</v>
          </cell>
          <cell r="AD1760">
            <v>733411008</v>
          </cell>
        </row>
        <row r="1761">
          <cell r="A1761">
            <v>2011</v>
          </cell>
          <cell r="C1761" t="str">
            <v>SD</v>
          </cell>
          <cell r="Y1761">
            <v>927984000</v>
          </cell>
          <cell r="Z1761">
            <v>0</v>
          </cell>
          <cell r="AD1761">
            <v>369198016</v>
          </cell>
        </row>
        <row r="1762">
          <cell r="A1762">
            <v>2011</v>
          </cell>
          <cell r="C1762" t="str">
            <v>TN</v>
          </cell>
          <cell r="Y1762">
            <v>2367104000</v>
          </cell>
          <cell r="Z1762">
            <v>71000</v>
          </cell>
          <cell r="AD1762">
            <v>1046593024</v>
          </cell>
        </row>
        <row r="1763">
          <cell r="A1763">
            <v>2011</v>
          </cell>
          <cell r="C1763" t="str">
            <v>TX</v>
          </cell>
          <cell r="Y1763">
            <v>10040407040</v>
          </cell>
          <cell r="Z1763">
            <v>2004455040</v>
          </cell>
          <cell r="AD1763">
            <v>4249240064</v>
          </cell>
        </row>
        <row r="1764">
          <cell r="A1764">
            <v>2011</v>
          </cell>
          <cell r="C1764" t="str">
            <v>US</v>
          </cell>
          <cell r="Y1764">
            <v>144843915264</v>
          </cell>
          <cell r="Z1764">
            <v>21625044992</v>
          </cell>
          <cell r="AD1764">
            <v>64325836800</v>
          </cell>
        </row>
        <row r="1765">
          <cell r="A1765">
            <v>2011</v>
          </cell>
          <cell r="C1765" t="str">
            <v>UT</v>
          </cell>
          <cell r="Y1765">
            <v>1881913984</v>
          </cell>
          <cell r="Z1765">
            <v>1627000</v>
          </cell>
          <cell r="AD1765">
            <v>574137984</v>
          </cell>
        </row>
        <row r="1766">
          <cell r="A1766">
            <v>2011</v>
          </cell>
          <cell r="C1766" t="str">
            <v>VT</v>
          </cell>
          <cell r="Y1766">
            <v>601465984</v>
          </cell>
          <cell r="Z1766">
            <v>0</v>
          </cell>
          <cell r="AD1766">
            <v>339270016</v>
          </cell>
        </row>
        <row r="1767">
          <cell r="A1767">
            <v>2011</v>
          </cell>
          <cell r="C1767" t="str">
            <v>VA</v>
          </cell>
          <cell r="Y1767">
            <v>3572284928</v>
          </cell>
          <cell r="Z1767">
            <v>186411008</v>
          </cell>
          <cell r="AD1767">
            <v>1737064960</v>
          </cell>
        </row>
        <row r="1768">
          <cell r="A1768">
            <v>2011</v>
          </cell>
          <cell r="C1768" t="str">
            <v>WA</v>
          </cell>
          <cell r="Y1768">
            <v>3744758016</v>
          </cell>
          <cell r="Z1768">
            <v>594998016</v>
          </cell>
          <cell r="AD1768">
            <v>1134525952</v>
          </cell>
        </row>
        <row r="1769">
          <cell r="A1769">
            <v>2011</v>
          </cell>
          <cell r="C1769" t="str">
            <v>WV</v>
          </cell>
          <cell r="Y1769">
            <v>1241031936</v>
          </cell>
          <cell r="Z1769">
            <v>158399008</v>
          </cell>
          <cell r="AD1769">
            <v>454076992</v>
          </cell>
        </row>
        <row r="1770">
          <cell r="A1770">
            <v>2011</v>
          </cell>
          <cell r="C1770" t="str">
            <v>WI</v>
          </cell>
          <cell r="Y1770">
            <v>3897974016</v>
          </cell>
          <cell r="Z1770">
            <v>0</v>
          </cell>
          <cell r="AD1770">
            <v>1707310976</v>
          </cell>
        </row>
        <row r="1771">
          <cell r="A1771">
            <v>2011</v>
          </cell>
          <cell r="C1771" t="str">
            <v>WY</v>
          </cell>
          <cell r="Y1771">
            <v>711798016</v>
          </cell>
          <cell r="Z1771">
            <v>0</v>
          </cell>
          <cell r="AD1771">
            <v>327716992</v>
          </cell>
        </row>
        <row r="1772">
          <cell r="A1772">
            <v>2012</v>
          </cell>
          <cell r="C1772" t="str">
            <v>AL</v>
          </cell>
          <cell r="Y1772">
            <v>2249701120</v>
          </cell>
          <cell r="Z1772">
            <v>3592000</v>
          </cell>
          <cell r="AD1772">
            <v>1037092992</v>
          </cell>
        </row>
        <row r="1773">
          <cell r="A1773">
            <v>2012</v>
          </cell>
          <cell r="C1773" t="str">
            <v>AK</v>
          </cell>
          <cell r="Y1773">
            <v>1083597952</v>
          </cell>
          <cell r="Z1773">
            <v>263110000</v>
          </cell>
          <cell r="AD1773">
            <v>594488000</v>
          </cell>
        </row>
        <row r="1774">
          <cell r="A1774">
            <v>2012</v>
          </cell>
          <cell r="C1774" t="str">
            <v>AZ</v>
          </cell>
          <cell r="Y1774">
            <v>2354155008</v>
          </cell>
          <cell r="Z1774">
            <v>0</v>
          </cell>
          <cell r="AD1774">
            <v>953276032</v>
          </cell>
        </row>
        <row r="1775">
          <cell r="A1775">
            <v>2012</v>
          </cell>
          <cell r="C1775" t="str">
            <v>AR</v>
          </cell>
          <cell r="Y1775">
            <v>1446728960</v>
          </cell>
          <cell r="Z1775">
            <v>0</v>
          </cell>
          <cell r="AD1775">
            <v>679953024</v>
          </cell>
        </row>
        <row r="1776">
          <cell r="A1776">
            <v>2012</v>
          </cell>
          <cell r="C1776" t="str">
            <v>CA</v>
          </cell>
          <cell r="Y1776">
            <v>17076785152</v>
          </cell>
          <cell r="Z1776">
            <v>199615008</v>
          </cell>
          <cell r="AD1776">
            <v>9516735488</v>
          </cell>
        </row>
        <row r="1777">
          <cell r="A1777">
            <v>2012</v>
          </cell>
          <cell r="C1777" t="str">
            <v>CO</v>
          </cell>
          <cell r="Y1777">
            <v>2365901056</v>
          </cell>
          <cell r="Z1777">
            <v>156326000</v>
          </cell>
          <cell r="AD1777">
            <v>1285569024</v>
          </cell>
        </row>
        <row r="1778">
          <cell r="A1778">
            <v>2012</v>
          </cell>
          <cell r="C1778" t="str">
            <v>CT</v>
          </cell>
          <cell r="Y1778">
            <v>1702013952</v>
          </cell>
          <cell r="Z1778">
            <v>139000</v>
          </cell>
          <cell r="AD1778">
            <v>914600000</v>
          </cell>
        </row>
        <row r="1779">
          <cell r="A1779">
            <v>2012</v>
          </cell>
          <cell r="C1779" t="str">
            <v>DE</v>
          </cell>
          <cell r="Y1779">
            <v>530968992</v>
          </cell>
          <cell r="Z1779">
            <v>458737984</v>
          </cell>
          <cell r="AD1779">
            <v>133795000</v>
          </cell>
        </row>
        <row r="1780">
          <cell r="A1780">
            <v>2012</v>
          </cell>
          <cell r="C1780" t="str">
            <v>DC</v>
          </cell>
          <cell r="Y1780">
            <v>525744000</v>
          </cell>
          <cell r="Z1780">
            <v>0</v>
          </cell>
          <cell r="AD1780">
            <v>165692000</v>
          </cell>
        </row>
        <row r="1781">
          <cell r="A1781">
            <v>2012</v>
          </cell>
          <cell r="C1781" t="str">
            <v>FL</v>
          </cell>
          <cell r="Y1781">
            <v>7060875776</v>
          </cell>
          <cell r="Z1781">
            <v>2169679872</v>
          </cell>
          <cell r="AD1781">
            <v>2594487040</v>
          </cell>
        </row>
        <row r="1782">
          <cell r="A1782">
            <v>2012</v>
          </cell>
          <cell r="C1782" t="str">
            <v>GA</v>
          </cell>
          <cell r="Y1782">
            <v>3095411968</v>
          </cell>
          <cell r="Z1782">
            <v>35980000</v>
          </cell>
          <cell r="AD1782">
            <v>1184235008</v>
          </cell>
        </row>
        <row r="1783">
          <cell r="A1783">
            <v>2012</v>
          </cell>
          <cell r="C1783" t="str">
            <v>HI</v>
          </cell>
          <cell r="Y1783">
            <v>605596992</v>
          </cell>
          <cell r="Z1783">
            <v>0</v>
          </cell>
          <cell r="AD1783">
            <v>350144000</v>
          </cell>
        </row>
        <row r="1784">
          <cell r="A1784">
            <v>2012</v>
          </cell>
          <cell r="C1784" t="str">
            <v>ID</v>
          </cell>
          <cell r="Y1784">
            <v>913923008</v>
          </cell>
          <cell r="Z1784">
            <v>148000</v>
          </cell>
          <cell r="AD1784">
            <v>427623008</v>
          </cell>
        </row>
        <row r="1785">
          <cell r="A1785">
            <v>2012</v>
          </cell>
          <cell r="C1785" t="str">
            <v>IL</v>
          </cell>
          <cell r="Y1785">
            <v>6697427968</v>
          </cell>
          <cell r="Z1785">
            <v>1224562944</v>
          </cell>
          <cell r="AD1785">
            <v>2775289088</v>
          </cell>
        </row>
        <row r="1786">
          <cell r="A1786">
            <v>2012</v>
          </cell>
          <cell r="C1786" t="str">
            <v>IN</v>
          </cell>
          <cell r="Y1786">
            <v>2827347968</v>
          </cell>
          <cell r="Z1786">
            <v>758000</v>
          </cell>
          <cell r="AD1786">
            <v>851870976</v>
          </cell>
        </row>
        <row r="1787">
          <cell r="A1787">
            <v>2012</v>
          </cell>
          <cell r="C1787" t="str">
            <v>IA</v>
          </cell>
          <cell r="Y1787">
            <v>2379836928</v>
          </cell>
          <cell r="Z1787">
            <v>0</v>
          </cell>
          <cell r="AD1787">
            <v>1016729024</v>
          </cell>
        </row>
        <row r="1788">
          <cell r="A1788">
            <v>2012</v>
          </cell>
          <cell r="C1788" t="str">
            <v>KS</v>
          </cell>
          <cell r="Y1788">
            <v>1737008000</v>
          </cell>
          <cell r="Z1788">
            <v>162236992</v>
          </cell>
          <cell r="AD1788">
            <v>824865024</v>
          </cell>
        </row>
        <row r="1789">
          <cell r="A1789">
            <v>2012</v>
          </cell>
          <cell r="C1789" t="str">
            <v>KY</v>
          </cell>
          <cell r="Y1789">
            <v>2316220928</v>
          </cell>
          <cell r="Z1789">
            <v>179332000</v>
          </cell>
          <cell r="AD1789">
            <v>885811968</v>
          </cell>
        </row>
        <row r="1790">
          <cell r="A1790">
            <v>2012</v>
          </cell>
          <cell r="C1790" t="str">
            <v>LA</v>
          </cell>
          <cell r="Y1790">
            <v>2725893120</v>
          </cell>
          <cell r="Z1790">
            <v>82982000</v>
          </cell>
          <cell r="AD1790">
            <v>959166016</v>
          </cell>
        </row>
        <row r="1791">
          <cell r="A1791">
            <v>2012</v>
          </cell>
          <cell r="C1791" t="str">
            <v>ME</v>
          </cell>
          <cell r="Y1791">
            <v>785937024</v>
          </cell>
          <cell r="Z1791">
            <v>220934000</v>
          </cell>
          <cell r="AD1791">
            <v>426044000</v>
          </cell>
        </row>
        <row r="1792">
          <cell r="A1792">
            <v>2012</v>
          </cell>
          <cell r="C1792" t="str">
            <v>MD</v>
          </cell>
          <cell r="Y1792">
            <v>2270792960</v>
          </cell>
          <cell r="Z1792">
            <v>3241277952</v>
          </cell>
          <cell r="AD1792">
            <v>1429009024</v>
          </cell>
        </row>
        <row r="1793">
          <cell r="A1793">
            <v>2012</v>
          </cell>
          <cell r="C1793" t="str">
            <v>MA</v>
          </cell>
          <cell r="Y1793">
            <v>2346804992</v>
          </cell>
          <cell r="Z1793">
            <v>768318976</v>
          </cell>
          <cell r="AD1793">
            <v>1035132032</v>
          </cell>
        </row>
        <row r="1794">
          <cell r="A1794">
            <v>2012</v>
          </cell>
          <cell r="C1794" t="str">
            <v>MI</v>
          </cell>
          <cell r="Y1794">
            <v>3319617024</v>
          </cell>
          <cell r="Z1794">
            <v>94791000</v>
          </cell>
          <cell r="AD1794">
            <v>2190217984</v>
          </cell>
        </row>
        <row r="1795">
          <cell r="A1795">
            <v>2012</v>
          </cell>
          <cell r="C1795" t="str">
            <v>MN</v>
          </cell>
          <cell r="Y1795">
            <v>3623812096</v>
          </cell>
          <cell r="Z1795">
            <v>0</v>
          </cell>
          <cell r="AD1795">
            <v>1595881984</v>
          </cell>
        </row>
        <row r="1796">
          <cell r="A1796">
            <v>2012</v>
          </cell>
          <cell r="C1796" t="str">
            <v>MS</v>
          </cell>
          <cell r="Y1796">
            <v>1737325056</v>
          </cell>
          <cell r="Z1796">
            <v>2470000</v>
          </cell>
          <cell r="AD1796">
            <v>739227008</v>
          </cell>
        </row>
        <row r="1797">
          <cell r="A1797">
            <v>2012</v>
          </cell>
          <cell r="C1797" t="str">
            <v>MO</v>
          </cell>
          <cell r="Y1797">
            <v>2962233088</v>
          </cell>
          <cell r="Z1797">
            <v>0</v>
          </cell>
          <cell r="AD1797">
            <v>1287185024</v>
          </cell>
        </row>
        <row r="1798">
          <cell r="A1798">
            <v>2012</v>
          </cell>
          <cell r="C1798" t="str">
            <v>MT</v>
          </cell>
          <cell r="Y1798">
            <v>1066300032</v>
          </cell>
          <cell r="Z1798">
            <v>0</v>
          </cell>
          <cell r="AD1798">
            <v>382292000</v>
          </cell>
        </row>
        <row r="1799">
          <cell r="A1799">
            <v>2012</v>
          </cell>
          <cell r="C1799" t="str">
            <v>NE</v>
          </cell>
          <cell r="Y1799">
            <v>1257742976</v>
          </cell>
          <cell r="Z1799">
            <v>3070000</v>
          </cell>
          <cell r="AD1799">
            <v>518520000</v>
          </cell>
        </row>
        <row r="1800">
          <cell r="A1800">
            <v>2012</v>
          </cell>
          <cell r="C1800" t="str">
            <v>NV</v>
          </cell>
          <cell r="Y1800">
            <v>1692861056</v>
          </cell>
          <cell r="Z1800">
            <v>0</v>
          </cell>
          <cell r="AD1800">
            <v>596216000</v>
          </cell>
        </row>
        <row r="1801">
          <cell r="A1801">
            <v>2012</v>
          </cell>
          <cell r="C1801" t="str">
            <v>NH</v>
          </cell>
          <cell r="Y1801">
            <v>691510016</v>
          </cell>
          <cell r="Z1801">
            <v>203302000</v>
          </cell>
          <cell r="AD1801">
            <v>454225984</v>
          </cell>
        </row>
        <row r="1802">
          <cell r="A1802">
            <v>2012</v>
          </cell>
          <cell r="C1802" t="str">
            <v>NJ</v>
          </cell>
          <cell r="Y1802">
            <v>2442383872</v>
          </cell>
          <cell r="Z1802">
            <v>3120483072</v>
          </cell>
          <cell r="AD1802">
            <v>803638976</v>
          </cell>
        </row>
        <row r="1803">
          <cell r="A1803">
            <v>2012</v>
          </cell>
          <cell r="C1803" t="str">
            <v>NM</v>
          </cell>
          <cell r="Y1803">
            <v>1047372032</v>
          </cell>
          <cell r="Z1803">
            <v>0</v>
          </cell>
          <cell r="AD1803">
            <v>432831008</v>
          </cell>
        </row>
        <row r="1804">
          <cell r="A1804">
            <v>2012</v>
          </cell>
          <cell r="C1804" t="str">
            <v>NY</v>
          </cell>
          <cell r="Y1804">
            <v>8229886976</v>
          </cell>
          <cell r="Z1804">
            <v>5376914944</v>
          </cell>
          <cell r="AD1804">
            <v>3278651904</v>
          </cell>
        </row>
        <row r="1805">
          <cell r="A1805">
            <v>2012</v>
          </cell>
          <cell r="C1805" t="str">
            <v>NC</v>
          </cell>
          <cell r="Y1805">
            <v>3884100096</v>
          </cell>
          <cell r="Z1805">
            <v>48232000</v>
          </cell>
          <cell r="AD1805">
            <v>1477452032</v>
          </cell>
        </row>
        <row r="1806">
          <cell r="A1806">
            <v>2012</v>
          </cell>
          <cell r="C1806" t="str">
            <v>ND</v>
          </cell>
          <cell r="Y1806">
            <v>1318696960</v>
          </cell>
          <cell r="Z1806">
            <v>0</v>
          </cell>
          <cell r="AD1806">
            <v>441160992</v>
          </cell>
        </row>
        <row r="1807">
          <cell r="A1807">
            <v>2012</v>
          </cell>
          <cell r="C1807" t="str">
            <v>OH</v>
          </cell>
          <cell r="Y1807">
            <v>5101224960</v>
          </cell>
          <cell r="Z1807">
            <v>553732992</v>
          </cell>
          <cell r="AD1807">
            <v>2256424960</v>
          </cell>
        </row>
        <row r="1808">
          <cell r="A1808">
            <v>2012</v>
          </cell>
          <cell r="C1808" t="str">
            <v>OK</v>
          </cell>
          <cell r="Y1808">
            <v>2108462976</v>
          </cell>
          <cell r="Z1808">
            <v>437768000</v>
          </cell>
          <cell r="AD1808">
            <v>762718976</v>
          </cell>
        </row>
        <row r="1809">
          <cell r="A1809">
            <v>2012</v>
          </cell>
          <cell r="C1809" t="str">
            <v>OR</v>
          </cell>
          <cell r="Y1809">
            <v>1916978048</v>
          </cell>
          <cell r="Z1809">
            <v>12082000</v>
          </cell>
          <cell r="AD1809">
            <v>1022515968</v>
          </cell>
        </row>
        <row r="1810">
          <cell r="A1810">
            <v>2012</v>
          </cell>
          <cell r="C1810" t="str">
            <v>PA</v>
          </cell>
          <cell r="Y1810">
            <v>7769865216</v>
          </cell>
          <cell r="Z1810">
            <v>1816077952</v>
          </cell>
          <cell r="AD1810">
            <v>2869814016</v>
          </cell>
        </row>
        <row r="1811">
          <cell r="A1811">
            <v>2012</v>
          </cell>
          <cell r="C1811" t="str">
            <v>RI</v>
          </cell>
          <cell r="Y1811">
            <v>423668992</v>
          </cell>
          <cell r="Z1811">
            <v>35211000</v>
          </cell>
          <cell r="AD1811">
            <v>151284992</v>
          </cell>
        </row>
        <row r="1812">
          <cell r="A1812">
            <v>2012</v>
          </cell>
          <cell r="C1812" t="str">
            <v>SC</v>
          </cell>
          <cell r="Y1812">
            <v>1607609984</v>
          </cell>
          <cell r="Z1812">
            <v>14858000</v>
          </cell>
          <cell r="AD1812">
            <v>704806976</v>
          </cell>
        </row>
        <row r="1813">
          <cell r="A1813">
            <v>2012</v>
          </cell>
          <cell r="C1813" t="str">
            <v>SD</v>
          </cell>
          <cell r="Y1813">
            <v>954278016</v>
          </cell>
          <cell r="Z1813">
            <v>0</v>
          </cell>
          <cell r="AD1813">
            <v>361768000</v>
          </cell>
        </row>
        <row r="1814">
          <cell r="A1814">
            <v>2012</v>
          </cell>
          <cell r="C1814" t="str">
            <v>TN</v>
          </cell>
          <cell r="Y1814">
            <v>2486528000</v>
          </cell>
          <cell r="Z1814">
            <v>78000</v>
          </cell>
          <cell r="AD1814">
            <v>1099741952</v>
          </cell>
        </row>
        <row r="1815">
          <cell r="A1815">
            <v>2012</v>
          </cell>
          <cell r="C1815" t="str">
            <v>TX</v>
          </cell>
          <cell r="Y1815">
            <v>10567953408</v>
          </cell>
          <cell r="Z1815">
            <v>2037041024</v>
          </cell>
          <cell r="AD1815">
            <v>4097646080</v>
          </cell>
        </row>
        <row r="1816">
          <cell r="A1816">
            <v>2012</v>
          </cell>
          <cell r="C1816" t="str">
            <v>US</v>
          </cell>
          <cell r="Y1816">
            <v>147987562496</v>
          </cell>
          <cell r="Z1816">
            <v>23860514816</v>
          </cell>
          <cell r="AD1816">
            <v>64636162048</v>
          </cell>
        </row>
        <row r="1817">
          <cell r="A1817">
            <v>2012</v>
          </cell>
          <cell r="C1817" t="str">
            <v>UT</v>
          </cell>
          <cell r="Y1817">
            <v>1998566016</v>
          </cell>
          <cell r="Z1817">
            <v>795000</v>
          </cell>
          <cell r="AD1817">
            <v>621052992</v>
          </cell>
        </row>
        <row r="1818">
          <cell r="A1818">
            <v>2012</v>
          </cell>
          <cell r="C1818" t="str">
            <v>VT</v>
          </cell>
          <cell r="Y1818">
            <v>673699968</v>
          </cell>
          <cell r="Z1818">
            <v>0</v>
          </cell>
          <cell r="AD1818">
            <v>435299008</v>
          </cell>
        </row>
        <row r="1819">
          <cell r="A1819">
            <v>2012</v>
          </cell>
          <cell r="C1819" t="str">
            <v>VA</v>
          </cell>
          <cell r="Y1819">
            <v>4157353984</v>
          </cell>
          <cell r="Z1819">
            <v>201372000</v>
          </cell>
          <cell r="AD1819">
            <v>1974816000</v>
          </cell>
        </row>
        <row r="1820">
          <cell r="A1820">
            <v>2012</v>
          </cell>
          <cell r="C1820" t="str">
            <v>WA</v>
          </cell>
          <cell r="Y1820">
            <v>3876859904</v>
          </cell>
          <cell r="Z1820">
            <v>564235008</v>
          </cell>
          <cell r="AD1820">
            <v>1372375040</v>
          </cell>
        </row>
        <row r="1821">
          <cell r="A1821">
            <v>2012</v>
          </cell>
          <cell r="C1821" t="str">
            <v>WV</v>
          </cell>
          <cell r="Y1821">
            <v>1223672064</v>
          </cell>
          <cell r="Z1821">
            <v>170268992</v>
          </cell>
          <cell r="AD1821">
            <v>462137984</v>
          </cell>
        </row>
        <row r="1822">
          <cell r="A1822">
            <v>2012</v>
          </cell>
          <cell r="C1822" t="str">
            <v>WI</v>
          </cell>
          <cell r="Y1822">
            <v>3977586944</v>
          </cell>
          <cell r="Z1822">
            <v>0</v>
          </cell>
          <cell r="AD1822">
            <v>1853304064</v>
          </cell>
        </row>
        <row r="1823">
          <cell r="A1823">
            <v>2012</v>
          </cell>
          <cell r="C1823" t="str">
            <v>WY</v>
          </cell>
          <cell r="Y1823">
            <v>770745024</v>
          </cell>
          <cell r="Z1823">
            <v>0</v>
          </cell>
          <cell r="AD1823">
            <v>351347008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1">
          <cell r="A1" t="str">
            <v>year</v>
          </cell>
          <cell r="C1" t="str">
            <v>acronym</v>
          </cell>
          <cell r="E1" t="str">
            <v>population</v>
          </cell>
        </row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_2012_PEPSYASEX_with_ann"/>
      <sheetName val="Data"/>
      <sheetName val="Age of Driving"/>
      <sheetName val="Other"/>
    </sheetNames>
    <sheetDataSet>
      <sheetData sheetId="0"/>
      <sheetData sheetId="1"/>
      <sheetData sheetId="2">
        <row r="2">
          <cell r="A2" t="str">
            <v>ID</v>
          </cell>
          <cell r="G2">
            <v>1215112</v>
          </cell>
        </row>
        <row r="3">
          <cell r="A3" t="str">
            <v>MT</v>
          </cell>
          <cell r="G3">
            <v>808520</v>
          </cell>
        </row>
        <row r="4">
          <cell r="A4" t="str">
            <v>ND</v>
          </cell>
          <cell r="G4">
            <v>561713</v>
          </cell>
        </row>
        <row r="5">
          <cell r="A5" t="str">
            <v>SD</v>
          </cell>
          <cell r="G5">
            <v>651297</v>
          </cell>
        </row>
        <row r="6">
          <cell r="A6" t="str">
            <v>US</v>
          </cell>
          <cell r="G6">
            <v>244451654</v>
          </cell>
        </row>
        <row r="7">
          <cell r="A7" t="str">
            <v>AL</v>
          </cell>
          <cell r="G7">
            <v>3763583</v>
          </cell>
        </row>
        <row r="8">
          <cell r="A8" t="str">
            <v>AK</v>
          </cell>
          <cell r="G8">
            <v>554692</v>
          </cell>
        </row>
        <row r="9">
          <cell r="A9" t="str">
            <v>AZ</v>
          </cell>
          <cell r="G9">
            <v>5022727</v>
          </cell>
        </row>
        <row r="10">
          <cell r="A10" t="str">
            <v>CA</v>
          </cell>
          <cell r="G10">
            <v>29351374</v>
          </cell>
        </row>
        <row r="11">
          <cell r="A11" t="str">
            <v>CO</v>
          </cell>
          <cell r="G11">
            <v>4022766</v>
          </cell>
        </row>
        <row r="12">
          <cell r="A12" t="str">
            <v>DE</v>
          </cell>
          <cell r="G12">
            <v>724002</v>
          </cell>
        </row>
        <row r="13">
          <cell r="A13" t="str">
            <v>HI</v>
          </cell>
          <cell r="G13">
            <v>1105896</v>
          </cell>
        </row>
        <row r="14">
          <cell r="A14" t="str">
            <v>IA</v>
          </cell>
          <cell r="G14">
            <v>2392113</v>
          </cell>
        </row>
        <row r="15">
          <cell r="A15" t="str">
            <v>KS</v>
          </cell>
          <cell r="G15">
            <v>2201305</v>
          </cell>
        </row>
        <row r="16">
          <cell r="A16" t="str">
            <v>KY</v>
          </cell>
          <cell r="G16">
            <v>3418994</v>
          </cell>
        </row>
        <row r="17">
          <cell r="A17" t="str">
            <v>LA</v>
          </cell>
          <cell r="G17">
            <v>3545486</v>
          </cell>
        </row>
        <row r="18">
          <cell r="A18" t="str">
            <v>ME</v>
          </cell>
          <cell r="G18">
            <v>1080027</v>
          </cell>
        </row>
        <row r="19">
          <cell r="A19" t="str">
            <v>MI</v>
          </cell>
          <cell r="G19">
            <v>7757241</v>
          </cell>
        </row>
        <row r="20">
          <cell r="A20" t="str">
            <v>MN</v>
          </cell>
          <cell r="G20">
            <v>4175569</v>
          </cell>
        </row>
        <row r="21">
          <cell r="A21" t="str">
            <v>MS</v>
          </cell>
          <cell r="G21">
            <v>2281595</v>
          </cell>
        </row>
        <row r="22">
          <cell r="A22" t="str">
            <v>NE</v>
          </cell>
          <cell r="G22">
            <v>1417342</v>
          </cell>
        </row>
        <row r="23">
          <cell r="A23" t="str">
            <v>NH</v>
          </cell>
          <cell r="G23">
            <v>1063779</v>
          </cell>
        </row>
        <row r="24">
          <cell r="A24" t="str">
            <v>NM</v>
          </cell>
          <cell r="G24">
            <v>1599894</v>
          </cell>
        </row>
        <row r="25">
          <cell r="A25" t="str">
            <v>NY</v>
          </cell>
          <cell r="G25">
            <v>15566305</v>
          </cell>
        </row>
        <row r="26">
          <cell r="A26" t="str">
            <v>NC</v>
          </cell>
          <cell r="G26">
            <v>7591943</v>
          </cell>
        </row>
        <row r="27">
          <cell r="A27" t="str">
            <v>OK</v>
          </cell>
          <cell r="G27">
            <v>2928321</v>
          </cell>
        </row>
        <row r="28">
          <cell r="A28" t="str">
            <v>OR</v>
          </cell>
          <cell r="G28">
            <v>3088504</v>
          </cell>
        </row>
        <row r="29">
          <cell r="A29" t="str">
            <v>SC</v>
          </cell>
          <cell r="G29">
            <v>3704014</v>
          </cell>
        </row>
        <row r="30">
          <cell r="A30" t="str">
            <v>TN</v>
          </cell>
          <cell r="G30">
            <v>5047686</v>
          </cell>
        </row>
        <row r="31">
          <cell r="A31" t="str">
            <v>UT</v>
          </cell>
          <cell r="G31">
            <v>2011715</v>
          </cell>
        </row>
        <row r="32">
          <cell r="A32" t="str">
            <v>VT</v>
          </cell>
          <cell r="G32">
            <v>510291</v>
          </cell>
        </row>
        <row r="33">
          <cell r="A33" t="str">
            <v>WV</v>
          </cell>
          <cell r="G33">
            <v>1493817</v>
          </cell>
        </row>
        <row r="34">
          <cell r="A34" t="str">
            <v>WI</v>
          </cell>
          <cell r="G34">
            <v>4485676</v>
          </cell>
        </row>
        <row r="35">
          <cell r="A35" t="str">
            <v>WY</v>
          </cell>
          <cell r="G35">
            <v>448262</v>
          </cell>
        </row>
        <row r="36">
          <cell r="A36" t="str">
            <v>AR</v>
          </cell>
          <cell r="G36">
            <v>2238250</v>
          </cell>
        </row>
        <row r="37">
          <cell r="A37" t="str">
            <v>CT</v>
          </cell>
          <cell r="G37">
            <v>2796789</v>
          </cell>
        </row>
        <row r="38">
          <cell r="A38" t="str">
            <v>DC</v>
          </cell>
          <cell r="G38">
            <v>522843</v>
          </cell>
        </row>
        <row r="39">
          <cell r="A39" t="str">
            <v>FL</v>
          </cell>
          <cell r="G39">
            <v>15315088</v>
          </cell>
        </row>
        <row r="40">
          <cell r="A40" t="str">
            <v>GA</v>
          </cell>
          <cell r="G40">
            <v>7429820</v>
          </cell>
        </row>
        <row r="41">
          <cell r="A41" t="str">
            <v>IL</v>
          </cell>
          <cell r="G41">
            <v>9811190</v>
          </cell>
        </row>
        <row r="42">
          <cell r="A42" t="str">
            <v>IN</v>
          </cell>
          <cell r="G42">
            <v>4945857</v>
          </cell>
        </row>
        <row r="43">
          <cell r="A43" t="str">
            <v>MD</v>
          </cell>
          <cell r="G43">
            <v>4540763</v>
          </cell>
        </row>
        <row r="44">
          <cell r="A44" t="str">
            <v>MA</v>
          </cell>
          <cell r="G44">
            <v>5244729</v>
          </cell>
        </row>
        <row r="45">
          <cell r="A45" t="str">
            <v>MO</v>
          </cell>
          <cell r="G45">
            <v>4618513</v>
          </cell>
        </row>
        <row r="46">
          <cell r="A46" t="str">
            <v>NV</v>
          </cell>
          <cell r="G46">
            <v>2095348</v>
          </cell>
        </row>
        <row r="47">
          <cell r="A47" t="str">
            <v>NJ</v>
          </cell>
          <cell r="G47">
            <v>6838206</v>
          </cell>
        </row>
        <row r="48">
          <cell r="A48" t="str">
            <v>OH</v>
          </cell>
          <cell r="G48">
            <v>8880551</v>
          </cell>
        </row>
        <row r="49">
          <cell r="A49" t="str">
            <v>PA</v>
          </cell>
          <cell r="G49">
            <v>10024150</v>
          </cell>
        </row>
        <row r="50">
          <cell r="A50" t="str">
            <v>RI</v>
          </cell>
          <cell r="G50">
            <v>833818</v>
          </cell>
        </row>
        <row r="51">
          <cell r="A51" t="str">
            <v>TX</v>
          </cell>
          <cell r="G51">
            <v>19073564</v>
          </cell>
        </row>
        <row r="52">
          <cell r="A52" t="str">
            <v>VA</v>
          </cell>
          <cell r="G52">
            <v>6329130</v>
          </cell>
        </row>
        <row r="53">
          <cell r="A53" t="str">
            <v>WA</v>
          </cell>
          <cell r="G53">
            <v>5312045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D7" sqref="D7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18" bestFit="1" customWidth="1"/>
    <col min="5" max="5" width="16.85546875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19" t="s">
        <v>152</v>
      </c>
      <c r="D1" t="s">
        <v>153</v>
      </c>
    </row>
    <row r="2" spans="1:9" x14ac:dyDescent="0.25">
      <c r="A2" s="1" t="s">
        <v>2</v>
      </c>
      <c r="B2" s="1" t="s">
        <v>3</v>
      </c>
      <c r="C2" s="2">
        <f t="array" ref="C2">INDEX([5]Sheet1!$Y$2:$Y$1823,MATCH(2012,IF([5]Sheet1!$C$2:$C$1823=$A2,[5]Sheet1!$A$2:$A$1823,0),0))</f>
        <v>147987562496</v>
      </c>
      <c r="D2" s="2">
        <f t="array" ref="D2">INDEX([5]Sheet1!$Z$2:$Z$1823,MATCH(2012,IF([5]Sheet1!$C$2:$C$1823=$A2,[5]Sheet1!$A$2:$A$1823,0),0))</f>
        <v>23860514816</v>
      </c>
      <c r="E2" s="2"/>
      <c r="F2" s="9"/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INDEX([5]Sheet1!$Y$2:$Y$1823,MATCH(2012,IF([5]Sheet1!$C$2:$C$1823=$A3,[5]Sheet1!$A$2:$A$1823,0),0))</f>
        <v>2249701120</v>
      </c>
      <c r="D3" s="2">
        <f t="array" ref="D3">INDEX([5]Sheet1!$Z$2:$Z$1823,MATCH(2012,IF([5]Sheet1!$C$2:$C$1823=$A3,[5]Sheet1!$A$2:$A$1823,0),0))</f>
        <v>3592000</v>
      </c>
      <c r="E3" s="2"/>
      <c r="F3" s="9"/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INDEX([5]Sheet1!$Y$2:$Y$1823,MATCH(2012,IF([5]Sheet1!$C$2:$C$1823=$A4,[5]Sheet1!$A$2:$A$1823,0),0))</f>
        <v>1083597952</v>
      </c>
      <c r="D4" s="2">
        <f t="array" ref="D4">INDEX([5]Sheet1!$Z$2:$Z$1823,MATCH(2012,IF([5]Sheet1!$C$2:$C$1823=$A4,[5]Sheet1!$A$2:$A$1823,0),0))</f>
        <v>263110000</v>
      </c>
      <c r="E4" s="2"/>
      <c r="F4" s="9"/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INDEX([5]Sheet1!$Y$2:$Y$1823,MATCH(2012,IF([5]Sheet1!$C$2:$C$1823=$A5,[5]Sheet1!$A$2:$A$1823,0),0))</f>
        <v>2354155008</v>
      </c>
      <c r="D5" s="2">
        <f t="array" ref="D5">INDEX([5]Sheet1!$Z$2:$Z$1823,MATCH(2012,IF([5]Sheet1!$C$2:$C$1823=$A5,[5]Sheet1!$A$2:$A$1823,0),0))</f>
        <v>0</v>
      </c>
      <c r="E5" s="2"/>
      <c r="F5" s="9"/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INDEX([5]Sheet1!$Y$2:$Y$1823,MATCH(2012,IF([5]Sheet1!$C$2:$C$1823=$A6,[5]Sheet1!$A$2:$A$1823,0),0))</f>
        <v>1446728960</v>
      </c>
      <c r="D6" s="2">
        <f t="array" ref="D6">INDEX([5]Sheet1!$Z$2:$Z$1823,MATCH(2012,IF([5]Sheet1!$C$2:$C$1823=$A6,[5]Sheet1!$A$2:$A$1823,0),0))</f>
        <v>0</v>
      </c>
      <c r="E6" s="2"/>
      <c r="F6" s="9"/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INDEX([5]Sheet1!$Y$2:$Y$1823,MATCH(2012,IF([5]Sheet1!$C$2:$C$1823=$A7,[5]Sheet1!$A$2:$A$1823,0),0))</f>
        <v>17076785152</v>
      </c>
      <c r="D7" s="2">
        <f t="array" ref="D7">INDEX([5]Sheet1!$Z$2:$Z$1823,MATCH(2012,IF([5]Sheet1!$C$2:$C$1823=$A7,[5]Sheet1!$A$2:$A$1823,0),0))</f>
        <v>199615008</v>
      </c>
      <c r="E7" s="2"/>
      <c r="F7" s="9"/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INDEX([5]Sheet1!$Y$2:$Y$1823,MATCH(2012,IF([5]Sheet1!$C$2:$C$1823=$A8,[5]Sheet1!$A$2:$A$1823,0),0))</f>
        <v>2365901056</v>
      </c>
      <c r="D8" s="2">
        <f t="array" ref="D8">INDEX([5]Sheet1!$Z$2:$Z$1823,MATCH(2012,IF([5]Sheet1!$C$2:$C$1823=$A8,[5]Sheet1!$A$2:$A$1823,0),0))</f>
        <v>156326000</v>
      </c>
      <c r="E8" s="2"/>
      <c r="F8" s="9"/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INDEX([5]Sheet1!$Y$2:$Y$1823,MATCH(2012,IF([5]Sheet1!$C$2:$C$1823=$A9,[5]Sheet1!$A$2:$A$1823,0),0))</f>
        <v>1702013952</v>
      </c>
      <c r="D9" s="2">
        <f t="array" ref="D9">INDEX([5]Sheet1!$Z$2:$Z$1823,MATCH(2012,IF([5]Sheet1!$C$2:$C$1823=$A9,[5]Sheet1!$A$2:$A$1823,0),0))</f>
        <v>139000</v>
      </c>
      <c r="E9" s="2"/>
      <c r="F9" s="9"/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INDEX([5]Sheet1!$Y$2:$Y$1823,MATCH(2012,IF([5]Sheet1!$C$2:$C$1823=$A10,[5]Sheet1!$A$2:$A$1823,0),0))</f>
        <v>530968992</v>
      </c>
      <c r="D10" s="2">
        <f t="array" ref="D10">INDEX([5]Sheet1!$Z$2:$Z$1823,MATCH(2012,IF([5]Sheet1!$C$2:$C$1823=$A10,[5]Sheet1!$A$2:$A$1823,0),0))</f>
        <v>458737984</v>
      </c>
      <c r="E10" s="2"/>
      <c r="F10" s="9"/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INDEX([5]Sheet1!$Y$2:$Y$1823,MATCH(2012,IF([5]Sheet1!$C$2:$C$1823=$A11,[5]Sheet1!$A$2:$A$1823,0),0))</f>
        <v>525744000</v>
      </c>
      <c r="D11" s="2">
        <f t="array" ref="D11">INDEX([5]Sheet1!$Z$2:$Z$1823,MATCH(2012,IF([5]Sheet1!$C$2:$C$1823=$A11,[5]Sheet1!$A$2:$A$1823,0),0))</f>
        <v>0</v>
      </c>
      <c r="E11" s="2"/>
      <c r="F11" s="9"/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INDEX([5]Sheet1!$Y$2:$Y$1823,MATCH(2012,IF([5]Sheet1!$C$2:$C$1823=$A12,[5]Sheet1!$A$2:$A$1823,0),0))</f>
        <v>7060875776</v>
      </c>
      <c r="D12" s="2">
        <f t="array" ref="D12">INDEX([5]Sheet1!$Z$2:$Z$1823,MATCH(2012,IF([5]Sheet1!$C$2:$C$1823=$A12,[5]Sheet1!$A$2:$A$1823,0),0))</f>
        <v>2169679872</v>
      </c>
      <c r="E12" s="2"/>
      <c r="F12" s="9"/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INDEX([5]Sheet1!$Y$2:$Y$1823,MATCH(2012,IF([5]Sheet1!$C$2:$C$1823=$A13,[5]Sheet1!$A$2:$A$1823,0),0))</f>
        <v>3095411968</v>
      </c>
      <c r="D13" s="2">
        <f t="array" ref="D13">INDEX([5]Sheet1!$Z$2:$Z$1823,MATCH(2012,IF([5]Sheet1!$C$2:$C$1823=$A13,[5]Sheet1!$A$2:$A$1823,0),0))</f>
        <v>35980000</v>
      </c>
      <c r="E13" s="2"/>
      <c r="F13" s="9"/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INDEX([5]Sheet1!$Y$2:$Y$1823,MATCH(2012,IF([5]Sheet1!$C$2:$C$1823=$A14,[5]Sheet1!$A$2:$A$1823,0),0))</f>
        <v>605596992</v>
      </c>
      <c r="D14" s="2">
        <f t="array" ref="D14">INDEX([5]Sheet1!$Z$2:$Z$1823,MATCH(2012,IF([5]Sheet1!$C$2:$C$1823=$A14,[5]Sheet1!$A$2:$A$1823,0),0))</f>
        <v>0</v>
      </c>
      <c r="E14" s="2"/>
      <c r="F14" s="9"/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INDEX([5]Sheet1!$Y$2:$Y$1823,MATCH(2012,IF([5]Sheet1!$C$2:$C$1823=$A15,[5]Sheet1!$A$2:$A$1823,0),0))</f>
        <v>913923008</v>
      </c>
      <c r="D15" s="2">
        <f t="array" ref="D15">INDEX([5]Sheet1!$Z$2:$Z$1823,MATCH(2012,IF([5]Sheet1!$C$2:$C$1823=$A15,[5]Sheet1!$A$2:$A$1823,0),0))</f>
        <v>148000</v>
      </c>
      <c r="E15" s="2"/>
      <c r="F15" s="9"/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INDEX([5]Sheet1!$Y$2:$Y$1823,MATCH(2012,IF([5]Sheet1!$C$2:$C$1823=$A16,[5]Sheet1!$A$2:$A$1823,0),0))</f>
        <v>6697427968</v>
      </c>
      <c r="D16" s="2">
        <f t="array" ref="D16">INDEX([5]Sheet1!$Z$2:$Z$1823,MATCH(2012,IF([5]Sheet1!$C$2:$C$1823=$A16,[5]Sheet1!$A$2:$A$1823,0),0))</f>
        <v>1224562944</v>
      </c>
      <c r="E16" s="2"/>
      <c r="F16" s="9"/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INDEX([5]Sheet1!$Y$2:$Y$1823,MATCH(2012,IF([5]Sheet1!$C$2:$C$1823=$A17,[5]Sheet1!$A$2:$A$1823,0),0))</f>
        <v>2827347968</v>
      </c>
      <c r="D17" s="2">
        <f t="array" ref="D17">INDEX([5]Sheet1!$Z$2:$Z$1823,MATCH(2012,IF([5]Sheet1!$C$2:$C$1823=$A17,[5]Sheet1!$A$2:$A$1823,0),0))</f>
        <v>758000</v>
      </c>
      <c r="E17" s="2"/>
      <c r="F17" s="9"/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INDEX([5]Sheet1!$Y$2:$Y$1823,MATCH(2012,IF([5]Sheet1!$C$2:$C$1823=$A18,[5]Sheet1!$A$2:$A$1823,0),0))</f>
        <v>2379836928</v>
      </c>
      <c r="D18" s="2">
        <f t="array" ref="D18">INDEX([5]Sheet1!$Z$2:$Z$1823,MATCH(2012,IF([5]Sheet1!$C$2:$C$1823=$A18,[5]Sheet1!$A$2:$A$1823,0),0))</f>
        <v>0</v>
      </c>
      <c r="E18" s="2"/>
      <c r="F18" s="9"/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INDEX([5]Sheet1!$Y$2:$Y$1823,MATCH(2012,IF([5]Sheet1!$C$2:$C$1823=$A19,[5]Sheet1!$A$2:$A$1823,0),0))</f>
        <v>1737008000</v>
      </c>
      <c r="D19" s="2">
        <f t="array" ref="D19">INDEX([5]Sheet1!$Z$2:$Z$1823,MATCH(2012,IF([5]Sheet1!$C$2:$C$1823=$A19,[5]Sheet1!$A$2:$A$1823,0),0))</f>
        <v>162236992</v>
      </c>
      <c r="E19" s="2"/>
      <c r="F19" s="9"/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INDEX([5]Sheet1!$Y$2:$Y$1823,MATCH(2012,IF([5]Sheet1!$C$2:$C$1823=$A20,[5]Sheet1!$A$2:$A$1823,0),0))</f>
        <v>2316220928</v>
      </c>
      <c r="D20" s="2">
        <f t="array" ref="D20">INDEX([5]Sheet1!$Z$2:$Z$1823,MATCH(2012,IF([5]Sheet1!$C$2:$C$1823=$A20,[5]Sheet1!$A$2:$A$1823,0),0))</f>
        <v>179332000</v>
      </c>
      <c r="E20" s="2"/>
      <c r="F20" s="9"/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INDEX([5]Sheet1!$Y$2:$Y$1823,MATCH(2012,IF([5]Sheet1!$C$2:$C$1823=$A21,[5]Sheet1!$A$2:$A$1823,0),0))</f>
        <v>2725893120</v>
      </c>
      <c r="D21" s="2">
        <f t="array" ref="D21">INDEX([5]Sheet1!$Z$2:$Z$1823,MATCH(2012,IF([5]Sheet1!$C$2:$C$1823=$A21,[5]Sheet1!$A$2:$A$1823,0),0))</f>
        <v>82982000</v>
      </c>
      <c r="E21" s="2"/>
      <c r="F21" s="9"/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INDEX([5]Sheet1!$Y$2:$Y$1823,MATCH(2012,IF([5]Sheet1!$C$2:$C$1823=$A22,[5]Sheet1!$A$2:$A$1823,0),0))</f>
        <v>785937024</v>
      </c>
      <c r="D22" s="2">
        <f t="array" ref="D22">INDEX([5]Sheet1!$Z$2:$Z$1823,MATCH(2012,IF([5]Sheet1!$C$2:$C$1823=$A22,[5]Sheet1!$A$2:$A$1823,0),0))</f>
        <v>220934000</v>
      </c>
      <c r="E22" s="2"/>
      <c r="F22" s="9"/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INDEX([5]Sheet1!$Y$2:$Y$1823,MATCH(2012,IF([5]Sheet1!$C$2:$C$1823=$A23,[5]Sheet1!$A$2:$A$1823,0),0))</f>
        <v>2270792960</v>
      </c>
      <c r="D23" s="2">
        <f t="array" ref="D23">INDEX([5]Sheet1!$Z$2:$Z$1823,MATCH(2012,IF([5]Sheet1!$C$2:$C$1823=$A23,[5]Sheet1!$A$2:$A$1823,0),0))</f>
        <v>3241277952</v>
      </c>
      <c r="E23" s="2"/>
      <c r="F23" s="9"/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INDEX([5]Sheet1!$Y$2:$Y$1823,MATCH(2012,IF([5]Sheet1!$C$2:$C$1823=$A24,[5]Sheet1!$A$2:$A$1823,0),0))</f>
        <v>2346804992</v>
      </c>
      <c r="D24" s="2">
        <f t="array" ref="D24">INDEX([5]Sheet1!$Z$2:$Z$1823,MATCH(2012,IF([5]Sheet1!$C$2:$C$1823=$A24,[5]Sheet1!$A$2:$A$1823,0),0))</f>
        <v>768318976</v>
      </c>
      <c r="E24" s="2"/>
      <c r="F24" s="9"/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INDEX([5]Sheet1!$Y$2:$Y$1823,MATCH(2012,IF([5]Sheet1!$C$2:$C$1823=$A25,[5]Sheet1!$A$2:$A$1823,0),0))</f>
        <v>3319617024</v>
      </c>
      <c r="D25" s="2">
        <f t="array" ref="D25">INDEX([5]Sheet1!$Z$2:$Z$1823,MATCH(2012,IF([5]Sheet1!$C$2:$C$1823=$A25,[5]Sheet1!$A$2:$A$1823,0),0))</f>
        <v>94791000</v>
      </c>
      <c r="E25" s="2"/>
      <c r="F25" s="9"/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INDEX([5]Sheet1!$Y$2:$Y$1823,MATCH(2012,IF([5]Sheet1!$C$2:$C$1823=$A26,[5]Sheet1!$A$2:$A$1823,0),0))</f>
        <v>3623812096</v>
      </c>
      <c r="D26" s="2">
        <f t="array" ref="D26">INDEX([5]Sheet1!$Z$2:$Z$1823,MATCH(2012,IF([5]Sheet1!$C$2:$C$1823=$A26,[5]Sheet1!$A$2:$A$1823,0),0))</f>
        <v>0</v>
      </c>
      <c r="E26" s="2"/>
      <c r="F26" s="9"/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INDEX([5]Sheet1!$Y$2:$Y$1823,MATCH(2012,IF([5]Sheet1!$C$2:$C$1823=$A27,[5]Sheet1!$A$2:$A$1823,0),0))</f>
        <v>1737325056</v>
      </c>
      <c r="D27" s="2">
        <f t="array" ref="D27">INDEX([5]Sheet1!$Z$2:$Z$1823,MATCH(2012,IF([5]Sheet1!$C$2:$C$1823=$A27,[5]Sheet1!$A$2:$A$1823,0),0))</f>
        <v>2470000</v>
      </c>
      <c r="E27" s="2"/>
      <c r="F27" s="9"/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INDEX([5]Sheet1!$Y$2:$Y$1823,MATCH(2012,IF([5]Sheet1!$C$2:$C$1823=$A28,[5]Sheet1!$A$2:$A$1823,0),0))</f>
        <v>2962233088</v>
      </c>
      <c r="D28" s="2">
        <f t="array" ref="D28">INDEX([5]Sheet1!$Z$2:$Z$1823,MATCH(2012,IF([5]Sheet1!$C$2:$C$1823=$A28,[5]Sheet1!$A$2:$A$1823,0),0))</f>
        <v>0</v>
      </c>
      <c r="E28" s="2"/>
      <c r="F28" s="9"/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INDEX([5]Sheet1!$Y$2:$Y$1823,MATCH(2012,IF([5]Sheet1!$C$2:$C$1823=$A29,[5]Sheet1!$A$2:$A$1823,0),0))</f>
        <v>1066300032</v>
      </c>
      <c r="D29" s="2">
        <f t="array" ref="D29">INDEX([5]Sheet1!$Z$2:$Z$1823,MATCH(2012,IF([5]Sheet1!$C$2:$C$1823=$A29,[5]Sheet1!$A$2:$A$1823,0),0))</f>
        <v>0</v>
      </c>
      <c r="E29" s="2"/>
      <c r="F29" s="9"/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INDEX([5]Sheet1!$Y$2:$Y$1823,MATCH(2012,IF([5]Sheet1!$C$2:$C$1823=$A30,[5]Sheet1!$A$2:$A$1823,0),0))</f>
        <v>1257742976</v>
      </c>
      <c r="D30" s="2">
        <f t="array" ref="D30">INDEX([5]Sheet1!$Z$2:$Z$1823,MATCH(2012,IF([5]Sheet1!$C$2:$C$1823=$A30,[5]Sheet1!$A$2:$A$1823,0),0))</f>
        <v>3070000</v>
      </c>
      <c r="E30" s="2"/>
      <c r="F30" s="9"/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INDEX([5]Sheet1!$Y$2:$Y$1823,MATCH(2012,IF([5]Sheet1!$C$2:$C$1823=$A31,[5]Sheet1!$A$2:$A$1823,0),0))</f>
        <v>1692861056</v>
      </c>
      <c r="D31" s="2">
        <f t="array" ref="D31">INDEX([5]Sheet1!$Z$2:$Z$1823,MATCH(2012,IF([5]Sheet1!$C$2:$C$1823=$A31,[5]Sheet1!$A$2:$A$1823,0),0))</f>
        <v>0</v>
      </c>
      <c r="E31" s="2"/>
      <c r="F31" s="9"/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INDEX([5]Sheet1!$Y$2:$Y$1823,MATCH(2012,IF([5]Sheet1!$C$2:$C$1823=$A32,[5]Sheet1!$A$2:$A$1823,0),0))</f>
        <v>691510016</v>
      </c>
      <c r="D32" s="2">
        <f t="array" ref="D32">INDEX([5]Sheet1!$Z$2:$Z$1823,MATCH(2012,IF([5]Sheet1!$C$2:$C$1823=$A32,[5]Sheet1!$A$2:$A$1823,0),0))</f>
        <v>203302000</v>
      </c>
      <c r="E32" s="2"/>
      <c r="F32" s="9"/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INDEX([5]Sheet1!$Y$2:$Y$1823,MATCH(2012,IF([5]Sheet1!$C$2:$C$1823=$A33,[5]Sheet1!$A$2:$A$1823,0),0))</f>
        <v>2442383872</v>
      </c>
      <c r="D33" s="2">
        <f t="array" ref="D33">INDEX([5]Sheet1!$Z$2:$Z$1823,MATCH(2012,IF([5]Sheet1!$C$2:$C$1823=$A33,[5]Sheet1!$A$2:$A$1823,0),0))</f>
        <v>3120483072</v>
      </c>
      <c r="E33" s="2"/>
      <c r="F33" s="9"/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INDEX([5]Sheet1!$Y$2:$Y$1823,MATCH(2012,IF([5]Sheet1!$C$2:$C$1823=$A34,[5]Sheet1!$A$2:$A$1823,0),0))</f>
        <v>1047372032</v>
      </c>
      <c r="D34" s="2">
        <f t="array" ref="D34">INDEX([5]Sheet1!$Z$2:$Z$1823,MATCH(2012,IF([5]Sheet1!$C$2:$C$1823=$A34,[5]Sheet1!$A$2:$A$1823,0),0))</f>
        <v>0</v>
      </c>
      <c r="E34" s="2"/>
      <c r="F34" s="9"/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INDEX([5]Sheet1!$Y$2:$Y$1823,MATCH(2012,IF([5]Sheet1!$C$2:$C$1823=$A35,[5]Sheet1!$A$2:$A$1823,0),0))</f>
        <v>8229886976</v>
      </c>
      <c r="D35" s="2">
        <f t="array" ref="D35">INDEX([5]Sheet1!$Z$2:$Z$1823,MATCH(2012,IF([5]Sheet1!$C$2:$C$1823=$A35,[5]Sheet1!$A$2:$A$1823,0),0))</f>
        <v>5376914944</v>
      </c>
      <c r="E35" s="2"/>
      <c r="F35" s="9"/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INDEX([5]Sheet1!$Y$2:$Y$1823,MATCH(2012,IF([5]Sheet1!$C$2:$C$1823=$A36,[5]Sheet1!$A$2:$A$1823,0),0))</f>
        <v>3884100096</v>
      </c>
      <c r="D36" s="2">
        <f t="array" ref="D36">INDEX([5]Sheet1!$Z$2:$Z$1823,MATCH(2012,IF([5]Sheet1!$C$2:$C$1823=$A36,[5]Sheet1!$A$2:$A$1823,0),0))</f>
        <v>48232000</v>
      </c>
      <c r="E36" s="2"/>
      <c r="F36" s="9"/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INDEX([5]Sheet1!$Y$2:$Y$1823,MATCH(2012,IF([5]Sheet1!$C$2:$C$1823=$A37,[5]Sheet1!$A$2:$A$1823,0),0))</f>
        <v>1318696960</v>
      </c>
      <c r="D37" s="2">
        <f t="array" ref="D37">INDEX([5]Sheet1!$Z$2:$Z$1823,MATCH(2012,IF([5]Sheet1!$C$2:$C$1823=$A37,[5]Sheet1!$A$2:$A$1823,0),0))</f>
        <v>0</v>
      </c>
      <c r="E37" s="2"/>
      <c r="F37" s="9"/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INDEX([5]Sheet1!$Y$2:$Y$1823,MATCH(2012,IF([5]Sheet1!$C$2:$C$1823=$A38,[5]Sheet1!$A$2:$A$1823,0),0))</f>
        <v>5101224960</v>
      </c>
      <c r="D38" s="2">
        <f t="array" ref="D38">INDEX([5]Sheet1!$Z$2:$Z$1823,MATCH(2012,IF([5]Sheet1!$C$2:$C$1823=$A38,[5]Sheet1!$A$2:$A$1823,0),0))</f>
        <v>553732992</v>
      </c>
      <c r="E38" s="2"/>
      <c r="F38" s="9"/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INDEX([5]Sheet1!$Y$2:$Y$1823,MATCH(2012,IF([5]Sheet1!$C$2:$C$1823=$A39,[5]Sheet1!$A$2:$A$1823,0),0))</f>
        <v>2108462976</v>
      </c>
      <c r="D39" s="2">
        <f t="array" ref="D39">INDEX([5]Sheet1!$Z$2:$Z$1823,MATCH(2012,IF([5]Sheet1!$C$2:$C$1823=$A39,[5]Sheet1!$A$2:$A$1823,0),0))</f>
        <v>437768000</v>
      </c>
      <c r="E39" s="2"/>
      <c r="F39" s="9"/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INDEX([5]Sheet1!$Y$2:$Y$1823,MATCH(2012,IF([5]Sheet1!$C$2:$C$1823=$A40,[5]Sheet1!$A$2:$A$1823,0),0))</f>
        <v>1916978048</v>
      </c>
      <c r="D40" s="2">
        <f t="array" ref="D40">INDEX([5]Sheet1!$Z$2:$Z$1823,MATCH(2012,IF([5]Sheet1!$C$2:$C$1823=$A40,[5]Sheet1!$A$2:$A$1823,0),0))</f>
        <v>12082000</v>
      </c>
      <c r="E40" s="2"/>
      <c r="F40" s="9"/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INDEX([5]Sheet1!$Y$2:$Y$1823,MATCH(2012,IF([5]Sheet1!$C$2:$C$1823=$A41,[5]Sheet1!$A$2:$A$1823,0),0))</f>
        <v>7769865216</v>
      </c>
      <c r="D41" s="2">
        <f t="array" ref="D41">INDEX([5]Sheet1!$Z$2:$Z$1823,MATCH(2012,IF([5]Sheet1!$C$2:$C$1823=$A41,[5]Sheet1!$A$2:$A$1823,0),0))</f>
        <v>1816077952</v>
      </c>
      <c r="E41" s="2"/>
      <c r="F41" s="9"/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INDEX([5]Sheet1!$Y$2:$Y$1823,MATCH(2012,IF([5]Sheet1!$C$2:$C$1823=$A42,[5]Sheet1!$A$2:$A$1823,0),0))</f>
        <v>423668992</v>
      </c>
      <c r="D42" s="2">
        <f t="array" ref="D42">INDEX([5]Sheet1!$Z$2:$Z$1823,MATCH(2012,IF([5]Sheet1!$C$2:$C$1823=$A42,[5]Sheet1!$A$2:$A$1823,0),0))</f>
        <v>35211000</v>
      </c>
      <c r="E42" s="2"/>
      <c r="F42" s="9"/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INDEX([5]Sheet1!$Y$2:$Y$1823,MATCH(2012,IF([5]Sheet1!$C$2:$C$1823=$A43,[5]Sheet1!$A$2:$A$1823,0),0))</f>
        <v>1607609984</v>
      </c>
      <c r="D43" s="2">
        <f t="array" ref="D43">INDEX([5]Sheet1!$Z$2:$Z$1823,MATCH(2012,IF([5]Sheet1!$C$2:$C$1823=$A43,[5]Sheet1!$A$2:$A$1823,0),0))</f>
        <v>14858000</v>
      </c>
      <c r="E43" s="2"/>
      <c r="F43" s="9"/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INDEX([5]Sheet1!$Y$2:$Y$1823,MATCH(2012,IF([5]Sheet1!$C$2:$C$1823=$A44,[5]Sheet1!$A$2:$A$1823,0),0))</f>
        <v>954278016</v>
      </c>
      <c r="D44" s="2">
        <f t="array" ref="D44">INDEX([5]Sheet1!$Z$2:$Z$1823,MATCH(2012,IF([5]Sheet1!$C$2:$C$1823=$A44,[5]Sheet1!$A$2:$A$1823,0),0))</f>
        <v>0</v>
      </c>
      <c r="E44" s="2"/>
      <c r="F44" s="9"/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INDEX([5]Sheet1!$Y$2:$Y$1823,MATCH(2012,IF([5]Sheet1!$C$2:$C$1823=$A45,[5]Sheet1!$A$2:$A$1823,0),0))</f>
        <v>2486528000</v>
      </c>
      <c r="D45" s="2">
        <f t="array" ref="D45">INDEX([5]Sheet1!$Z$2:$Z$1823,MATCH(2012,IF([5]Sheet1!$C$2:$C$1823=$A45,[5]Sheet1!$A$2:$A$1823,0),0))</f>
        <v>78000</v>
      </c>
      <c r="E45" s="2"/>
      <c r="F45" s="9"/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INDEX([5]Sheet1!$Y$2:$Y$1823,MATCH(2012,IF([5]Sheet1!$C$2:$C$1823=$A46,[5]Sheet1!$A$2:$A$1823,0),0))</f>
        <v>10567953408</v>
      </c>
      <c r="D46" s="2">
        <f t="array" ref="D46">INDEX([5]Sheet1!$Z$2:$Z$1823,MATCH(2012,IF([5]Sheet1!$C$2:$C$1823=$A46,[5]Sheet1!$A$2:$A$1823,0),0))</f>
        <v>2037041024</v>
      </c>
      <c r="E46" s="2"/>
      <c r="F46" s="9"/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INDEX([5]Sheet1!$Y$2:$Y$1823,MATCH(2012,IF([5]Sheet1!$C$2:$C$1823=$A47,[5]Sheet1!$A$2:$A$1823,0),0))</f>
        <v>1998566016</v>
      </c>
      <c r="D47" s="2">
        <f t="array" ref="D47">INDEX([5]Sheet1!$Z$2:$Z$1823,MATCH(2012,IF([5]Sheet1!$C$2:$C$1823=$A47,[5]Sheet1!$A$2:$A$1823,0),0))</f>
        <v>795000</v>
      </c>
      <c r="E47" s="2"/>
      <c r="F47" s="9"/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INDEX([5]Sheet1!$Y$2:$Y$1823,MATCH(2012,IF([5]Sheet1!$C$2:$C$1823=$A48,[5]Sheet1!$A$2:$A$1823,0),0))</f>
        <v>673699968</v>
      </c>
      <c r="D48" s="2">
        <f t="array" ref="D48">INDEX([5]Sheet1!$Z$2:$Z$1823,MATCH(2012,IF([5]Sheet1!$C$2:$C$1823=$A48,[5]Sheet1!$A$2:$A$1823,0),0))</f>
        <v>0</v>
      </c>
      <c r="E48" s="2"/>
      <c r="F48" s="9"/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INDEX([5]Sheet1!$Y$2:$Y$1823,MATCH(2012,IF([5]Sheet1!$C$2:$C$1823=$A49,[5]Sheet1!$A$2:$A$1823,0),0))</f>
        <v>4157353984</v>
      </c>
      <c r="D49" s="2">
        <f t="array" ref="D49">INDEX([5]Sheet1!$Z$2:$Z$1823,MATCH(2012,IF([5]Sheet1!$C$2:$C$1823=$A49,[5]Sheet1!$A$2:$A$1823,0),0))</f>
        <v>201372000</v>
      </c>
      <c r="E49" s="2"/>
      <c r="F49" s="9"/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INDEX([5]Sheet1!$Y$2:$Y$1823,MATCH(2012,IF([5]Sheet1!$C$2:$C$1823=$A50,[5]Sheet1!$A$2:$A$1823,0),0))</f>
        <v>3876859904</v>
      </c>
      <c r="D50" s="2">
        <f t="array" ref="D50">INDEX([5]Sheet1!$Z$2:$Z$1823,MATCH(2012,IF([5]Sheet1!$C$2:$C$1823=$A50,[5]Sheet1!$A$2:$A$1823,0),0))</f>
        <v>564235008</v>
      </c>
      <c r="E50" s="2"/>
      <c r="F50" s="9"/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INDEX([5]Sheet1!$Y$2:$Y$1823,MATCH(2012,IF([5]Sheet1!$C$2:$C$1823=$A51,[5]Sheet1!$A$2:$A$1823,0),0))</f>
        <v>1223672064</v>
      </c>
      <c r="D51" s="2">
        <f t="array" ref="D51">INDEX([5]Sheet1!$Z$2:$Z$1823,MATCH(2012,IF([5]Sheet1!$C$2:$C$1823=$A51,[5]Sheet1!$A$2:$A$1823,0),0))</f>
        <v>170268992</v>
      </c>
      <c r="E51" s="2"/>
      <c r="F51" s="9"/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INDEX([5]Sheet1!$Y$2:$Y$1823,MATCH(2012,IF([5]Sheet1!$C$2:$C$1823=$A52,[5]Sheet1!$A$2:$A$1823,0),0))</f>
        <v>3977586944</v>
      </c>
      <c r="D52" s="2">
        <f t="array" ref="D52">INDEX([5]Sheet1!$Z$2:$Z$1823,MATCH(2012,IF([5]Sheet1!$C$2:$C$1823=$A52,[5]Sheet1!$A$2:$A$1823,0),0))</f>
        <v>0</v>
      </c>
      <c r="E52" s="2"/>
      <c r="F52" s="9"/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INDEX([5]Sheet1!$Y$2:$Y$1823,MATCH(2012,IF([5]Sheet1!$C$2:$C$1823=$A53,[5]Sheet1!$A$2:$A$1823,0),0))</f>
        <v>770745024</v>
      </c>
      <c r="D53" s="2">
        <f t="array" ref="D53">INDEX([5]Sheet1!$Z$2:$Z$1823,MATCH(2012,IF([5]Sheet1!$C$2:$C$1823=$A53,[5]Sheet1!$A$2:$A$1823,0),0))</f>
        <v>0</v>
      </c>
      <c r="E53" s="2"/>
      <c r="F53" s="9"/>
      <c r="G53" s="2"/>
      <c r="H53" s="2"/>
      <c r="I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G1" workbookViewId="0">
      <selection activeCell="N14" sqref="N14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6" width="20.5703125" bestFit="1" customWidth="1"/>
    <col min="7" max="7" width="19" bestFit="1" customWidth="1"/>
    <col min="8" max="8" width="20.140625" bestFit="1" customWidth="1"/>
    <col min="9" max="9" width="20" bestFit="1" customWidth="1"/>
    <col min="10" max="10" width="19" bestFit="1" customWidth="1"/>
    <col min="11" max="11" width="19" customWidth="1"/>
    <col min="12" max="12" width="13.28515625" bestFit="1" customWidth="1"/>
    <col min="13" max="13" width="11.140625" bestFit="1" customWidth="1"/>
    <col min="14" max="14" width="19" bestFit="1" customWidth="1"/>
    <col min="15" max="15" width="11.5703125" bestFit="1" customWidth="1"/>
    <col min="16" max="16" width="10.5703125" bestFit="1" customWidth="1"/>
    <col min="17" max="17" width="11.5703125" bestFit="1" customWidth="1"/>
    <col min="18" max="18" width="10.5703125" bestFit="1" customWidth="1"/>
  </cols>
  <sheetData>
    <row r="1" spans="1:18" x14ac:dyDescent="0.25">
      <c r="A1" s="1" t="s">
        <v>0</v>
      </c>
      <c r="B1" s="1" t="s">
        <v>1</v>
      </c>
      <c r="C1" t="s">
        <v>106</v>
      </c>
      <c r="D1" t="s">
        <v>113</v>
      </c>
      <c r="E1" t="s">
        <v>114</v>
      </c>
      <c r="F1" t="s">
        <v>107</v>
      </c>
      <c r="G1" t="s">
        <v>126</v>
      </c>
      <c r="H1" t="s">
        <v>127</v>
      </c>
      <c r="I1" t="s">
        <v>128</v>
      </c>
      <c r="J1" t="s">
        <v>108</v>
      </c>
      <c r="K1" t="s">
        <v>131</v>
      </c>
      <c r="L1" t="s">
        <v>150</v>
      </c>
    </row>
    <row r="2" spans="1:18" x14ac:dyDescent="0.25">
      <c r="A2" s="1" t="s">
        <v>2</v>
      </c>
      <c r="B2" s="1" t="s">
        <v>3</v>
      </c>
      <c r="C2" s="2">
        <f t="array" ref="C2">INDEX([6]data!$E$1:$E$2185,MATCH(2012,IF([6]data!$C$1:$C$2185=$A2,[6]data!$A$1:$A$2185,0),0))</f>
        <v>313873685</v>
      </c>
      <c r="D2" s="2">
        <f t="array" ref="D2">INDEX('[7]Age of Driving'!$G$2:$G$53,MATCH($A2,'[7]Age of Driving'!$A$2:$A$53,0))</f>
        <v>244451654</v>
      </c>
      <c r="E2" s="2">
        <f t="array" ref="E2">INDEX([1]Data!$D$2:$D$53,MATCH($A2,[1]Data!$A$2:$A$53,0))</f>
        <v>210508491</v>
      </c>
      <c r="F2" s="2">
        <f t="array" ref="F2">INDEX([2]Data!$C$2:$C$53,MATCH($A2,[2]Data!$A$2:$A$53,0))</f>
        <v>2969432938810.2061</v>
      </c>
      <c r="G2" s="2">
        <f t="array" ref="G2">INDEX([5]Sheet1!$Y$2:$Y$1823,MATCH(2012,IF([5]Sheet1!$C$2:$C$1823=$A2,[5]Sheet1!$A$2:$A$1823,0),0))</f>
        <v>147987562496</v>
      </c>
      <c r="H2" s="2">
        <f t="array" ref="H2">INDEX([5]Sheet1!$AD$2:$AD$1823,MATCH(2012,IF([5]Sheet1!$C$2:$C$1823=$A2,[5]Sheet1!$A$2:$A$1823,0),0))</f>
        <v>64636162048</v>
      </c>
      <c r="I2" s="2">
        <f>G2-H2</f>
        <v>83351400448</v>
      </c>
      <c r="J2" s="2">
        <f t="array" ref="J2">INDEX([4]Sheet1!$G$2:$G$2185,MATCH(2012,IF([4]Sheet1!$E$2:$E$2185=$A2,[4]Sheet1!$B$2:$B$2185,0),0))*12</f>
        <v>25425386940</v>
      </c>
      <c r="K2" s="2">
        <f t="array" ref="K2">INDEX([4]Sheet1!$F$2:$F$2185,MATCH(2012,IF([4]Sheet1!$E$2:$E$2185=$A2,[4]Sheet1!$B$2:$B$2185,0),0))</f>
        <v>502709</v>
      </c>
      <c r="L2" s="2">
        <f t="array" ref="L2">INDEX([3]A!$R$15:$R$66,MATCH($B2,[3]A!$A$15:$A$66,0))</f>
        <v>8606003.2640000004</v>
      </c>
      <c r="M2" s="2"/>
      <c r="N2" s="2"/>
      <c r="O2" s="2"/>
      <c r="P2" s="2"/>
      <c r="Q2" s="2"/>
    </row>
    <row r="3" spans="1:18" x14ac:dyDescent="0.25">
      <c r="A3" s="1" t="s">
        <v>4</v>
      </c>
      <c r="B3" s="1" t="s">
        <v>5</v>
      </c>
      <c r="C3" s="2">
        <f t="array" ref="C3">INDEX([6]data!$E$1:$E$2185,MATCH(2012,IF([6]data!$C$1:$C$2185=$A3,[6]data!$A$1:$A$2185,0),0))</f>
        <v>4817528</v>
      </c>
      <c r="D3" s="2">
        <f t="array" ref="D3">INDEX('[7]Age of Driving'!$G$2:$G$53,MATCH($A3,'[7]Age of Driving'!$A$2:$A$53,0))</f>
        <v>3763583</v>
      </c>
      <c r="E3" s="2">
        <f t="array" ref="E3">INDEX([1]Data!$D$2:$D$53,MATCH($A3,[1]Data!$A$2:$A$53,0))</f>
        <v>3781661</v>
      </c>
      <c r="F3" s="2">
        <f t="array" ref="F3">INDEX([2]Data!$C$2:$C$53,MATCH($A3,[2]Data!$A$2:$A$53,0))</f>
        <v>64959172068.173996</v>
      </c>
      <c r="G3" s="2">
        <f t="array" ref="G3">INDEX([5]Sheet1!$Y$2:$Y$1823,MATCH(2012,IF([5]Sheet1!$C$2:$C$1823=$A3,[5]Sheet1!$A$2:$A$1823,0),0))</f>
        <v>2249701120</v>
      </c>
      <c r="H3" s="2">
        <f t="array" ref="H3">INDEX([5]Sheet1!$AD$2:$AD$1823,MATCH(2012,IF([5]Sheet1!$C$2:$C$1823=$A3,[5]Sheet1!$A$2:$A$1823,0),0))</f>
        <v>1037092992</v>
      </c>
      <c r="I3" s="2">
        <f t="shared" ref="I3:I53" si="0">G3-H3</f>
        <v>1212608128</v>
      </c>
      <c r="J3" s="2">
        <f t="array" ref="J3">INDEX([4]Sheet1!$G$2:$G$2185,MATCH(2012,IF([4]Sheet1!$E$2:$E$2185=$A3,[4]Sheet1!$B$2:$B$2185,0),0))*12</f>
        <v>403398984</v>
      </c>
      <c r="K3" s="2">
        <f t="array" ref="K3">INDEX([4]Sheet1!$F$2:$F$2185,MATCH(2012,IF([4]Sheet1!$E$2:$E$2185=$A3,[4]Sheet1!$B$2:$B$2185,0),0))</f>
        <v>10729</v>
      </c>
      <c r="L3" s="2">
        <f t="array" ref="L3">INDEX([3]A!$R$15:$R$66,MATCH($B3,[3]A!$A$15:$A$66,0))</f>
        <v>212278.997</v>
      </c>
      <c r="M3" s="2"/>
      <c r="N3" s="2"/>
      <c r="O3" s="2"/>
      <c r="P3" s="2"/>
      <c r="Q3" s="2"/>
    </row>
    <row r="4" spans="1:18" x14ac:dyDescent="0.25">
      <c r="A4" s="1" t="s">
        <v>6</v>
      </c>
      <c r="B4" s="1" t="s">
        <v>7</v>
      </c>
      <c r="C4" s="2">
        <f t="array" ref="C4">INDEX([6]data!$E$1:$E$2185,MATCH(2012,IF([6]data!$C$1:$C$2185=$A4,[6]data!$A$1:$A$2185,0),0))</f>
        <v>730307</v>
      </c>
      <c r="D4" s="2">
        <f t="array" ref="D4">INDEX('[7]Age of Driving'!$G$2:$G$53,MATCH($A4,'[7]Age of Driving'!$A$2:$A$53,0))</f>
        <v>554692</v>
      </c>
      <c r="E4" s="2">
        <f t="array" ref="E4">INDEX([1]Data!$D$2:$D$53,MATCH($A4,[1]Data!$A$2:$A$53,0))</f>
        <v>523855</v>
      </c>
      <c r="F4" s="2">
        <f t="array" ref="F4">INDEX([2]Data!$C$2:$C$53,MATCH($A4,[2]Data!$A$2:$A$53,0))</f>
        <v>4792078075.3749609</v>
      </c>
      <c r="G4" s="2">
        <f t="array" ref="G4">INDEX([5]Sheet1!$Y$2:$Y$1823,MATCH(2012,IF([5]Sheet1!$C$2:$C$1823=$A4,[5]Sheet1!$A$2:$A$1823,0),0))</f>
        <v>1083597952</v>
      </c>
      <c r="H4" s="2">
        <f t="array" ref="H4">INDEX([5]Sheet1!$AD$2:$AD$1823,MATCH(2012,IF([5]Sheet1!$C$2:$C$1823=$A4,[5]Sheet1!$A$2:$A$1823,0),0))</f>
        <v>594488000</v>
      </c>
      <c r="I4" s="2">
        <f t="shared" si="0"/>
        <v>489109952</v>
      </c>
      <c r="J4" s="2">
        <f t="array" ref="J4">INDEX([4]Sheet1!$G$2:$G$2185,MATCH(2012,IF([4]Sheet1!$E$2:$E$2185=$A4,[4]Sheet1!$B$2:$B$2185,0),0))*12</f>
        <v>277894440</v>
      </c>
      <c r="K4" s="2">
        <f t="array" ref="K4">INDEX([4]Sheet1!$F$2:$F$2185,MATCH(2012,IF([4]Sheet1!$E$2:$E$2185=$A4,[4]Sheet1!$B$2:$B$2185,0),0))</f>
        <v>4064</v>
      </c>
      <c r="L4" s="2">
        <f t="array" ref="L4">INDEX([3]A!$R$15:$R$66,MATCH($B4,[3]A!$A$15:$A$66,0))</f>
        <v>32860.652000000002</v>
      </c>
      <c r="M4" s="2"/>
      <c r="N4" s="2"/>
      <c r="O4" s="2"/>
      <c r="P4" s="2"/>
      <c r="Q4" s="2"/>
    </row>
    <row r="5" spans="1:18" x14ac:dyDescent="0.25">
      <c r="A5" s="1" t="s">
        <v>8</v>
      </c>
      <c r="B5" s="1" t="s">
        <v>9</v>
      </c>
      <c r="C5" s="2">
        <f t="array" ref="C5">INDEX([6]data!$E$1:$E$2185,MATCH(2012,IF([6]data!$C$1:$C$2185=$A5,[6]data!$A$1:$A$2185,0),0))</f>
        <v>6551149</v>
      </c>
      <c r="D5" s="2">
        <f t="array" ref="D5">INDEX('[7]Age of Driving'!$G$2:$G$53,MATCH($A5,'[7]Age of Driving'!$A$2:$A$53,0))</f>
        <v>5022727</v>
      </c>
      <c r="E5" s="2">
        <f t="array" ref="E5">INDEX([1]Data!$D$2:$D$53,MATCH($A5,[1]Data!$A$2:$A$53,0))</f>
        <v>4677288</v>
      </c>
      <c r="F5" s="2">
        <f t="array" ref="F5">INDEX([2]Data!$C$2:$C$53,MATCH($A5,[2]Data!$A$2:$A$53,0))</f>
        <v>60129358249.62001</v>
      </c>
      <c r="G5" s="2">
        <f t="array" ref="G5">INDEX([5]Sheet1!$Y$2:$Y$1823,MATCH(2012,IF([5]Sheet1!$C$2:$C$1823=$A5,[5]Sheet1!$A$2:$A$1823,0),0))</f>
        <v>2354155008</v>
      </c>
      <c r="H5" s="2">
        <f t="array" ref="H5">INDEX([5]Sheet1!$AD$2:$AD$1823,MATCH(2012,IF([5]Sheet1!$C$2:$C$1823=$A5,[5]Sheet1!$A$2:$A$1823,0),0))</f>
        <v>953276032</v>
      </c>
      <c r="I5" s="2">
        <f t="shared" si="0"/>
        <v>1400878976</v>
      </c>
      <c r="J5" s="2">
        <f t="array" ref="J5">INDEX([4]Sheet1!$G$2:$G$2185,MATCH(2012,IF([4]Sheet1!$E$2:$E$2185=$A5,[4]Sheet1!$B$2:$B$2185,0),0))*12</f>
        <v>346677576</v>
      </c>
      <c r="K5" s="2">
        <f t="array" ref="K5">INDEX([4]Sheet1!$F$2:$F$2185,MATCH(2012,IF([4]Sheet1!$E$2:$E$2185=$A5,[4]Sheet1!$B$2:$B$2185,0),0))</f>
        <v>6914</v>
      </c>
      <c r="L5" s="2">
        <f t="array" ref="L5">INDEX([3]A!$R$15:$R$66,MATCH($B5,[3]A!$A$15:$A$66,0))</f>
        <v>141880.56599999999</v>
      </c>
      <c r="M5" s="2"/>
      <c r="N5" s="2"/>
      <c r="O5" s="2"/>
      <c r="P5" s="2"/>
      <c r="Q5" s="2"/>
    </row>
    <row r="6" spans="1:18" x14ac:dyDescent="0.25">
      <c r="A6" s="1" t="s">
        <v>10</v>
      </c>
      <c r="B6" s="1" t="s">
        <v>11</v>
      </c>
      <c r="C6" s="2">
        <f t="array" ref="C6">INDEX([6]data!$E$1:$E$2185,MATCH(2012,IF([6]data!$C$1:$C$2185=$A6,[6]data!$A$1:$A$2185,0),0))</f>
        <v>2949828</v>
      </c>
      <c r="D6" s="2">
        <f t="array" ref="D6">INDEX('[7]Age of Driving'!$G$2:$G$53,MATCH($A6,'[7]Age of Driving'!$A$2:$A$53,0))</f>
        <v>2238250</v>
      </c>
      <c r="E6" s="2">
        <f t="array" ref="E6">INDEX([1]Data!$D$2:$D$53,MATCH($A6,[1]Data!$A$2:$A$53,0))</f>
        <v>2157013</v>
      </c>
      <c r="F6" s="2">
        <f t="array" ref="F6">INDEX([2]Data!$C$2:$C$53,MATCH($A6,[2]Data!$A$2:$A$53,0))</f>
        <v>33522136812.840008</v>
      </c>
      <c r="G6" s="2">
        <f t="array" ref="G6">INDEX([5]Sheet1!$Y$2:$Y$1823,MATCH(2012,IF([5]Sheet1!$C$2:$C$1823=$A6,[5]Sheet1!$A$2:$A$1823,0),0))</f>
        <v>1446728960</v>
      </c>
      <c r="H6" s="2">
        <f t="array" ref="H6">INDEX([5]Sheet1!$AD$2:$AD$1823,MATCH(2012,IF([5]Sheet1!$C$2:$C$1823=$A6,[5]Sheet1!$A$2:$A$1823,0),0))</f>
        <v>679953024</v>
      </c>
      <c r="I6" s="2">
        <f t="shared" si="0"/>
        <v>766775936</v>
      </c>
      <c r="J6" s="2">
        <f t="array" ref="J6">INDEX([4]Sheet1!$G$2:$G$2185,MATCH(2012,IF([4]Sheet1!$E$2:$E$2185=$A6,[4]Sheet1!$B$2:$B$2185,0),0))*12</f>
        <v>266583468</v>
      </c>
      <c r="K6" s="2">
        <f t="array" ref="K6">INDEX([4]Sheet1!$F$2:$F$2185,MATCH(2012,IF([4]Sheet1!$E$2:$E$2185=$A6,[4]Sheet1!$B$2:$B$2185,0),0))</f>
        <v>7088</v>
      </c>
      <c r="L6" s="2">
        <f t="array" ref="L6">INDEX([3]A!$R$15:$R$66,MATCH($B6,[3]A!$A$15:$A$66,0))</f>
        <v>205075.35</v>
      </c>
      <c r="M6" s="2"/>
      <c r="N6" s="2"/>
      <c r="O6" s="2"/>
      <c r="P6" s="2"/>
      <c r="Q6" s="2"/>
    </row>
    <row r="7" spans="1:18" x14ac:dyDescent="0.25">
      <c r="A7" s="1" t="s">
        <v>12</v>
      </c>
      <c r="B7" s="1" t="s">
        <v>13</v>
      </c>
      <c r="C7" s="2">
        <f t="array" ref="C7">INDEX([6]data!$E$1:$E$2185,MATCH(2012,IF([6]data!$C$1:$C$2185=$A7,[6]data!$A$1:$A$2185,0),0))</f>
        <v>37999878</v>
      </c>
      <c r="D7" s="2">
        <f t="array" ref="D7">INDEX('[7]Age of Driving'!$G$2:$G$53,MATCH($A7,'[7]Age of Driving'!$A$2:$A$53,0))</f>
        <v>29351374</v>
      </c>
      <c r="E7" s="2">
        <f t="array" ref="E7">INDEX([1]Data!$D$2:$D$53,MATCH($A7,[1]Data!$A$2:$A$53,0))</f>
        <v>24129625</v>
      </c>
      <c r="F7" s="2">
        <f t="array" ref="F7">INDEX([2]Data!$C$2:$C$53,MATCH($A7,[2]Data!$A$2:$A$53,0))</f>
        <v>326271658868.76001</v>
      </c>
      <c r="G7" s="2">
        <f t="array" ref="G7">INDEX([5]Sheet1!$Y$2:$Y$1823,MATCH(2012,IF([5]Sheet1!$C$2:$C$1823=$A7,[5]Sheet1!$A$2:$A$1823,0),0))</f>
        <v>17076785152</v>
      </c>
      <c r="H7" s="2">
        <f t="array" ref="H7">INDEX([5]Sheet1!$AD$2:$AD$1823,MATCH(2012,IF([5]Sheet1!$C$2:$C$1823=$A7,[5]Sheet1!$A$2:$A$1823,0),0))</f>
        <v>9516735488</v>
      </c>
      <c r="I7" s="2">
        <f t="shared" si="0"/>
        <v>7560049664</v>
      </c>
      <c r="J7" s="2">
        <f t="array" ref="J7">INDEX([4]Sheet1!$G$2:$G$2185,MATCH(2012,IF([4]Sheet1!$E$2:$E$2185=$A7,[4]Sheet1!$B$2:$B$2185,0),0))*12</f>
        <v>3377724564</v>
      </c>
      <c r="K7" s="2">
        <f t="array" ref="K7">INDEX([4]Sheet1!$F$2:$F$2185,MATCH(2012,IF([4]Sheet1!$E$2:$E$2185=$A7,[4]Sheet1!$B$2:$B$2185,0),0))</f>
        <v>42388</v>
      </c>
      <c r="L7" s="2">
        <f t="array" ref="L7">INDEX([3]A!$R$15:$R$66,MATCH($B7,[3]A!$A$15:$A$66,0))</f>
        <v>394440.87800000003</v>
      </c>
      <c r="M7" s="2"/>
      <c r="N7" s="2"/>
      <c r="O7" s="2"/>
      <c r="P7" s="2"/>
      <c r="Q7" s="2"/>
    </row>
    <row r="8" spans="1:18" x14ac:dyDescent="0.25">
      <c r="A8" s="1" t="s">
        <v>14</v>
      </c>
      <c r="B8" s="1" t="s">
        <v>15</v>
      </c>
      <c r="C8" s="2">
        <f t="array" ref="C8">INDEX([6]data!$E$1:$E$2185,MATCH(2012,IF([6]data!$C$1:$C$2185=$A8,[6]data!$A$1:$A$2185,0),0))</f>
        <v>5189458</v>
      </c>
      <c r="D8" s="2">
        <f t="array" ref="D8">INDEX('[7]Age of Driving'!$G$2:$G$53,MATCH($A8,'[7]Age of Driving'!$A$2:$A$53,0))</f>
        <v>4022766</v>
      </c>
      <c r="E8" s="2">
        <f t="array" ref="E8">INDEX([1]Data!$D$2:$D$53,MATCH($A8,[1]Data!$A$2:$A$53,0))</f>
        <v>3789568</v>
      </c>
      <c r="F8" s="2">
        <f t="array" ref="F8">INDEX([2]Data!$C$2:$C$53,MATCH($A8,[2]Data!$A$2:$A$53,0))</f>
        <v>46768771094.279999</v>
      </c>
      <c r="G8" s="2">
        <f t="array" ref="G8">INDEX([5]Sheet1!$Y$2:$Y$1823,MATCH(2012,IF([5]Sheet1!$C$2:$C$1823=$A8,[5]Sheet1!$A$2:$A$1823,0),0))</f>
        <v>2365901056</v>
      </c>
      <c r="H8" s="2">
        <f t="array" ref="H8">INDEX([5]Sheet1!$AD$2:$AD$1823,MATCH(2012,IF([5]Sheet1!$C$2:$C$1823=$A8,[5]Sheet1!$A$2:$A$1823,0),0))</f>
        <v>1285569024</v>
      </c>
      <c r="I8" s="2">
        <f t="shared" si="0"/>
        <v>1080332032</v>
      </c>
      <c r="J8" s="2">
        <f t="array" ref="J8">INDEX([4]Sheet1!$G$2:$G$2185,MATCH(2012,IF([4]Sheet1!$E$2:$E$2185=$A8,[4]Sheet1!$B$2:$B$2185,0),0))*12</f>
        <v>441779112</v>
      </c>
      <c r="K8" s="2">
        <f t="array" ref="K8">INDEX([4]Sheet1!$F$2:$F$2185,MATCH(2012,IF([4]Sheet1!$E$2:$E$2185=$A8,[4]Sheet1!$B$2:$B$2185,0),0))</f>
        <v>8173</v>
      </c>
      <c r="L8" s="2">
        <f t="array" ref="L8">INDEX([3]A!$R$15:$R$66,MATCH($B8,[3]A!$A$15:$A$66,0))</f>
        <v>184148.66999999998</v>
      </c>
      <c r="M8" s="2"/>
      <c r="N8" s="2"/>
      <c r="O8" s="2"/>
      <c r="P8" s="2"/>
      <c r="Q8" s="2"/>
    </row>
    <row r="9" spans="1:18" x14ac:dyDescent="0.25">
      <c r="A9" s="1" t="s">
        <v>16</v>
      </c>
      <c r="B9" s="1" t="s">
        <v>17</v>
      </c>
      <c r="C9" s="2">
        <f t="array" ref="C9">INDEX([6]data!$E$1:$E$2185,MATCH(2012,IF([6]data!$C$1:$C$2185=$A9,[6]data!$A$1:$A$2185,0),0))</f>
        <v>3591765</v>
      </c>
      <c r="D9" s="2">
        <f t="array" ref="D9">INDEX('[7]Age of Driving'!$G$2:$G$53,MATCH($A9,'[7]Age of Driving'!$A$2:$A$53,0))</f>
        <v>2796789</v>
      </c>
      <c r="E9" s="2">
        <f t="array" ref="E9">INDEX([1]Data!$D$2:$D$53,MATCH($A9,[1]Data!$A$2:$A$53,0))</f>
        <v>2458271</v>
      </c>
      <c r="F9" s="2">
        <f t="array" ref="F9">INDEX([2]Data!$C$2:$C$53,MATCH($A9,[2]Data!$A$2:$A$53,0))</f>
        <v>31269363720</v>
      </c>
      <c r="G9" s="2">
        <f t="array" ref="G9">INDEX([5]Sheet1!$Y$2:$Y$1823,MATCH(2012,IF([5]Sheet1!$C$2:$C$1823=$A9,[5]Sheet1!$A$2:$A$1823,0),0))</f>
        <v>1702013952</v>
      </c>
      <c r="H9" s="2">
        <f t="array" ref="H9">INDEX([5]Sheet1!$AD$2:$AD$1823,MATCH(2012,IF([5]Sheet1!$C$2:$C$1823=$A9,[5]Sheet1!$A$2:$A$1823,0),0))</f>
        <v>914600000</v>
      </c>
      <c r="I9" s="2">
        <f t="shared" si="0"/>
        <v>787413952</v>
      </c>
      <c r="J9" s="2">
        <f t="array" ref="J9">INDEX([4]Sheet1!$G$2:$G$2185,MATCH(2012,IF([4]Sheet1!$E$2:$E$2185=$A9,[4]Sheet1!$B$2:$B$2185,0),0))*12</f>
        <v>360216756</v>
      </c>
      <c r="K9" s="2">
        <f t="array" ref="K9">INDEX([4]Sheet1!$F$2:$F$2185,MATCH(2012,IF([4]Sheet1!$E$2:$E$2185=$A9,[4]Sheet1!$B$2:$B$2185,0),0))</f>
        <v>6318</v>
      </c>
      <c r="L9" s="2">
        <f t="array" ref="L9">INDEX([3]A!$R$15:$R$66,MATCH($B9,[3]A!$A$15:$A$66,0))</f>
        <v>45659.39</v>
      </c>
      <c r="M9" s="2"/>
      <c r="N9" s="2"/>
      <c r="O9" s="2"/>
      <c r="P9" s="2"/>
      <c r="Q9" s="2"/>
    </row>
    <row r="10" spans="1:18" x14ac:dyDescent="0.25">
      <c r="A10" s="1" t="s">
        <v>18</v>
      </c>
      <c r="B10" s="1" t="s">
        <v>19</v>
      </c>
      <c r="C10" s="2">
        <f t="array" ref="C10">INDEX([6]data!$E$1:$E$2185,MATCH(2012,IF([6]data!$C$1:$C$2185=$A10,[6]data!$A$1:$A$2185,0),0))</f>
        <v>917053</v>
      </c>
      <c r="D10" s="2">
        <f t="array" ref="D10">INDEX('[7]Age of Driving'!$G$2:$G$53,MATCH($A10,'[7]Age of Driving'!$A$2:$A$53,0))</f>
        <v>724002</v>
      </c>
      <c r="E10" s="2">
        <f t="array" ref="E10">INDEX([1]Data!$D$2:$D$53,MATCH($A10,[1]Data!$A$2:$A$53,0))</f>
        <v>713647</v>
      </c>
      <c r="F10" s="2">
        <f t="array" ref="F10">INDEX([2]Data!$C$2:$C$53,MATCH($A10,[2]Data!$A$2:$A$53,0))</f>
        <v>9185738070</v>
      </c>
      <c r="G10" s="2">
        <f t="array" ref="G10">INDEX([5]Sheet1!$Y$2:$Y$1823,MATCH(2012,IF([5]Sheet1!$C$2:$C$1823=$A10,[5]Sheet1!$A$2:$A$1823,0),0))</f>
        <v>530968992</v>
      </c>
      <c r="H10" s="2">
        <f t="array" ref="H10">INDEX([5]Sheet1!$AD$2:$AD$1823,MATCH(2012,IF([5]Sheet1!$C$2:$C$1823=$A10,[5]Sheet1!$A$2:$A$1823,0),0))</f>
        <v>133795000</v>
      </c>
      <c r="I10" s="2">
        <f t="shared" si="0"/>
        <v>397173992</v>
      </c>
      <c r="J10" s="2">
        <f t="array" ref="J10">INDEX([4]Sheet1!$G$2:$G$2185,MATCH(2012,IF([4]Sheet1!$E$2:$E$2185=$A10,[4]Sheet1!$B$2:$B$2185,0),0))*12</f>
        <v>80594988</v>
      </c>
      <c r="K10" s="2">
        <f t="array" ref="K10">INDEX([4]Sheet1!$F$2:$F$2185,MATCH(2012,IF([4]Sheet1!$E$2:$E$2185=$A10,[4]Sheet1!$B$2:$B$2185,0),0))</f>
        <v>1971</v>
      </c>
      <c r="L10" s="2">
        <f t="array" ref="L10">INDEX([3]A!$R$15:$R$66,MATCH($B10,[3]A!$A$15:$A$66,0))</f>
        <v>13809.06</v>
      </c>
      <c r="M10" s="2"/>
      <c r="N10" s="2"/>
      <c r="O10" s="2"/>
      <c r="P10" s="2"/>
      <c r="Q10" s="2"/>
    </row>
    <row r="11" spans="1:18" x14ac:dyDescent="0.25">
      <c r="A11" s="1" t="s">
        <v>20</v>
      </c>
      <c r="B11" s="1" t="s">
        <v>21</v>
      </c>
      <c r="C11" s="2">
        <f t="array" ref="C11">INDEX([6]data!$E$1:$E$2185,MATCH(2012,IF([6]data!$C$1:$C$2185=$A11,[6]data!$A$1:$A$2185,0),0))</f>
        <v>633427</v>
      </c>
      <c r="D11" s="2">
        <f t="array" ref="D11">INDEX('[7]Age of Driving'!$G$2:$G$53,MATCH($A11,'[7]Age of Driving'!$A$2:$A$53,0))</f>
        <v>522843</v>
      </c>
      <c r="E11" s="2">
        <f t="array" ref="E11">INDEX([1]Data!$D$2:$D$53,MATCH($A11,[1]Data!$A$2:$A$53,0))</f>
        <v>400993</v>
      </c>
      <c r="F11" s="2">
        <f t="array" ref="F11">INDEX([2]Data!$C$2:$C$53,MATCH($A11,[2]Data!$A$2:$A$53,0))</f>
        <v>3571830096.0180001</v>
      </c>
      <c r="G11" s="2">
        <f t="array" ref="G11">INDEX([5]Sheet1!$Y$2:$Y$1823,MATCH(2012,IF([5]Sheet1!$C$2:$C$1823=$A11,[5]Sheet1!$A$2:$A$1823,0),0))</f>
        <v>525744000</v>
      </c>
      <c r="H11" s="2">
        <f t="array" ref="H11">INDEX([5]Sheet1!$AD$2:$AD$1823,MATCH(2012,IF([5]Sheet1!$C$2:$C$1823=$A11,[5]Sheet1!$A$2:$A$1823,0),0))</f>
        <v>165692000</v>
      </c>
      <c r="I11" s="2">
        <f t="shared" si="0"/>
        <v>360052000</v>
      </c>
      <c r="J11" s="2">
        <f t="array" ref="J11">INDEX([4]Sheet1!$G$2:$G$2185,MATCH(2012,IF([4]Sheet1!$E$2:$E$2185=$A11,[4]Sheet1!$B$2:$B$2185,0),0))*12</f>
        <v>51797364</v>
      </c>
      <c r="K11" s="2">
        <f t="array" ref="K11">INDEX([4]Sheet1!$F$2:$F$2185,MATCH(2012,IF([4]Sheet1!$E$2:$E$2185=$A11,[4]Sheet1!$B$2:$B$2185,0),0))</f>
        <v>863</v>
      </c>
      <c r="L11" s="2">
        <f t="array" ref="L11">INDEX([3]A!$R$15:$R$66,MATCH($B11,[3]A!$A$15:$A$66,0))</f>
        <v>3415.4650000000001</v>
      </c>
      <c r="M11" s="2"/>
      <c r="N11" s="2"/>
      <c r="O11" s="2"/>
      <c r="P11" s="2"/>
      <c r="Q11" s="2"/>
      <c r="R11" s="2"/>
    </row>
    <row r="12" spans="1:18" x14ac:dyDescent="0.25">
      <c r="A12" s="1" t="s">
        <v>22</v>
      </c>
      <c r="B12" s="1" t="s">
        <v>23</v>
      </c>
      <c r="C12" s="2">
        <f t="array" ref="C12">INDEX([6]data!$E$1:$E$2185,MATCH(2012,IF([6]data!$C$1:$C$2185=$A12,[6]data!$A$1:$A$2185,0),0))</f>
        <v>19320749</v>
      </c>
      <c r="D12" s="2">
        <f t="array" ref="D12">INDEX('[7]Age of Driving'!$G$2:$G$53,MATCH($A12,'[7]Age of Driving'!$A$2:$A$53,0))</f>
        <v>15315088</v>
      </c>
      <c r="E12" s="2">
        <f t="array" ref="E12">INDEX([1]Data!$D$2:$D$53,MATCH($A12,[1]Data!$A$2:$A$53,0))</f>
        <v>13639519</v>
      </c>
      <c r="F12" s="2">
        <f t="array" ref="F12">INDEX([2]Data!$C$2:$C$53,MATCH($A12,[2]Data!$A$2:$A$53,0))</f>
        <v>191373770469.77396</v>
      </c>
      <c r="G12" s="2">
        <f t="array" ref="G12">INDEX([5]Sheet1!$Y$2:$Y$1823,MATCH(2012,IF([5]Sheet1!$C$2:$C$1823=$A12,[5]Sheet1!$A$2:$A$1823,0),0))</f>
        <v>7060875776</v>
      </c>
      <c r="H12" s="2">
        <f t="array" ref="H12">INDEX([5]Sheet1!$AD$2:$AD$1823,MATCH(2012,IF([5]Sheet1!$C$2:$C$1823=$A12,[5]Sheet1!$A$2:$A$1823,0),0))</f>
        <v>2594487040</v>
      </c>
      <c r="I12" s="2">
        <f t="shared" si="0"/>
        <v>4466388736</v>
      </c>
      <c r="J12" s="2">
        <f t="array" ref="J12">INDEX([4]Sheet1!$G$2:$G$2185,MATCH(2012,IF([4]Sheet1!$E$2:$E$2185=$A12,[4]Sheet1!$B$2:$B$2185,0),0))*12</f>
        <v>867616644</v>
      </c>
      <c r="K12" s="2">
        <f t="array" ref="K12">INDEX([4]Sheet1!$F$2:$F$2185,MATCH(2012,IF([4]Sheet1!$E$2:$E$2185=$A12,[4]Sheet1!$B$2:$B$2185,0),0))</f>
        <v>19378</v>
      </c>
      <c r="L12" s="2">
        <f t="array" ref="L12">INDEX([3]A!$R$15:$R$66,MATCH($B12,[3]A!$A$15:$A$66,0))</f>
        <v>270268.098</v>
      </c>
      <c r="M12" s="2"/>
      <c r="N12" s="2"/>
      <c r="O12" s="2"/>
      <c r="P12" s="2"/>
      <c r="Q12" s="2"/>
    </row>
    <row r="13" spans="1:18" x14ac:dyDescent="0.25">
      <c r="A13" s="1" t="s">
        <v>24</v>
      </c>
      <c r="B13" s="1" t="s">
        <v>25</v>
      </c>
      <c r="C13" s="2">
        <f t="array" ref="C13">INDEX([6]data!$E$1:$E$2185,MATCH(2012,IF([6]data!$C$1:$C$2185=$A13,[6]data!$A$1:$A$2185,0),0))</f>
        <v>9915646</v>
      </c>
      <c r="D13" s="2">
        <f t="array" ref="D13">INDEX('[7]Age of Driving'!$G$2:$G$53,MATCH($A13,'[7]Age of Driving'!$A$2:$A$53,0))</f>
        <v>7429820</v>
      </c>
      <c r="E13" s="2">
        <f t="array" ref="E13">INDEX([1]Data!$D$2:$D$53,MATCH($A13,[1]Data!$A$2:$A$53,0))</f>
        <v>6487472</v>
      </c>
      <c r="F13" s="2">
        <f t="array" ref="F13">INDEX([2]Data!$C$2:$C$53,MATCH($A13,[2]Data!$A$2:$A$53,0))</f>
        <v>107488497181.98</v>
      </c>
      <c r="G13" s="2">
        <f t="array" ref="G13">INDEX([5]Sheet1!$Y$2:$Y$1823,MATCH(2012,IF([5]Sheet1!$C$2:$C$1823=$A13,[5]Sheet1!$A$2:$A$1823,0),0))</f>
        <v>3095411968</v>
      </c>
      <c r="H13" s="2">
        <f t="array" ref="H13">INDEX([5]Sheet1!$AD$2:$AD$1823,MATCH(2012,IF([5]Sheet1!$C$2:$C$1823=$A13,[5]Sheet1!$A$2:$A$1823,0),0))</f>
        <v>1184235008</v>
      </c>
      <c r="I13" s="2">
        <f t="shared" si="0"/>
        <v>1911176960</v>
      </c>
      <c r="J13" s="2">
        <f t="array" ref="J13">INDEX([4]Sheet1!$G$2:$G$2185,MATCH(2012,IF([4]Sheet1!$E$2:$E$2185=$A13,[4]Sheet1!$B$2:$B$2185,0),0))*12</f>
        <v>472998348</v>
      </c>
      <c r="K13" s="2">
        <f t="array" ref="K13">INDEX([4]Sheet1!$F$2:$F$2185,MATCH(2012,IF([4]Sheet1!$E$2:$E$2185=$A13,[4]Sheet1!$B$2:$B$2185,0),0))</f>
        <v>13003</v>
      </c>
      <c r="L13" s="2">
        <f t="array" ref="L13">INDEX([3]A!$R$15:$R$66,MATCH($B13,[3]A!$A$15:$A$66,0))</f>
        <v>265596.83999999997</v>
      </c>
      <c r="M13" s="2"/>
      <c r="N13" s="2"/>
      <c r="O13" s="2"/>
      <c r="P13" s="2"/>
      <c r="Q13" s="2"/>
    </row>
    <row r="14" spans="1:18" x14ac:dyDescent="0.25">
      <c r="A14" s="1" t="s">
        <v>26</v>
      </c>
      <c r="B14" s="1" t="s">
        <v>27</v>
      </c>
      <c r="C14" s="2">
        <f t="array" ref="C14">INDEX([6]data!$E$1:$E$2185,MATCH(2012,IF([6]data!$C$1:$C$2185=$A14,[6]data!$A$1:$A$2185,0),0))</f>
        <v>1390090</v>
      </c>
      <c r="D14" s="2">
        <f t="array" ref="D14">INDEX('[7]Age of Driving'!$G$2:$G$53,MATCH($A14,'[7]Age of Driving'!$A$2:$A$53,0))</f>
        <v>1105896</v>
      </c>
      <c r="E14" s="2">
        <f t="array" ref="E14">INDEX([1]Data!$D$2:$D$53,MATCH($A14,[1]Data!$A$2:$A$53,0))</f>
        <v>913123</v>
      </c>
      <c r="F14" s="2">
        <f t="array" ref="F14">INDEX([2]Data!$C$2:$C$53,MATCH($A14,[2]Data!$A$2:$A$53,0))</f>
        <v>10049663456.615999</v>
      </c>
      <c r="G14" s="2">
        <f t="array" ref="G14">INDEX([5]Sheet1!$Y$2:$Y$1823,MATCH(2012,IF([5]Sheet1!$C$2:$C$1823=$A14,[5]Sheet1!$A$2:$A$1823,0),0))</f>
        <v>605596992</v>
      </c>
      <c r="H14" s="2">
        <f t="array" ref="H14">INDEX([5]Sheet1!$AD$2:$AD$1823,MATCH(2012,IF([5]Sheet1!$C$2:$C$1823=$A14,[5]Sheet1!$A$2:$A$1823,0),0))</f>
        <v>350144000</v>
      </c>
      <c r="I14" s="2">
        <f t="shared" si="0"/>
        <v>255452992</v>
      </c>
      <c r="J14" s="2">
        <f t="array" ref="J14">INDEX([4]Sheet1!$G$2:$G$2185,MATCH(2012,IF([4]Sheet1!$E$2:$E$2185=$A14,[4]Sheet1!$B$2:$B$2185,0),0))*12</f>
        <v>88161480</v>
      </c>
      <c r="K14" s="2">
        <f t="array" ref="K14">INDEX([4]Sheet1!$F$2:$F$2185,MATCH(2012,IF([4]Sheet1!$E$2:$E$2185=$A14,[4]Sheet1!$B$2:$B$2185,0),0))</f>
        <v>1803</v>
      </c>
      <c r="L14" s="2">
        <f t="array" ref="L14">INDEX([3]A!$R$15:$R$66,MATCH($B14,[3]A!$A$15:$A$66,0))</f>
        <v>9635.2750000000015</v>
      </c>
      <c r="M14" s="2"/>
      <c r="N14" s="2"/>
      <c r="O14" s="2"/>
      <c r="P14" s="2"/>
      <c r="Q14" s="2"/>
    </row>
    <row r="15" spans="1:18" x14ac:dyDescent="0.25">
      <c r="A15" s="1" t="s">
        <v>28</v>
      </c>
      <c r="B15" s="1" t="s">
        <v>29</v>
      </c>
      <c r="C15" s="2">
        <f t="array" ref="C15">INDEX([6]data!$E$1:$E$2185,MATCH(2012,IF([6]data!$C$1:$C$2185=$A15,[6]data!$A$1:$A$2185,0),0))</f>
        <v>1595590</v>
      </c>
      <c r="D15" s="2">
        <f t="array" ref="D15">INDEX('[7]Age of Driving'!$G$2:$G$53,MATCH($A15,'[7]Age of Driving'!$A$2:$A$53,0))</f>
        <v>1215112</v>
      </c>
      <c r="E15" s="2">
        <f t="array" ref="E15">INDEX([1]Data!$D$2:$D$53,MATCH($A15,[1]Data!$A$2:$A$53,0))</f>
        <v>1090097</v>
      </c>
      <c r="F15" s="2">
        <f t="array" ref="F15">INDEX([2]Data!$C$2:$C$53,MATCH($A15,[2]Data!$A$2:$A$53,0))</f>
        <v>16314571640.466002</v>
      </c>
      <c r="G15" s="2">
        <f t="array" ref="G15">INDEX([5]Sheet1!$Y$2:$Y$1823,MATCH(2012,IF([5]Sheet1!$C$2:$C$1823=$A15,[5]Sheet1!$A$2:$A$1823,0),0))</f>
        <v>913923008</v>
      </c>
      <c r="H15" s="2">
        <f t="array" ref="H15">INDEX([5]Sheet1!$AD$2:$AD$1823,MATCH(2012,IF([5]Sheet1!$C$2:$C$1823=$A15,[5]Sheet1!$A$2:$A$1823,0),0))</f>
        <v>427623008</v>
      </c>
      <c r="I15" s="2">
        <f t="shared" si="0"/>
        <v>486300000</v>
      </c>
      <c r="J15" s="2">
        <f t="array" ref="J15">INDEX([4]Sheet1!$G$2:$G$2185,MATCH(2012,IF([4]Sheet1!$E$2:$E$2185=$A15,[4]Sheet1!$B$2:$B$2185,0),0))*12</f>
        <v>142104492</v>
      </c>
      <c r="K15" s="2">
        <f t="array" ref="K15">INDEX([4]Sheet1!$F$2:$F$2185,MATCH(2012,IF([4]Sheet1!$E$2:$E$2185=$A15,[4]Sheet1!$B$2:$B$2185,0),0))</f>
        <v>3328</v>
      </c>
      <c r="L15" s="2">
        <f t="array" ref="L15">INDEX([3]A!$R$15:$R$66,MATCH($B15,[3]A!$A$15:$A$66,0))</f>
        <v>99455.152000000002</v>
      </c>
      <c r="M15" s="2"/>
      <c r="N15" s="2"/>
      <c r="O15" s="2"/>
      <c r="P15" s="2"/>
      <c r="Q15" s="2"/>
    </row>
    <row r="16" spans="1:18" x14ac:dyDescent="0.25">
      <c r="A16" s="1" t="s">
        <v>30</v>
      </c>
      <c r="B16" s="1" t="s">
        <v>31</v>
      </c>
      <c r="C16" s="2">
        <f t="array" ref="C16">INDEX([6]data!$E$1:$E$2185,MATCH(2012,IF([6]data!$C$1:$C$2185=$A16,[6]data!$A$1:$A$2185,0),0))</f>
        <v>12868192</v>
      </c>
      <c r="D16" s="2">
        <f t="array" ref="D16">INDEX('[7]Age of Driving'!$G$2:$G$53,MATCH($A16,'[7]Age of Driving'!$A$2:$A$53,0))</f>
        <v>9811190</v>
      </c>
      <c r="E16" s="2">
        <f t="array" ref="E16">INDEX([1]Data!$D$2:$D$53,MATCH($A16,[1]Data!$A$2:$A$53,0))</f>
        <v>8073519</v>
      </c>
      <c r="F16" s="2">
        <f t="array" ref="F16">INDEX([2]Data!$C$2:$C$53,MATCH($A16,[2]Data!$A$2:$A$53,0))</f>
        <v>104578407000.36</v>
      </c>
      <c r="G16" s="2">
        <f t="array" ref="G16">INDEX([5]Sheet1!$Y$2:$Y$1823,MATCH(2012,IF([5]Sheet1!$C$2:$C$1823=$A16,[5]Sheet1!$A$2:$A$1823,0),0))</f>
        <v>6697427968</v>
      </c>
      <c r="H16" s="2">
        <f t="array" ref="H16">INDEX([5]Sheet1!$AD$2:$AD$1823,MATCH(2012,IF([5]Sheet1!$C$2:$C$1823=$A16,[5]Sheet1!$A$2:$A$1823,0),0))</f>
        <v>2775289088</v>
      </c>
      <c r="I16" s="2">
        <f t="shared" si="0"/>
        <v>3922138880</v>
      </c>
      <c r="J16" s="2">
        <f t="array" ref="J16">INDEX([4]Sheet1!$G$2:$G$2185,MATCH(2012,IF([4]Sheet1!$E$2:$E$2185=$A16,[4]Sheet1!$B$2:$B$2185,0),0))*12</f>
        <v>994649844</v>
      </c>
      <c r="K16" s="2">
        <f t="array" ref="K16">INDEX([4]Sheet1!$F$2:$F$2185,MATCH(2012,IF([4]Sheet1!$E$2:$E$2185=$A16,[4]Sheet1!$B$2:$B$2185,0),0))</f>
        <v>16746</v>
      </c>
      <c r="L16" s="2">
        <f t="array" ref="L16">INDEX([3]A!$R$15:$R$66,MATCH($B16,[3]A!$A$15:$A$66,0))</f>
        <v>302998.03000000003</v>
      </c>
      <c r="M16" s="2"/>
      <c r="N16" s="2"/>
      <c r="O16" s="2"/>
      <c r="P16" s="2"/>
      <c r="Q16" s="2"/>
    </row>
    <row r="17" spans="1:17" x14ac:dyDescent="0.25">
      <c r="A17" s="1" t="s">
        <v>32</v>
      </c>
      <c r="B17" s="1" t="s">
        <v>33</v>
      </c>
      <c r="C17" s="2">
        <f t="array" ref="C17">INDEX([6]data!$E$1:$E$2185,MATCH(2012,IF([6]data!$C$1:$C$2185=$A17,[6]data!$A$1:$A$2185,0),0))</f>
        <v>6537782</v>
      </c>
      <c r="D17" s="2">
        <f t="array" ref="D17">INDEX('[7]Age of Driving'!$G$2:$G$53,MATCH($A17,'[7]Age of Driving'!$A$2:$A$53,0))</f>
        <v>4945857</v>
      </c>
      <c r="E17" s="2">
        <f t="array" ref="E17">INDEX([1]Data!$D$2:$D$53,MATCH($A17,[1]Data!$A$2:$A$53,0))</f>
        <v>5367972</v>
      </c>
      <c r="F17" s="2">
        <f t="array" ref="F17">INDEX([2]Data!$C$2:$C$53,MATCH($A17,[2]Data!$A$2:$A$53,0))</f>
        <v>78922580002.608017</v>
      </c>
      <c r="G17" s="2">
        <f t="array" ref="G17">INDEX([5]Sheet1!$Y$2:$Y$1823,MATCH(2012,IF([5]Sheet1!$C$2:$C$1823=$A17,[5]Sheet1!$A$2:$A$1823,0),0))</f>
        <v>2827347968</v>
      </c>
      <c r="H17" s="2">
        <f t="array" ref="H17">INDEX([5]Sheet1!$AD$2:$AD$1823,MATCH(2012,IF([5]Sheet1!$C$2:$C$1823=$A17,[5]Sheet1!$A$2:$A$1823,0),0))</f>
        <v>851870976</v>
      </c>
      <c r="I17" s="2">
        <f t="shared" si="0"/>
        <v>1975476992</v>
      </c>
      <c r="J17" s="2">
        <f t="array" ref="J17">INDEX([4]Sheet1!$G$2:$G$2185,MATCH(2012,IF([4]Sheet1!$E$2:$E$2185=$A17,[4]Sheet1!$B$2:$B$2185,0),0))*12</f>
        <v>367232796</v>
      </c>
      <c r="K17" s="2">
        <f t="array" ref="K17">INDEX([4]Sheet1!$F$2:$F$2185,MATCH(2012,IF([4]Sheet1!$E$2:$E$2185=$A17,[4]Sheet1!$B$2:$B$2185,0),0))</f>
        <v>9322</v>
      </c>
      <c r="L17" s="2">
        <f t="array" ref="L17">INDEX([3]A!$R$15:$R$66,MATCH($B17,[3]A!$A$15:$A$66,0))</f>
        <v>203080.18799999997</v>
      </c>
      <c r="M17" s="2"/>
      <c r="N17" s="2"/>
      <c r="O17" s="2"/>
      <c r="P17" s="2"/>
      <c r="Q17" s="2"/>
    </row>
    <row r="18" spans="1:17" x14ac:dyDescent="0.25">
      <c r="A18" s="1" t="s">
        <v>34</v>
      </c>
      <c r="B18" s="1" t="s">
        <v>35</v>
      </c>
      <c r="C18" s="2">
        <f t="array" ref="C18">INDEX([6]data!$E$1:$E$2185,MATCH(2012,IF([6]data!$C$1:$C$2185=$A18,[6]data!$A$1:$A$2185,0),0))</f>
        <v>3075039</v>
      </c>
      <c r="D18" s="2">
        <f t="array" ref="D18">INDEX('[7]Age of Driving'!$G$2:$G$53,MATCH($A18,'[7]Age of Driving'!$A$2:$A$53,0))</f>
        <v>2392113</v>
      </c>
      <c r="E18" s="2">
        <f t="array" ref="E18">INDEX([1]Data!$D$2:$D$53,MATCH($A18,[1]Data!$A$2:$A$53,0))</f>
        <v>2141584</v>
      </c>
      <c r="F18" s="2">
        <f t="array" ref="F18">INDEX([2]Data!$C$2:$C$53,MATCH($A18,[2]Data!$A$2:$A$53,0))</f>
        <v>31596240472.811993</v>
      </c>
      <c r="G18" s="2">
        <f t="array" ref="G18">INDEX([5]Sheet1!$Y$2:$Y$1823,MATCH(2012,IF([5]Sheet1!$C$2:$C$1823=$A18,[5]Sheet1!$A$2:$A$1823,0),0))</f>
        <v>2379836928</v>
      </c>
      <c r="H18" s="2">
        <f t="array" ref="H18">INDEX([5]Sheet1!$AD$2:$AD$1823,MATCH(2012,IF([5]Sheet1!$C$2:$C$1823=$A18,[5]Sheet1!$A$2:$A$1823,0),0))</f>
        <v>1016729024</v>
      </c>
      <c r="I18" s="2">
        <f t="shared" si="0"/>
        <v>1363107904</v>
      </c>
      <c r="J18" s="2">
        <f t="array" ref="J18">INDEX([4]Sheet1!$G$2:$G$2185,MATCH(2012,IF([4]Sheet1!$E$2:$E$2185=$A18,[4]Sheet1!$B$2:$B$2185,0),0))*12</f>
        <v>393891972</v>
      </c>
      <c r="K18" s="2">
        <f t="array" ref="K18">INDEX([4]Sheet1!$F$2:$F$2185,MATCH(2012,IF([4]Sheet1!$E$2:$E$2185=$A18,[4]Sheet1!$B$2:$B$2185,0),0))</f>
        <v>7706</v>
      </c>
      <c r="L18" s="2">
        <f t="array" ref="L18">INDEX([3]A!$R$15:$R$66,MATCH($B18,[3]A!$A$15:$A$66,0))</f>
        <v>234803.44499999998</v>
      </c>
      <c r="M18" s="2"/>
      <c r="N18" s="2"/>
      <c r="O18" s="2"/>
      <c r="P18" s="2"/>
      <c r="Q18" s="2"/>
    </row>
    <row r="19" spans="1:17" x14ac:dyDescent="0.25">
      <c r="A19" s="1" t="s">
        <v>36</v>
      </c>
      <c r="B19" s="1" t="s">
        <v>37</v>
      </c>
      <c r="C19" s="2">
        <f t="array" ref="C19">INDEX([6]data!$E$1:$E$2185,MATCH(2012,IF([6]data!$C$1:$C$2185=$A19,[6]data!$A$1:$A$2185,0),0))</f>
        <v>2885398</v>
      </c>
      <c r="D19" s="2">
        <f t="array" ref="D19">INDEX('[7]Age of Driving'!$G$2:$G$53,MATCH($A19,'[7]Age of Driving'!$A$2:$A$53,0))</f>
        <v>2201305</v>
      </c>
      <c r="E19" s="2">
        <f t="array" ref="E19">INDEX([1]Data!$D$2:$D$53,MATCH($A19,[1]Data!$A$2:$A$53,0))</f>
        <v>1967764</v>
      </c>
      <c r="F19" s="2">
        <f t="array" ref="F19">INDEX([2]Data!$C$2:$C$53,MATCH($A19,[2]Data!$A$2:$A$53,0))</f>
        <v>30572475190.313999</v>
      </c>
      <c r="G19" s="2">
        <f t="array" ref="G19">INDEX([5]Sheet1!$Y$2:$Y$1823,MATCH(2012,IF([5]Sheet1!$C$2:$C$1823=$A19,[5]Sheet1!$A$2:$A$1823,0),0))</f>
        <v>1737008000</v>
      </c>
      <c r="H19" s="2">
        <f t="array" ref="H19">INDEX([5]Sheet1!$AD$2:$AD$1823,MATCH(2012,IF([5]Sheet1!$C$2:$C$1823=$A19,[5]Sheet1!$A$2:$A$1823,0),0))</f>
        <v>824865024</v>
      </c>
      <c r="I19" s="2">
        <f t="shared" si="0"/>
        <v>912142976</v>
      </c>
      <c r="J19" s="2">
        <f t="array" ref="J19">INDEX([4]Sheet1!$G$2:$G$2185,MATCH(2012,IF([4]Sheet1!$E$2:$E$2185=$A19,[4]Sheet1!$B$2:$B$2185,0),0))*12</f>
        <v>319266108</v>
      </c>
      <c r="K19" s="2">
        <f t="array" ref="K19">INDEX([4]Sheet1!$F$2:$F$2185,MATCH(2012,IF([4]Sheet1!$E$2:$E$2185=$A19,[4]Sheet1!$B$2:$B$2185,0),0))</f>
        <v>8027</v>
      </c>
      <c r="L19" s="2">
        <f t="array" ref="L19">INDEX([3]A!$R$15:$R$66,MATCH($B19,[3]A!$A$15:$A$66,0))</f>
        <v>286913.63800000004</v>
      </c>
      <c r="M19" s="2"/>
      <c r="N19" s="2"/>
      <c r="O19" s="2"/>
      <c r="P19" s="2"/>
      <c r="Q19" s="2"/>
    </row>
    <row r="20" spans="1:17" x14ac:dyDescent="0.25">
      <c r="A20" s="1" t="s">
        <v>38</v>
      </c>
      <c r="B20" s="1" t="s">
        <v>39</v>
      </c>
      <c r="C20" s="2">
        <f t="array" ref="C20">INDEX([6]data!$E$1:$E$2185,MATCH(2012,IF([6]data!$C$1:$C$2185=$A20,[6]data!$A$1:$A$2185,0),0))</f>
        <v>4379730</v>
      </c>
      <c r="D20" s="2">
        <f t="array" ref="D20">INDEX('[7]Age of Driving'!$G$2:$G$53,MATCH($A20,'[7]Age of Driving'!$A$2:$A$53,0))</f>
        <v>3418994</v>
      </c>
      <c r="E20" s="2">
        <f t="array" ref="E20">INDEX([1]Data!$D$2:$D$53,MATCH($A20,[1]Data!$A$2:$A$53,0))</f>
        <v>2985210</v>
      </c>
      <c r="F20" s="2">
        <f t="array" ref="F20">INDEX([2]Data!$C$2:$C$53,MATCH($A20,[2]Data!$A$2:$A$53,0))</f>
        <v>47343944522.513992</v>
      </c>
      <c r="G20" s="2">
        <f t="array" ref="G20">INDEX([5]Sheet1!$Y$2:$Y$1823,MATCH(2012,IF([5]Sheet1!$C$2:$C$1823=$A20,[5]Sheet1!$A$2:$A$1823,0),0))</f>
        <v>2316220928</v>
      </c>
      <c r="H20" s="2">
        <f t="array" ref="H20">INDEX([5]Sheet1!$AD$2:$AD$1823,MATCH(2012,IF([5]Sheet1!$C$2:$C$1823=$A20,[5]Sheet1!$A$2:$A$1823,0),0))</f>
        <v>885811968</v>
      </c>
      <c r="I20" s="2">
        <f t="shared" si="0"/>
        <v>1430408960</v>
      </c>
      <c r="J20" s="2">
        <f t="array" ref="J20">INDEX([4]Sheet1!$G$2:$G$2185,MATCH(2012,IF([4]Sheet1!$E$2:$E$2185=$A20,[4]Sheet1!$B$2:$B$2185,0),0))*12</f>
        <v>286709496</v>
      </c>
      <c r="K20" s="2">
        <f t="array" ref="K20">INDEX([4]Sheet1!$F$2:$F$2185,MATCH(2012,IF([4]Sheet1!$E$2:$E$2185=$A20,[4]Sheet1!$B$2:$B$2185,0),0))</f>
        <v>7608</v>
      </c>
      <c r="L20" s="2">
        <f t="array" ref="L20">INDEX([3]A!$R$15:$R$66,MATCH($B20,[3]A!$A$15:$A$66,0))</f>
        <v>165403.06200000001</v>
      </c>
      <c r="M20" s="2"/>
      <c r="N20" s="2"/>
      <c r="O20" s="2"/>
      <c r="P20" s="2"/>
      <c r="Q20" s="2"/>
    </row>
    <row r="21" spans="1:17" x14ac:dyDescent="0.25">
      <c r="A21" s="1" t="s">
        <v>40</v>
      </c>
      <c r="B21" s="1" t="s">
        <v>41</v>
      </c>
      <c r="C21" s="2">
        <f t="array" ref="C21">INDEX([6]data!$E$1:$E$2185,MATCH(2012,IF([6]data!$C$1:$C$2185=$A21,[6]data!$A$1:$A$2185,0),0))</f>
        <v>4602134</v>
      </c>
      <c r="D21" s="2">
        <f t="array" ref="D21">INDEX('[7]Age of Driving'!$G$2:$G$53,MATCH($A21,'[7]Age of Driving'!$A$2:$A$53,0))</f>
        <v>3545486</v>
      </c>
      <c r="E21" s="2">
        <f t="array" ref="E21">INDEX([1]Data!$D$2:$D$53,MATCH($A21,[1]Data!$A$2:$A$53,0))</f>
        <v>2900223</v>
      </c>
      <c r="F21" s="2">
        <f t="array" ref="F21">INDEX([2]Data!$C$2:$C$53,MATCH($A21,[2]Data!$A$2:$A$53,0))</f>
        <v>46889040260.759995</v>
      </c>
      <c r="G21" s="2">
        <f t="array" ref="G21">INDEX([5]Sheet1!$Y$2:$Y$1823,MATCH(2012,IF([5]Sheet1!$C$2:$C$1823=$A21,[5]Sheet1!$A$2:$A$1823,0),0))</f>
        <v>2725893120</v>
      </c>
      <c r="H21" s="2">
        <f t="array" ref="H21">INDEX([5]Sheet1!$AD$2:$AD$1823,MATCH(2012,IF([5]Sheet1!$C$2:$C$1823=$A21,[5]Sheet1!$A$2:$A$1823,0),0))</f>
        <v>959166016</v>
      </c>
      <c r="I21" s="2">
        <f t="shared" si="0"/>
        <v>1766727104</v>
      </c>
      <c r="J21" s="2">
        <f t="array" ref="J21">INDEX([4]Sheet1!$G$2:$G$2185,MATCH(2012,IF([4]Sheet1!$E$2:$E$2185=$A21,[4]Sheet1!$B$2:$B$2185,0),0))*12</f>
        <v>406313844</v>
      </c>
      <c r="K21" s="2">
        <f t="array" ref="K21">INDEX([4]Sheet1!$F$2:$F$2185,MATCH(2012,IF([4]Sheet1!$E$2:$E$2185=$A21,[4]Sheet1!$B$2:$B$2185,0),0))</f>
        <v>10127</v>
      </c>
      <c r="L21" s="2">
        <f t="array" ref="L21">INDEX([3]A!$R$15:$R$66,MATCH($B21,[3]A!$A$15:$A$66,0))</f>
        <v>129759.454</v>
      </c>
      <c r="M21" s="2"/>
      <c r="N21" s="2"/>
      <c r="O21" s="2"/>
      <c r="P21" s="2"/>
      <c r="Q21" s="2"/>
    </row>
    <row r="22" spans="1:17" x14ac:dyDescent="0.25">
      <c r="A22" s="1" t="s">
        <v>42</v>
      </c>
      <c r="B22" s="1" t="s">
        <v>43</v>
      </c>
      <c r="C22" s="2">
        <f t="array" ref="C22">INDEX([6]data!$E$1:$E$2185,MATCH(2012,IF([6]data!$C$1:$C$2185=$A22,[6]data!$A$1:$A$2185,0),0))</f>
        <v>1328501</v>
      </c>
      <c r="D22" s="2">
        <f t="array" ref="D22">INDEX('[7]Age of Driving'!$G$2:$G$53,MATCH($A22,'[7]Age of Driving'!$A$2:$A$53,0))</f>
        <v>1080027</v>
      </c>
      <c r="E22" s="2">
        <f t="array" ref="E22">INDEX([1]Data!$D$2:$D$53,MATCH($A22,[1]Data!$A$2:$A$53,0))</f>
        <v>1003733</v>
      </c>
      <c r="F22" s="2">
        <f t="array" ref="F22">INDEX([2]Data!$C$2:$C$53,MATCH($A22,[2]Data!$A$2:$A$53,0))</f>
        <v>14198826297.420002</v>
      </c>
      <c r="G22" s="2">
        <f t="array" ref="G22">INDEX([5]Sheet1!$Y$2:$Y$1823,MATCH(2012,IF([5]Sheet1!$C$2:$C$1823=$A22,[5]Sheet1!$A$2:$A$1823,0),0))</f>
        <v>785937024</v>
      </c>
      <c r="H22" s="2">
        <f t="array" ref="H22">INDEX([5]Sheet1!$AD$2:$AD$1823,MATCH(2012,IF([5]Sheet1!$C$2:$C$1823=$A22,[5]Sheet1!$A$2:$A$1823,0),0))</f>
        <v>426044000</v>
      </c>
      <c r="I22" s="2">
        <f t="shared" si="0"/>
        <v>359893024</v>
      </c>
      <c r="J22" s="2">
        <f t="array" ref="J22">INDEX([4]Sheet1!$G$2:$G$2185,MATCH(2012,IF([4]Sheet1!$E$2:$E$2185=$A22,[4]Sheet1!$B$2:$B$2185,0),0))*12</f>
        <v>164150052</v>
      </c>
      <c r="K22" s="2">
        <f t="array" ref="K22">INDEX([4]Sheet1!$F$2:$F$2185,MATCH(2012,IF([4]Sheet1!$E$2:$E$2185=$A22,[4]Sheet1!$B$2:$B$2185,0),0))</f>
        <v>3804</v>
      </c>
      <c r="L22" s="2">
        <f t="array" ref="L22">INDEX([3]A!$R$15:$R$66,MATCH($B22,[3]A!$A$15:$A$66,0))</f>
        <v>46982.039999999994</v>
      </c>
      <c r="M22" s="2"/>
      <c r="N22" s="2"/>
      <c r="O22" s="2"/>
      <c r="P22" s="2"/>
      <c r="Q22" s="2"/>
    </row>
    <row r="23" spans="1:17" x14ac:dyDescent="0.25">
      <c r="A23" s="1" t="s">
        <v>44</v>
      </c>
      <c r="B23" s="1" t="s">
        <v>45</v>
      </c>
      <c r="C23" s="2">
        <f t="array" ref="C23">INDEX([6]data!$E$1:$E$2185,MATCH(2012,IF([6]data!$C$1:$C$2185=$A23,[6]data!$A$1:$A$2185,0),0))</f>
        <v>5884868</v>
      </c>
      <c r="D23" s="2">
        <f t="array" ref="D23">INDEX('[7]Age of Driving'!$G$2:$G$53,MATCH($A23,'[7]Age of Driving'!$A$2:$A$53,0))</f>
        <v>4540763</v>
      </c>
      <c r="E23" s="2">
        <f t="array" ref="E23">INDEX([1]Data!$D$2:$D$53,MATCH($A23,[1]Data!$A$2:$A$53,0))</f>
        <v>4068081</v>
      </c>
      <c r="F23" s="2">
        <f t="array" ref="F23">INDEX([2]Data!$C$2:$C$53,MATCH($A23,[2]Data!$A$2:$A$53,0))</f>
        <v>56475588259.896004</v>
      </c>
      <c r="G23" s="2">
        <f t="array" ref="G23">INDEX([5]Sheet1!$Y$2:$Y$1823,MATCH(2012,IF([5]Sheet1!$C$2:$C$1823=$A23,[5]Sheet1!$A$2:$A$1823,0),0))</f>
        <v>2270792960</v>
      </c>
      <c r="H23" s="2">
        <f t="array" ref="H23">INDEX([5]Sheet1!$AD$2:$AD$1823,MATCH(2012,IF([5]Sheet1!$C$2:$C$1823=$A23,[5]Sheet1!$A$2:$A$1823,0),0))</f>
        <v>1429009024</v>
      </c>
      <c r="I23" s="2">
        <f t="shared" si="0"/>
        <v>841783936</v>
      </c>
      <c r="J23" s="2">
        <f t="array" ref="J23">INDEX([4]Sheet1!$G$2:$G$2185,MATCH(2012,IF([4]Sheet1!$E$2:$E$2185=$A23,[4]Sheet1!$B$2:$B$2185,0),0))*12</f>
        <v>479723760</v>
      </c>
      <c r="K23" s="2">
        <f t="array" ref="K23">INDEX([4]Sheet1!$F$2:$F$2185,MATCH(2012,IF([4]Sheet1!$E$2:$E$2185=$A23,[4]Sheet1!$B$2:$B$2185,0),0))</f>
        <v>9595</v>
      </c>
      <c r="L23" s="2">
        <f t="array" ref="L23">INDEX([3]A!$R$15:$R$66,MATCH($B23,[3]A!$A$15:$A$66,0))</f>
        <v>71012.644</v>
      </c>
      <c r="M23" s="2"/>
      <c r="N23" s="2"/>
      <c r="O23" s="2"/>
      <c r="P23" s="2"/>
      <c r="Q23" s="2"/>
    </row>
    <row r="24" spans="1:17" x14ac:dyDescent="0.25">
      <c r="A24" s="1" t="s">
        <v>46</v>
      </c>
      <c r="B24" s="1" t="s">
        <v>47</v>
      </c>
      <c r="C24" s="2">
        <f t="array" ref="C24">INDEX([6]data!$E$1:$E$2185,MATCH(2012,IF([6]data!$C$1:$C$2185=$A24,[6]data!$A$1:$A$2185,0),0))</f>
        <v>6645303</v>
      </c>
      <c r="D24" s="2">
        <f t="array" ref="D24">INDEX('[7]Age of Driving'!$G$2:$G$53,MATCH($A24,'[7]Age of Driving'!$A$2:$A$53,0))</f>
        <v>5244729</v>
      </c>
      <c r="E24" s="2">
        <f t="array" ref="E24">INDEX([1]Data!$D$2:$D$53,MATCH($A24,[1]Data!$A$2:$A$53,0))</f>
        <v>4682946</v>
      </c>
      <c r="F24" s="2">
        <f t="array" ref="F24">INDEX([2]Data!$C$2:$C$53,MATCH($A24,[2]Data!$A$2:$A$53,0))</f>
        <v>55939716753.462006</v>
      </c>
      <c r="G24" s="2">
        <f t="array" ref="G24">INDEX([5]Sheet1!$Y$2:$Y$1823,MATCH(2012,IF([5]Sheet1!$C$2:$C$1823=$A24,[5]Sheet1!$A$2:$A$1823,0),0))</f>
        <v>2346804992</v>
      </c>
      <c r="H24" s="2">
        <f t="array" ref="H24">INDEX([5]Sheet1!$AD$2:$AD$1823,MATCH(2012,IF([5]Sheet1!$C$2:$C$1823=$A24,[5]Sheet1!$A$2:$A$1823,0),0))</f>
        <v>1035132032</v>
      </c>
      <c r="I24" s="2">
        <f t="shared" si="0"/>
        <v>1311672960</v>
      </c>
      <c r="J24" s="2">
        <f t="array" ref="J24">INDEX([4]Sheet1!$G$2:$G$2185,MATCH(2012,IF([4]Sheet1!$E$2:$E$2185=$A24,[4]Sheet1!$B$2:$B$2185,0),0))*12</f>
        <v>516650760</v>
      </c>
      <c r="K24" s="2">
        <f t="array" ref="K24">INDEX([4]Sheet1!$F$2:$F$2185,MATCH(2012,IF([4]Sheet1!$E$2:$E$2185=$A24,[4]Sheet1!$B$2:$B$2185,0),0))</f>
        <v>8890</v>
      </c>
      <c r="L24" s="2">
        <f t="array" ref="L24">INDEX([3]A!$R$15:$R$66,MATCH($B24,[3]A!$A$15:$A$66,0))</f>
        <v>76742.76400000001</v>
      </c>
      <c r="M24" s="2"/>
      <c r="N24" s="2"/>
      <c r="O24" s="2"/>
      <c r="P24" s="2"/>
      <c r="Q24" s="2"/>
    </row>
    <row r="25" spans="1:17" x14ac:dyDescent="0.25">
      <c r="A25" s="1" t="s">
        <v>48</v>
      </c>
      <c r="B25" s="1" t="s">
        <v>49</v>
      </c>
      <c r="C25" s="2">
        <f t="array" ref="C25">INDEX([6]data!$E$1:$E$2185,MATCH(2012,IF([6]data!$C$1:$C$2185=$A25,[6]data!$A$1:$A$2185,0),0))</f>
        <v>9882519</v>
      </c>
      <c r="D25" s="2">
        <f t="array" ref="D25">INDEX('[7]Age of Driving'!$G$2:$G$53,MATCH($A25,'[7]Age of Driving'!$A$2:$A$53,0))</f>
        <v>7757241</v>
      </c>
      <c r="E25" s="2">
        <f t="array" ref="E25">INDEX([1]Data!$D$2:$D$53,MATCH($A25,[1]Data!$A$2:$A$53,0))</f>
        <v>6936804</v>
      </c>
      <c r="F25" s="2">
        <f t="array" ref="F25">INDEX([2]Data!$C$2:$C$53,MATCH($A25,[2]Data!$A$2:$A$53,0))</f>
        <v>94547986543.110001</v>
      </c>
      <c r="G25" s="2">
        <f t="array" ref="G25">INDEX([5]Sheet1!$Y$2:$Y$1823,MATCH(2012,IF([5]Sheet1!$C$2:$C$1823=$A25,[5]Sheet1!$A$2:$A$1823,0),0))</f>
        <v>3319617024</v>
      </c>
      <c r="H25" s="2">
        <f t="array" ref="H25">INDEX([5]Sheet1!$AD$2:$AD$1823,MATCH(2012,IF([5]Sheet1!$C$2:$C$1823=$A25,[5]Sheet1!$A$2:$A$1823,0),0))</f>
        <v>2190217984</v>
      </c>
      <c r="I25" s="2">
        <f t="shared" si="0"/>
        <v>1129399040</v>
      </c>
      <c r="J25" s="2">
        <f t="array" ref="J25">INDEX([4]Sheet1!$G$2:$G$2185,MATCH(2012,IF([4]Sheet1!$E$2:$E$2185=$A25,[4]Sheet1!$B$2:$B$2185,0),0))*12</f>
        <v>575579244</v>
      </c>
      <c r="K25" s="2">
        <f t="array" ref="K25">INDEX([4]Sheet1!$F$2:$F$2185,MATCH(2012,IF([4]Sheet1!$E$2:$E$2185=$A25,[4]Sheet1!$B$2:$B$2185,0),0))</f>
        <v>11315</v>
      </c>
      <c r="L25" s="2">
        <f t="array" ref="L25">INDEX([3]A!$R$15:$R$66,MATCH($B25,[3]A!$A$15:$A$66,0))</f>
        <v>256657.82199999999</v>
      </c>
      <c r="M25" s="2"/>
      <c r="N25" s="2"/>
      <c r="O25" s="2"/>
      <c r="P25" s="2"/>
      <c r="Q25" s="2"/>
    </row>
    <row r="26" spans="1:17" x14ac:dyDescent="0.25">
      <c r="A26" s="1" t="s">
        <v>50</v>
      </c>
      <c r="B26" s="1" t="s">
        <v>51</v>
      </c>
      <c r="C26" s="2">
        <f t="array" ref="C26">INDEX([6]data!$E$1:$E$2185,MATCH(2012,IF([6]data!$C$1:$C$2185=$A26,[6]data!$A$1:$A$2185,0),0))</f>
        <v>5379646</v>
      </c>
      <c r="D26" s="2">
        <f t="array" ref="D26">INDEX('[7]Age of Driving'!$G$2:$G$53,MATCH($A26,'[7]Age of Driving'!$A$2:$A$53,0))</f>
        <v>4175569</v>
      </c>
      <c r="E26" s="2">
        <f t="array" ref="E26">INDEX([1]Data!$D$2:$D$53,MATCH($A26,[1]Data!$A$2:$A$53,0))</f>
        <v>3294606</v>
      </c>
      <c r="F26" s="2">
        <f t="array" ref="F26">INDEX([2]Data!$C$2:$C$53,MATCH($A26,[2]Data!$A$2:$A$53,0))</f>
        <v>56988318029.556</v>
      </c>
      <c r="G26" s="2">
        <f t="array" ref="G26">INDEX([5]Sheet1!$Y$2:$Y$1823,MATCH(2012,IF([5]Sheet1!$C$2:$C$1823=$A26,[5]Sheet1!$A$2:$A$1823,0),0))</f>
        <v>3623812096</v>
      </c>
      <c r="H26" s="2">
        <f t="array" ref="H26">INDEX([5]Sheet1!$AD$2:$AD$1823,MATCH(2012,IF([5]Sheet1!$C$2:$C$1823=$A26,[5]Sheet1!$A$2:$A$1823,0),0))</f>
        <v>1595881984</v>
      </c>
      <c r="I26" s="2">
        <f t="shared" si="0"/>
        <v>2027930112</v>
      </c>
      <c r="J26" s="2">
        <f t="array" ref="J26">INDEX([4]Sheet1!$G$2:$G$2185,MATCH(2012,IF([4]Sheet1!$E$2:$E$2185=$A26,[4]Sheet1!$B$2:$B$2185,0),0))*12</f>
        <v>648737652</v>
      </c>
      <c r="K26" s="2">
        <f t="array" ref="K26">INDEX([4]Sheet1!$F$2:$F$2185,MATCH(2012,IF([4]Sheet1!$E$2:$E$2185=$A26,[4]Sheet1!$B$2:$B$2185,0),0))</f>
        <v>11611</v>
      </c>
      <c r="L26" s="2">
        <f t="array" ref="L26">INDEX([3]A!$R$15:$R$66,MATCH($B26,[3]A!$A$15:$A$66,0))</f>
        <v>285180.01299999998</v>
      </c>
      <c r="M26" s="2"/>
      <c r="N26" s="2"/>
      <c r="O26" s="2"/>
      <c r="P26" s="2"/>
      <c r="Q26" s="2"/>
    </row>
    <row r="27" spans="1:17" x14ac:dyDescent="0.25">
      <c r="A27" s="1" t="s">
        <v>52</v>
      </c>
      <c r="B27" s="1" t="s">
        <v>53</v>
      </c>
      <c r="C27" s="2">
        <f t="array" ref="C27">INDEX([6]data!$E$1:$E$2185,MATCH(2012,IF([6]data!$C$1:$C$2185=$A27,[6]data!$A$1:$A$2185,0),0))</f>
        <v>2986450</v>
      </c>
      <c r="D27" s="2">
        <f t="array" ref="D27">INDEX('[7]Age of Driving'!$G$2:$G$53,MATCH($A27,'[7]Age of Driving'!$A$2:$A$53,0))</f>
        <v>2281595</v>
      </c>
      <c r="E27" s="2">
        <f t="array" ref="E27">INDEX([1]Data!$D$2:$D$53,MATCH($A27,[1]Data!$A$2:$A$53,0))</f>
        <v>1936834</v>
      </c>
      <c r="F27" s="2">
        <f t="array" ref="F27">INDEX([2]Data!$C$2:$C$53,MATCH($A27,[2]Data!$A$2:$A$53,0))</f>
        <v>38667129814.488007</v>
      </c>
      <c r="G27" s="2">
        <f t="array" ref="G27">INDEX([5]Sheet1!$Y$2:$Y$1823,MATCH(2012,IF([5]Sheet1!$C$2:$C$1823=$A27,[5]Sheet1!$A$2:$A$1823,0),0))</f>
        <v>1737325056</v>
      </c>
      <c r="H27" s="2">
        <f t="array" ref="H27">INDEX([5]Sheet1!$AD$2:$AD$1823,MATCH(2012,IF([5]Sheet1!$C$2:$C$1823=$A27,[5]Sheet1!$A$2:$A$1823,0),0))</f>
        <v>739227008</v>
      </c>
      <c r="I27" s="2">
        <f t="shared" si="0"/>
        <v>998098048</v>
      </c>
      <c r="J27" s="2">
        <f t="array" ref="J27">INDEX([4]Sheet1!$G$2:$G$2185,MATCH(2012,IF([4]Sheet1!$E$2:$E$2185=$A27,[4]Sheet1!$B$2:$B$2185,0),0))*12</f>
        <v>252015660</v>
      </c>
      <c r="K27" s="2">
        <f t="array" ref="K27">INDEX([4]Sheet1!$F$2:$F$2185,MATCH(2012,IF([4]Sheet1!$E$2:$E$2185=$A27,[4]Sheet1!$B$2:$B$2185,0),0))</f>
        <v>8056</v>
      </c>
      <c r="L27" s="2">
        <f t="array" ref="L27">INDEX([3]A!$R$15:$R$66,MATCH($B27,[3]A!$A$15:$A$66,0))</f>
        <v>156957.019</v>
      </c>
      <c r="M27" s="2"/>
      <c r="N27" s="2"/>
      <c r="O27" s="2"/>
      <c r="P27" s="2"/>
      <c r="Q27" s="2"/>
    </row>
    <row r="28" spans="1:17" x14ac:dyDescent="0.25">
      <c r="A28" s="1" t="s">
        <v>54</v>
      </c>
      <c r="B28" s="1" t="s">
        <v>55</v>
      </c>
      <c r="C28" s="2">
        <f t="array" ref="C28">INDEX([6]data!$E$1:$E$2185,MATCH(2012,IF([6]data!$C$1:$C$2185=$A28,[6]data!$A$1:$A$2185,0),0))</f>
        <v>6024522</v>
      </c>
      <c r="D28" s="2">
        <f t="array" ref="D28">INDEX('[7]Age of Driving'!$G$2:$G$53,MATCH($A28,'[7]Age of Driving'!$A$2:$A$53,0))</f>
        <v>4618513</v>
      </c>
      <c r="E28" s="2">
        <f t="array" ref="E28">INDEX([1]Data!$D$2:$D$53,MATCH($A28,[1]Data!$A$2:$A$53,0))</f>
        <v>4203608</v>
      </c>
      <c r="F28" s="2">
        <f t="array" ref="F28">INDEX([2]Data!$C$2:$C$53,MATCH($A28,[2]Data!$A$2:$A$53,0))</f>
        <v>69152602447.571991</v>
      </c>
      <c r="G28" s="2">
        <f t="array" ref="G28">INDEX([5]Sheet1!$Y$2:$Y$1823,MATCH(2012,IF([5]Sheet1!$C$2:$C$1823=$A28,[5]Sheet1!$A$2:$A$1823,0),0))</f>
        <v>2962233088</v>
      </c>
      <c r="H28" s="2">
        <f t="array" ref="H28">INDEX([5]Sheet1!$AD$2:$AD$1823,MATCH(2012,IF([5]Sheet1!$C$2:$C$1823=$A28,[5]Sheet1!$A$2:$A$1823,0),0))</f>
        <v>1287185024</v>
      </c>
      <c r="I28" s="2">
        <f t="shared" si="0"/>
        <v>1675048064</v>
      </c>
      <c r="J28" s="2">
        <f t="array" ref="J28">INDEX([4]Sheet1!$G$2:$G$2185,MATCH(2012,IF([4]Sheet1!$E$2:$E$2185=$A28,[4]Sheet1!$B$2:$B$2185,0),0))*12</f>
        <v>450486492</v>
      </c>
      <c r="K28" s="2">
        <f t="array" ref="K28">INDEX([4]Sheet1!$F$2:$F$2185,MATCH(2012,IF([4]Sheet1!$E$2:$E$2185=$A28,[4]Sheet1!$B$2:$B$2185,0),0))</f>
        <v>12011</v>
      </c>
      <c r="L28" s="2">
        <f t="array" ref="L28">INDEX([3]A!$R$15:$R$66,MATCH($B28,[3]A!$A$15:$A$66,0))</f>
        <v>273596.01999999996</v>
      </c>
      <c r="M28" s="2"/>
      <c r="N28" s="2"/>
      <c r="O28" s="2"/>
      <c r="P28" s="2"/>
      <c r="Q28" s="2"/>
    </row>
    <row r="29" spans="1:17" x14ac:dyDescent="0.25">
      <c r="A29" s="1" t="s">
        <v>56</v>
      </c>
      <c r="B29" s="1" t="s">
        <v>57</v>
      </c>
      <c r="C29" s="2">
        <f t="array" ref="C29">INDEX([6]data!$E$1:$E$2185,MATCH(2012,IF([6]data!$C$1:$C$2185=$A29,[6]data!$A$1:$A$2185,0),0))</f>
        <v>1005494</v>
      </c>
      <c r="D29" s="2">
        <f t="array" ref="D29">INDEX('[7]Age of Driving'!$G$2:$G$53,MATCH($A29,'[7]Age of Driving'!$A$2:$A$53,0))</f>
        <v>808520</v>
      </c>
      <c r="E29" s="2">
        <f t="array" ref="E29">INDEX([1]Data!$D$2:$D$53,MATCH($A29,[1]Data!$A$2:$A$53,0))</f>
        <v>755721</v>
      </c>
      <c r="F29" s="2">
        <f t="array" ref="F29">INDEX([2]Data!$C$2:$C$53,MATCH($A29,[2]Data!$A$2:$A$53,0))</f>
        <v>11885123745.834</v>
      </c>
      <c r="G29" s="2">
        <f t="array" ref="G29">INDEX([5]Sheet1!$Y$2:$Y$1823,MATCH(2012,IF([5]Sheet1!$C$2:$C$1823=$A29,[5]Sheet1!$A$2:$A$1823,0),0))</f>
        <v>1066300032</v>
      </c>
      <c r="H29" s="2">
        <f t="array" ref="H29">INDEX([5]Sheet1!$AD$2:$AD$1823,MATCH(2012,IF([5]Sheet1!$C$2:$C$1823=$A29,[5]Sheet1!$A$2:$A$1823,0),0))</f>
        <v>382292000</v>
      </c>
      <c r="I29" s="2">
        <f t="shared" si="0"/>
        <v>684008032</v>
      </c>
      <c r="J29" s="2">
        <f t="array" ref="J29">INDEX([4]Sheet1!$G$2:$G$2185,MATCH(2012,IF([4]Sheet1!$E$2:$E$2185=$A29,[4]Sheet1!$B$2:$B$2185,0),0))*12</f>
        <v>163925580</v>
      </c>
      <c r="K29" s="2">
        <f t="array" ref="K29">INDEX([4]Sheet1!$F$2:$F$2185,MATCH(2012,IF([4]Sheet1!$E$2:$E$2185=$A29,[4]Sheet1!$B$2:$B$2185,0),0))</f>
        <v>3403</v>
      </c>
      <c r="L29" s="2">
        <f t="array" ref="L29">INDEX([3]A!$R$15:$R$66,MATCH($B29,[3]A!$A$15:$A$66,0))</f>
        <v>152864.06499999997</v>
      </c>
      <c r="M29" s="2"/>
      <c r="N29" s="2"/>
      <c r="O29" s="2"/>
      <c r="P29" s="2"/>
      <c r="Q29" s="2"/>
    </row>
    <row r="30" spans="1:17" x14ac:dyDescent="0.25">
      <c r="A30" s="1" t="s">
        <v>58</v>
      </c>
      <c r="B30" s="1" t="s">
        <v>59</v>
      </c>
      <c r="C30" s="2">
        <f t="array" ref="C30">INDEX([6]data!$E$1:$E$2185,MATCH(2012,IF([6]data!$C$1:$C$2185=$A30,[6]data!$A$1:$A$2185,0),0))</f>
        <v>1855350</v>
      </c>
      <c r="D30" s="2">
        <f t="array" ref="D30">INDEX('[7]Age of Driving'!$G$2:$G$53,MATCH($A30,'[7]Age of Driving'!$A$2:$A$53,0))</f>
        <v>1417342</v>
      </c>
      <c r="E30" s="2">
        <f t="array" ref="E30">INDEX([1]Data!$D$2:$D$53,MATCH($A30,[1]Data!$A$2:$A$53,0))</f>
        <v>1349388</v>
      </c>
      <c r="F30" s="2">
        <f t="array" ref="F30">INDEX([2]Data!$C$2:$C$53,MATCH($A30,[2]Data!$A$2:$A$53,0))</f>
        <v>19276550848.787998</v>
      </c>
      <c r="G30" s="2">
        <f t="array" ref="G30">INDEX([5]Sheet1!$Y$2:$Y$1823,MATCH(2012,IF([5]Sheet1!$C$2:$C$1823=$A30,[5]Sheet1!$A$2:$A$1823,0),0))</f>
        <v>1257742976</v>
      </c>
      <c r="H30" s="2">
        <f t="array" ref="H30">INDEX([5]Sheet1!$AD$2:$AD$1823,MATCH(2012,IF([5]Sheet1!$C$2:$C$1823=$A30,[5]Sheet1!$A$2:$A$1823,0),0))</f>
        <v>518520000</v>
      </c>
      <c r="I30" s="2">
        <f t="shared" si="0"/>
        <v>739222976</v>
      </c>
      <c r="J30" s="2">
        <f t="array" ref="J30">INDEX([4]Sheet1!$G$2:$G$2185,MATCH(2012,IF([4]Sheet1!$E$2:$E$2185=$A30,[4]Sheet1!$B$2:$B$2185,0),0))*12</f>
        <v>220832544</v>
      </c>
      <c r="K30" s="2">
        <f t="array" ref="K30">INDEX([4]Sheet1!$F$2:$F$2185,MATCH(2012,IF([4]Sheet1!$E$2:$E$2185=$A30,[4]Sheet1!$B$2:$B$2185,0),0))</f>
        <v>5198</v>
      </c>
      <c r="L30" s="2">
        <f t="array" ref="L30">INDEX([3]A!$R$15:$R$66,MATCH($B30,[3]A!$A$15:$A$66,0))</f>
        <v>190760.66800000001</v>
      </c>
      <c r="M30" s="2"/>
      <c r="N30" s="2"/>
      <c r="O30" s="2"/>
      <c r="P30" s="2"/>
      <c r="Q30" s="2"/>
    </row>
    <row r="31" spans="1:17" x14ac:dyDescent="0.25">
      <c r="A31" s="1" t="s">
        <v>60</v>
      </c>
      <c r="B31" s="1" t="s">
        <v>61</v>
      </c>
      <c r="C31" s="2">
        <f t="array" ref="C31">INDEX([6]data!$E$1:$E$2185,MATCH(2012,IF([6]data!$C$1:$C$2185=$A31,[6]data!$A$1:$A$2185,0),0))</f>
        <v>2754354</v>
      </c>
      <c r="D31" s="2">
        <f t="array" ref="D31">INDEX('[7]Age of Driving'!$G$2:$G$53,MATCH($A31,'[7]Age of Driving'!$A$2:$A$53,0))</f>
        <v>2095348</v>
      </c>
      <c r="E31" s="2">
        <f t="array" ref="E31">INDEX([1]Data!$D$2:$D$53,MATCH($A31,[1]Data!$A$2:$A$53,0))</f>
        <v>1710681</v>
      </c>
      <c r="F31" s="2">
        <f t="array" ref="F31">INDEX([2]Data!$C$2:$C$53,MATCH($A31,[2]Data!$A$2:$A$53,0))</f>
        <v>24108990467.73</v>
      </c>
      <c r="G31" s="2">
        <f t="array" ref="G31">INDEX([5]Sheet1!$Y$2:$Y$1823,MATCH(2012,IF([5]Sheet1!$C$2:$C$1823=$A31,[5]Sheet1!$A$2:$A$1823,0),0))</f>
        <v>1692861056</v>
      </c>
      <c r="H31" s="2">
        <f t="array" ref="H31">INDEX([5]Sheet1!$AD$2:$AD$1823,MATCH(2012,IF([5]Sheet1!$C$2:$C$1823=$A31,[5]Sheet1!$A$2:$A$1823,0),0))</f>
        <v>596216000</v>
      </c>
      <c r="I31" s="2">
        <f t="shared" si="0"/>
        <v>1096645056</v>
      </c>
      <c r="J31" s="2">
        <f t="array" ref="J31">INDEX([4]Sheet1!$G$2:$G$2185,MATCH(2012,IF([4]Sheet1!$E$2:$E$2185=$A31,[4]Sheet1!$B$2:$B$2185,0),0))*12</f>
        <v>164344512</v>
      </c>
      <c r="K31" s="2">
        <f t="array" ref="K31">INDEX([4]Sheet1!$F$2:$F$2185,MATCH(2012,IF([4]Sheet1!$E$2:$E$2185=$A31,[4]Sheet1!$B$2:$B$2185,0),0))</f>
        <v>2794</v>
      </c>
      <c r="L31" s="2">
        <f t="array" ref="L31">INDEX([3]A!$R$15:$R$66,MATCH($B31,[3]A!$A$15:$A$66,0))</f>
        <v>82210.505000000005</v>
      </c>
      <c r="M31" s="2"/>
      <c r="N31" s="2"/>
      <c r="O31" s="2"/>
      <c r="P31" s="2"/>
      <c r="Q31" s="2"/>
    </row>
    <row r="32" spans="1:17" x14ac:dyDescent="0.25">
      <c r="A32" s="1" t="s">
        <v>62</v>
      </c>
      <c r="B32" s="1" t="s">
        <v>63</v>
      </c>
      <c r="C32" s="2">
        <f t="array" ref="C32">INDEX([6]data!$E$1:$E$2185,MATCH(2012,IF([6]data!$C$1:$C$2185=$A32,[6]data!$A$1:$A$2185,0),0))</f>
        <v>1321617</v>
      </c>
      <c r="D32" s="2">
        <f t="array" ref="D32">INDEX('[7]Age of Driving'!$G$2:$G$53,MATCH($A32,'[7]Age of Driving'!$A$2:$A$53,0))</f>
        <v>1063779</v>
      </c>
      <c r="E32" s="2">
        <f t="array" ref="E32">INDEX([1]Data!$D$2:$D$53,MATCH($A32,[1]Data!$A$2:$A$53,0))</f>
        <v>1056895</v>
      </c>
      <c r="F32" s="2">
        <f t="array" ref="F32">INDEX([2]Data!$C$2:$C$53,MATCH($A32,[2]Data!$A$2:$A$53,0))</f>
        <v>12893651742.684</v>
      </c>
      <c r="G32" s="2">
        <f t="array" ref="G32">INDEX([5]Sheet1!$Y$2:$Y$1823,MATCH(2012,IF([5]Sheet1!$C$2:$C$1823=$A32,[5]Sheet1!$A$2:$A$1823,0),0))</f>
        <v>691510016</v>
      </c>
      <c r="H32" s="2">
        <f t="array" ref="H32">INDEX([5]Sheet1!$AD$2:$AD$1823,MATCH(2012,IF([5]Sheet1!$C$2:$C$1823=$A32,[5]Sheet1!$A$2:$A$1823,0),0))</f>
        <v>454225984</v>
      </c>
      <c r="I32" s="2">
        <f t="shared" si="0"/>
        <v>237284032</v>
      </c>
      <c r="J32" s="2">
        <f t="array" ref="J32">INDEX([4]Sheet1!$G$2:$G$2185,MATCH(2012,IF([4]Sheet1!$E$2:$E$2185=$A32,[4]Sheet1!$B$2:$B$2185,0),0))*12</f>
        <v>154763436</v>
      </c>
      <c r="K32" s="2">
        <f t="array" ref="K32">INDEX([4]Sheet1!$F$2:$F$2185,MATCH(2012,IF([4]Sheet1!$E$2:$E$2185=$A32,[4]Sheet1!$B$2:$B$2185,0),0))</f>
        <v>3298</v>
      </c>
      <c r="L32" s="2">
        <f t="array" ref="L32">INDEX([3]A!$R$15:$R$66,MATCH($B32,[3]A!$A$15:$A$66,0))</f>
        <v>33167.335000000006</v>
      </c>
      <c r="M32" s="2"/>
      <c r="N32" s="2"/>
      <c r="O32" s="2"/>
      <c r="P32" s="2"/>
      <c r="Q32" s="2"/>
    </row>
    <row r="33" spans="1:17" x14ac:dyDescent="0.25">
      <c r="A33" s="1" t="s">
        <v>64</v>
      </c>
      <c r="B33" s="1" t="s">
        <v>65</v>
      </c>
      <c r="C33" s="2">
        <f t="array" ref="C33">INDEX([6]data!$E$1:$E$2185,MATCH(2012,IF([6]data!$C$1:$C$2185=$A33,[6]data!$A$1:$A$2185,0),0))</f>
        <v>8867749</v>
      </c>
      <c r="D33" s="2">
        <f t="array" ref="D33">INDEX('[7]Age of Driving'!$G$2:$G$53,MATCH($A33,'[7]Age of Driving'!$A$2:$A$53,0))</f>
        <v>6838206</v>
      </c>
      <c r="E33" s="2">
        <f t="array" ref="E33">INDEX([1]Data!$D$2:$D$53,MATCH($A33,[1]Data!$A$2:$A$53,0))</f>
        <v>6012466</v>
      </c>
      <c r="F33" s="2">
        <f t="array" ref="F33">INDEX([2]Data!$C$2:$C$53,MATCH($A33,[2]Data!$A$2:$A$53,0))</f>
        <v>74225375696.040009</v>
      </c>
      <c r="G33" s="2">
        <f t="array" ref="G33">INDEX([5]Sheet1!$Y$2:$Y$1823,MATCH(2012,IF([5]Sheet1!$C$2:$C$1823=$A33,[5]Sheet1!$A$2:$A$1823,0),0))</f>
        <v>2442383872</v>
      </c>
      <c r="H33" s="2">
        <f t="array" ref="H33">INDEX([5]Sheet1!$AD$2:$AD$1823,MATCH(2012,IF([5]Sheet1!$C$2:$C$1823=$A33,[5]Sheet1!$A$2:$A$1823,0),0))</f>
        <v>803638976</v>
      </c>
      <c r="I33" s="2">
        <f t="shared" si="0"/>
        <v>1638744896</v>
      </c>
      <c r="J33" s="2">
        <f t="array" ref="J33">INDEX([4]Sheet1!$G$2:$G$2185,MATCH(2012,IF([4]Sheet1!$E$2:$E$2185=$A33,[4]Sheet1!$B$2:$B$2185,0),0))*12</f>
        <v>843702732</v>
      </c>
      <c r="K33" s="2">
        <f t="array" ref="K33">INDEX([4]Sheet1!$F$2:$F$2185,MATCH(2012,IF([4]Sheet1!$E$2:$E$2185=$A33,[4]Sheet1!$B$2:$B$2185,0),0))</f>
        <v>14422</v>
      </c>
      <c r="L33" s="2">
        <f t="array" ref="L33">INDEX([3]A!$R$15:$R$66,MATCH($B33,[3]A!$A$15:$A$66,0))</f>
        <v>85394.120999999999</v>
      </c>
      <c r="M33" s="2"/>
      <c r="N33" s="2"/>
      <c r="O33" s="2"/>
      <c r="P33" s="2"/>
      <c r="Q33" s="2"/>
    </row>
    <row r="34" spans="1:17" x14ac:dyDescent="0.25">
      <c r="A34" s="1" t="s">
        <v>66</v>
      </c>
      <c r="B34" s="1" t="s">
        <v>67</v>
      </c>
      <c r="C34" s="2">
        <f t="array" ref="C34">INDEX([6]data!$E$1:$E$2185,MATCH(2012,IF([6]data!$C$1:$C$2185=$A34,[6]data!$A$1:$A$2185,0),0))</f>
        <v>2083540</v>
      </c>
      <c r="D34" s="2">
        <f t="array" ref="D34">INDEX('[7]Age of Driving'!$G$2:$G$53,MATCH($A34,'[7]Age of Driving'!$A$2:$A$53,0))</f>
        <v>1599894</v>
      </c>
      <c r="E34" s="2">
        <f t="array" ref="E34">INDEX([1]Data!$D$2:$D$53,MATCH($A34,[1]Data!$A$2:$A$53,0))</f>
        <v>1430129</v>
      </c>
      <c r="F34" s="2">
        <f t="array" ref="F34">INDEX([2]Data!$C$2:$C$53,MATCH($A34,[2]Data!$A$2:$A$53,0))</f>
        <v>25561649594.292</v>
      </c>
      <c r="G34" s="2">
        <f t="array" ref="G34">INDEX([5]Sheet1!$Y$2:$Y$1823,MATCH(2012,IF([5]Sheet1!$C$2:$C$1823=$A34,[5]Sheet1!$A$2:$A$1823,0),0))</f>
        <v>1047372032</v>
      </c>
      <c r="H34" s="2">
        <f t="array" ref="H34">INDEX([5]Sheet1!$AD$2:$AD$1823,MATCH(2012,IF([5]Sheet1!$C$2:$C$1823=$A34,[5]Sheet1!$A$2:$A$1823,0),0))</f>
        <v>432831008</v>
      </c>
      <c r="I34" s="2">
        <f t="shared" si="0"/>
        <v>614541024</v>
      </c>
      <c r="J34" s="2">
        <f t="array" ref="J34">INDEX([4]Sheet1!$G$2:$G$2185,MATCH(2012,IF([4]Sheet1!$E$2:$E$2185=$A34,[4]Sheet1!$B$2:$B$2185,0),0))*12</f>
        <v>168784500</v>
      </c>
      <c r="K34" s="2">
        <f t="array" ref="K34">INDEX([4]Sheet1!$F$2:$F$2185,MATCH(2012,IF([4]Sheet1!$E$2:$E$2185=$A34,[4]Sheet1!$B$2:$B$2185,0),0))</f>
        <v>4003</v>
      </c>
      <c r="L34" s="2">
        <f t="array" ref="L34">INDEX([3]A!$R$15:$R$66,MATCH($B34,[3]A!$A$15:$A$66,0))</f>
        <v>142862.57999999999</v>
      </c>
      <c r="M34" s="2"/>
      <c r="N34" s="2"/>
      <c r="O34" s="2"/>
      <c r="P34" s="2"/>
      <c r="Q34" s="2"/>
    </row>
    <row r="35" spans="1:17" x14ac:dyDescent="0.25">
      <c r="A35" s="1" t="s">
        <v>68</v>
      </c>
      <c r="B35" s="1" t="s">
        <v>69</v>
      </c>
      <c r="C35" s="2">
        <f t="array" ref="C35">INDEX([6]data!$E$1:$E$2185,MATCH(2012,IF([6]data!$C$1:$C$2185=$A35,[6]data!$A$1:$A$2185,0),0))</f>
        <v>19576125</v>
      </c>
      <c r="D35" s="2">
        <f t="array" ref="D35">INDEX('[7]Age of Driving'!$G$2:$G$53,MATCH($A35,'[7]Age of Driving'!$A$2:$A$53,0))</f>
        <v>15566305</v>
      </c>
      <c r="E35" s="2">
        <f t="array" ref="E35">INDEX([1]Data!$D$2:$D$53,MATCH($A35,[1]Data!$A$2:$A$53,0))</f>
        <v>11238830</v>
      </c>
      <c r="F35" s="2">
        <f t="array" ref="F35">INDEX([2]Data!$C$2:$C$53,MATCH($A35,[2]Data!$A$2:$A$53,0))</f>
        <v>128220563119.37999</v>
      </c>
      <c r="G35" s="2">
        <f t="array" ref="G35">INDEX([5]Sheet1!$Y$2:$Y$1823,MATCH(2012,IF([5]Sheet1!$C$2:$C$1823=$A35,[5]Sheet1!$A$2:$A$1823,0),0))</f>
        <v>8229886976</v>
      </c>
      <c r="H35" s="2">
        <f t="array" ref="H35">INDEX([5]Sheet1!$AD$2:$AD$1823,MATCH(2012,IF([5]Sheet1!$C$2:$C$1823=$A35,[5]Sheet1!$A$2:$A$1823,0),0))</f>
        <v>3278651904</v>
      </c>
      <c r="I35" s="2">
        <f t="shared" si="0"/>
        <v>4951235072</v>
      </c>
      <c r="J35" s="2">
        <f t="array" ref="J35">INDEX([4]Sheet1!$G$2:$G$2185,MATCH(2012,IF([4]Sheet1!$E$2:$E$2185=$A35,[4]Sheet1!$B$2:$B$2185,0),0))*12</f>
        <v>2135500452</v>
      </c>
      <c r="K35" s="2">
        <f t="array" ref="K35">INDEX([4]Sheet1!$F$2:$F$2185,MATCH(2012,IF([4]Sheet1!$E$2:$E$2185=$A35,[4]Sheet1!$B$2:$B$2185,0),0))</f>
        <v>36568</v>
      </c>
      <c r="L35" s="2">
        <f t="array" ref="L35">INDEX([3]A!$R$15:$R$66,MATCH($B35,[3]A!$A$15:$A$66,0))</f>
        <v>242623.80000000002</v>
      </c>
      <c r="M35" s="2"/>
      <c r="N35" s="2"/>
      <c r="O35" s="2"/>
      <c r="P35" s="2"/>
      <c r="Q35" s="2"/>
    </row>
    <row r="36" spans="1:17" x14ac:dyDescent="0.25">
      <c r="A36" s="1" t="s">
        <v>70</v>
      </c>
      <c r="B36" s="1" t="s">
        <v>71</v>
      </c>
      <c r="C36" s="2">
        <f t="array" ref="C36">INDEX([6]data!$E$1:$E$2185,MATCH(2012,IF([6]data!$C$1:$C$2185=$A36,[6]data!$A$1:$A$2185,0),0))</f>
        <v>9748364</v>
      </c>
      <c r="D36" s="2">
        <f t="array" ref="D36">INDEX('[7]Age of Driving'!$G$2:$G$53,MATCH($A36,'[7]Age of Driving'!$A$2:$A$53,0))</f>
        <v>7591943</v>
      </c>
      <c r="E36" s="2">
        <f t="array" ref="E36">INDEX([1]Data!$D$2:$D$53,MATCH($A36,[1]Data!$A$2:$A$53,0))</f>
        <v>6668463</v>
      </c>
      <c r="F36" s="2">
        <f t="array" ref="F36">INDEX([2]Data!$C$2:$C$53,MATCH($A36,[2]Data!$A$2:$A$53,0))</f>
        <v>104958354832.87201</v>
      </c>
      <c r="G36" s="2">
        <f t="array" ref="G36">INDEX([5]Sheet1!$Y$2:$Y$1823,MATCH(2012,IF([5]Sheet1!$C$2:$C$1823=$A36,[5]Sheet1!$A$2:$A$1823,0),0))</f>
        <v>3884100096</v>
      </c>
      <c r="H36" s="2">
        <f t="array" ref="H36">INDEX([5]Sheet1!$AD$2:$AD$1823,MATCH(2012,IF([5]Sheet1!$C$2:$C$1823=$A36,[5]Sheet1!$A$2:$A$1823,0),0))</f>
        <v>1477452032</v>
      </c>
      <c r="I36" s="2">
        <f t="shared" si="0"/>
        <v>2406648064</v>
      </c>
      <c r="J36" s="2">
        <f t="array" ref="J36">INDEX([4]Sheet1!$G$2:$G$2185,MATCH(2012,IF([4]Sheet1!$E$2:$E$2185=$A36,[4]Sheet1!$B$2:$B$2185,0),0))*12</f>
        <v>643817412</v>
      </c>
      <c r="K36" s="2">
        <f t="array" ref="K36">INDEX([4]Sheet1!$F$2:$F$2185,MATCH(2012,IF([4]Sheet1!$E$2:$E$2185=$A36,[4]Sheet1!$B$2:$B$2185,0),0))</f>
        <v>15110</v>
      </c>
      <c r="L36" s="2">
        <f t="array" ref="L36">INDEX([3]A!$R$15:$R$66,MATCH($B36,[3]A!$A$15:$A$66,0))</f>
        <v>224794.66700000002</v>
      </c>
      <c r="M36" s="2"/>
      <c r="N36" s="2"/>
      <c r="O36" s="2"/>
      <c r="P36" s="2"/>
      <c r="Q36" s="2"/>
    </row>
    <row r="37" spans="1:17" x14ac:dyDescent="0.25">
      <c r="A37" s="1" t="s">
        <v>72</v>
      </c>
      <c r="B37" s="1" t="s">
        <v>73</v>
      </c>
      <c r="C37" s="2">
        <f t="array" ref="C37">INDEX([6]data!$E$1:$E$2185,MATCH(2012,IF([6]data!$C$1:$C$2185=$A37,[6]data!$A$1:$A$2185,0),0))</f>
        <v>701345</v>
      </c>
      <c r="D37" s="2">
        <f t="array" ref="D37">INDEX('[7]Age of Driving'!$G$2:$G$53,MATCH($A37,'[7]Age of Driving'!$A$2:$A$53,0))</f>
        <v>561713</v>
      </c>
      <c r="E37" s="2">
        <f t="array" ref="E37">INDEX([1]Data!$D$2:$D$53,MATCH($A37,[1]Data!$A$2:$A$53,0))</f>
        <v>498861</v>
      </c>
      <c r="F37" s="2">
        <f t="array" ref="F37">INDEX([2]Data!$C$2:$C$53,MATCH($A37,[2]Data!$A$2:$A$53,0))</f>
        <v>10081491574.968</v>
      </c>
      <c r="G37" s="2">
        <f t="array" ref="G37">INDEX([5]Sheet1!$Y$2:$Y$1823,MATCH(2012,IF([5]Sheet1!$C$2:$C$1823=$A37,[5]Sheet1!$A$2:$A$1823,0),0))</f>
        <v>1318696960</v>
      </c>
      <c r="H37" s="2">
        <f t="array" ref="H37">INDEX([5]Sheet1!$AD$2:$AD$1823,MATCH(2012,IF([5]Sheet1!$C$2:$C$1823=$A37,[5]Sheet1!$A$2:$A$1823,0),0))</f>
        <v>441160992</v>
      </c>
      <c r="I37" s="2">
        <f t="shared" si="0"/>
        <v>877535968</v>
      </c>
      <c r="J37" s="2">
        <f t="array" ref="J37">INDEX([4]Sheet1!$G$2:$G$2185,MATCH(2012,IF([4]Sheet1!$E$2:$E$2185=$A37,[4]Sheet1!$B$2:$B$2185,0),0))*12</f>
        <v>109709316</v>
      </c>
      <c r="K37" s="2">
        <f t="array" ref="K37">INDEX([4]Sheet1!$F$2:$F$2185,MATCH(2012,IF([4]Sheet1!$E$2:$E$2185=$A37,[4]Sheet1!$B$2:$B$2185,0),0))</f>
        <v>2280</v>
      </c>
      <c r="L37" s="2">
        <f t="array" ref="L37">INDEX([3]A!$R$15:$R$66,MATCH($B37,[3]A!$A$15:$A$66,0))</f>
        <v>175997.00899999999</v>
      </c>
      <c r="M37" s="2"/>
      <c r="N37" s="2"/>
      <c r="O37" s="2"/>
      <c r="P37" s="2"/>
      <c r="Q37" s="2"/>
    </row>
    <row r="38" spans="1:17" x14ac:dyDescent="0.25">
      <c r="A38" s="1" t="s">
        <v>74</v>
      </c>
      <c r="B38" s="1" t="s">
        <v>75</v>
      </c>
      <c r="C38" s="2">
        <f t="array" ref="C38">INDEX([6]data!$E$1:$E$2185,MATCH(2012,IF([6]data!$C$1:$C$2185=$A38,[6]data!$A$1:$A$2185,0),0))</f>
        <v>11553031</v>
      </c>
      <c r="D38" s="2">
        <f t="array" ref="D38">INDEX('[7]Age of Driving'!$G$2:$G$53,MATCH($A38,'[7]Age of Driving'!$A$2:$A$53,0))</f>
        <v>8880551</v>
      </c>
      <c r="E38" s="2">
        <f t="array" ref="E38">INDEX([1]Data!$D$2:$D$53,MATCH($A38,[1]Data!$A$2:$A$53,0))</f>
        <v>7809560</v>
      </c>
      <c r="F38" s="2">
        <f t="array" ref="F38">INDEX([2]Data!$C$2:$C$53,MATCH($A38,[2]Data!$A$2:$A$53,0))</f>
        <v>112715113127.19</v>
      </c>
      <c r="G38" s="2">
        <f t="array" ref="G38">INDEX([5]Sheet1!$Y$2:$Y$1823,MATCH(2012,IF([5]Sheet1!$C$2:$C$1823=$A38,[5]Sheet1!$A$2:$A$1823,0),0))</f>
        <v>5101224960</v>
      </c>
      <c r="H38" s="2">
        <f t="array" ref="H38">INDEX([5]Sheet1!$AD$2:$AD$1823,MATCH(2012,IF([5]Sheet1!$C$2:$C$1823=$A38,[5]Sheet1!$A$2:$A$1823,0),0))</f>
        <v>2256424960</v>
      </c>
      <c r="I38" s="2">
        <f t="shared" si="0"/>
        <v>2844800000</v>
      </c>
      <c r="J38" s="2">
        <f t="array" ref="J38">INDEX([4]Sheet1!$G$2:$G$2185,MATCH(2012,IF([4]Sheet1!$E$2:$E$2185=$A38,[4]Sheet1!$B$2:$B$2185,0),0))*12</f>
        <v>1038582156</v>
      </c>
      <c r="K38" s="2">
        <f t="array" ref="K38">INDEX([4]Sheet1!$F$2:$F$2185,MATCH(2012,IF([4]Sheet1!$E$2:$E$2185=$A38,[4]Sheet1!$B$2:$B$2185,0),0))</f>
        <v>19631</v>
      </c>
      <c r="L38" s="2">
        <f t="array" ref="L38">INDEX([3]A!$R$15:$R$66,MATCH($B38,[3]A!$A$15:$A$66,0))</f>
        <v>262780.913</v>
      </c>
      <c r="M38" s="2"/>
      <c r="N38" s="2"/>
      <c r="O38" s="2"/>
      <c r="P38" s="2"/>
      <c r="Q38" s="2"/>
    </row>
    <row r="39" spans="1:17" x14ac:dyDescent="0.25">
      <c r="A39" s="1" t="s">
        <v>76</v>
      </c>
      <c r="B39" s="1" t="s">
        <v>77</v>
      </c>
      <c r="C39" s="2">
        <f t="array" ref="C39">INDEX([6]data!$E$1:$E$2185,MATCH(2012,IF([6]data!$C$1:$C$2185=$A39,[6]data!$A$1:$A$2185,0),0))</f>
        <v>3815780</v>
      </c>
      <c r="D39" s="2">
        <f t="array" ref="D39">INDEX('[7]Age of Driving'!$G$2:$G$53,MATCH($A39,'[7]Age of Driving'!$A$2:$A$53,0))</f>
        <v>2928321</v>
      </c>
      <c r="E39" s="2">
        <f t="array" ref="E39">INDEX([1]Data!$D$2:$D$53,MATCH($A39,[1]Data!$A$2:$A$53,0))</f>
        <v>2363063</v>
      </c>
      <c r="F39" s="2">
        <f t="array" ref="F39">INDEX([2]Data!$C$2:$C$53,MATCH($A39,[2]Data!$A$2:$A$53,0))</f>
        <v>47871811668.239998</v>
      </c>
      <c r="G39" s="2">
        <f t="array" ref="G39">INDEX([5]Sheet1!$Y$2:$Y$1823,MATCH(2012,IF([5]Sheet1!$C$2:$C$1823=$A39,[5]Sheet1!$A$2:$A$1823,0),0))</f>
        <v>2108462976</v>
      </c>
      <c r="H39" s="2">
        <f t="array" ref="H39">INDEX([5]Sheet1!$AD$2:$AD$1823,MATCH(2012,IF([5]Sheet1!$C$2:$C$1823=$A39,[5]Sheet1!$A$2:$A$1823,0),0))</f>
        <v>762718976</v>
      </c>
      <c r="I39" s="2">
        <f t="shared" si="0"/>
        <v>1345744000</v>
      </c>
      <c r="J39" s="2">
        <f t="array" ref="J39">INDEX([4]Sheet1!$G$2:$G$2185,MATCH(2012,IF([4]Sheet1!$E$2:$E$2185=$A39,[4]Sheet1!$B$2:$B$2185,0),0))*12</f>
        <v>300823104</v>
      </c>
      <c r="K39" s="2">
        <f t="array" ref="K39">INDEX([4]Sheet1!$F$2:$F$2185,MATCH(2012,IF([4]Sheet1!$E$2:$E$2185=$A39,[4]Sheet1!$B$2:$B$2185,0),0))</f>
        <v>8186</v>
      </c>
      <c r="L39" s="2">
        <f t="array" ref="L39">INDEX([3]A!$R$15:$R$66,MATCH($B39,[3]A!$A$15:$A$66,0))</f>
        <v>234324.02</v>
      </c>
      <c r="M39" s="2"/>
      <c r="N39" s="2"/>
      <c r="O39" s="2"/>
      <c r="P39" s="2"/>
      <c r="Q39" s="2"/>
    </row>
    <row r="40" spans="1:17" x14ac:dyDescent="0.25">
      <c r="A40" s="1" t="s">
        <v>78</v>
      </c>
      <c r="B40" s="1" t="s">
        <v>79</v>
      </c>
      <c r="C40" s="2">
        <f t="array" ref="C40">INDEX([6]data!$E$1:$E$2185,MATCH(2012,IF([6]data!$C$1:$C$2185=$A40,[6]data!$A$1:$A$2185,0),0))</f>
        <v>3899801</v>
      </c>
      <c r="D40" s="2">
        <f t="array" ref="D40">INDEX('[7]Age of Driving'!$G$2:$G$53,MATCH($A40,'[7]Age of Driving'!$A$2:$A$53,0))</f>
        <v>3088504</v>
      </c>
      <c r="E40" s="2">
        <f t="array" ref="E40">INDEX([1]Data!$D$2:$D$53,MATCH($A40,[1]Data!$A$2:$A$53,0))</f>
        <v>2757866</v>
      </c>
      <c r="F40" s="2">
        <f t="array" ref="F40">INDEX([2]Data!$C$2:$C$53,MATCH($A40,[2]Data!$A$2:$A$53,0))</f>
        <v>33172937427.960003</v>
      </c>
      <c r="G40" s="2">
        <f t="array" ref="G40">INDEX([5]Sheet1!$Y$2:$Y$1823,MATCH(2012,IF([5]Sheet1!$C$2:$C$1823=$A40,[5]Sheet1!$A$2:$A$1823,0),0))</f>
        <v>1916978048</v>
      </c>
      <c r="H40" s="2">
        <f t="array" ref="H40">INDEX([5]Sheet1!$AD$2:$AD$1823,MATCH(2012,IF([5]Sheet1!$C$2:$C$1823=$A40,[5]Sheet1!$A$2:$A$1823,0),0))</f>
        <v>1022515968</v>
      </c>
      <c r="I40" s="2">
        <f t="shared" si="0"/>
        <v>894462080</v>
      </c>
      <c r="J40" s="2">
        <f t="array" ref="J40">INDEX([4]Sheet1!$G$2:$G$2185,MATCH(2012,IF([4]Sheet1!$E$2:$E$2185=$A40,[4]Sheet1!$B$2:$B$2185,0),0))*12</f>
        <v>401794044</v>
      </c>
      <c r="K40" s="2">
        <f t="array" ref="K40">INDEX([4]Sheet1!$F$2:$F$2185,MATCH(2012,IF([4]Sheet1!$E$2:$E$2185=$A40,[4]Sheet1!$B$2:$B$2185,0),0))</f>
        <v>7102</v>
      </c>
      <c r="L40" s="2">
        <f t="array" ref="L40">INDEX([3]A!$R$15:$R$66,MATCH($B40,[3]A!$A$15:$A$66,0))</f>
        <v>122519.598</v>
      </c>
      <c r="M40" s="2"/>
      <c r="N40" s="2"/>
      <c r="O40" s="2"/>
      <c r="P40" s="2"/>
      <c r="Q40" s="2"/>
    </row>
    <row r="41" spans="1:17" x14ac:dyDescent="0.25">
      <c r="A41" s="1" t="s">
        <v>80</v>
      </c>
      <c r="B41" s="1" t="s">
        <v>81</v>
      </c>
      <c r="C41" s="2">
        <f t="array" ref="C41">INDEX([6]data!$E$1:$E$2185,MATCH(2012,IF([6]data!$C$1:$C$2185=$A41,[6]data!$A$1:$A$2185,0),0))</f>
        <v>12764475</v>
      </c>
      <c r="D41" s="2">
        <f t="array" ref="D41">INDEX('[7]Age of Driving'!$G$2:$G$53,MATCH($A41,'[7]Age of Driving'!$A$2:$A$53,0))</f>
        <v>10024150</v>
      </c>
      <c r="E41" s="2">
        <f t="array" ref="E41">INDEX([1]Data!$D$2:$D$53,MATCH($A41,[1]Data!$A$2:$A$53,0))</f>
        <v>8752838</v>
      </c>
      <c r="F41" s="2">
        <f t="array" ref="F41">INDEX([2]Data!$C$2:$C$53,MATCH($A41,[2]Data!$A$2:$A$53,0))</f>
        <v>98884385784.138016</v>
      </c>
      <c r="G41" s="2">
        <f t="array" ref="G41">INDEX([5]Sheet1!$Y$2:$Y$1823,MATCH(2012,IF([5]Sheet1!$C$2:$C$1823=$A41,[5]Sheet1!$A$2:$A$1823,0),0))</f>
        <v>7769865216</v>
      </c>
      <c r="H41" s="2">
        <f t="array" ref="H41">INDEX([5]Sheet1!$AD$2:$AD$1823,MATCH(2012,IF([5]Sheet1!$C$2:$C$1823=$A41,[5]Sheet1!$A$2:$A$1823,0),0))</f>
        <v>2869814016</v>
      </c>
      <c r="I41" s="2">
        <f t="shared" si="0"/>
        <v>4900051200</v>
      </c>
      <c r="J41" s="2">
        <f t="array" ref="J41">INDEX([4]Sheet1!$G$2:$G$2185,MATCH(2012,IF([4]Sheet1!$E$2:$E$2185=$A41,[4]Sheet1!$B$2:$B$2185,0),0))*12</f>
        <v>1185925032</v>
      </c>
      <c r="K41" s="2">
        <f t="array" ref="K41">INDEX([4]Sheet1!$F$2:$F$2185,MATCH(2012,IF([4]Sheet1!$E$2:$E$2185=$A41,[4]Sheet1!$B$2:$B$2185,0),0))</f>
        <v>24723</v>
      </c>
      <c r="L41" s="2">
        <f t="array" ref="L41">INDEX([3]A!$R$15:$R$66,MATCH($B41,[3]A!$A$15:$A$66,0))</f>
        <v>250061.49900000001</v>
      </c>
      <c r="M41" s="2"/>
      <c r="N41" s="2"/>
      <c r="O41" s="2"/>
      <c r="P41" s="2"/>
      <c r="Q41" s="2"/>
    </row>
    <row r="42" spans="1:17" x14ac:dyDescent="0.25">
      <c r="A42" s="1" t="s">
        <v>82</v>
      </c>
      <c r="B42" s="1" t="s">
        <v>83</v>
      </c>
      <c r="C42" s="2">
        <f t="array" ref="C42">INDEX([6]data!$E$1:$E$2185,MATCH(2012,IF([6]data!$C$1:$C$2185=$A42,[6]data!$A$1:$A$2185,0),0))</f>
        <v>1050304</v>
      </c>
      <c r="D42" s="2">
        <f t="array" ref="D42">INDEX('[7]Age of Driving'!$G$2:$G$53,MATCH($A42,'[7]Age of Driving'!$A$2:$A$53,0))</f>
        <v>833818</v>
      </c>
      <c r="E42" s="2">
        <f t="array" ref="E42">INDEX([1]Data!$D$2:$D$53,MATCH($A42,[1]Data!$A$2:$A$53,0))</f>
        <v>744195</v>
      </c>
      <c r="F42" s="2">
        <f t="array" ref="F42">INDEX([2]Data!$C$2:$C$53,MATCH($A42,[2]Data!$A$2:$A$53,0))</f>
        <v>7806872883.4799995</v>
      </c>
      <c r="G42" s="2">
        <f t="array" ref="G42">INDEX([5]Sheet1!$Y$2:$Y$1823,MATCH(2012,IF([5]Sheet1!$C$2:$C$1823=$A42,[5]Sheet1!$A$2:$A$1823,0),0))</f>
        <v>423668992</v>
      </c>
      <c r="H42" s="2">
        <f t="array" ref="H42">INDEX([5]Sheet1!$AD$2:$AD$1823,MATCH(2012,IF([5]Sheet1!$C$2:$C$1823=$A42,[5]Sheet1!$A$2:$A$1823,0),0))</f>
        <v>151284992</v>
      </c>
      <c r="I42" s="2">
        <f t="shared" si="0"/>
        <v>272384000</v>
      </c>
      <c r="J42" s="2">
        <f t="array" ref="J42">INDEX([4]Sheet1!$G$2:$G$2185,MATCH(2012,IF([4]Sheet1!$E$2:$E$2185=$A42,[4]Sheet1!$B$2:$B$2185,0),0))*12</f>
        <v>88712376</v>
      </c>
      <c r="K42" s="2">
        <f t="array" ref="K42">INDEX([4]Sheet1!$F$2:$F$2185,MATCH(2012,IF([4]Sheet1!$E$2:$E$2185=$A42,[4]Sheet1!$B$2:$B$2185,0),0))</f>
        <v>1597</v>
      </c>
      <c r="L42" s="2">
        <f t="array" ref="L42">INDEX([3]A!$R$15:$R$66,MATCH($B42,[3]A!$A$15:$A$66,0))</f>
        <v>13657.841</v>
      </c>
      <c r="M42" s="2"/>
      <c r="N42" s="2"/>
      <c r="O42" s="2"/>
      <c r="P42" s="2"/>
      <c r="Q42" s="2"/>
    </row>
    <row r="43" spans="1:17" x14ac:dyDescent="0.25">
      <c r="A43" s="1" t="s">
        <v>84</v>
      </c>
      <c r="B43" s="1" t="s">
        <v>85</v>
      </c>
      <c r="C43" s="2">
        <f t="array" ref="C43">INDEX([6]data!$E$1:$E$2185,MATCH(2012,IF([6]data!$C$1:$C$2185=$A43,[6]data!$A$1:$A$2185,0),0))</f>
        <v>4723417</v>
      </c>
      <c r="D43" s="2">
        <f t="array" ref="D43">INDEX('[7]Age of Driving'!$G$2:$G$53,MATCH($A43,'[7]Age of Driving'!$A$2:$A$53,0))</f>
        <v>3704014</v>
      </c>
      <c r="E43" s="2">
        <f t="array" ref="E43">INDEX([1]Data!$D$2:$D$53,MATCH($A43,[1]Data!$A$2:$A$53,0))</f>
        <v>3390896</v>
      </c>
      <c r="F43" s="2">
        <f t="array" ref="F43">INDEX([2]Data!$C$2:$C$53,MATCH($A43,[2]Data!$A$2:$A$53,0))</f>
        <v>49036190294.927994</v>
      </c>
      <c r="G43" s="2">
        <f t="array" ref="G43">INDEX([5]Sheet1!$Y$2:$Y$1823,MATCH(2012,IF([5]Sheet1!$C$2:$C$1823=$A43,[5]Sheet1!$A$2:$A$1823,0),0))</f>
        <v>1607609984</v>
      </c>
      <c r="H43" s="2">
        <f t="array" ref="H43">INDEX([5]Sheet1!$AD$2:$AD$1823,MATCH(2012,IF([5]Sheet1!$C$2:$C$1823=$A43,[5]Sheet1!$A$2:$A$1823,0),0))</f>
        <v>704806976</v>
      </c>
      <c r="I43" s="2">
        <f t="shared" si="0"/>
        <v>902803008</v>
      </c>
      <c r="J43" s="2">
        <f t="array" ref="J43">INDEX([4]Sheet1!$G$2:$G$2185,MATCH(2012,IF([4]Sheet1!$E$2:$E$2185=$A43,[4]Sheet1!$B$2:$B$2185,0),0))*12</f>
        <v>262228740</v>
      </c>
      <c r="K43" s="2">
        <f t="array" ref="K43">INDEX([4]Sheet1!$F$2:$F$2185,MATCH(2012,IF([4]Sheet1!$E$2:$E$2185=$A43,[4]Sheet1!$B$2:$B$2185,0),0))</f>
        <v>7095</v>
      </c>
      <c r="L43" s="2">
        <f t="array" ref="L43">INDEX([3]A!$R$15:$R$66,MATCH($B43,[3]A!$A$15:$A$66,0))</f>
        <v>140015.69199999998</v>
      </c>
      <c r="M43" s="2"/>
      <c r="N43" s="2"/>
      <c r="O43" s="2"/>
      <c r="P43" s="2"/>
      <c r="Q43" s="2"/>
    </row>
    <row r="44" spans="1:17" x14ac:dyDescent="0.25">
      <c r="A44" s="1" t="s">
        <v>86</v>
      </c>
      <c r="B44" s="1" t="s">
        <v>87</v>
      </c>
      <c r="C44" s="2">
        <f t="array" ref="C44">INDEX([6]data!$E$1:$E$2185,MATCH(2012,IF([6]data!$C$1:$C$2185=$A44,[6]data!$A$1:$A$2185,0),0))</f>
        <v>834047</v>
      </c>
      <c r="D44" s="2">
        <f t="array" ref="D44">INDEX('[7]Age of Driving'!$G$2:$G$53,MATCH($A44,'[7]Age of Driving'!$A$2:$A$53,0))</f>
        <v>651297</v>
      </c>
      <c r="E44" s="2">
        <f t="array" ref="E44">INDEX([1]Data!$D$2:$D$53,MATCH($A44,[1]Data!$A$2:$A$53,0))</f>
        <v>596600</v>
      </c>
      <c r="F44" s="2">
        <f t="array" ref="F44">INDEX([2]Data!$C$2:$C$53,MATCH($A44,[2]Data!$A$2:$A$53,0))</f>
        <v>9113471459.6700001</v>
      </c>
      <c r="G44" s="2">
        <f t="array" ref="G44">INDEX([5]Sheet1!$Y$2:$Y$1823,MATCH(2012,IF([5]Sheet1!$C$2:$C$1823=$A44,[5]Sheet1!$A$2:$A$1823,0),0))</f>
        <v>954278016</v>
      </c>
      <c r="H44" s="2">
        <f t="array" ref="H44">INDEX([5]Sheet1!$AD$2:$AD$1823,MATCH(2012,IF([5]Sheet1!$C$2:$C$1823=$A44,[5]Sheet1!$A$2:$A$1823,0),0))</f>
        <v>361768000</v>
      </c>
      <c r="I44" s="2">
        <f t="shared" si="0"/>
        <v>592510016</v>
      </c>
      <c r="J44" s="2">
        <f t="array" ref="J44">INDEX([4]Sheet1!$G$2:$G$2185,MATCH(2012,IF([4]Sheet1!$E$2:$E$2185=$A44,[4]Sheet1!$B$2:$B$2185,0),0))*12</f>
        <v>98049156</v>
      </c>
      <c r="K44" s="2">
        <f t="array" ref="K44">INDEX([4]Sheet1!$F$2:$F$2185,MATCH(2012,IF([4]Sheet1!$E$2:$E$2185=$A44,[4]Sheet1!$B$2:$B$2185,0),0))</f>
        <v>2420</v>
      </c>
      <c r="L44" s="2">
        <f t="array" ref="L44">INDEX([3]A!$R$15:$R$66,MATCH($B44,[3]A!$A$15:$A$66,0))</f>
        <v>167712.53700000001</v>
      </c>
      <c r="M44" s="2"/>
      <c r="N44" s="2"/>
      <c r="O44" s="2"/>
      <c r="P44" s="2"/>
      <c r="Q44" s="2"/>
    </row>
    <row r="45" spans="1:17" x14ac:dyDescent="0.25">
      <c r="A45" s="1" t="s">
        <v>88</v>
      </c>
      <c r="B45" s="1" t="s">
        <v>89</v>
      </c>
      <c r="C45" s="2">
        <f t="array" ref="C45">INDEX([6]data!$E$1:$E$2185,MATCH(2012,IF([6]data!$C$1:$C$2185=$A45,[6]data!$A$1:$A$2185,0),0))</f>
        <v>6454914</v>
      </c>
      <c r="D45" s="2">
        <f t="array" ref="D45">INDEX('[7]Age of Driving'!$G$2:$G$53,MATCH($A45,'[7]Age of Driving'!$A$2:$A$53,0))</f>
        <v>5047686</v>
      </c>
      <c r="E45" s="2">
        <f t="array" ref="E45">INDEX([1]Data!$D$2:$D$53,MATCH($A45,[1]Data!$A$2:$A$53,0))</f>
        <v>4525767</v>
      </c>
      <c r="F45" s="2">
        <f t="array" ref="F45">INDEX([2]Data!$C$2:$C$53,MATCH($A45,[2]Data!$A$2:$A$53,0))</f>
        <v>71166871193.160004</v>
      </c>
      <c r="G45" s="2">
        <f t="array" ref="G45">INDEX([5]Sheet1!$Y$2:$Y$1823,MATCH(2012,IF([5]Sheet1!$C$2:$C$1823=$A45,[5]Sheet1!$A$2:$A$1823,0),0))</f>
        <v>2486528000</v>
      </c>
      <c r="H45" s="2">
        <f t="array" ref="H45">INDEX([5]Sheet1!$AD$2:$AD$1823,MATCH(2012,IF([5]Sheet1!$C$2:$C$1823=$A45,[5]Sheet1!$A$2:$A$1823,0),0))</f>
        <v>1099741952</v>
      </c>
      <c r="I45" s="2">
        <f t="shared" si="0"/>
        <v>1386786048</v>
      </c>
      <c r="J45" s="2">
        <f t="array" ref="J45">INDEX([4]Sheet1!$G$2:$G$2185,MATCH(2012,IF([4]Sheet1!$E$2:$E$2185=$A45,[4]Sheet1!$B$2:$B$2185,0),0))*12</f>
        <v>381018504</v>
      </c>
      <c r="K45" s="2">
        <f t="array" ref="K45">INDEX([4]Sheet1!$F$2:$F$2185,MATCH(2012,IF([4]Sheet1!$E$2:$E$2185=$A45,[4]Sheet1!$B$2:$B$2185,0),0))</f>
        <v>10562</v>
      </c>
      <c r="L45" s="2">
        <f t="array" ref="L45">INDEX([3]A!$R$15:$R$66,MATCH($B45,[3]A!$A$15:$A$66,0))</f>
        <v>202053.46300000002</v>
      </c>
      <c r="M45" s="2"/>
      <c r="N45" s="2"/>
      <c r="O45" s="2"/>
      <c r="P45" s="2"/>
      <c r="Q45" s="2"/>
    </row>
    <row r="46" spans="1:17" x14ac:dyDescent="0.25">
      <c r="A46" s="1" t="s">
        <v>90</v>
      </c>
      <c r="B46" s="1" t="s">
        <v>91</v>
      </c>
      <c r="C46" s="2">
        <f t="array" ref="C46">INDEX([6]data!$E$1:$E$2185,MATCH(2012,IF([6]data!$C$1:$C$2185=$A46,[6]data!$A$1:$A$2185,0),0))</f>
        <v>26060796</v>
      </c>
      <c r="D46" s="2">
        <f t="array" ref="D46">INDEX('[7]Age of Driving'!$G$2:$G$53,MATCH($A46,'[7]Age of Driving'!$A$2:$A$53,0))</f>
        <v>19073564</v>
      </c>
      <c r="E46" s="2">
        <f t="array" ref="E46">INDEX([1]Data!$D$2:$D$53,MATCH($A46,[1]Data!$A$2:$A$53,0))</f>
        <v>15045630</v>
      </c>
      <c r="F46" s="2">
        <f t="array" ref="F46">INDEX([2]Data!$C$2:$C$53,MATCH($A46,[2]Data!$A$2:$A$53,0))</f>
        <v>237835822744.362</v>
      </c>
      <c r="G46" s="2">
        <f t="array" ref="G46">INDEX([5]Sheet1!$Y$2:$Y$1823,MATCH(2012,IF([5]Sheet1!$C$2:$C$1823=$A46,[5]Sheet1!$A$2:$A$1823,0),0))</f>
        <v>10567953408</v>
      </c>
      <c r="H46" s="2">
        <f t="array" ref="H46">INDEX([5]Sheet1!$AD$2:$AD$1823,MATCH(2012,IF([5]Sheet1!$C$2:$C$1823=$A46,[5]Sheet1!$A$2:$A$1823,0),0))</f>
        <v>4097646080</v>
      </c>
      <c r="I46" s="2">
        <f t="shared" si="0"/>
        <v>6470307328</v>
      </c>
      <c r="J46" s="2">
        <f t="array" ref="J46">INDEX([4]Sheet1!$G$2:$G$2185,MATCH(2012,IF([4]Sheet1!$E$2:$E$2185=$A46,[4]Sheet1!$B$2:$B$2185,0),0))*12</f>
        <v>1444361784</v>
      </c>
      <c r="K46" s="2">
        <f t="array" ref="K46">INDEX([4]Sheet1!$F$2:$F$2185,MATCH(2012,IF([4]Sheet1!$E$2:$E$2185=$A46,[4]Sheet1!$B$2:$B$2185,0),0))</f>
        <v>33294</v>
      </c>
      <c r="L46" s="2">
        <f t="array" ref="L46">INDEX([3]A!$R$15:$R$66,MATCH($B46,[3]A!$A$15:$A$66,0))</f>
        <v>675296.32499999995</v>
      </c>
      <c r="M46" s="2"/>
      <c r="N46" s="2"/>
      <c r="O46" s="2"/>
      <c r="P46" s="2"/>
      <c r="Q46" s="2"/>
    </row>
    <row r="47" spans="1:17" x14ac:dyDescent="0.25">
      <c r="A47" s="1" t="s">
        <v>92</v>
      </c>
      <c r="B47" s="1" t="s">
        <v>93</v>
      </c>
      <c r="C47" s="2">
        <f t="array" ref="C47">INDEX([6]data!$E$1:$E$2185,MATCH(2012,IF([6]data!$C$1:$C$2185=$A47,[6]data!$A$1:$A$2185,0),0))</f>
        <v>2854871</v>
      </c>
      <c r="D47" s="2">
        <f t="array" ref="D47">INDEX('[7]Age of Driving'!$G$2:$G$53,MATCH($A47,'[7]Age of Driving'!$A$2:$A$53,0))</f>
        <v>2011715</v>
      </c>
      <c r="E47" s="2">
        <f t="array" ref="E47">INDEX([1]Data!$D$2:$D$53,MATCH($A47,[1]Data!$A$2:$A$53,0))</f>
        <v>1758265</v>
      </c>
      <c r="F47" s="2">
        <f t="array" ref="F47">INDEX([2]Data!$C$2:$C$53,MATCH($A47,[2]Data!$A$2:$A$53,0))</f>
        <v>26527834357.205997</v>
      </c>
      <c r="G47" s="2">
        <f t="array" ref="G47">INDEX([5]Sheet1!$Y$2:$Y$1823,MATCH(2012,IF([5]Sheet1!$C$2:$C$1823=$A47,[5]Sheet1!$A$2:$A$1823,0),0))</f>
        <v>1998566016</v>
      </c>
      <c r="H47" s="2">
        <f t="array" ref="H47">INDEX([5]Sheet1!$AD$2:$AD$1823,MATCH(2012,IF([5]Sheet1!$C$2:$C$1823=$A47,[5]Sheet1!$A$2:$A$1823,0),0))</f>
        <v>621052992</v>
      </c>
      <c r="I47" s="2">
        <f t="shared" si="0"/>
        <v>1377513024</v>
      </c>
      <c r="J47" s="2">
        <f t="array" ref="J47">INDEX([4]Sheet1!$G$2:$G$2185,MATCH(2012,IF([4]Sheet1!$E$2:$E$2185=$A47,[4]Sheet1!$B$2:$B$2185,0),0))*12</f>
        <v>152206536</v>
      </c>
      <c r="K47" s="2">
        <f t="array" ref="K47">INDEX([4]Sheet1!$F$2:$F$2185,MATCH(2012,IF([4]Sheet1!$E$2:$E$2185=$A47,[4]Sheet1!$B$2:$B$2185,0),0))</f>
        <v>3187</v>
      </c>
      <c r="L47" s="2">
        <f t="array" ref="L47">INDEX([3]A!$R$15:$R$66,MATCH($B47,[3]A!$A$15:$A$66,0))</f>
        <v>96561.635999999999</v>
      </c>
      <c r="M47" s="2"/>
      <c r="N47" s="2"/>
      <c r="O47" s="2"/>
      <c r="P47" s="2"/>
      <c r="Q47" s="2"/>
    </row>
    <row r="48" spans="1:17" x14ac:dyDescent="0.25">
      <c r="A48" s="1" t="s">
        <v>94</v>
      </c>
      <c r="B48" s="1" t="s">
        <v>95</v>
      </c>
      <c r="C48" s="2">
        <f t="array" ref="C48">INDEX([6]data!$E$1:$E$2185,MATCH(2012,IF([6]data!$C$1:$C$2185=$A48,[6]data!$A$1:$A$2185,0),0))</f>
        <v>625953</v>
      </c>
      <c r="D48" s="2">
        <f t="array" ref="D48">INDEX('[7]Age of Driving'!$G$2:$G$53,MATCH($A48,'[7]Age of Driving'!$A$2:$A$53,0))</f>
        <v>510291</v>
      </c>
      <c r="E48" s="2">
        <f t="array" ref="E48">INDEX([1]Data!$D$2:$D$53,MATCH($A48,[1]Data!$A$2:$A$53,0))</f>
        <v>526991</v>
      </c>
      <c r="F48" s="2">
        <f t="array" ref="F48">INDEX([2]Data!$C$2:$C$53,MATCH($A48,[2]Data!$A$2:$A$53,0))</f>
        <v>7215657791.999999</v>
      </c>
      <c r="G48" s="2">
        <f t="array" ref="G48">INDEX([5]Sheet1!$Y$2:$Y$1823,MATCH(2012,IF([5]Sheet1!$C$2:$C$1823=$A48,[5]Sheet1!$A$2:$A$1823,0),0))</f>
        <v>673699968</v>
      </c>
      <c r="H48" s="2">
        <f t="array" ref="H48">INDEX([5]Sheet1!$AD$2:$AD$1823,MATCH(2012,IF([5]Sheet1!$C$2:$C$1823=$A48,[5]Sheet1!$A$2:$A$1823,0),0))</f>
        <v>435299008</v>
      </c>
      <c r="I48" s="2">
        <f t="shared" si="0"/>
        <v>238400960</v>
      </c>
      <c r="J48" s="2">
        <f t="array" ref="J48">INDEX([4]Sheet1!$G$2:$G$2185,MATCH(2012,IF([4]Sheet1!$E$2:$E$2185=$A48,[4]Sheet1!$B$2:$B$2185,0),0))*12</f>
        <v>112152936</v>
      </c>
      <c r="K48" s="2">
        <f t="array" ref="K48">INDEX([4]Sheet1!$F$2:$F$2185,MATCH(2012,IF([4]Sheet1!$E$2:$E$2185=$A48,[4]Sheet1!$B$2:$B$2185,0),0))</f>
        <v>2484</v>
      </c>
      <c r="L48" s="2">
        <f t="array" ref="L48">INDEX([3]A!$R$15:$R$66,MATCH($B48,[3]A!$A$15:$A$66,0))</f>
        <v>29351.462</v>
      </c>
      <c r="M48" s="2"/>
      <c r="N48" s="2"/>
      <c r="O48" s="2"/>
      <c r="P48" s="2"/>
      <c r="Q48" s="2"/>
    </row>
    <row r="49" spans="1:17" x14ac:dyDescent="0.25">
      <c r="A49" s="1" t="s">
        <v>96</v>
      </c>
      <c r="B49" s="1" t="s">
        <v>97</v>
      </c>
      <c r="C49" s="2">
        <f t="array" ref="C49">INDEX([6]data!$E$1:$E$2185,MATCH(2012,IF([6]data!$C$1:$C$2185=$A49,[6]data!$A$1:$A$2185,0),0))</f>
        <v>8186628</v>
      </c>
      <c r="D49" s="2">
        <f t="array" ref="D49">INDEX('[7]Age of Driving'!$G$2:$G$53,MATCH($A49,'[7]Age of Driving'!$A$2:$A$53,0))</f>
        <v>6329130</v>
      </c>
      <c r="E49" s="2">
        <f t="array" ref="E49">INDEX([1]Data!$D$2:$D$53,MATCH($A49,[1]Data!$A$2:$A$53,0))</f>
        <v>5466075</v>
      </c>
      <c r="F49" s="2">
        <f t="array" ref="F49">INDEX([2]Data!$C$2:$C$53,MATCH($A49,[2]Data!$A$2:$A$53,0))</f>
        <v>80958667786.955994</v>
      </c>
      <c r="G49" s="2">
        <f t="array" ref="G49">INDEX([5]Sheet1!$Y$2:$Y$1823,MATCH(2012,IF([5]Sheet1!$C$2:$C$1823=$A49,[5]Sheet1!$A$2:$A$1823,0),0))</f>
        <v>4157353984</v>
      </c>
      <c r="H49" s="2">
        <f t="array" ref="H49">INDEX([5]Sheet1!$AD$2:$AD$1823,MATCH(2012,IF([5]Sheet1!$C$2:$C$1823=$A49,[5]Sheet1!$A$2:$A$1823,0),0))</f>
        <v>1974816000</v>
      </c>
      <c r="I49" s="2">
        <f t="shared" si="0"/>
        <v>2182537984</v>
      </c>
      <c r="J49" s="2">
        <f t="array" ref="J49">INDEX([4]Sheet1!$G$2:$G$2185,MATCH(2012,IF([4]Sheet1!$E$2:$E$2185=$A49,[4]Sheet1!$B$2:$B$2185,0),0))*12</f>
        <v>566880240</v>
      </c>
      <c r="K49" s="2">
        <f t="array" ref="K49">INDEX([4]Sheet1!$F$2:$F$2185,MATCH(2012,IF([4]Sheet1!$E$2:$E$2185=$A49,[4]Sheet1!$B$2:$B$2185,0),0))</f>
        <v>11104</v>
      </c>
      <c r="L49" s="2">
        <f t="array" ref="L49">INDEX([3]A!$R$15:$R$66,MATCH($B49,[3]A!$A$15:$A$66,0))</f>
        <v>161695.962</v>
      </c>
      <c r="M49" s="2"/>
      <c r="N49" s="2"/>
      <c r="O49" s="2"/>
      <c r="P49" s="2"/>
      <c r="Q49" s="2"/>
    </row>
    <row r="50" spans="1:17" x14ac:dyDescent="0.25">
      <c r="A50" s="1" t="s">
        <v>98</v>
      </c>
      <c r="B50" s="1" t="s">
        <v>99</v>
      </c>
      <c r="C50" s="2">
        <f t="array" ref="C50">INDEX([6]data!$E$1:$E$2185,MATCH(2012,IF([6]data!$C$1:$C$2185=$A50,[6]data!$A$1:$A$2185,0),0))</f>
        <v>6895318</v>
      </c>
      <c r="D50" s="2">
        <f t="array" ref="D50">INDEX('[7]Age of Driving'!$G$2:$G$53,MATCH($A50,'[7]Age of Driving'!$A$2:$A$53,0))</f>
        <v>5312045</v>
      </c>
      <c r="E50" s="2">
        <f t="array" ref="E50">INDEX([1]Data!$D$2:$D$53,MATCH($A50,[1]Data!$A$2:$A$53,0))</f>
        <v>5159086</v>
      </c>
      <c r="F50" s="2">
        <f t="array" ref="F50">INDEX([2]Data!$C$2:$C$53,MATCH($A50,[2]Data!$A$2:$A$53,0))</f>
        <v>56762006211.755997</v>
      </c>
      <c r="G50" s="2">
        <f t="array" ref="G50">INDEX([5]Sheet1!$Y$2:$Y$1823,MATCH(2012,IF([5]Sheet1!$C$2:$C$1823=$A50,[5]Sheet1!$A$2:$A$1823,0),0))</f>
        <v>3876859904</v>
      </c>
      <c r="H50" s="2">
        <f t="array" ref="H50">INDEX([5]Sheet1!$AD$2:$AD$1823,MATCH(2012,IF([5]Sheet1!$C$2:$C$1823=$A50,[5]Sheet1!$A$2:$A$1823,0),0))</f>
        <v>1372375040</v>
      </c>
      <c r="I50" s="2">
        <f t="shared" si="0"/>
        <v>2504484864</v>
      </c>
      <c r="J50" s="2">
        <f t="array" ref="J50">INDEX([4]Sheet1!$G$2:$G$2185,MATCH(2012,IF([4]Sheet1!$E$2:$E$2185=$A50,[4]Sheet1!$B$2:$B$2185,0),0))*12</f>
        <v>863029296</v>
      </c>
      <c r="K50" s="2">
        <f t="array" ref="K50">INDEX([4]Sheet1!$F$2:$F$2185,MATCH(2012,IF([4]Sheet1!$E$2:$E$2185=$A50,[4]Sheet1!$B$2:$B$2185,0),0))</f>
        <v>14033</v>
      </c>
      <c r="L50" s="2">
        <f t="array" ref="L50">INDEX([3]A!$R$15:$R$66,MATCH($B50,[3]A!$A$15:$A$66,0))</f>
        <v>173853.52600000001</v>
      </c>
      <c r="M50" s="2"/>
      <c r="N50" s="2"/>
      <c r="O50" s="2"/>
      <c r="P50" s="2"/>
      <c r="Q50" s="2"/>
    </row>
    <row r="51" spans="1:17" x14ac:dyDescent="0.25">
      <c r="A51" s="1" t="s">
        <v>100</v>
      </c>
      <c r="B51" s="1" t="s">
        <v>101</v>
      </c>
      <c r="C51" s="2">
        <f t="array" ref="C51">INDEX([6]data!$E$1:$E$2185,MATCH(2012,IF([6]data!$C$1:$C$2185=$A51,[6]data!$A$1:$A$2185,0),0))</f>
        <v>1856680</v>
      </c>
      <c r="D51" s="2">
        <f t="array" ref="D51">INDEX('[7]Age of Driving'!$G$2:$G$53,MATCH($A51,'[7]Age of Driving'!$A$2:$A$53,0))</f>
        <v>1493817</v>
      </c>
      <c r="E51" s="2">
        <f t="array" ref="E51">INDEX([1]Data!$D$2:$D$53,MATCH($A51,[1]Data!$A$2:$A$53,0))</f>
        <v>1219108</v>
      </c>
      <c r="F51" s="2">
        <f t="array" ref="F51">INDEX([2]Data!$C$2:$C$53,MATCH($A51,[2]Data!$A$2:$A$53,0))</f>
        <v>19225785613.740002</v>
      </c>
      <c r="G51" s="2">
        <f t="array" ref="G51">INDEX([5]Sheet1!$Y$2:$Y$1823,MATCH(2012,IF([5]Sheet1!$C$2:$C$1823=$A51,[5]Sheet1!$A$2:$A$1823,0),0))</f>
        <v>1223672064</v>
      </c>
      <c r="H51" s="2">
        <f t="array" ref="H51">INDEX([5]Sheet1!$AD$2:$AD$1823,MATCH(2012,IF([5]Sheet1!$C$2:$C$1823=$A51,[5]Sheet1!$A$2:$A$1823,0),0))</f>
        <v>462137984</v>
      </c>
      <c r="I51" s="2">
        <f t="shared" si="0"/>
        <v>761534080</v>
      </c>
      <c r="J51" s="2">
        <f t="array" ref="J51">INDEX([4]Sheet1!$G$2:$G$2185,MATCH(2012,IF([4]Sheet1!$E$2:$E$2185=$A51,[4]Sheet1!$B$2:$B$2185,0),0))*12</f>
        <v>223663680</v>
      </c>
      <c r="K51" s="2">
        <f t="array" ref="K51">INDEX([4]Sheet1!$F$2:$F$2185,MATCH(2012,IF([4]Sheet1!$E$2:$E$2185=$A51,[4]Sheet1!$B$2:$B$2185,0),0))</f>
        <v>6094</v>
      </c>
      <c r="L51" s="2">
        <f t="array" ref="L51">INDEX([3]A!$R$15:$R$66,MATCH($B51,[3]A!$A$15:$A$66,0))</f>
        <v>79728.349999999991</v>
      </c>
      <c r="M51" s="2"/>
      <c r="N51" s="2"/>
      <c r="O51" s="2"/>
      <c r="P51" s="2"/>
      <c r="Q51" s="2"/>
    </row>
    <row r="52" spans="1:17" x14ac:dyDescent="0.25">
      <c r="A52" s="1" t="s">
        <v>102</v>
      </c>
      <c r="B52" s="1" t="s">
        <v>103</v>
      </c>
      <c r="C52" s="2">
        <f t="array" ref="C52">INDEX([6]data!$E$1:$E$2185,MATCH(2012,IF([6]data!$C$1:$C$2185=$A52,[6]data!$A$1:$A$2185,0),0))</f>
        <v>5724554</v>
      </c>
      <c r="D52" s="2">
        <f t="array" ref="D52">INDEX('[7]Age of Driving'!$G$2:$G$53,MATCH($A52,'[7]Age of Driving'!$A$2:$A$53,0))</f>
        <v>4485676</v>
      </c>
      <c r="E52" s="2">
        <f t="array" ref="E52">INDEX([1]Data!$D$2:$D$53,MATCH($A52,[1]Data!$A$2:$A$53,0))</f>
        <v>4033769</v>
      </c>
      <c r="F52" s="2">
        <f t="array" ref="F52">INDEX([2]Data!$C$2:$C$53,MATCH($A52,[2]Data!$A$2:$A$53,0))</f>
        <v>59087299886.351997</v>
      </c>
      <c r="G52" s="2">
        <f t="array" ref="G52">INDEX([5]Sheet1!$Y$2:$Y$1823,MATCH(2012,IF([5]Sheet1!$C$2:$C$1823=$A52,[5]Sheet1!$A$2:$A$1823,0),0))</f>
        <v>3977586944</v>
      </c>
      <c r="H52" s="2">
        <f t="array" ref="H52">INDEX([5]Sheet1!$AD$2:$AD$1823,MATCH(2012,IF([5]Sheet1!$C$2:$C$1823=$A52,[5]Sheet1!$A$2:$A$1823,0),0))</f>
        <v>1853304064</v>
      </c>
      <c r="I52" s="2">
        <f t="shared" si="0"/>
        <v>2124282880</v>
      </c>
      <c r="J52" s="2">
        <f t="array" ref="J52">INDEX([4]Sheet1!$G$2:$G$2185,MATCH(2012,IF([4]Sheet1!$E$2:$E$2185=$A52,[4]Sheet1!$B$2:$B$2185,0),0))*12</f>
        <v>542965488</v>
      </c>
      <c r="K52" s="2">
        <f t="array" ref="K52">INDEX([4]Sheet1!$F$2:$F$2185,MATCH(2012,IF([4]Sheet1!$E$2:$E$2185=$A52,[4]Sheet1!$B$2:$B$2185,0),0))</f>
        <v>10626</v>
      </c>
      <c r="L52" s="2">
        <f t="array" ref="L52">INDEX([3]A!$R$15:$R$66,MATCH($B52,[3]A!$A$15:$A$66,0))</f>
        <v>237872.215</v>
      </c>
      <c r="M52" s="2"/>
      <c r="N52" s="2"/>
      <c r="O52" s="2"/>
      <c r="P52" s="2"/>
      <c r="Q52" s="2"/>
    </row>
    <row r="53" spans="1:17" x14ac:dyDescent="0.25">
      <c r="A53" s="1" t="s">
        <v>104</v>
      </c>
      <c r="B53" s="1" t="s">
        <v>105</v>
      </c>
      <c r="C53" s="2">
        <f t="array" ref="C53">INDEX([6]data!$E$1:$E$2185,MATCH(2012,IF([6]data!$C$1:$C$2185=$A53,[6]data!$A$1:$A$2185,0),0))</f>
        <v>576626</v>
      </c>
      <c r="D53" s="2">
        <f t="array" ref="D53">INDEX('[7]Age of Driving'!$G$2:$G$53,MATCH($A53,'[7]Age of Driving'!$A$2:$A$53,0))</f>
        <v>448262</v>
      </c>
      <c r="E53" s="2">
        <f t="array" ref="E53">INDEX([1]Data!$D$2:$D$53,MATCH($A53,[1]Data!$A$2:$A$53,0))</f>
        <v>417100</v>
      </c>
      <c r="F53" s="2">
        <f t="array" ref="F53">INDEX([2]Data!$C$2:$C$53,MATCH($A53,[2]Data!$A$2:$A$53,0))</f>
        <v>9270993557.7060032</v>
      </c>
      <c r="G53" s="2">
        <f t="array" ref="G53">INDEX([5]Sheet1!$Y$2:$Y$1823,MATCH(2012,IF([5]Sheet1!$C$2:$C$1823=$A53,[5]Sheet1!$A$2:$A$1823,0),0))</f>
        <v>770745024</v>
      </c>
      <c r="H53" s="2">
        <f t="array" ref="H53">INDEX([5]Sheet1!$AD$2:$AD$1823,MATCH(2012,IF([5]Sheet1!$C$2:$C$1823=$A53,[5]Sheet1!$A$2:$A$1823,0),0))</f>
        <v>351347008</v>
      </c>
      <c r="I53" s="2">
        <f t="shared" si="0"/>
        <v>419398016</v>
      </c>
      <c r="J53" s="2">
        <f t="array" ref="J53">INDEX([4]Sheet1!$G$2:$G$2185,MATCH(2012,IF([4]Sheet1!$E$2:$E$2185=$A53,[4]Sheet1!$B$2:$B$2185,0),0))*12</f>
        <v>124657488</v>
      </c>
      <c r="K53" s="2">
        <f t="array" ref="K53">INDEX([4]Sheet1!$F$2:$F$2185,MATCH(2012,IF([4]Sheet1!$E$2:$E$2185=$A53,[4]Sheet1!$B$2:$B$2185,0),0))</f>
        <v>2657</v>
      </c>
      <c r="L53" s="2">
        <f t="array" ref="L53">INDEX([3]A!$R$15:$R$66,MATCH($B53,[3]A!$A$15:$A$66,0))</f>
        <v>59232.942999999992</v>
      </c>
      <c r="M53" s="2"/>
      <c r="N53" s="2"/>
      <c r="O53" s="2"/>
      <c r="P53" s="2"/>
      <c r="Q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H1" workbookViewId="0">
      <selection activeCell="L28" sqref="L28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3.7109375" bestFit="1" customWidth="1"/>
  </cols>
  <sheetData>
    <row r="1" spans="1:23" x14ac:dyDescent="0.25">
      <c r="C1" s="34" t="s">
        <v>119</v>
      </c>
      <c r="D1" s="35"/>
      <c r="E1" s="35"/>
      <c r="F1" s="35"/>
      <c r="G1" s="36"/>
      <c r="H1" s="34" t="s">
        <v>120</v>
      </c>
      <c r="I1" s="35"/>
      <c r="J1" s="35"/>
      <c r="K1" s="35"/>
      <c r="L1" s="35"/>
      <c r="M1" s="35"/>
      <c r="N1" s="36"/>
      <c r="O1" s="34" t="s">
        <v>121</v>
      </c>
      <c r="P1" s="35"/>
      <c r="Q1" s="35"/>
      <c r="R1" s="35"/>
      <c r="S1" s="36"/>
      <c r="T1" s="37" t="s">
        <v>130</v>
      </c>
      <c r="U1" s="38"/>
      <c r="V1" s="38"/>
      <c r="W1" s="39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20</v>
      </c>
      <c r="B3" s="1" t="s">
        <v>21</v>
      </c>
      <c r="C3" s="3">
        <f>IFERROR(VLOOKUP($B3,Data!$B$1:$L$53,6,FALSE)/VLOOKUP($B3,Data!$B$2:$L$53,2,FALSE),"Missing Data")</f>
        <v>829.99935272730715</v>
      </c>
      <c r="D3" s="4"/>
      <c r="E3" s="4">
        <f>IFERROR(VLOOKUP($B3,Data!$B$1:$L$53,5,FALSE)/VLOOKUP($B3,Data!$B$2:$L$53,2,FALSE),"Missing Data")</f>
        <v>5638.8977672533692</v>
      </c>
      <c r="F3" s="4"/>
      <c r="G3" s="5">
        <f>IFERROR(VLOOKUP($B3,Data!$B$1:$L$53,6,FALSE)/VLOOKUP($B3,Data!$B$2:$L$53,5,FALSE),"Missing Data")</f>
        <v>0.14719177168760564</v>
      </c>
      <c r="H3" s="3">
        <f>IFERROR(VLOOKUP($B3,Data!$B$1:$L$53,5,FALSE)/VLOOKUP($B3,Data!$B$2:$L$53,2,FALSE),"Missing Data")</f>
        <v>5638.8977672533692</v>
      </c>
      <c r="I3" s="4"/>
      <c r="J3" s="4">
        <f>IFERROR(VLOOKUP($B3,Data!$B$1:$L$53,3,FALSE)/VLOOKUP($B3,Data!$B$2:$L$53,2,FALSE),"Missing Data")</f>
        <v>0.8254195037470774</v>
      </c>
      <c r="K3" s="4"/>
      <c r="L3" s="4">
        <f>IFERROR(VLOOKUP($B3,Data!$B$1:$L$53,4,FALSE)/VLOOKUP($B3,Data!$B$2:$L$53,3,FALSE),"Missing Data")</f>
        <v>0.76694724802665426</v>
      </c>
      <c r="M3" s="4"/>
      <c r="N3" s="5">
        <f>IFERROR(VLOOKUP($B3,Data!$B$1:$L$53,5,FALSE)/VLOOKUP($B3,Data!$B$2:$L$53,4,FALSE),"Missing Data")</f>
        <v>8907.4624644769356</v>
      </c>
      <c r="O3" s="3">
        <f>IFERROR(VLOOKUP($B3,Data!$B$1:$L$53,6,FALSE)/VLOOKUP($B3,Data!$B$2:$L$53,5,FALSE),"Missing Data")</f>
        <v>0.14719177168760564</v>
      </c>
      <c r="P3" s="14"/>
      <c r="Q3" s="4">
        <f>IFERROR(VLOOKUP($B3,Data!$B$1:$L$53,10,FALSE)/VLOOKUP($B3,Data!$B$2:$L$53,5,FALSE),"Missing Data")</f>
        <v>2.4161283622143794E-7</v>
      </c>
      <c r="R3" s="14"/>
      <c r="S3" s="5">
        <f>IFERROR(VLOOKUP($B3,Data!$B$1:$L$53,6,FALSE)/VLOOKUP($B3,Data!$B$2:$L$53,10,FALSE), Missing Data)</f>
        <v>609205.09849362692</v>
      </c>
      <c r="T3" s="13">
        <f>IFERROR(VLOOKUP($B3,Data!$B$1:$L$53,9,FALSE)/VLOOKUP($B3,Data!$B$2:$L$53,6,FALSE), "Missing Data")</f>
        <v>9.8522025928969234E-2</v>
      </c>
      <c r="U3" s="4">
        <f>IFERROR(VLOOKUP($B3,Data!$B$1:$L$53,9,FALSE)/VLOOKUP($B3,Data!$B$2:$L$53,10,FALSE), "Missing Data")</f>
        <v>60020.120509849359</v>
      </c>
      <c r="V3" s="14">
        <f>IFERROR(S3-U3, "Missing Data")</f>
        <v>549184.97798377753</v>
      </c>
      <c r="W3" s="5">
        <f>IFERROR(VLOOKUP($B3,Data!$B$1:$L$53,9,FALSE)/VLOOKUP($B3,Data!$B$2:$L$53,5,FALSE), "Missing Data")</f>
        <v>1.4501631546737202E-2</v>
      </c>
    </row>
    <row r="4" spans="1:23" x14ac:dyDescent="0.25">
      <c r="A4" s="1" t="s">
        <v>6</v>
      </c>
      <c r="B4" s="1" t="s">
        <v>7</v>
      </c>
      <c r="C4" s="3">
        <f>IFERROR(VLOOKUP($B4,Data!$B$1:$L$53,6,FALSE)/VLOOKUP($B4,Data!$B$2:$L$53,2,FALSE),"Missing Data")</f>
        <v>1483.7567653055496</v>
      </c>
      <c r="D4" s="4"/>
      <c r="E4" s="4">
        <f>IFERROR(VLOOKUP($B4,Data!$B$1:$L$53,5,FALSE)/VLOOKUP($B4,Data!$B$2:$L$53,2,FALSE),"Missing Data")</f>
        <v>6561.730991726713</v>
      </c>
      <c r="F4" s="4"/>
      <c r="G4" s="5">
        <f>IFERROR(VLOOKUP($B4,Data!$B$1:$L$53,6,FALSE)/VLOOKUP($B4,Data!$B$2:$L$53,5,FALSE),"Missing Data")</f>
        <v>0.22612276656515301</v>
      </c>
      <c r="H4" s="3">
        <f>IFERROR(VLOOKUP($B4,Data!$B$1:$L$53,5,FALSE)/VLOOKUP($B4,Data!$B$2:$L$53,2,FALSE),"Missing Data")</f>
        <v>6561.730991726713</v>
      </c>
      <c r="I4" s="4"/>
      <c r="J4" s="4">
        <f>IFERROR(VLOOKUP($B4,Data!$B$1:$L$53,3,FALSE)/VLOOKUP($B4,Data!$B$2:$L$53,2,FALSE),"Missing Data")</f>
        <v>0.75953263490559453</v>
      </c>
      <c r="K4" s="4"/>
      <c r="L4" s="4">
        <f>IFERROR(VLOOKUP($B4,Data!$B$1:$L$53,4,FALSE)/VLOOKUP($B4,Data!$B$2:$L$53,3,FALSE),"Missing Data")</f>
        <v>0.94440698621937935</v>
      </c>
      <c r="M4" s="4"/>
      <c r="N4" s="5">
        <f>IFERROR(VLOOKUP($B4,Data!$B$1:$L$53,5,FALSE)/VLOOKUP($B4,Data!$B$2:$L$53,4,FALSE),"Missing Data")</f>
        <v>9147.7185010641515</v>
      </c>
      <c r="O4" s="3">
        <f>IFERROR(VLOOKUP($B4,Data!$B$1:$L$53,6,FALSE)/VLOOKUP($B4,Data!$B$2:$L$53,5,FALSE),"Missing Data")</f>
        <v>0.22612276656515301</v>
      </c>
      <c r="P4" s="4"/>
      <c r="Q4" s="4">
        <f>IFERROR(VLOOKUP($B4,Data!$B$1:$L$53,10,FALSE)/VLOOKUP($B4,Data!$B$2:$L$53,5,FALSE),"Missing Data")</f>
        <v>8.4806631613196495E-7</v>
      </c>
      <c r="R4" s="4"/>
      <c r="S4" s="5">
        <f>IFERROR(VLOOKUP($B4,Data!$B$1:$L$53,6,FALSE)/VLOOKUP($B4,Data!$B$2:$L$53,10,FALSE), Missing Data)</f>
        <v>266633.35433070868</v>
      </c>
      <c r="T4" s="3">
        <f>IFERROR(VLOOKUP($B4,Data!$B$1:$L$53,9,FALSE)/VLOOKUP($B4,Data!$B$2:$L$53,6,FALSE), "Missing Data")</f>
        <v>0.25645530197532157</v>
      </c>
      <c r="U4" s="4">
        <f>IFERROR(VLOOKUP($B4,Data!$B$1:$L$53,9,FALSE)/VLOOKUP($B4,Data!$B$2:$L$53,10,FALSE), "Missing Data")</f>
        <v>68379.537401574809</v>
      </c>
      <c r="V4" s="4">
        <f>IFERROR(S4-U4, "Missing Data")</f>
        <v>198253.81692913387</v>
      </c>
      <c r="W4" s="5">
        <f>IFERROR(VLOOKUP($B4,Data!$B$1:$L$53,9,FALSE)/VLOOKUP($B4,Data!$B$2:$L$53,5,FALSE), "Missing Data")</f>
        <v>5.7990382382961461E-2</v>
      </c>
    </row>
    <row r="5" spans="1:23" x14ac:dyDescent="0.25">
      <c r="A5" s="1" t="s">
        <v>104</v>
      </c>
      <c r="B5" s="1" t="s">
        <v>105</v>
      </c>
      <c r="C5" s="3">
        <f>IFERROR(VLOOKUP($B5,Data!$B$1:$L$53,6,FALSE)/VLOOKUP($B5,Data!$B$2:$L$53,2,FALSE),"Missing Data")</f>
        <v>1336.6463253477991</v>
      </c>
      <c r="D5" s="4"/>
      <c r="E5" s="4">
        <f>IFERROR(VLOOKUP($B5,Data!$B$1:$L$53,5,FALSE)/VLOOKUP($B5,Data!$B$2:$L$53,2,FALSE),"Missing Data")</f>
        <v>16078.001265475374</v>
      </c>
      <c r="F5" s="4"/>
      <c r="G5" s="5">
        <f>IFERROR(VLOOKUP($B5,Data!$B$1:$L$53,6,FALSE)/VLOOKUP($B5,Data!$B$2:$L$53,5,FALSE),"Missing Data")</f>
        <v>8.3135105121431199E-2</v>
      </c>
      <c r="H5" s="3">
        <f>IFERROR(VLOOKUP($B5,Data!$B$1:$L$53,5,FALSE)/VLOOKUP($B5,Data!$B$2:$L$53,2,FALSE),"Missing Data")</f>
        <v>16078.001265475374</v>
      </c>
      <c r="I5" s="4"/>
      <c r="J5" s="4">
        <f>IFERROR(VLOOKUP($B5,Data!$B$1:$L$53,3,FALSE)/VLOOKUP($B5,Data!$B$2:$L$53,2,FALSE),"Missing Data")</f>
        <v>0.77738776954212951</v>
      </c>
      <c r="K5" s="4"/>
      <c r="L5" s="4">
        <f>IFERROR(VLOOKUP($B5,Data!$B$1:$L$53,4,FALSE)/VLOOKUP($B5,Data!$B$2:$L$53,3,FALSE),"Missing Data")</f>
        <v>0.93048261953946576</v>
      </c>
      <c r="M5" s="4"/>
      <c r="N5" s="5">
        <f>IFERROR(VLOOKUP($B5,Data!$B$1:$L$53,5,FALSE)/VLOOKUP($B5,Data!$B$2:$L$53,4,FALSE),"Missing Data")</f>
        <v>22227.268179587638</v>
      </c>
      <c r="O5" s="3">
        <f>IFERROR(VLOOKUP($B5,Data!$B$1:$L$53,6,FALSE)/VLOOKUP($B5,Data!$B$2:$L$53,5,FALSE),"Missing Data")</f>
        <v>8.3135105121431199E-2</v>
      </c>
      <c r="P5" s="4"/>
      <c r="Q5" s="4">
        <f>IFERROR(VLOOKUP($B5,Data!$B$1:$L$53,10,FALSE)/VLOOKUP($B5,Data!$B$2:$L$53,5,FALSE),"Missing Data")</f>
        <v>2.8659279973196777E-7</v>
      </c>
      <c r="R5" s="4"/>
      <c r="S5" s="5">
        <f>IFERROR(VLOOKUP($B5,Data!$B$1:$L$53,6,FALSE)/VLOOKUP($B5,Data!$B$2:$L$53,10,FALSE), Missing Data)</f>
        <v>290080.92736168613</v>
      </c>
      <c r="T5" s="3">
        <f>IFERROR(VLOOKUP($B5,Data!$B$1:$L$53,9,FALSE)/VLOOKUP($B5,Data!$B$2:$L$53,6,FALSE), "Missing Data")</f>
        <v>0.16173635134620085</v>
      </c>
      <c r="U5" s="4">
        <f>IFERROR(VLOOKUP($B5,Data!$B$1:$L$53,9,FALSE)/VLOOKUP($B5,Data!$B$2:$L$53,10,FALSE), "Missing Data")</f>
        <v>46916.630786601432</v>
      </c>
      <c r="V5" s="4">
        <f t="shared" ref="V5:V54" si="0">IFERROR(S5-U5, "Missing Data")</f>
        <v>243164.29657508471</v>
      </c>
      <c r="W5" s="5">
        <f>IFERROR(VLOOKUP($B5,Data!$B$1:$L$53,9,FALSE)/VLOOKUP($B5,Data!$B$2:$L$53,5,FALSE), "Missing Data")</f>
        <v>1.3445968571123137E-2</v>
      </c>
    </row>
    <row r="6" spans="1:23" x14ac:dyDescent="0.25">
      <c r="A6" s="1" t="s">
        <v>68</v>
      </c>
      <c r="B6" s="1" t="s">
        <v>69</v>
      </c>
      <c r="C6" s="3">
        <f>IFERROR(VLOOKUP($B6,Data!$B$1:$L$53,6,FALSE)/VLOOKUP($B6,Data!$B$2:$L$53,2,FALSE),"Missing Data")</f>
        <v>420.40429226928211</v>
      </c>
      <c r="D6" s="4"/>
      <c r="E6" s="4">
        <f>IFERROR(VLOOKUP($B6,Data!$B$1:$L$53,5,FALSE)/VLOOKUP($B6,Data!$B$2:$L$53,2,FALSE),"Missing Data")</f>
        <v>6549.8439103438495</v>
      </c>
      <c r="F6" s="4"/>
      <c r="G6" s="5">
        <f>IFERROR(VLOOKUP($B6,Data!$B$1:$L$53,6,FALSE)/VLOOKUP($B6,Data!$B$2:$L$53,5,FALSE),"Missing Data")</f>
        <v>6.4185390983952775E-2</v>
      </c>
      <c r="H6" s="3">
        <f>IFERROR(VLOOKUP($B6,Data!$B$1:$L$53,5,FALSE)/VLOOKUP($B6,Data!$B$2:$L$53,2,FALSE),"Missing Data")</f>
        <v>6549.8439103438495</v>
      </c>
      <c r="I6" s="4"/>
      <c r="J6" s="4">
        <f>IFERROR(VLOOKUP($B6,Data!$B$1:$L$53,3,FALSE)/VLOOKUP($B6,Data!$B$2:$L$53,2,FALSE),"Missing Data")</f>
        <v>0.79516783837455063</v>
      </c>
      <c r="K6" s="4"/>
      <c r="L6" s="4">
        <f>IFERROR(VLOOKUP($B6,Data!$B$1:$L$53,4,FALSE)/VLOOKUP($B6,Data!$B$2:$L$53,3,FALSE),"Missing Data")</f>
        <v>0.72199728837383048</v>
      </c>
      <c r="M6" s="4"/>
      <c r="N6" s="5">
        <f>IFERROR(VLOOKUP($B6,Data!$B$1:$L$53,5,FALSE)/VLOOKUP($B6,Data!$B$2:$L$53,4,FALSE),"Missing Data")</f>
        <v>11408.710970748734</v>
      </c>
      <c r="O6" s="3">
        <f>IFERROR(VLOOKUP($B6,Data!$B$1:$L$53,6,FALSE)/VLOOKUP($B6,Data!$B$2:$L$53,5,FALSE),"Missing Data")</f>
        <v>6.4185390983952775E-2</v>
      </c>
      <c r="P6" s="4"/>
      <c r="Q6" s="4">
        <f>IFERROR(VLOOKUP($B6,Data!$B$1:$L$53,10,FALSE)/VLOOKUP($B6,Data!$B$2:$L$53,5,FALSE),"Missing Data")</f>
        <v>2.8519606458094634E-7</v>
      </c>
      <c r="R6" s="4"/>
      <c r="S6" s="5">
        <f>IFERROR(VLOOKUP($B6,Data!$B$1:$L$53,6,FALSE)/VLOOKUP($B6,Data!$B$2:$L$53,10,FALSE), Missing Data)</f>
        <v>225057.07110041566</v>
      </c>
      <c r="T6" s="3">
        <f>IFERROR(VLOOKUP($B6,Data!$B$1:$L$53,9,FALSE)/VLOOKUP($B6,Data!$B$2:$L$53,6,FALSE), "Missing Data")</f>
        <v>0.2594811396836369</v>
      </c>
      <c r="U6" s="4">
        <f>IFERROR(VLOOKUP($B6,Data!$B$1:$L$53,9,FALSE)/VLOOKUP($B6,Data!$B$2:$L$53,10,FALSE), "Missing Data")</f>
        <v>58398.065302997158</v>
      </c>
      <c r="V6" s="4">
        <f t="shared" si="0"/>
        <v>166659.0057974185</v>
      </c>
      <c r="W6" s="5">
        <f>IFERROR(VLOOKUP($B6,Data!$B$1:$L$53,9,FALSE)/VLOOKUP($B6,Data!$B$2:$L$53,5,FALSE), "Missing Data")</f>
        <v>1.6654898403555898E-2</v>
      </c>
    </row>
    <row r="7" spans="1:23" x14ac:dyDescent="0.25">
      <c r="A7" s="1" t="s">
        <v>64</v>
      </c>
      <c r="B7" s="1" t="s">
        <v>65</v>
      </c>
      <c r="C7" s="3">
        <f>IFERROR(VLOOKUP($B7,Data!$B$1:$L$53,6,FALSE)/VLOOKUP($B7,Data!$B$2:$L$53,2,FALSE),"Missing Data")</f>
        <v>275.42320740020944</v>
      </c>
      <c r="D7" s="4"/>
      <c r="E7" s="4">
        <f>IFERROR(VLOOKUP($B7,Data!$B$1:$L$53,5,FALSE)/VLOOKUP($B7,Data!$B$2:$L$53,2,FALSE),"Missing Data")</f>
        <v>8370.2612349582741</v>
      </c>
      <c r="F7" s="4"/>
      <c r="G7" s="5">
        <f>IFERROR(VLOOKUP($B7,Data!$B$1:$L$53,6,FALSE)/VLOOKUP($B7,Data!$B$2:$L$53,5,FALSE),"Missing Data")</f>
        <v>3.2904971501953657E-2</v>
      </c>
      <c r="H7" s="3">
        <f>IFERROR(VLOOKUP($B7,Data!$B$1:$L$53,5,FALSE)/VLOOKUP($B7,Data!$B$2:$L$53,2,FALSE),"Missing Data")</f>
        <v>8370.2612349582741</v>
      </c>
      <c r="I7" s="4"/>
      <c r="J7" s="4">
        <f>IFERROR(VLOOKUP($B7,Data!$B$1:$L$53,3,FALSE)/VLOOKUP($B7,Data!$B$2:$L$53,2,FALSE),"Missing Data")</f>
        <v>0.77113211030217477</v>
      </c>
      <c r="K7" s="4"/>
      <c r="L7" s="4">
        <f>IFERROR(VLOOKUP($B7,Data!$B$1:$L$53,4,FALSE)/VLOOKUP($B7,Data!$B$2:$L$53,3,FALSE),"Missing Data")</f>
        <v>0.87924610636181477</v>
      </c>
      <c r="M7" s="4"/>
      <c r="N7" s="5">
        <f>IFERROR(VLOOKUP($B7,Data!$B$1:$L$53,5,FALSE)/VLOOKUP($B7,Data!$B$2:$L$53,4,FALSE),"Missing Data")</f>
        <v>12345.246641900347</v>
      </c>
      <c r="O7" s="3">
        <f>IFERROR(VLOOKUP($B7,Data!$B$1:$L$53,6,FALSE)/VLOOKUP($B7,Data!$B$2:$L$53,5,FALSE),"Missing Data")</f>
        <v>3.2904971501953657E-2</v>
      </c>
      <c r="P7" s="4"/>
      <c r="Q7" s="4">
        <f>IFERROR(VLOOKUP($B7,Data!$B$1:$L$53,10,FALSE)/VLOOKUP($B7,Data!$B$2:$L$53,5,FALSE),"Missing Data")</f>
        <v>1.9430012801901422E-7</v>
      </c>
      <c r="R7" s="4"/>
      <c r="S7" s="5">
        <f>IFERROR(VLOOKUP($B7,Data!$B$1:$L$53,6,FALSE)/VLOOKUP($B7,Data!$B$2:$L$53,10,FALSE), Missing Data)</f>
        <v>169351.2600194148</v>
      </c>
      <c r="T7" s="3">
        <f>IFERROR(VLOOKUP($B7,Data!$B$1:$L$53,9,FALSE)/VLOOKUP($B7,Data!$B$2:$L$53,6,FALSE), "Missing Data")</f>
        <v>0.34544231219030913</v>
      </c>
      <c r="U7" s="4">
        <f>IFERROR(VLOOKUP($B7,Data!$B$1:$L$53,9,FALSE)/VLOOKUP($B7,Data!$B$2:$L$53,10,FALSE), "Missing Data")</f>
        <v>58501.0908334489</v>
      </c>
      <c r="V7" s="4">
        <f t="shared" si="0"/>
        <v>110850.1691859659</v>
      </c>
      <c r="W7" s="5">
        <f>IFERROR(VLOOKUP($B7,Data!$B$1:$L$53,9,FALSE)/VLOOKUP($B7,Data!$B$2:$L$53,5,FALSE), "Missing Data")</f>
        <v>1.13667694381911E-2</v>
      </c>
    </row>
    <row r="8" spans="1:23" x14ac:dyDescent="0.25">
      <c r="A8" s="1" t="s">
        <v>16</v>
      </c>
      <c r="B8" s="1" t="s">
        <v>17</v>
      </c>
      <c r="C8" s="3">
        <f>IFERROR(VLOOKUP($B8,Data!$B$1:$L$53,6,FALSE)/VLOOKUP($B8,Data!$B$2:$L$53,2,FALSE),"Missing Data")</f>
        <v>473.86562094123639</v>
      </c>
      <c r="D8" s="4"/>
      <c r="E8" s="4">
        <f>IFERROR(VLOOKUP($B8,Data!$B$1:$L$53,5,FALSE)/VLOOKUP($B8,Data!$B$2:$L$53,2,FALSE),"Missing Data")</f>
        <v>8705.8489962455787</v>
      </c>
      <c r="F8" s="4"/>
      <c r="G8" s="5">
        <f>IFERROR(VLOOKUP($B8,Data!$B$1:$L$53,6,FALSE)/VLOOKUP($B8,Data!$B$2:$L$53,5,FALSE),"Missing Data")</f>
        <v>5.4430719065491746E-2</v>
      </c>
      <c r="H8" s="3">
        <f>IFERROR(VLOOKUP($B8,Data!$B$1:$L$53,5,FALSE)/VLOOKUP($B8,Data!$B$2:$L$53,2,FALSE),"Missing Data")</f>
        <v>8705.8489962455787</v>
      </c>
      <c r="I8" s="4"/>
      <c r="J8" s="4">
        <f>IFERROR(VLOOKUP($B8,Data!$B$1:$L$53,3,FALSE)/VLOOKUP($B8,Data!$B$2:$L$53,2,FALSE),"Missing Data")</f>
        <v>0.7786670341740064</v>
      </c>
      <c r="K8" s="4"/>
      <c r="L8" s="4">
        <f>IFERROR(VLOOKUP($B8,Data!$B$1:$L$53,4,FALSE)/VLOOKUP($B8,Data!$B$2:$L$53,3,FALSE),"Missing Data")</f>
        <v>0.87896190953268194</v>
      </c>
      <c r="M8" s="4"/>
      <c r="N8" s="5">
        <f>IFERROR(VLOOKUP($B8,Data!$B$1:$L$53,5,FALSE)/VLOOKUP($B8,Data!$B$2:$L$53,4,FALSE),"Missing Data")</f>
        <v>12720.063703310172</v>
      </c>
      <c r="O8" s="3">
        <f>IFERROR(VLOOKUP($B8,Data!$B$1:$L$53,6,FALSE)/VLOOKUP($B8,Data!$B$2:$L$53,5,FALSE),"Missing Data")</f>
        <v>5.4430719065491746E-2</v>
      </c>
      <c r="P8" s="4"/>
      <c r="Q8" s="4">
        <f>IFERROR(VLOOKUP($B8,Data!$B$1:$L$53,10,FALSE)/VLOOKUP($B8,Data!$B$2:$L$53,5,FALSE),"Missing Data")</f>
        <v>2.0205080143536737E-7</v>
      </c>
      <c r="R8" s="4"/>
      <c r="S8" s="5">
        <f>IFERROR(VLOOKUP($B8,Data!$B$1:$L$53,6,FALSE)/VLOOKUP($B8,Data!$B$2:$L$53,10,FALSE), Missing Data)</f>
        <v>269391.25546058879</v>
      </c>
      <c r="T8" s="3">
        <f>IFERROR(VLOOKUP($B8,Data!$B$1:$L$53,9,FALSE)/VLOOKUP($B8,Data!$B$2:$L$53,6,FALSE), "Missing Data")</f>
        <v>0.21164148247828229</v>
      </c>
      <c r="U8" s="4">
        <f>IFERROR(VLOOKUP($B8,Data!$B$1:$L$53,9,FALSE)/VLOOKUP($B8,Data!$B$2:$L$53,10,FALSE), "Missing Data")</f>
        <v>57014.364672364674</v>
      </c>
      <c r="V8" s="4">
        <f t="shared" si="0"/>
        <v>212376.89078822412</v>
      </c>
      <c r="W8" s="5">
        <f>IFERROR(VLOOKUP($B8,Data!$B$1:$L$53,9,FALSE)/VLOOKUP($B8,Data!$B$2:$L$53,5,FALSE), "Missing Data")</f>
        <v>1.1519798075379579E-2</v>
      </c>
    </row>
    <row r="9" spans="1:23" x14ac:dyDescent="0.25">
      <c r="A9" s="1" t="s">
        <v>94</v>
      </c>
      <c r="B9" s="1" t="s">
        <v>95</v>
      </c>
      <c r="C9" s="3">
        <f>IFERROR(VLOOKUP($B9,Data!$B$1:$L$53,6,FALSE)/VLOOKUP($B9,Data!$B$2:$L$53,2,FALSE),"Missing Data")</f>
        <v>1076.2788388265574</v>
      </c>
      <c r="D9" s="4"/>
      <c r="E9" s="4">
        <f>IFERROR(VLOOKUP($B9,Data!$B$1:$L$53,5,FALSE)/VLOOKUP($B9,Data!$B$2:$L$53,2,FALSE),"Missing Data")</f>
        <v>11527.475372751627</v>
      </c>
      <c r="F9" s="4"/>
      <c r="G9" s="5">
        <f>IFERROR(VLOOKUP($B9,Data!$B$1:$L$53,6,FALSE)/VLOOKUP($B9,Data!$B$2:$L$53,5,FALSE),"Missing Data")</f>
        <v>9.3366396719496772E-2</v>
      </c>
      <c r="H9" s="3">
        <f>IFERROR(VLOOKUP($B9,Data!$B$1:$L$53,5,FALSE)/VLOOKUP($B9,Data!$B$2:$L$53,2,FALSE),"Missing Data")</f>
        <v>11527.475372751627</v>
      </c>
      <c r="I9" s="4"/>
      <c r="J9" s="4">
        <f>IFERROR(VLOOKUP($B9,Data!$B$1:$L$53,3,FALSE)/VLOOKUP($B9,Data!$B$2:$L$53,2,FALSE),"Missing Data")</f>
        <v>0.81522254865780652</v>
      </c>
      <c r="K9" s="4"/>
      <c r="L9" s="4">
        <f>IFERROR(VLOOKUP($B9,Data!$B$1:$L$53,4,FALSE)/VLOOKUP($B9,Data!$B$2:$L$53,3,FALSE),"Missing Data")</f>
        <v>1.0327264247262837</v>
      </c>
      <c r="M9" s="4"/>
      <c r="N9" s="5">
        <f>IFERROR(VLOOKUP($B9,Data!$B$1:$L$53,5,FALSE)/VLOOKUP($B9,Data!$B$2:$L$53,4,FALSE),"Missing Data")</f>
        <v>13692.184101815779</v>
      </c>
      <c r="O9" s="3">
        <f>IFERROR(VLOOKUP($B9,Data!$B$1:$L$53,6,FALSE)/VLOOKUP($B9,Data!$B$2:$L$53,5,FALSE),"Missing Data")</f>
        <v>9.3366396719496772E-2</v>
      </c>
      <c r="P9" s="4"/>
      <c r="Q9" s="4">
        <f>IFERROR(VLOOKUP($B9,Data!$B$1:$L$53,10,FALSE)/VLOOKUP($B9,Data!$B$2:$L$53,5,FALSE),"Missing Data")</f>
        <v>3.4425135886488563E-7</v>
      </c>
      <c r="R9" s="4"/>
      <c r="S9" s="5">
        <f>IFERROR(VLOOKUP($B9,Data!$B$1:$L$53,6,FALSE)/VLOOKUP($B9,Data!$B$2:$L$53,10,FALSE), Missing Data)</f>
        <v>271215.76811594202</v>
      </c>
      <c r="T9" s="3">
        <f>IFERROR(VLOOKUP($B9,Data!$B$1:$L$53,9,FALSE)/VLOOKUP($B9,Data!$B$2:$L$53,6,FALSE), "Missing Data")</f>
        <v>0.16647312056870989</v>
      </c>
      <c r="U9" s="4">
        <f>IFERROR(VLOOKUP($B9,Data!$B$1:$L$53,9,FALSE)/VLOOKUP($B9,Data!$B$2:$L$53,10,FALSE), "Missing Data")</f>
        <v>45150.135265700483</v>
      </c>
      <c r="V9" s="4">
        <f t="shared" si="0"/>
        <v>226065.63285024153</v>
      </c>
      <c r="W9" s="5">
        <f>IFERROR(VLOOKUP($B9,Data!$B$1:$L$53,9,FALSE)/VLOOKUP($B9,Data!$B$2:$L$53,5,FALSE), "Missing Data")</f>
        <v>1.5542995418150785E-2</v>
      </c>
    </row>
    <row r="10" spans="1:23" x14ac:dyDescent="0.25">
      <c r="A10" s="1" t="s">
        <v>62</v>
      </c>
      <c r="B10" s="1" t="s">
        <v>63</v>
      </c>
      <c r="C10" s="3">
        <f>IFERROR(VLOOKUP($B10,Data!$B$1:$L$53,6,FALSE)/VLOOKUP($B10,Data!$B$2:$L$53,2,FALSE),"Missing Data")</f>
        <v>523.23026716514698</v>
      </c>
      <c r="D10" s="4"/>
      <c r="E10" s="4">
        <f>IFERROR(VLOOKUP($B10,Data!$B$1:$L$53,5,FALSE)/VLOOKUP($B10,Data!$B$2:$L$53,2,FALSE),"Missing Data")</f>
        <v>9755.9669273957588</v>
      </c>
      <c r="F10" s="4"/>
      <c r="G10" s="5">
        <f>IFERROR(VLOOKUP($B10,Data!$B$1:$L$53,6,FALSE)/VLOOKUP($B10,Data!$B$2:$L$53,5,FALSE),"Missing Data")</f>
        <v>5.3631820511390066E-2</v>
      </c>
      <c r="H10" s="3">
        <f>IFERROR(VLOOKUP($B10,Data!$B$1:$L$53,5,FALSE)/VLOOKUP($B10,Data!$B$2:$L$53,2,FALSE),"Missing Data")</f>
        <v>9755.9669273957588</v>
      </c>
      <c r="I10" s="4"/>
      <c r="J10" s="4">
        <f>IFERROR(VLOOKUP($B10,Data!$B$1:$L$53,3,FALSE)/VLOOKUP($B10,Data!$B$2:$L$53,2,FALSE),"Missing Data")</f>
        <v>0.80490717053427729</v>
      </c>
      <c r="K10" s="4"/>
      <c r="L10" s="4">
        <f>IFERROR(VLOOKUP($B10,Data!$B$1:$L$53,4,FALSE)/VLOOKUP($B10,Data!$B$2:$L$53,3,FALSE),"Missing Data")</f>
        <v>0.99352873106162087</v>
      </c>
      <c r="M10" s="4"/>
      <c r="N10" s="5">
        <f>IFERROR(VLOOKUP($B10,Data!$B$1:$L$53,5,FALSE)/VLOOKUP($B10,Data!$B$2:$L$53,4,FALSE),"Missing Data")</f>
        <v>12199.557896180793</v>
      </c>
      <c r="O10" s="3">
        <f>IFERROR(VLOOKUP($B10,Data!$B$1:$L$53,6,FALSE)/VLOOKUP($B10,Data!$B$2:$L$53,5,FALSE),"Missing Data")</f>
        <v>5.3631820511390066E-2</v>
      </c>
      <c r="P10" s="4"/>
      <c r="Q10" s="4">
        <f>IFERROR(VLOOKUP($B10,Data!$B$1:$L$53,10,FALSE)/VLOOKUP($B10,Data!$B$2:$L$53,5,FALSE),"Missing Data")</f>
        <v>2.557847897413021E-7</v>
      </c>
      <c r="R10" s="4"/>
      <c r="S10" s="5">
        <f>IFERROR(VLOOKUP($B10,Data!$B$1:$L$53,6,FALSE)/VLOOKUP($B10,Data!$B$2:$L$53,10,FALSE), Missing Data)</f>
        <v>209675.56579745299</v>
      </c>
      <c r="T10" s="3">
        <f>IFERROR(VLOOKUP($B10,Data!$B$1:$L$53,9,FALSE)/VLOOKUP($B10,Data!$B$2:$L$53,6,FALSE), "Missing Data")</f>
        <v>0.22380505331682715</v>
      </c>
      <c r="U10" s="4">
        <f>IFERROR(VLOOKUP($B10,Data!$B$1:$L$53,9,FALSE)/VLOOKUP($B10,Data!$B$2:$L$53,10,FALSE), "Missing Data")</f>
        <v>46926.451182534867</v>
      </c>
      <c r="V10" s="4">
        <f t="shared" si="0"/>
        <v>162749.11461491813</v>
      </c>
      <c r="W10" s="5">
        <f>IFERROR(VLOOKUP($B10,Data!$B$1:$L$53,9,FALSE)/VLOOKUP($B10,Data!$B$2:$L$53,5,FALSE), "Missing Data")</f>
        <v>1.2003072449030157E-2</v>
      </c>
    </row>
    <row r="11" spans="1:23" x14ac:dyDescent="0.25">
      <c r="A11" s="1" t="s">
        <v>82</v>
      </c>
      <c r="B11" s="1" t="s">
        <v>83</v>
      </c>
      <c r="C11" s="3">
        <f>IFERROR(VLOOKUP($B11,Data!$B$1:$L$53,6,FALSE)/VLOOKUP($B11,Data!$B$2:$L$53,2,FALSE),"Missing Data")</f>
        <v>403.3774907074523</v>
      </c>
      <c r="D11" s="4"/>
      <c r="E11" s="4">
        <f>IFERROR(VLOOKUP($B11,Data!$B$1:$L$53,5,FALSE)/VLOOKUP($B11,Data!$B$2:$L$53,2,FALSE),"Missing Data")</f>
        <v>7432.9650115395161</v>
      </c>
      <c r="F11" s="4"/>
      <c r="G11" s="5">
        <f>IFERROR(VLOOKUP($B11,Data!$B$1:$L$53,6,FALSE)/VLOOKUP($B11,Data!$B$2:$L$53,5,FALSE),"Missing Data")</f>
        <v>5.426871915597848E-2</v>
      </c>
      <c r="H11" s="3">
        <f>IFERROR(VLOOKUP($B11,Data!$B$1:$L$53,5,FALSE)/VLOOKUP($B11,Data!$B$2:$L$53,2,FALSE),"Missing Data")</f>
        <v>7432.9650115395161</v>
      </c>
      <c r="I11" s="4"/>
      <c r="J11" s="4">
        <f>IFERROR(VLOOKUP($B11,Data!$B$1:$L$53,3,FALSE)/VLOOKUP($B11,Data!$B$2:$L$53,2,FALSE),"Missing Data")</f>
        <v>0.79388253305709588</v>
      </c>
      <c r="K11" s="4"/>
      <c r="L11" s="4">
        <f>IFERROR(VLOOKUP($B11,Data!$B$1:$L$53,4,FALSE)/VLOOKUP($B11,Data!$B$2:$L$53,3,FALSE),"Missing Data")</f>
        <v>0.89251491332640931</v>
      </c>
      <c r="M11" s="4"/>
      <c r="N11" s="5">
        <f>IFERROR(VLOOKUP($B11,Data!$B$1:$L$53,5,FALSE)/VLOOKUP($B11,Data!$B$2:$L$53,4,FALSE),"Missing Data")</f>
        <v>10490.359225041822</v>
      </c>
      <c r="O11" s="3">
        <f>IFERROR(VLOOKUP($B11,Data!$B$1:$L$53,6,FALSE)/VLOOKUP($B11,Data!$B$2:$L$53,5,FALSE),"Missing Data")</f>
        <v>5.426871915597848E-2</v>
      </c>
      <c r="P11" s="4"/>
      <c r="Q11" s="4">
        <f>IFERROR(VLOOKUP($B11,Data!$B$1:$L$53,10,FALSE)/VLOOKUP($B11,Data!$B$2:$L$53,5,FALSE),"Missing Data")</f>
        <v>2.0456334102472534E-7</v>
      </c>
      <c r="R11" s="4"/>
      <c r="S11" s="5">
        <f>IFERROR(VLOOKUP($B11,Data!$B$1:$L$53,6,FALSE)/VLOOKUP($B11,Data!$B$2:$L$53,10,FALSE), Missing Data)</f>
        <v>265290.53976205387</v>
      </c>
      <c r="T11" s="3">
        <f>IFERROR(VLOOKUP($B11,Data!$B$1:$L$53,9,FALSE)/VLOOKUP($B11,Data!$B$2:$L$53,6,FALSE), "Missing Data")</f>
        <v>0.20939076891423766</v>
      </c>
      <c r="U11" s="4">
        <f>IFERROR(VLOOKUP($B11,Data!$B$1:$L$53,9,FALSE)/VLOOKUP($B11,Data!$B$2:$L$53,10,FALSE), "Missing Data")</f>
        <v>55549.390106449595</v>
      </c>
      <c r="V11" s="4">
        <f t="shared" si="0"/>
        <v>209741.14965560427</v>
      </c>
      <c r="W11" s="5">
        <f>IFERROR(VLOOKUP($B11,Data!$B$1:$L$53,9,FALSE)/VLOOKUP($B11,Data!$B$2:$L$53,5,FALSE), "Missing Data")</f>
        <v>1.1363368832061151E-2</v>
      </c>
    </row>
    <row r="12" spans="1:23" x14ac:dyDescent="0.25">
      <c r="A12" s="1" t="s">
        <v>44</v>
      </c>
      <c r="B12" s="1" t="s">
        <v>45</v>
      </c>
      <c r="C12" s="3">
        <f>IFERROR(VLOOKUP($B12,Data!$B$1:$L$53,6,FALSE)/VLOOKUP($B12,Data!$B$2:$L$53,2,FALSE),"Missing Data")</f>
        <v>385.86982069946174</v>
      </c>
      <c r="D12" s="4"/>
      <c r="E12" s="4">
        <f>IFERROR(VLOOKUP($B12,Data!$B$1:$L$53,5,FALSE)/VLOOKUP($B12,Data!$B$2:$L$53,2,FALSE),"Missing Data")</f>
        <v>9596.7468191123407</v>
      </c>
      <c r="F12" s="4"/>
      <c r="G12" s="5">
        <f>IFERROR(VLOOKUP($B12,Data!$B$1:$L$53,6,FALSE)/VLOOKUP($B12,Data!$B$2:$L$53,5,FALSE),"Missing Data")</f>
        <v>4.0208398530529647E-2</v>
      </c>
      <c r="H12" s="3">
        <f>IFERROR(VLOOKUP($B12,Data!$B$1:$L$53,5,FALSE)/VLOOKUP($B12,Data!$B$2:$L$53,2,FALSE),"Missing Data")</f>
        <v>9596.7468191123407</v>
      </c>
      <c r="I12" s="4"/>
      <c r="J12" s="4">
        <f>IFERROR(VLOOKUP($B12,Data!$B$1:$L$53,3,FALSE)/VLOOKUP($B12,Data!$B$2:$L$53,2,FALSE),"Missing Data")</f>
        <v>0.77159980478746504</v>
      </c>
      <c r="K12" s="4"/>
      <c r="L12" s="4">
        <f>IFERROR(VLOOKUP($B12,Data!$B$1:$L$53,4,FALSE)/VLOOKUP($B12,Data!$B$2:$L$53,3,FALSE),"Missing Data")</f>
        <v>0.89590251682371447</v>
      </c>
      <c r="M12" s="4"/>
      <c r="N12" s="5">
        <f>IFERROR(VLOOKUP($B12,Data!$B$1:$L$53,5,FALSE)/VLOOKUP($B12,Data!$B$2:$L$53,4,FALSE),"Missing Data")</f>
        <v>13882.611545811404</v>
      </c>
      <c r="O12" s="3">
        <f>IFERROR(VLOOKUP($B12,Data!$B$1:$L$53,6,FALSE)/VLOOKUP($B12,Data!$B$2:$L$53,5,FALSE),"Missing Data")</f>
        <v>4.0208398530529647E-2</v>
      </c>
      <c r="P12" s="4"/>
      <c r="Q12" s="4">
        <f>IFERROR(VLOOKUP($B12,Data!$B$1:$L$53,10,FALSE)/VLOOKUP($B12,Data!$B$2:$L$53,5,FALSE),"Missing Data")</f>
        <v>1.6989641534754098E-7</v>
      </c>
      <c r="R12" s="4"/>
      <c r="S12" s="5">
        <f>IFERROR(VLOOKUP($B12,Data!$B$1:$L$53,6,FALSE)/VLOOKUP($B12,Data!$B$2:$L$53,10,FALSE), Missing Data)</f>
        <v>236664.195935383</v>
      </c>
      <c r="T12" s="3">
        <f>IFERROR(VLOOKUP($B12,Data!$B$1:$L$53,9,FALSE)/VLOOKUP($B12,Data!$B$2:$L$53,6,FALSE), "Missing Data")</f>
        <v>0.21125825579448687</v>
      </c>
      <c r="U12" s="4">
        <f>IFERROR(VLOOKUP($B12,Data!$B$1:$L$53,9,FALSE)/VLOOKUP($B12,Data!$B$2:$L$53,10,FALSE), "Missing Data")</f>
        <v>49997.265242313704</v>
      </c>
      <c r="V12" s="4">
        <f t="shared" si="0"/>
        <v>186666.9306930693</v>
      </c>
      <c r="W12" s="5">
        <f>IFERROR(VLOOKUP($B12,Data!$B$1:$L$53,9,FALSE)/VLOOKUP($B12,Data!$B$2:$L$53,5,FALSE), "Missing Data")</f>
        <v>8.4943561418493029E-3</v>
      </c>
    </row>
    <row r="13" spans="1:23" x14ac:dyDescent="0.25">
      <c r="A13" s="1" t="s">
        <v>46</v>
      </c>
      <c r="B13" s="1" t="s">
        <v>47</v>
      </c>
      <c r="C13" s="3">
        <f>IFERROR(VLOOKUP($B13,Data!$B$1:$L$53,6,FALSE)/VLOOKUP($B13,Data!$B$2:$L$53,2,FALSE),"Missing Data")</f>
        <v>353.15244346269839</v>
      </c>
      <c r="D13" s="4"/>
      <c r="E13" s="4">
        <f>IFERROR(VLOOKUP($B13,Data!$B$1:$L$53,5,FALSE)/VLOOKUP($B13,Data!$B$2:$L$53,2,FALSE),"Missing Data")</f>
        <v>8417.9332008581114</v>
      </c>
      <c r="F13" s="4"/>
      <c r="G13" s="5">
        <f>IFERROR(VLOOKUP($B13,Data!$B$1:$L$53,6,FALSE)/VLOOKUP($B13,Data!$B$2:$L$53,5,FALSE),"Missing Data")</f>
        <v>4.1952393186809628E-2</v>
      </c>
      <c r="H13" s="3">
        <f>IFERROR(VLOOKUP($B13,Data!$B$1:$L$53,5,FALSE)/VLOOKUP($B13,Data!$B$2:$L$53,2,FALSE),"Missing Data")</f>
        <v>8417.9332008581114</v>
      </c>
      <c r="I13" s="4"/>
      <c r="J13" s="4">
        <f>IFERROR(VLOOKUP($B13,Data!$B$1:$L$53,3,FALSE)/VLOOKUP($B13,Data!$B$2:$L$53,2,FALSE),"Missing Data")</f>
        <v>0.7892385042487905</v>
      </c>
      <c r="K13" s="4"/>
      <c r="L13" s="4">
        <f>IFERROR(VLOOKUP($B13,Data!$B$1:$L$53,4,FALSE)/VLOOKUP($B13,Data!$B$2:$L$53,3,FALSE),"Missing Data")</f>
        <v>0.89288617200240472</v>
      </c>
      <c r="M13" s="4"/>
      <c r="N13" s="5">
        <f>IFERROR(VLOOKUP($B13,Data!$B$1:$L$53,5,FALSE)/VLOOKUP($B13,Data!$B$2:$L$53,4,FALSE),"Missing Data")</f>
        <v>11945.411446867422</v>
      </c>
      <c r="O13" s="3">
        <f>IFERROR(VLOOKUP($B13,Data!$B$1:$L$53,6,FALSE)/VLOOKUP($B13,Data!$B$2:$L$53,5,FALSE),"Missing Data")</f>
        <v>4.1952393186809628E-2</v>
      </c>
      <c r="P13" s="4"/>
      <c r="Q13" s="4">
        <f>IFERROR(VLOOKUP($B13,Data!$B$1:$L$53,10,FALSE)/VLOOKUP($B13,Data!$B$2:$L$53,5,FALSE),"Missing Data")</f>
        <v>1.5892107640051313E-7</v>
      </c>
      <c r="R13" s="4"/>
      <c r="S13" s="5">
        <f>IFERROR(VLOOKUP($B13,Data!$B$1:$L$53,6,FALSE)/VLOOKUP($B13,Data!$B$2:$L$53,10,FALSE), Missing Data)</f>
        <v>263982.56377952755</v>
      </c>
      <c r="T13" s="3">
        <f>IFERROR(VLOOKUP($B13,Data!$B$1:$L$53,9,FALSE)/VLOOKUP($B13,Data!$B$2:$L$53,6,FALSE), "Missing Data")</f>
        <v>0.22015069925332764</v>
      </c>
      <c r="U13" s="4">
        <f>IFERROR(VLOOKUP($B13,Data!$B$1:$L$53,9,FALSE)/VLOOKUP($B13,Data!$B$2:$L$53,10,FALSE), "Missing Data")</f>
        <v>58115.946006749153</v>
      </c>
      <c r="V13" s="4">
        <f t="shared" si="0"/>
        <v>205866.61777277841</v>
      </c>
      <c r="W13" s="5">
        <f>IFERROR(VLOOKUP($B13,Data!$B$1:$L$53,9,FALSE)/VLOOKUP($B13,Data!$B$2:$L$53,5,FALSE), "Missing Data")</f>
        <v>9.2358486954266794E-3</v>
      </c>
    </row>
    <row r="14" spans="1:23" x14ac:dyDescent="0.25">
      <c r="A14" s="1" t="s">
        <v>58</v>
      </c>
      <c r="B14" s="1" t="s">
        <v>59</v>
      </c>
      <c r="C14" s="3">
        <f>IFERROR(VLOOKUP($B14,Data!$B$1:$L$53,6,FALSE)/VLOOKUP($B14,Data!$B$2:$L$53,2,FALSE),"Missing Data")</f>
        <v>677.90065270703644</v>
      </c>
      <c r="D14" s="4"/>
      <c r="E14" s="4">
        <f>IFERROR(VLOOKUP($B14,Data!$B$1:$L$53,5,FALSE)/VLOOKUP($B14,Data!$B$2:$L$53,2,FALSE),"Missing Data")</f>
        <v>10389.711293711698</v>
      </c>
      <c r="F14" s="4"/>
      <c r="G14" s="5">
        <f>IFERROR(VLOOKUP($B14,Data!$B$1:$L$53,6,FALSE)/VLOOKUP($B14,Data!$B$2:$L$53,5,FALSE),"Missing Data")</f>
        <v>6.5247304139945755E-2</v>
      </c>
      <c r="H14" s="3">
        <f>IFERROR(VLOOKUP($B14,Data!$B$1:$L$53,5,FALSE)/VLOOKUP($B14,Data!$B$2:$L$53,2,FALSE),"Missing Data")</f>
        <v>10389.711293711698</v>
      </c>
      <c r="I14" s="4"/>
      <c r="J14" s="4">
        <f>IFERROR(VLOOKUP($B14,Data!$B$1:$L$53,3,FALSE)/VLOOKUP($B14,Data!$B$2:$L$53,2,FALSE),"Missing Data")</f>
        <v>0.76392163203708197</v>
      </c>
      <c r="K14" s="4"/>
      <c r="L14" s="4">
        <f>IFERROR(VLOOKUP($B14,Data!$B$1:$L$53,4,FALSE)/VLOOKUP($B14,Data!$B$2:$L$53,3,FALSE),"Missing Data")</f>
        <v>0.95205532609631272</v>
      </c>
      <c r="M14" s="4"/>
      <c r="N14" s="5">
        <f>IFERROR(VLOOKUP($B14,Data!$B$1:$L$53,5,FALSE)/VLOOKUP($B14,Data!$B$2:$L$53,4,FALSE),"Missing Data")</f>
        <v>14285.402603838183</v>
      </c>
      <c r="O14" s="3">
        <f>IFERROR(VLOOKUP($B14,Data!$B$1:$L$53,6,FALSE)/VLOOKUP($B14,Data!$B$2:$L$53,5,FALSE),"Missing Data")</f>
        <v>6.5247304139945755E-2</v>
      </c>
      <c r="P14" s="4"/>
      <c r="Q14" s="4">
        <f>IFERROR(VLOOKUP($B14,Data!$B$1:$L$53,10,FALSE)/VLOOKUP($B14,Data!$B$2:$L$53,5,FALSE),"Missing Data")</f>
        <v>2.6965404966764689E-7</v>
      </c>
      <c r="R14" s="4"/>
      <c r="S14" s="5">
        <f>IFERROR(VLOOKUP($B14,Data!$B$1:$L$53,6,FALSE)/VLOOKUP($B14,Data!$B$2:$L$53,10,FALSE), Missing Data)</f>
        <v>241966.71335128896</v>
      </c>
      <c r="T14" s="3">
        <f>IFERROR(VLOOKUP($B14,Data!$B$1:$L$53,9,FALSE)/VLOOKUP($B14,Data!$B$2:$L$53,6,FALSE), "Missing Data")</f>
        <v>0.17557843551018168</v>
      </c>
      <c r="U14" s="4">
        <f>IFERROR(VLOOKUP($B14,Data!$B$1:$L$53,9,FALSE)/VLOOKUP($B14,Data!$B$2:$L$53,10,FALSE), "Missing Data")</f>
        <v>42484.13697575991</v>
      </c>
      <c r="V14" s="4">
        <f t="shared" si="0"/>
        <v>199482.57637552905</v>
      </c>
      <c r="W14" s="5">
        <f>IFERROR(VLOOKUP($B14,Data!$B$1:$L$53,9,FALSE)/VLOOKUP($B14,Data!$B$2:$L$53,5,FALSE), "Missing Data")</f>
        <v>1.1456019582148676E-2</v>
      </c>
    </row>
    <row r="15" spans="1:23" x14ac:dyDescent="0.25">
      <c r="A15" s="1" t="s">
        <v>18</v>
      </c>
      <c r="B15" s="1" t="s">
        <v>19</v>
      </c>
      <c r="C15" s="3">
        <f>IFERROR(VLOOKUP($B15,Data!$B$1:$L$53,6,FALSE)/VLOOKUP($B15,Data!$B$2:$L$53,2,FALSE),"Missing Data")</f>
        <v>578.99488033952241</v>
      </c>
      <c r="D15" s="4"/>
      <c r="E15" s="4">
        <f>IFERROR(VLOOKUP($B15,Data!$B$1:$L$53,5,FALSE)/VLOOKUP($B15,Data!$B$2:$L$53,2,FALSE),"Missing Data")</f>
        <v>10016.583632570855</v>
      </c>
      <c r="F15" s="4"/>
      <c r="G15" s="5">
        <f>IFERROR(VLOOKUP($B15,Data!$B$1:$L$53,6,FALSE)/VLOOKUP($B15,Data!$B$2:$L$53,5,FALSE),"Missing Data")</f>
        <v>5.7803628620122414E-2</v>
      </c>
      <c r="H15" s="3">
        <f>IFERROR(VLOOKUP($B15,Data!$B$1:$L$53,5,FALSE)/VLOOKUP($B15,Data!$B$2:$L$53,2,FALSE),"Missing Data")</f>
        <v>10016.583632570855</v>
      </c>
      <c r="I15" s="4"/>
      <c r="J15" s="4">
        <f>IFERROR(VLOOKUP($B15,Data!$B$1:$L$53,3,FALSE)/VLOOKUP($B15,Data!$B$2:$L$53,2,FALSE),"Missing Data")</f>
        <v>0.78948763048591519</v>
      </c>
      <c r="K15" s="4"/>
      <c r="L15" s="4">
        <f>IFERROR(VLOOKUP($B15,Data!$B$1:$L$53,4,FALSE)/VLOOKUP($B15,Data!$B$2:$L$53,3,FALSE),"Missing Data")</f>
        <v>0.98569755332167586</v>
      </c>
      <c r="M15" s="4"/>
      <c r="N15" s="5">
        <f>IFERROR(VLOOKUP($B15,Data!$B$1:$L$53,5,FALSE)/VLOOKUP($B15,Data!$B$2:$L$53,4,FALSE),"Missing Data")</f>
        <v>12871.543031779016</v>
      </c>
      <c r="O15" s="3">
        <f>IFERROR(VLOOKUP($B15,Data!$B$1:$L$53,6,FALSE)/VLOOKUP($B15,Data!$B$2:$L$53,5,FALSE),"Missing Data")</f>
        <v>5.7803628620122414E-2</v>
      </c>
      <c r="P15" s="4"/>
      <c r="Q15" s="4">
        <f>IFERROR(VLOOKUP($B15,Data!$B$1:$L$53,10,FALSE)/VLOOKUP($B15,Data!$B$2:$L$53,5,FALSE),"Missing Data")</f>
        <v>2.1457176167880869E-7</v>
      </c>
      <c r="R15" s="4"/>
      <c r="S15" s="5">
        <f>IFERROR(VLOOKUP($B15,Data!$B$1:$L$53,6,FALSE)/VLOOKUP($B15,Data!$B$2:$L$53,10,FALSE), Missing Data)</f>
        <v>269390.66057838663</v>
      </c>
      <c r="T15" s="3">
        <f>IFERROR(VLOOKUP($B15,Data!$B$1:$L$53,9,FALSE)/VLOOKUP($B15,Data!$B$2:$L$53,6,FALSE), "Missing Data")</f>
        <v>0.1517885021805567</v>
      </c>
      <c r="U15" s="4">
        <f>IFERROR(VLOOKUP($B15,Data!$B$1:$L$53,9,FALSE)/VLOOKUP($B15,Data!$B$2:$L$53,10,FALSE), "Missing Data")</f>
        <v>40890.40487062405</v>
      </c>
      <c r="V15" s="4">
        <f t="shared" si="0"/>
        <v>228500.25570776258</v>
      </c>
      <c r="W15" s="5">
        <f>IFERROR(VLOOKUP($B15,Data!$B$1:$L$53,9,FALSE)/VLOOKUP($B15,Data!$B$2:$L$53,5,FALSE), "Missing Data")</f>
        <v>8.7739262088495414E-3</v>
      </c>
    </row>
    <row r="16" spans="1:23" x14ac:dyDescent="0.25">
      <c r="A16" s="1" t="s">
        <v>74</v>
      </c>
      <c r="B16" s="1" t="s">
        <v>75</v>
      </c>
      <c r="C16" s="3">
        <f>IFERROR(VLOOKUP($B16,Data!$B$1:$L$53,6,FALSE)/VLOOKUP($B16,Data!$B$2:$L$53,2,FALSE),"Missing Data")</f>
        <v>441.54862563772224</v>
      </c>
      <c r="D16" s="4"/>
      <c r="E16" s="4">
        <f>IFERROR(VLOOKUP($B16,Data!$B$1:$L$53,5,FALSE)/VLOOKUP($B16,Data!$B$2:$L$53,2,FALSE),"Missing Data")</f>
        <v>9756.3239575129683</v>
      </c>
      <c r="F16" s="4"/>
      <c r="G16" s="5">
        <f>IFERROR(VLOOKUP($B16,Data!$B$1:$L$53,6,FALSE)/VLOOKUP($B16,Data!$B$2:$L$53,5,FALSE),"Missing Data")</f>
        <v>4.5257683894116975E-2</v>
      </c>
      <c r="H16" s="3">
        <f>IFERROR(VLOOKUP($B16,Data!$B$1:$L$53,5,FALSE)/VLOOKUP($B16,Data!$B$2:$L$53,2,FALSE),"Missing Data")</f>
        <v>9756.3239575129683</v>
      </c>
      <c r="I16" s="4"/>
      <c r="J16" s="4">
        <f>IFERROR(VLOOKUP($B16,Data!$B$1:$L$53,3,FALSE)/VLOOKUP($B16,Data!$B$2:$L$53,2,FALSE),"Missing Data")</f>
        <v>0.76867715493882083</v>
      </c>
      <c r="K16" s="4"/>
      <c r="L16" s="4">
        <f>IFERROR(VLOOKUP($B16,Data!$B$1:$L$53,4,FALSE)/VLOOKUP($B16,Data!$B$2:$L$53,3,FALSE),"Missing Data")</f>
        <v>0.87940038855697134</v>
      </c>
      <c r="M16" s="4"/>
      <c r="N16" s="5">
        <f>IFERROR(VLOOKUP($B16,Data!$B$1:$L$53,5,FALSE)/VLOOKUP($B16,Data!$B$2:$L$53,4,FALSE),"Missing Data")</f>
        <v>14432.965894005552</v>
      </c>
      <c r="O16" s="3">
        <f>IFERROR(VLOOKUP($B16,Data!$B$1:$L$53,6,FALSE)/VLOOKUP($B16,Data!$B$2:$L$53,5,FALSE),"Missing Data")</f>
        <v>4.5257683894116975E-2</v>
      </c>
      <c r="P16" s="4"/>
      <c r="Q16" s="4">
        <f>IFERROR(VLOOKUP($B16,Data!$B$1:$L$53,10,FALSE)/VLOOKUP($B16,Data!$B$2:$L$53,5,FALSE),"Missing Data")</f>
        <v>1.7416475444466782E-7</v>
      </c>
      <c r="R16" s="4"/>
      <c r="S16" s="5">
        <f>IFERROR(VLOOKUP($B16,Data!$B$1:$L$53,6,FALSE)/VLOOKUP($B16,Data!$B$2:$L$53,10,FALSE), Missing Data)</f>
        <v>259855.58351586777</v>
      </c>
      <c r="T16" s="3">
        <f>IFERROR(VLOOKUP($B16,Data!$B$1:$L$53,9,FALSE)/VLOOKUP($B16,Data!$B$2:$L$53,6,FALSE), "Missing Data")</f>
        <v>0.20359465895814954</v>
      </c>
      <c r="U16" s="4">
        <f>IFERROR(VLOOKUP($B16,Data!$B$1:$L$53,9,FALSE)/VLOOKUP($B16,Data!$B$2:$L$53,10,FALSE), "Missing Data")</f>
        <v>52905.208904284038</v>
      </c>
      <c r="V16" s="4">
        <f t="shared" si="0"/>
        <v>206950.37461158371</v>
      </c>
      <c r="W16" s="5">
        <f>IFERROR(VLOOKUP($B16,Data!$B$1:$L$53,9,FALSE)/VLOOKUP($B16,Data!$B$2:$L$53,5,FALSE), "Missing Data")</f>
        <v>9.2142227176584823E-3</v>
      </c>
    </row>
    <row r="17" spans="1:23" x14ac:dyDescent="0.25">
      <c r="A17" s="1" t="s">
        <v>30</v>
      </c>
      <c r="B17" s="1" t="s">
        <v>31</v>
      </c>
      <c r="C17" s="3">
        <f>IFERROR(VLOOKUP($B17,Data!$B$1:$L$53,6,FALSE)/VLOOKUP($B17,Data!$B$2:$L$53,2,FALSE),"Missing Data")</f>
        <v>520.46378916323283</v>
      </c>
      <c r="D17" s="4"/>
      <c r="E17" s="4">
        <f>IFERROR(VLOOKUP($B17,Data!$B$1:$L$53,5,FALSE)/VLOOKUP($B17,Data!$B$2:$L$53,2,FALSE),"Missing Data")</f>
        <v>8126.8920296153492</v>
      </c>
      <c r="F17" s="4"/>
      <c r="G17" s="5">
        <f>IFERROR(VLOOKUP($B17,Data!$B$1:$L$53,6,FALSE)/VLOOKUP($B17,Data!$B$2:$L$53,5,FALSE),"Missing Data")</f>
        <v>6.4042168551840195E-2</v>
      </c>
      <c r="H17" s="3">
        <f>IFERROR(VLOOKUP($B17,Data!$B$1:$L$53,5,FALSE)/VLOOKUP($B17,Data!$B$2:$L$53,2,FALSE),"Missing Data")</f>
        <v>8126.8920296153492</v>
      </c>
      <c r="I17" s="4"/>
      <c r="J17" s="4">
        <f>IFERROR(VLOOKUP($B17,Data!$B$1:$L$53,3,FALSE)/VLOOKUP($B17,Data!$B$2:$L$53,2,FALSE),"Missing Data")</f>
        <v>0.76243733385389334</v>
      </c>
      <c r="K17" s="4"/>
      <c r="L17" s="4">
        <f>IFERROR(VLOOKUP($B17,Data!$B$1:$L$53,4,FALSE)/VLOOKUP($B17,Data!$B$2:$L$53,3,FALSE),"Missing Data")</f>
        <v>0.82288886465352318</v>
      </c>
      <c r="M17" s="4"/>
      <c r="N17" s="5">
        <f>IFERROR(VLOOKUP($B17,Data!$B$1:$L$53,5,FALSE)/VLOOKUP($B17,Data!$B$2:$L$53,4,FALSE),"Missing Data")</f>
        <v>12953.262016273202</v>
      </c>
      <c r="O17" s="3">
        <f>IFERROR(VLOOKUP($B17,Data!$B$1:$L$53,6,FALSE)/VLOOKUP($B17,Data!$B$2:$L$53,5,FALSE),"Missing Data")</f>
        <v>6.4042168551840195E-2</v>
      </c>
      <c r="P17" s="4"/>
      <c r="Q17" s="4">
        <f>IFERROR(VLOOKUP($B17,Data!$B$1:$L$53,10,FALSE)/VLOOKUP($B17,Data!$B$2:$L$53,5,FALSE),"Missing Data")</f>
        <v>1.6012865829886233E-7</v>
      </c>
      <c r="R17" s="4"/>
      <c r="S17" s="5">
        <f>IFERROR(VLOOKUP($B17,Data!$B$1:$L$53,6,FALSE)/VLOOKUP($B17,Data!$B$2:$L$53,10,FALSE), Missing Data)</f>
        <v>399941.95437716471</v>
      </c>
      <c r="T17" s="3">
        <f>IFERROR(VLOOKUP($B17,Data!$B$1:$L$53,9,FALSE)/VLOOKUP($B17,Data!$B$2:$L$53,6,FALSE), "Missing Data")</f>
        <v>0.14851221226303452</v>
      </c>
      <c r="U17" s="4">
        <f>IFERROR(VLOOKUP($B17,Data!$B$1:$L$53,9,FALSE)/VLOOKUP($B17,Data!$B$2:$L$53,10,FALSE), "Missing Data")</f>
        <v>59396.264421354354</v>
      </c>
      <c r="V17" s="4">
        <f t="shared" si="0"/>
        <v>340545.68995581038</v>
      </c>
      <c r="W17" s="5">
        <f>IFERROR(VLOOKUP($B17,Data!$B$1:$L$53,9,FALSE)/VLOOKUP($B17,Data!$B$2:$L$53,5,FALSE), "Missing Data")</f>
        <v>9.5110441297559262E-3</v>
      </c>
    </row>
    <row r="18" spans="1:23" x14ac:dyDescent="0.25">
      <c r="A18" s="1" t="s">
        <v>34</v>
      </c>
      <c r="B18" s="1" t="s">
        <v>35</v>
      </c>
      <c r="C18" s="3">
        <f>IFERROR(VLOOKUP($B18,Data!$B$1:$L$53,6,FALSE)/VLOOKUP($B18,Data!$B$2:$L$53,2,FALSE),"Missing Data")</f>
        <v>773.920892710629</v>
      </c>
      <c r="D18" s="4"/>
      <c r="E18" s="4">
        <f>IFERROR(VLOOKUP($B18,Data!$B$1:$L$53,5,FALSE)/VLOOKUP($B18,Data!$B$2:$L$53,2,FALSE),"Missing Data")</f>
        <v>10275.069835801105</v>
      </c>
      <c r="F18" s="4"/>
      <c r="G18" s="5">
        <f>IFERROR(VLOOKUP($B18,Data!$B$1:$L$53,6,FALSE)/VLOOKUP($B18,Data!$B$2:$L$53,5,FALSE),"Missing Data")</f>
        <v>7.5320256219970461E-2</v>
      </c>
      <c r="H18" s="3">
        <f>IFERROR(VLOOKUP($B18,Data!$B$1:$L$53,5,FALSE)/VLOOKUP($B18,Data!$B$2:$L$53,2,FALSE),"Missing Data")</f>
        <v>10275.069835801105</v>
      </c>
      <c r="I18" s="4"/>
      <c r="J18" s="4">
        <f>IFERROR(VLOOKUP($B18,Data!$B$1:$L$53,3,FALSE)/VLOOKUP($B18,Data!$B$2:$L$53,2,FALSE),"Missing Data")</f>
        <v>0.777913060614841</v>
      </c>
      <c r="K18" s="4"/>
      <c r="L18" s="4">
        <f>IFERROR(VLOOKUP($B18,Data!$B$1:$L$53,4,FALSE)/VLOOKUP($B18,Data!$B$2:$L$53,3,FALSE),"Missing Data")</f>
        <v>0.89526874357524078</v>
      </c>
      <c r="M18" s="4"/>
      <c r="N18" s="5">
        <f>IFERROR(VLOOKUP($B18,Data!$B$1:$L$53,5,FALSE)/VLOOKUP($B18,Data!$B$2:$L$53,4,FALSE),"Missing Data")</f>
        <v>14753.677872458888</v>
      </c>
      <c r="O18" s="3">
        <f>IFERROR(VLOOKUP($B18,Data!$B$1:$L$53,6,FALSE)/VLOOKUP($B18,Data!$B$2:$L$53,5,FALSE),"Missing Data")</f>
        <v>7.5320256219970461E-2</v>
      </c>
      <c r="P18" s="4"/>
      <c r="Q18" s="4">
        <f>IFERROR(VLOOKUP($B18,Data!$B$1:$L$53,10,FALSE)/VLOOKUP($B18,Data!$B$2:$L$53,5,FALSE),"Missing Data")</f>
        <v>2.4388977564058219E-7</v>
      </c>
      <c r="R18" s="4"/>
      <c r="S18" s="5">
        <f>IFERROR(VLOOKUP($B18,Data!$B$1:$L$53,6,FALSE)/VLOOKUP($B18,Data!$B$2:$L$53,10,FALSE), Missing Data)</f>
        <v>308829.08486893331</v>
      </c>
      <c r="T18" s="3">
        <f>IFERROR(VLOOKUP($B18,Data!$B$1:$L$53,9,FALSE)/VLOOKUP($B18,Data!$B$2:$L$53,6,FALSE), "Missing Data")</f>
        <v>0.16551216907581326</v>
      </c>
      <c r="U18" s="4">
        <f>IFERROR(VLOOKUP($B18,Data!$B$1:$L$53,9,FALSE)/VLOOKUP($B18,Data!$B$2:$L$53,10,FALSE), "Missing Data")</f>
        <v>51114.971710355567</v>
      </c>
      <c r="V18" s="4">
        <f t="shared" si="0"/>
        <v>257714.11315857773</v>
      </c>
      <c r="W18" s="5">
        <f>IFERROR(VLOOKUP($B18,Data!$B$1:$L$53,9,FALSE)/VLOOKUP($B18,Data!$B$2:$L$53,5,FALSE), "Missing Data")</f>
        <v>1.2466418982313326E-2</v>
      </c>
    </row>
    <row r="19" spans="1:23" x14ac:dyDescent="0.25">
      <c r="A19" s="1" t="s">
        <v>40</v>
      </c>
      <c r="B19" s="1" t="s">
        <v>41</v>
      </c>
      <c r="C19" s="3">
        <f>IFERROR(VLOOKUP($B19,Data!$B$1:$L$53,6,FALSE)/VLOOKUP($B19,Data!$B$2:$L$53,2,FALSE),"Missing Data")</f>
        <v>592.31068021921999</v>
      </c>
      <c r="D19" s="4"/>
      <c r="E19" s="4">
        <f>IFERROR(VLOOKUP($B19,Data!$B$1:$L$53,5,FALSE)/VLOOKUP($B19,Data!$B$2:$L$53,2,FALSE),"Missing Data")</f>
        <v>10188.543023901519</v>
      </c>
      <c r="F19" s="4"/>
      <c r="G19" s="5">
        <f>IFERROR(VLOOKUP($B19,Data!$B$1:$L$53,6,FALSE)/VLOOKUP($B19,Data!$B$2:$L$53,5,FALSE),"Missing Data")</f>
        <v>5.8134973649294687E-2</v>
      </c>
      <c r="H19" s="3">
        <f>IFERROR(VLOOKUP($B19,Data!$B$1:$L$53,5,FALSE)/VLOOKUP($B19,Data!$B$2:$L$53,2,FALSE),"Missing Data")</f>
        <v>10188.543023901519</v>
      </c>
      <c r="I19" s="4"/>
      <c r="J19" s="4">
        <f>IFERROR(VLOOKUP($B19,Data!$B$1:$L$53,3,FALSE)/VLOOKUP($B19,Data!$B$2:$L$53,2,FALSE),"Missing Data")</f>
        <v>0.7704004272800401</v>
      </c>
      <c r="K19" s="4"/>
      <c r="L19" s="4">
        <f>IFERROR(VLOOKUP($B19,Data!$B$1:$L$53,4,FALSE)/VLOOKUP($B19,Data!$B$2:$L$53,3,FALSE),"Missing Data")</f>
        <v>0.81800435821774509</v>
      </c>
      <c r="M19" s="4"/>
      <c r="N19" s="5">
        <f>IFERROR(VLOOKUP($B19,Data!$B$1:$L$53,5,FALSE)/VLOOKUP($B19,Data!$B$2:$L$53,4,FALSE),"Missing Data")</f>
        <v>16167.391356030206</v>
      </c>
      <c r="O19" s="3">
        <f>IFERROR(VLOOKUP($B19,Data!$B$1:$L$53,6,FALSE)/VLOOKUP($B19,Data!$B$2:$L$53,5,FALSE),"Missing Data")</f>
        <v>5.8134973649294687E-2</v>
      </c>
      <c r="P19" s="4"/>
      <c r="Q19" s="4">
        <f>IFERROR(VLOOKUP($B19,Data!$B$1:$L$53,10,FALSE)/VLOOKUP($B19,Data!$B$2:$L$53,5,FALSE),"Missing Data")</f>
        <v>2.1597797574191292E-7</v>
      </c>
      <c r="R19" s="4"/>
      <c r="S19" s="5">
        <f>IFERROR(VLOOKUP($B19,Data!$B$1:$L$53,6,FALSE)/VLOOKUP($B19,Data!$B$2:$L$53,10,FALSE), Missing Data)</f>
        <v>269170.84230275499</v>
      </c>
      <c r="T19" s="3">
        <f>IFERROR(VLOOKUP($B19,Data!$B$1:$L$53,9,FALSE)/VLOOKUP($B19,Data!$B$2:$L$53,6,FALSE), "Missing Data")</f>
        <v>0.14905714425076211</v>
      </c>
      <c r="U19" s="4">
        <f>IFERROR(VLOOKUP($B19,Data!$B$1:$L$53,9,FALSE)/VLOOKUP($B19,Data!$B$2:$L$53,10,FALSE), "Missing Data")</f>
        <v>40121.837069220892</v>
      </c>
      <c r="V19" s="4">
        <f t="shared" si="0"/>
        <v>229049.00523353409</v>
      </c>
      <c r="W19" s="5">
        <f>IFERROR(VLOOKUP($B19,Data!$B$1:$L$53,9,FALSE)/VLOOKUP($B19,Data!$B$2:$L$53,5,FALSE), "Missing Data")</f>
        <v>8.6654331532571727E-3</v>
      </c>
    </row>
    <row r="20" spans="1:23" x14ac:dyDescent="0.25">
      <c r="A20" s="1" t="s">
        <v>80</v>
      </c>
      <c r="B20" s="1" t="s">
        <v>81</v>
      </c>
      <c r="C20" s="3">
        <f>IFERROR(VLOOKUP($B20,Data!$B$1:$L$53,6,FALSE)/VLOOKUP($B20,Data!$B$2:$L$53,2,FALSE),"Missing Data")</f>
        <v>608.71012838365857</v>
      </c>
      <c r="D20" s="4"/>
      <c r="E20" s="4">
        <f>IFERROR(VLOOKUP($B20,Data!$B$1:$L$53,5,FALSE)/VLOOKUP($B20,Data!$B$2:$L$53,2,FALSE),"Missing Data")</f>
        <v>7746.8431552522152</v>
      </c>
      <c r="F20" s="4"/>
      <c r="G20" s="5">
        <f>IFERROR(VLOOKUP($B20,Data!$B$1:$L$53,6,FALSE)/VLOOKUP($B20,Data!$B$2:$L$53,5,FALSE),"Missing Data")</f>
        <v>7.8575248805826725E-2</v>
      </c>
      <c r="H20" s="3">
        <f>IFERROR(VLOOKUP($B20,Data!$B$1:$L$53,5,FALSE)/VLOOKUP($B20,Data!$B$2:$L$53,2,FALSE),"Missing Data")</f>
        <v>7746.8431552522152</v>
      </c>
      <c r="I20" s="4"/>
      <c r="J20" s="4">
        <f>IFERROR(VLOOKUP($B20,Data!$B$1:$L$53,3,FALSE)/VLOOKUP($B20,Data!$B$2:$L$53,2,FALSE),"Missing Data")</f>
        <v>0.7853162781861377</v>
      </c>
      <c r="K20" s="4"/>
      <c r="L20" s="4">
        <f>IFERROR(VLOOKUP($B20,Data!$B$1:$L$53,4,FALSE)/VLOOKUP($B20,Data!$B$2:$L$53,3,FALSE),"Missing Data")</f>
        <v>0.8731750821765436</v>
      </c>
      <c r="M20" s="4"/>
      <c r="N20" s="5">
        <f>IFERROR(VLOOKUP($B20,Data!$B$1:$L$53,5,FALSE)/VLOOKUP($B20,Data!$B$2:$L$53,4,FALSE),"Missing Data")</f>
        <v>11297.408427316719</v>
      </c>
      <c r="O20" s="3">
        <f>IFERROR(VLOOKUP($B20,Data!$B$1:$L$53,6,FALSE)/VLOOKUP($B20,Data!$B$2:$L$53,5,FALSE),"Missing Data")</f>
        <v>7.8575248805826725E-2</v>
      </c>
      <c r="P20" s="4"/>
      <c r="Q20" s="4">
        <f>IFERROR(VLOOKUP($B20,Data!$B$1:$L$53,10,FALSE)/VLOOKUP($B20,Data!$B$2:$L$53,5,FALSE),"Missing Data")</f>
        <v>2.5001925029872411E-7</v>
      </c>
      <c r="R20" s="4"/>
      <c r="S20" s="5">
        <f>IFERROR(VLOOKUP($B20,Data!$B$1:$L$53,6,FALSE)/VLOOKUP($B20,Data!$B$2:$L$53,10,FALSE), Missing Data)</f>
        <v>314276.79553452251</v>
      </c>
      <c r="T20" s="3">
        <f>IFERROR(VLOOKUP($B20,Data!$B$1:$L$53,9,FALSE)/VLOOKUP($B20,Data!$B$2:$L$53,6,FALSE), "Missing Data")</f>
        <v>0.15263135190014601</v>
      </c>
      <c r="U20" s="4">
        <f>IFERROR(VLOOKUP($B20,Data!$B$1:$L$53,9,FALSE)/VLOOKUP($B20,Data!$B$2:$L$53,10,FALSE), "Missing Data")</f>
        <v>47968.492173279941</v>
      </c>
      <c r="V20" s="4">
        <f t="shared" si="0"/>
        <v>266308.30336124258</v>
      </c>
      <c r="W20" s="5">
        <f>IFERROR(VLOOKUP($B20,Data!$B$1:$L$53,9,FALSE)/VLOOKUP($B20,Data!$B$2:$L$53,5,FALSE), "Missing Data")</f>
        <v>1.1993046451123666E-2</v>
      </c>
    </row>
    <row r="21" spans="1:23" x14ac:dyDescent="0.25">
      <c r="A21" s="1" t="s">
        <v>50</v>
      </c>
      <c r="B21" s="1" t="s">
        <v>51</v>
      </c>
      <c r="C21" s="3">
        <f>IFERROR(VLOOKUP($B21,Data!$B$1:$L$53,6,FALSE)/VLOOKUP($B21,Data!$B$2:$L$53,2,FALSE),"Missing Data")</f>
        <v>673.6153449502068</v>
      </c>
      <c r="D21" s="4"/>
      <c r="E21" s="4">
        <f>IFERROR(VLOOKUP($B21,Data!$B$1:$L$53,5,FALSE)/VLOOKUP($B21,Data!$B$2:$L$53,2,FALSE),"Missing Data")</f>
        <v>10593.321201721452</v>
      </c>
      <c r="F21" s="4"/>
      <c r="G21" s="5">
        <f>IFERROR(VLOOKUP($B21,Data!$B$1:$L$53,6,FALSE)/VLOOKUP($B21,Data!$B$2:$L$53,5,FALSE),"Missing Data")</f>
        <v>6.3588683107309335E-2</v>
      </c>
      <c r="H21" s="3">
        <f>IFERROR(VLOOKUP($B21,Data!$B$1:$L$53,5,FALSE)/VLOOKUP($B21,Data!$B$2:$L$53,2,FALSE),"Missing Data")</f>
        <v>10593.321201721452</v>
      </c>
      <c r="I21" s="4"/>
      <c r="J21" s="4">
        <f>IFERROR(VLOOKUP($B21,Data!$B$1:$L$53,3,FALSE)/VLOOKUP($B21,Data!$B$2:$L$53,2,FALSE),"Missing Data")</f>
        <v>0.77617913892475454</v>
      </c>
      <c r="K21" s="4"/>
      <c r="L21" s="4">
        <f>IFERROR(VLOOKUP($B21,Data!$B$1:$L$53,4,FALSE)/VLOOKUP($B21,Data!$B$2:$L$53,3,FALSE),"Missing Data")</f>
        <v>0.78901965217195547</v>
      </c>
      <c r="M21" s="4"/>
      <c r="N21" s="5">
        <f>IFERROR(VLOOKUP($B21,Data!$B$1:$L$53,5,FALSE)/VLOOKUP($B21,Data!$B$2:$L$53,4,FALSE),"Missing Data")</f>
        <v>17297.460767556426</v>
      </c>
      <c r="O21" s="3">
        <f>IFERROR(VLOOKUP($B21,Data!$B$1:$L$53,6,FALSE)/VLOOKUP($B21,Data!$B$2:$L$53,5,FALSE),"Missing Data")</f>
        <v>6.3588683107309335E-2</v>
      </c>
      <c r="P21" s="4"/>
      <c r="Q21" s="4">
        <f>IFERROR(VLOOKUP($B21,Data!$B$1:$L$53,10,FALSE)/VLOOKUP($B21,Data!$B$2:$L$53,5,FALSE),"Missing Data")</f>
        <v>2.0374351097672608E-7</v>
      </c>
      <c r="R21" s="4"/>
      <c r="S21" s="5">
        <f>IFERROR(VLOOKUP($B21,Data!$B$1:$L$53,6,FALSE)/VLOOKUP($B21,Data!$B$2:$L$53,10,FALSE), Missing Data)</f>
        <v>312101.63603479462</v>
      </c>
      <c r="T21" s="3">
        <f>IFERROR(VLOOKUP($B21,Data!$B$1:$L$53,9,FALSE)/VLOOKUP($B21,Data!$B$2:$L$53,6,FALSE), "Missing Data")</f>
        <v>0.17902077558493806</v>
      </c>
      <c r="U21" s="4">
        <f>IFERROR(VLOOKUP($B21,Data!$B$1:$L$53,9,FALSE)/VLOOKUP($B21,Data!$B$2:$L$53,10,FALSE), "Missing Data")</f>
        <v>55872.67694427698</v>
      </c>
      <c r="V21" s="4">
        <f t="shared" si="0"/>
        <v>256228.95909051763</v>
      </c>
      <c r="W21" s="5">
        <f>IFERROR(VLOOKUP($B21,Data!$B$1:$L$53,9,FALSE)/VLOOKUP($B21,Data!$B$2:$L$53,5,FALSE), "Missing Data")</f>
        <v>1.1383695368295367E-2</v>
      </c>
    </row>
    <row r="22" spans="1:23" x14ac:dyDescent="0.25">
      <c r="A22" s="1" t="s">
        <v>72</v>
      </c>
      <c r="B22" s="1" t="s">
        <v>73</v>
      </c>
      <c r="C22" s="3">
        <f>IFERROR(VLOOKUP($B22,Data!$B$1:$L$53,6,FALSE)/VLOOKUP($B22,Data!$B$2:$L$53,2,FALSE),"Missing Data")</f>
        <v>1880.2400530409427</v>
      </c>
      <c r="D22" s="4"/>
      <c r="E22" s="4">
        <f>IFERROR(VLOOKUP($B22,Data!$B$1:$L$53,5,FALSE)/VLOOKUP($B22,Data!$B$2:$L$53,2,FALSE),"Missing Data")</f>
        <v>14374.511224815176</v>
      </c>
      <c r="F22" s="4"/>
      <c r="G22" s="5">
        <f>IFERROR(VLOOKUP($B22,Data!$B$1:$L$53,6,FALSE)/VLOOKUP($B22,Data!$B$2:$L$53,5,FALSE),"Missing Data")</f>
        <v>0.13080375559448759</v>
      </c>
      <c r="H22" s="3">
        <f>IFERROR(VLOOKUP($B22,Data!$B$1:$L$53,5,FALSE)/VLOOKUP($B22,Data!$B$2:$L$53,2,FALSE),"Missing Data")</f>
        <v>14374.511224815176</v>
      </c>
      <c r="I22" s="4"/>
      <c r="J22" s="4">
        <f>IFERROR(VLOOKUP($B22,Data!$B$1:$L$53,3,FALSE)/VLOOKUP($B22,Data!$B$2:$L$53,2,FALSE),"Missing Data")</f>
        <v>0.80090825485317496</v>
      </c>
      <c r="K22" s="4"/>
      <c r="L22" s="4">
        <f>IFERROR(VLOOKUP($B22,Data!$B$1:$L$53,4,FALSE)/VLOOKUP($B22,Data!$B$2:$L$53,3,FALSE),"Missing Data")</f>
        <v>0.88810655975560471</v>
      </c>
      <c r="M22" s="4"/>
      <c r="N22" s="5">
        <f>IFERROR(VLOOKUP($B22,Data!$B$1:$L$53,5,FALSE)/VLOOKUP($B22,Data!$B$2:$L$53,4,FALSE),"Missing Data")</f>
        <v>20209.019295892042</v>
      </c>
      <c r="O22" s="3">
        <f>IFERROR(VLOOKUP($B22,Data!$B$1:$L$53,6,FALSE)/VLOOKUP($B22,Data!$B$2:$L$53,5,FALSE),"Missing Data")</f>
        <v>0.13080375559448759</v>
      </c>
      <c r="P22" s="4"/>
      <c r="Q22" s="4">
        <f>IFERROR(VLOOKUP($B22,Data!$B$1:$L$53,10,FALSE)/VLOOKUP($B22,Data!$B$2:$L$53,5,FALSE),"Missing Data")</f>
        <v>2.2615701089917708E-7</v>
      </c>
      <c r="R22" s="4"/>
      <c r="S22" s="5">
        <f>IFERROR(VLOOKUP($B22,Data!$B$1:$L$53,6,FALSE)/VLOOKUP($B22,Data!$B$2:$L$53,10,FALSE), Missing Data)</f>
        <v>578375.85964912281</v>
      </c>
      <c r="T22" s="3">
        <f>IFERROR(VLOOKUP($B22,Data!$B$1:$L$53,9,FALSE)/VLOOKUP($B22,Data!$B$2:$L$53,6,FALSE), "Missing Data")</f>
        <v>8.3195244493473319E-2</v>
      </c>
      <c r="U22" s="4">
        <f>IFERROR(VLOOKUP($B22,Data!$B$1:$L$53,9,FALSE)/VLOOKUP($B22,Data!$B$2:$L$53,10,FALSE), "Missing Data")</f>
        <v>48118.121052631577</v>
      </c>
      <c r="V22" s="4">
        <f t="shared" si="0"/>
        <v>530257.73859649128</v>
      </c>
      <c r="W22" s="5">
        <f>IFERROR(VLOOKUP($B22,Data!$B$1:$L$53,9,FALSE)/VLOOKUP($B22,Data!$B$2:$L$53,5,FALSE), "Missing Data")</f>
        <v>1.0882250427347922E-2</v>
      </c>
    </row>
    <row r="23" spans="1:23" x14ac:dyDescent="0.25">
      <c r="A23" s="1" t="s">
        <v>2</v>
      </c>
      <c r="B23" s="1" t="s">
        <v>3</v>
      </c>
      <c r="C23" s="3">
        <f>IFERROR(VLOOKUP($B23,Data!$B$1:$L$53,6,FALSE)/VLOOKUP($B23,Data!$B$2:$L$53,2,FALSE),"Missing Data")</f>
        <v>471.48763839823016</v>
      </c>
      <c r="D23" s="4"/>
      <c r="E23" s="4">
        <f>IFERROR(VLOOKUP($B23,Data!$B$1:$L$53,5,FALSE)/VLOOKUP($B23,Data!$B$2:$L$53,2,FALSE),"Missing Data")</f>
        <v>9460.5985806366862</v>
      </c>
      <c r="F23" s="4"/>
      <c r="G23" s="5">
        <f>IFERROR(VLOOKUP($B23,Data!$B$1:$L$53,6,FALSE)/VLOOKUP($B23,Data!$B$2:$L$53,5,FALSE),"Missing Data")</f>
        <v>4.9836977478701958E-2</v>
      </c>
      <c r="H23" s="3">
        <f>IFERROR(VLOOKUP($B23,Data!$B$1:$L$53,5,FALSE)/VLOOKUP($B23,Data!$B$2:$L$53,2,FALSE),"Missing Data")</f>
        <v>9460.5985806366862</v>
      </c>
      <c r="I23" s="4"/>
      <c r="J23" s="4">
        <f>IFERROR(VLOOKUP($B23,Data!$B$1:$L$53,3,FALSE)/VLOOKUP($B23,Data!$B$2:$L$53,2,FALSE),"Missing Data")</f>
        <v>0.77882175436274625</v>
      </c>
      <c r="K23" s="4"/>
      <c r="L23" s="4">
        <f>IFERROR(VLOOKUP($B23,Data!$B$1:$L$53,4,FALSE)/VLOOKUP($B23,Data!$B$2:$L$53,3,FALSE),"Missing Data")</f>
        <v>0.8611457012272864</v>
      </c>
      <c r="M23" s="4"/>
      <c r="N23" s="5">
        <f>IFERROR(VLOOKUP($B23,Data!$B$1:$L$53,5,FALSE)/VLOOKUP($B23,Data!$B$2:$L$53,4,FALSE),"Missing Data")</f>
        <v>14106.000782696248</v>
      </c>
      <c r="O23" s="3">
        <f>IFERROR(VLOOKUP($B23,Data!$B$1:$L$53,6,FALSE)/VLOOKUP($B23,Data!$B$2:$L$53,5,FALSE),"Missing Data")</f>
        <v>4.9836977478701958E-2</v>
      </c>
      <c r="P23" s="4"/>
      <c r="Q23" s="4">
        <f>IFERROR(VLOOKUP($B23,Data!$B$1:$L$53,10,FALSE)/VLOOKUP($B23,Data!$B$2:$L$53,5,FALSE),"Missing Data")</f>
        <v>1.6929461293085329E-7</v>
      </c>
      <c r="R23" s="4"/>
      <c r="S23" s="5">
        <f>IFERROR(VLOOKUP($B23,Data!$B$1:$L$53,6,FALSE)/VLOOKUP($B23,Data!$B$2:$L$53,10,FALSE), Missing Data)</f>
        <v>294380.17321352911</v>
      </c>
      <c r="T23" s="3">
        <f>IFERROR(VLOOKUP($B23,Data!$B$1:$L$53,9,FALSE)/VLOOKUP($B23,Data!$B$2:$L$53,6,FALSE), "Missing Data")</f>
        <v>0.17180759322721617</v>
      </c>
      <c r="U23" s="4">
        <f>IFERROR(VLOOKUP($B23,Data!$B$1:$L$53,9,FALSE)/VLOOKUP($B23,Data!$B$2:$L$53,10,FALSE), "Missing Data")</f>
        <v>50576.749053627449</v>
      </c>
      <c r="V23" s="4">
        <f t="shared" si="0"/>
        <v>243803.42415990165</v>
      </c>
      <c r="W23" s="5">
        <f>IFERROR(VLOOKUP($B23,Data!$B$1:$L$53,9,FALSE)/VLOOKUP($B23,Data!$B$2:$L$53,5,FALSE), "Missing Data")</f>
        <v>8.5623711543347594E-3</v>
      </c>
    </row>
    <row r="24" spans="1:23" x14ac:dyDescent="0.25">
      <c r="A24" s="1" t="s">
        <v>96</v>
      </c>
      <c r="B24" s="1" t="s">
        <v>97</v>
      </c>
      <c r="C24" s="3">
        <f>IFERROR(VLOOKUP($B24,Data!$B$1:$L$53,6,FALSE)/VLOOKUP($B24,Data!$B$2:$L$53,2,FALSE),"Missing Data")</f>
        <v>507.82251056234628</v>
      </c>
      <c r="D24" s="4"/>
      <c r="E24" s="4">
        <f>IFERROR(VLOOKUP($B24,Data!$B$1:$L$53,5,FALSE)/VLOOKUP($B24,Data!$B$2:$L$53,2,FALSE),"Missing Data")</f>
        <v>9889.1347923657941</v>
      </c>
      <c r="F24" s="4"/>
      <c r="G24" s="5">
        <f>IFERROR(VLOOKUP($B24,Data!$B$1:$L$53,6,FALSE)/VLOOKUP($B24,Data!$B$2:$L$53,5,FALSE),"Missing Data")</f>
        <v>5.1351561205776539E-2</v>
      </c>
      <c r="H24" s="3">
        <f>IFERROR(VLOOKUP($B24,Data!$B$1:$L$53,5,FALSE)/VLOOKUP($B24,Data!$B$2:$L$53,2,FALSE),"Missing Data")</f>
        <v>9889.1347923657941</v>
      </c>
      <c r="I24" s="4"/>
      <c r="J24" s="4">
        <f>IFERROR(VLOOKUP($B24,Data!$B$1:$L$53,3,FALSE)/VLOOKUP($B24,Data!$B$2:$L$53,2,FALSE),"Missing Data")</f>
        <v>0.77310585017421096</v>
      </c>
      <c r="K24" s="4"/>
      <c r="L24" s="4">
        <f>IFERROR(VLOOKUP($B24,Data!$B$1:$L$53,4,FALSE)/VLOOKUP($B24,Data!$B$2:$L$53,3,FALSE),"Missing Data")</f>
        <v>0.86363765636035283</v>
      </c>
      <c r="M24" s="4"/>
      <c r="N24" s="5">
        <f>IFERROR(VLOOKUP($B24,Data!$B$1:$L$53,5,FALSE)/VLOOKUP($B24,Data!$B$2:$L$53,4,FALSE),"Missing Data")</f>
        <v>14811.11543236344</v>
      </c>
      <c r="O24" s="3">
        <f>IFERROR(VLOOKUP($B24,Data!$B$1:$L$53,6,FALSE)/VLOOKUP($B24,Data!$B$2:$L$53,5,FALSE),"Missing Data")</f>
        <v>5.1351561205776539E-2</v>
      </c>
      <c r="P24" s="4"/>
      <c r="Q24" s="4">
        <f>IFERROR(VLOOKUP($B24,Data!$B$1:$L$53,10,FALSE)/VLOOKUP($B24,Data!$B$2:$L$53,5,FALSE),"Missing Data")</f>
        <v>1.3715640713382724E-7</v>
      </c>
      <c r="R24" s="4"/>
      <c r="S24" s="5">
        <f>IFERROR(VLOOKUP($B24,Data!$B$1:$L$53,6,FALSE)/VLOOKUP($B24,Data!$B$2:$L$53,10,FALSE), Missing Data)</f>
        <v>374401.47550432279</v>
      </c>
      <c r="T24" s="3">
        <f>IFERROR(VLOOKUP($B24,Data!$B$1:$L$53,9,FALSE)/VLOOKUP($B24,Data!$B$2:$L$53,6,FALSE), "Missing Data")</f>
        <v>0.13635601928094079</v>
      </c>
      <c r="U24" s="4">
        <f>IFERROR(VLOOKUP($B24,Data!$B$1:$L$53,9,FALSE)/VLOOKUP($B24,Data!$B$2:$L$53,10,FALSE), "Missing Data")</f>
        <v>51051.894812680119</v>
      </c>
      <c r="V24" s="4">
        <f t="shared" si="0"/>
        <v>323349.58069164265</v>
      </c>
      <c r="W24" s="5">
        <f>IFERROR(VLOOKUP($B24,Data!$B$1:$L$53,9,FALSE)/VLOOKUP($B24,Data!$B$2:$L$53,5,FALSE), "Missing Data")</f>
        <v>7.0020944698812766E-3</v>
      </c>
    </row>
    <row r="25" spans="1:23" x14ac:dyDescent="0.25">
      <c r="A25" s="1" t="s">
        <v>102</v>
      </c>
      <c r="B25" s="1" t="s">
        <v>103</v>
      </c>
      <c r="C25" s="3">
        <f>IFERROR(VLOOKUP($B25,Data!$B$1:$L$53,6,FALSE)/VLOOKUP($B25,Data!$B$2:$L$53,2,FALSE),"Missing Data")</f>
        <v>694.82914197333105</v>
      </c>
      <c r="D25" s="4"/>
      <c r="E25" s="4">
        <f>IFERROR(VLOOKUP($B25,Data!$B$1:$L$53,5,FALSE)/VLOOKUP($B25,Data!$B$2:$L$53,2,FALSE),"Missing Data")</f>
        <v>10321.729847661843</v>
      </c>
      <c r="F25" s="4"/>
      <c r="G25" s="5">
        <f>IFERROR(VLOOKUP($B25,Data!$B$1:$L$53,6,FALSE)/VLOOKUP($B25,Data!$B$2:$L$53,5,FALSE),"Missing Data")</f>
        <v>6.7317121473657732E-2</v>
      </c>
      <c r="H25" s="3">
        <f>IFERROR(VLOOKUP($B25,Data!$B$1:$L$53,5,FALSE)/VLOOKUP($B25,Data!$B$2:$L$53,2,FALSE),"Missing Data")</f>
        <v>10321.729847661843</v>
      </c>
      <c r="I25" s="4"/>
      <c r="J25" s="4">
        <f>IFERROR(VLOOKUP($B25,Data!$B$1:$L$53,3,FALSE)/VLOOKUP($B25,Data!$B$2:$L$53,2,FALSE),"Missing Data")</f>
        <v>0.78358523650925471</v>
      </c>
      <c r="K25" s="4"/>
      <c r="L25" s="4">
        <f>IFERROR(VLOOKUP($B25,Data!$B$1:$L$53,4,FALSE)/VLOOKUP($B25,Data!$B$2:$L$53,3,FALSE),"Missing Data")</f>
        <v>0.89925554141672293</v>
      </c>
      <c r="M25" s="4"/>
      <c r="N25" s="5">
        <f>IFERROR(VLOOKUP($B25,Data!$B$1:$L$53,5,FALSE)/VLOOKUP($B25,Data!$B$2:$L$53,4,FALSE),"Missing Data")</f>
        <v>14648.161529912099</v>
      </c>
      <c r="O25" s="3">
        <f>IFERROR(VLOOKUP($B25,Data!$B$1:$L$53,6,FALSE)/VLOOKUP($B25,Data!$B$2:$L$53,5,FALSE),"Missing Data")</f>
        <v>6.7317121473657732E-2</v>
      </c>
      <c r="P25" s="4"/>
      <c r="Q25" s="4">
        <f>IFERROR(VLOOKUP($B25,Data!$B$1:$L$53,10,FALSE)/VLOOKUP($B25,Data!$B$2:$L$53,5,FALSE),"Missing Data")</f>
        <v>1.7983559953556781E-7</v>
      </c>
      <c r="R25" s="4"/>
      <c r="S25" s="5">
        <f>IFERROR(VLOOKUP($B25,Data!$B$1:$L$53,6,FALSE)/VLOOKUP($B25,Data!$B$2:$L$53,10,FALSE), Missing Data)</f>
        <v>374325.89346885</v>
      </c>
      <c r="T25" s="3">
        <f>IFERROR(VLOOKUP($B25,Data!$B$1:$L$53,9,FALSE)/VLOOKUP($B25,Data!$B$2:$L$53,6,FALSE), "Missing Data")</f>
        <v>0.1365062525708049</v>
      </c>
      <c r="U25" s="4">
        <f>IFERROR(VLOOKUP($B25,Data!$B$1:$L$53,9,FALSE)/VLOOKUP($B25,Data!$B$2:$L$53,10,FALSE), "Missing Data")</f>
        <v>51097.824957651042</v>
      </c>
      <c r="V25" s="4">
        <f t="shared" si="0"/>
        <v>323228.06851119897</v>
      </c>
      <c r="W25" s="5">
        <f>IFERROR(VLOOKUP($B25,Data!$B$1:$L$53,9,FALSE)/VLOOKUP($B25,Data!$B$2:$L$53,5,FALSE), "Missing Data")</f>
        <v>9.189207986222676E-3</v>
      </c>
    </row>
    <row r="26" spans="1:23" x14ac:dyDescent="0.25">
      <c r="A26" s="1" t="s">
        <v>36</v>
      </c>
      <c r="B26" s="1" t="s">
        <v>37</v>
      </c>
      <c r="C26" s="3">
        <f>IFERROR(VLOOKUP($B26,Data!$B$1:$L$53,6,FALSE)/VLOOKUP($B26,Data!$B$2:$L$53,2,FALSE),"Missing Data")</f>
        <v>601.9994468700678</v>
      </c>
      <c r="D26" s="4"/>
      <c r="E26" s="4">
        <f>IFERROR(VLOOKUP($B26,Data!$B$1:$L$53,5,FALSE)/VLOOKUP($B26,Data!$B$2:$L$53,2,FALSE),"Missing Data")</f>
        <v>10595.583413558199</v>
      </c>
      <c r="F26" s="4"/>
      <c r="G26" s="5">
        <f>IFERROR(VLOOKUP($B26,Data!$B$1:$L$53,6,FALSE)/VLOOKUP($B26,Data!$B$2:$L$53,5,FALSE),"Missing Data")</f>
        <v>5.6816073582106316E-2</v>
      </c>
      <c r="H26" s="3">
        <f>IFERROR(VLOOKUP($B26,Data!$B$1:$L$53,5,FALSE)/VLOOKUP($B26,Data!$B$2:$L$53,2,FALSE),"Missing Data")</f>
        <v>10595.583413558199</v>
      </c>
      <c r="I26" s="4"/>
      <c r="J26" s="4">
        <f>IFERROR(VLOOKUP($B26,Data!$B$1:$L$53,3,FALSE)/VLOOKUP($B26,Data!$B$2:$L$53,2,FALSE),"Missing Data")</f>
        <v>0.76291208353232376</v>
      </c>
      <c r="K26" s="4"/>
      <c r="L26" s="4">
        <f>IFERROR(VLOOKUP($B26,Data!$B$1:$L$53,4,FALSE)/VLOOKUP($B26,Data!$B$2:$L$53,3,FALSE),"Missing Data")</f>
        <v>0.8939079318858586</v>
      </c>
      <c r="M26" s="4"/>
      <c r="N26" s="5">
        <f>IFERROR(VLOOKUP($B26,Data!$B$1:$L$53,5,FALSE)/VLOOKUP($B26,Data!$B$2:$L$53,4,FALSE),"Missing Data")</f>
        <v>15536.657439771232</v>
      </c>
      <c r="O26" s="3">
        <f>IFERROR(VLOOKUP($B26,Data!$B$1:$L$53,6,FALSE)/VLOOKUP($B26,Data!$B$2:$L$53,5,FALSE),"Missing Data")</f>
        <v>5.6816073582106316E-2</v>
      </c>
      <c r="P26" s="4"/>
      <c r="Q26" s="4">
        <f>IFERROR(VLOOKUP($B26,Data!$B$1:$L$53,10,FALSE)/VLOOKUP($B26,Data!$B$2:$L$53,5,FALSE),"Missing Data")</f>
        <v>2.6255643188952924E-7</v>
      </c>
      <c r="R26" s="4"/>
      <c r="S26" s="5">
        <f>IFERROR(VLOOKUP($B26,Data!$B$1:$L$53,6,FALSE)/VLOOKUP($B26,Data!$B$2:$L$53,10,FALSE), Missing Data)</f>
        <v>216395.66463186746</v>
      </c>
      <c r="T26" s="3">
        <f>IFERROR(VLOOKUP($B26,Data!$B$1:$L$53,9,FALSE)/VLOOKUP($B26,Data!$B$2:$L$53,6,FALSE), "Missing Data")</f>
        <v>0.18380232445676703</v>
      </c>
      <c r="U26" s="4">
        <f>IFERROR(VLOOKUP($B26,Data!$B$1:$L$53,9,FALSE)/VLOOKUP($B26,Data!$B$2:$L$53,10,FALSE), "Missing Data")</f>
        <v>39774.026161704249</v>
      </c>
      <c r="V26" s="4">
        <f t="shared" si="0"/>
        <v>176621.63847016322</v>
      </c>
      <c r="W26" s="5">
        <f>IFERROR(VLOOKUP($B26,Data!$B$1:$L$53,9,FALSE)/VLOOKUP($B26,Data!$B$2:$L$53,5,FALSE), "Missing Data")</f>
        <v>1.0442926390897856E-2</v>
      </c>
    </row>
    <row r="27" spans="1:23" x14ac:dyDescent="0.25">
      <c r="A27" s="1" t="s">
        <v>42</v>
      </c>
      <c r="B27" s="1" t="s">
        <v>43</v>
      </c>
      <c r="C27" s="3">
        <f>IFERROR(VLOOKUP($B27,Data!$B$1:$L$53,6,FALSE)/VLOOKUP($B27,Data!$B$2:$L$53,2,FALSE),"Missing Data")</f>
        <v>591.59686293047582</v>
      </c>
      <c r="D27" s="4"/>
      <c r="E27" s="4">
        <f>IFERROR(VLOOKUP($B27,Data!$B$1:$L$53,5,FALSE)/VLOOKUP($B27,Data!$B$2:$L$53,2,FALSE),"Missing Data")</f>
        <v>10687.855182209123</v>
      </c>
      <c r="F27" s="4"/>
      <c r="G27" s="5">
        <f>IFERROR(VLOOKUP($B27,Data!$B$1:$L$53,6,FALSE)/VLOOKUP($B27,Data!$B$2:$L$53,5,FALSE),"Missing Data")</f>
        <v>5.535225289310066E-2</v>
      </c>
      <c r="H27" s="3">
        <f>IFERROR(VLOOKUP($B27,Data!$B$1:$L$53,5,FALSE)/VLOOKUP($B27,Data!$B$2:$L$53,2,FALSE),"Missing Data")</f>
        <v>10687.855182209123</v>
      </c>
      <c r="I27" s="4"/>
      <c r="J27" s="4">
        <f>IFERROR(VLOOKUP($B27,Data!$B$1:$L$53,3,FALSE)/VLOOKUP($B27,Data!$B$2:$L$53,2,FALSE),"Missing Data")</f>
        <v>0.81296664436082466</v>
      </c>
      <c r="K27" s="4"/>
      <c r="L27" s="4">
        <f>IFERROR(VLOOKUP($B27,Data!$B$1:$L$53,4,FALSE)/VLOOKUP($B27,Data!$B$2:$L$53,3,FALSE),"Missing Data")</f>
        <v>0.92935917342807173</v>
      </c>
      <c r="M27" s="4"/>
      <c r="N27" s="5">
        <f>IFERROR(VLOOKUP($B27,Data!$B$1:$L$53,5,FALSE)/VLOOKUP($B27,Data!$B$2:$L$53,4,FALSE),"Missing Data")</f>
        <v>14146.019207717593</v>
      </c>
      <c r="O27" s="3">
        <f>IFERROR(VLOOKUP($B27,Data!$B$1:$L$53,6,FALSE)/VLOOKUP($B27,Data!$B$2:$L$53,5,FALSE),"Missing Data")</f>
        <v>5.535225289310066E-2</v>
      </c>
      <c r="P27" s="4"/>
      <c r="Q27" s="4">
        <f>IFERROR(VLOOKUP($B27,Data!$B$1:$L$53,10,FALSE)/VLOOKUP($B27,Data!$B$2:$L$53,5,FALSE),"Missing Data")</f>
        <v>2.6790946803055163E-7</v>
      </c>
      <c r="R27" s="4"/>
      <c r="S27" s="5">
        <f>IFERROR(VLOOKUP($B27,Data!$B$1:$L$53,6,FALSE)/VLOOKUP($B27,Data!$B$2:$L$53,10,FALSE), Missing Data)</f>
        <v>206608.05047318613</v>
      </c>
      <c r="T27" s="3">
        <f>IFERROR(VLOOKUP($B27,Data!$B$1:$L$53,9,FALSE)/VLOOKUP($B27,Data!$B$2:$L$53,6,FALSE), "Missing Data")</f>
        <v>0.20885903957617857</v>
      </c>
      <c r="U27" s="4">
        <f>IFERROR(VLOOKUP($B27,Data!$B$1:$L$53,9,FALSE)/VLOOKUP($B27,Data!$B$2:$L$53,10,FALSE), "Missing Data")</f>
        <v>43151.958990536281</v>
      </c>
      <c r="V27" s="4">
        <f t="shared" si="0"/>
        <v>163456.09148264985</v>
      </c>
      <c r="W27" s="5">
        <f>IFERROR(VLOOKUP($B27,Data!$B$1:$L$53,9,FALSE)/VLOOKUP($B27,Data!$B$2:$L$53,5,FALSE), "Missing Data")</f>
        <v>1.1560818377630755E-2</v>
      </c>
    </row>
    <row r="28" spans="1:23" x14ac:dyDescent="0.25">
      <c r="A28" s="1" t="s">
        <v>12</v>
      </c>
      <c r="B28" s="1" t="s">
        <v>13</v>
      </c>
      <c r="C28" s="3">
        <f>IFERROR(VLOOKUP($B28,Data!$B$1:$L$53,6,FALSE)/VLOOKUP($B28,Data!$B$2:$L$53,2,FALSE),"Missing Data")</f>
        <v>449.39052572747732</v>
      </c>
      <c r="D28" s="4"/>
      <c r="E28" s="4">
        <f>IFERROR(VLOOKUP($B28,Data!$B$1:$L$53,5,FALSE)/VLOOKUP($B28,Data!$B$2:$L$53,2,FALSE),"Missing Data")</f>
        <v>8586.1238519965773</v>
      </c>
      <c r="F28" s="4"/>
      <c r="G28" s="5">
        <f>IFERROR(VLOOKUP($B28,Data!$B$1:$L$53,6,FALSE)/VLOOKUP($B28,Data!$B$2:$L$53,5,FALSE),"Missing Data")</f>
        <v>5.2339161823641539E-2</v>
      </c>
      <c r="H28" s="3">
        <f>IFERROR(VLOOKUP($B28,Data!$B$1:$L$53,5,FALSE)/VLOOKUP($B28,Data!$B$2:$L$53,2,FALSE),"Missing Data")</f>
        <v>8586.1238519965773</v>
      </c>
      <c r="I28" s="4"/>
      <c r="J28" s="4">
        <f>IFERROR(VLOOKUP($B28,Data!$B$1:$L$53,3,FALSE)/VLOOKUP($B28,Data!$B$2:$L$53,2,FALSE),"Missing Data")</f>
        <v>0.77240705878055715</v>
      </c>
      <c r="K28" s="4"/>
      <c r="L28" s="4">
        <f>IFERROR(VLOOKUP($B28,Data!$B$1:$L$53,4,FALSE)/VLOOKUP($B28,Data!$B$2:$L$53,3,FALSE),"Missing Data")</f>
        <v>0.82209524501306142</v>
      </c>
      <c r="M28" s="4"/>
      <c r="N28" s="5">
        <f>IFERROR(VLOOKUP($B28,Data!$B$1:$L$53,5,FALSE)/VLOOKUP($B28,Data!$B$2:$L$53,4,FALSE),"Missing Data")</f>
        <v>13521.62161114232</v>
      </c>
      <c r="O28" s="3">
        <f>IFERROR(VLOOKUP($B28,Data!$B$1:$L$53,6,FALSE)/VLOOKUP($B28,Data!$B$2:$L$53,5,FALSE),"Missing Data")</f>
        <v>5.2339161823641539E-2</v>
      </c>
      <c r="P28" s="4"/>
      <c r="Q28" s="4">
        <f>IFERROR(VLOOKUP($B28,Data!$B$1:$L$53,10,FALSE)/VLOOKUP($B28,Data!$B$2:$L$53,5,FALSE),"Missing Data")</f>
        <v>1.2991627941871045E-7</v>
      </c>
      <c r="R28" s="4"/>
      <c r="S28" s="5">
        <f>IFERROR(VLOOKUP($B28,Data!$B$1:$L$53,6,FALSE)/VLOOKUP($B28,Data!$B$2:$L$53,10,FALSE), Missing Data)</f>
        <v>402868.38614702277</v>
      </c>
      <c r="T28" s="3">
        <f>IFERROR(VLOOKUP($B28,Data!$B$1:$L$53,9,FALSE)/VLOOKUP($B28,Data!$B$2:$L$53,6,FALSE), "Missing Data")</f>
        <v>0.1977962792138547</v>
      </c>
      <c r="U28" s="4">
        <f>IFERROR(VLOOKUP($B28,Data!$B$1:$L$53,9,FALSE)/VLOOKUP($B28,Data!$B$2:$L$53,10,FALSE), "Missing Data")</f>
        <v>79685.867792771533</v>
      </c>
      <c r="V28" s="4">
        <f t="shared" si="0"/>
        <v>323182.51835425122</v>
      </c>
      <c r="W28" s="5">
        <f>IFERROR(VLOOKUP($B28,Data!$B$1:$L$53,9,FALSE)/VLOOKUP($B28,Data!$B$2:$L$53,5,FALSE), "Missing Data")</f>
        <v>1.0352491465888127E-2</v>
      </c>
    </row>
    <row r="29" spans="1:23" x14ac:dyDescent="0.25">
      <c r="A29" s="1" t="s">
        <v>48</v>
      </c>
      <c r="B29" s="1" t="s">
        <v>49</v>
      </c>
      <c r="C29" s="3">
        <f>IFERROR(VLOOKUP($B29,Data!$B$1:$L$53,6,FALSE)/VLOOKUP($B29,Data!$B$2:$L$53,2,FALSE),"Missing Data")</f>
        <v>335.90798297478608</v>
      </c>
      <c r="D29" s="4"/>
      <c r="E29" s="4">
        <f>IFERROR(VLOOKUP($B29,Data!$B$1:$L$53,5,FALSE)/VLOOKUP($B29,Data!$B$2:$L$53,2,FALSE),"Missing Data")</f>
        <v>9567.1950181031789</v>
      </c>
      <c r="F29" s="4"/>
      <c r="G29" s="5">
        <f>IFERROR(VLOOKUP($B29,Data!$B$1:$L$53,6,FALSE)/VLOOKUP($B29,Data!$B$2:$L$53,5,FALSE),"Missing Data")</f>
        <v>3.5110393625213697E-2</v>
      </c>
      <c r="H29" s="3">
        <f>IFERROR(VLOOKUP($B29,Data!$B$1:$L$53,5,FALSE)/VLOOKUP($B29,Data!$B$2:$L$53,2,FALSE),"Missing Data")</f>
        <v>9567.1950181031789</v>
      </c>
      <c r="I29" s="4"/>
      <c r="J29" s="4">
        <f>IFERROR(VLOOKUP($B29,Data!$B$1:$L$53,3,FALSE)/VLOOKUP($B29,Data!$B$2:$L$53,2,FALSE),"Missing Data")</f>
        <v>0.78494572082279834</v>
      </c>
      <c r="K29" s="4"/>
      <c r="L29" s="4">
        <f>IFERROR(VLOOKUP($B29,Data!$B$1:$L$53,4,FALSE)/VLOOKUP($B29,Data!$B$2:$L$53,3,FALSE),"Missing Data")</f>
        <v>0.8942359790033596</v>
      </c>
      <c r="M29" s="4"/>
      <c r="N29" s="5">
        <f>IFERROR(VLOOKUP($B29,Data!$B$1:$L$53,5,FALSE)/VLOOKUP($B29,Data!$B$2:$L$53,4,FALSE),"Missing Data")</f>
        <v>13629.906011919898</v>
      </c>
      <c r="O29" s="3">
        <f>IFERROR(VLOOKUP($B29,Data!$B$1:$L$53,6,FALSE)/VLOOKUP($B29,Data!$B$2:$L$53,5,FALSE),"Missing Data")</f>
        <v>3.5110393625213697E-2</v>
      </c>
      <c r="P29" s="4"/>
      <c r="Q29" s="4">
        <f>IFERROR(VLOOKUP($B29,Data!$B$1:$L$53,10,FALSE)/VLOOKUP($B29,Data!$B$2:$L$53,5,FALSE),"Missing Data")</f>
        <v>1.1967467963837415E-7</v>
      </c>
      <c r="R29" s="4"/>
      <c r="S29" s="5">
        <f>IFERROR(VLOOKUP($B29,Data!$B$1:$L$53,6,FALSE)/VLOOKUP($B29,Data!$B$2:$L$53,10,FALSE), Missing Data)</f>
        <v>293381.97295625275</v>
      </c>
      <c r="T29" s="3">
        <f>IFERROR(VLOOKUP($B29,Data!$B$1:$L$53,9,FALSE)/VLOOKUP($B29,Data!$B$2:$L$53,6,FALSE), "Missing Data")</f>
        <v>0.17338724311831943</v>
      </c>
      <c r="U29" s="4">
        <f>IFERROR(VLOOKUP($B29,Data!$B$1:$L$53,9,FALSE)/VLOOKUP($B29,Data!$B$2:$L$53,10,FALSE), "Missing Data")</f>
        <v>50868.691471498008</v>
      </c>
      <c r="V29" s="4">
        <f t="shared" si="0"/>
        <v>242513.28148475476</v>
      </c>
      <c r="W29" s="5">
        <f>IFERROR(VLOOKUP($B29,Data!$B$1:$L$53,9,FALSE)/VLOOKUP($B29,Data!$B$2:$L$53,5,FALSE), "Missing Data")</f>
        <v>6.08769435547482E-3</v>
      </c>
    </row>
    <row r="30" spans="1:23" x14ac:dyDescent="0.25">
      <c r="A30" s="1" t="s">
        <v>24</v>
      </c>
      <c r="B30" s="1" t="s">
        <v>25</v>
      </c>
      <c r="C30" s="3">
        <f>IFERROR(VLOOKUP($B30,Data!$B$1:$L$53,6,FALSE)/VLOOKUP($B30,Data!$B$2:$L$53,2,FALSE),"Missing Data")</f>
        <v>312.17451369280428</v>
      </c>
      <c r="D30" s="4"/>
      <c r="E30" s="4">
        <f>IFERROR(VLOOKUP($B30,Data!$B$1:$L$53,5,FALSE)/VLOOKUP($B30,Data!$B$2:$L$53,2,FALSE),"Missing Data")</f>
        <v>10840.291916631553</v>
      </c>
      <c r="F30" s="4"/>
      <c r="G30" s="5">
        <f>IFERROR(VLOOKUP($B30,Data!$B$1:$L$53,6,FALSE)/VLOOKUP($B30,Data!$B$2:$L$53,5,FALSE),"Missing Data")</f>
        <v>2.8797611364492433E-2</v>
      </c>
      <c r="H30" s="3">
        <f>IFERROR(VLOOKUP($B30,Data!$B$1:$L$53,5,FALSE)/VLOOKUP($B30,Data!$B$2:$L$53,2,FALSE),"Missing Data")</f>
        <v>10840.291916631553</v>
      </c>
      <c r="I30" s="4"/>
      <c r="J30" s="4">
        <f>IFERROR(VLOOKUP($B30,Data!$B$1:$L$53,3,FALSE)/VLOOKUP($B30,Data!$B$2:$L$53,2,FALSE),"Missing Data")</f>
        <v>0.74930266772331322</v>
      </c>
      <c r="K30" s="4"/>
      <c r="L30" s="4">
        <f>IFERROR(VLOOKUP($B30,Data!$B$1:$L$53,4,FALSE)/VLOOKUP($B30,Data!$B$2:$L$53,3,FALSE),"Missing Data")</f>
        <v>0.87316677927594477</v>
      </c>
      <c r="M30" s="4"/>
      <c r="N30" s="5">
        <f>IFERROR(VLOOKUP($B30,Data!$B$1:$L$53,5,FALSE)/VLOOKUP($B30,Data!$B$2:$L$53,4,FALSE),"Missing Data")</f>
        <v>16568.625988979991</v>
      </c>
      <c r="O30" s="3">
        <f>IFERROR(VLOOKUP($B30,Data!$B$1:$L$53,6,FALSE)/VLOOKUP($B30,Data!$B$2:$L$53,5,FALSE),"Missing Data")</f>
        <v>2.8797611364492433E-2</v>
      </c>
      <c r="P30" s="4"/>
      <c r="Q30" s="4">
        <f>IFERROR(VLOOKUP($B30,Data!$B$1:$L$53,10,FALSE)/VLOOKUP($B30,Data!$B$2:$L$53,5,FALSE),"Missing Data")</f>
        <v>1.2097108379872204E-7</v>
      </c>
      <c r="R30" s="4"/>
      <c r="S30" s="5">
        <f>IFERROR(VLOOKUP($B30,Data!$B$1:$L$53,6,FALSE)/VLOOKUP($B30,Data!$B$2:$L$53,10,FALSE), Missing Data)</f>
        <v>238053.6774590479</v>
      </c>
      <c r="T30" s="3">
        <f>IFERROR(VLOOKUP($B30,Data!$B$1:$L$53,9,FALSE)/VLOOKUP($B30,Data!$B$2:$L$53,6,FALSE), "Missing Data")</f>
        <v>0.15280626711074344</v>
      </c>
      <c r="U30" s="4">
        <f>IFERROR(VLOOKUP($B30,Data!$B$1:$L$53,9,FALSE)/VLOOKUP($B30,Data!$B$2:$L$53,10,FALSE), "Missing Data")</f>
        <v>36376.093824502037</v>
      </c>
      <c r="V30" s="4">
        <f t="shared" si="0"/>
        <v>201677.58363454585</v>
      </c>
      <c r="W30" s="5">
        <f>IFERROR(VLOOKUP($B30,Data!$B$1:$L$53,9,FALSE)/VLOOKUP($B30,Data!$B$2:$L$53,5,FALSE), "Missing Data")</f>
        <v>4.4004554943140118E-3</v>
      </c>
    </row>
    <row r="31" spans="1:23" x14ac:dyDescent="0.25">
      <c r="A31" s="1" t="s">
        <v>100</v>
      </c>
      <c r="B31" s="1" t="s">
        <v>101</v>
      </c>
      <c r="C31" s="3">
        <f>IFERROR(VLOOKUP($B31,Data!$B$1:$L$53,6,FALSE)/VLOOKUP($B31,Data!$B$2:$L$53,2,FALSE),"Missing Data")</f>
        <v>659.06460133140877</v>
      </c>
      <c r="D31" s="4"/>
      <c r="E31" s="4">
        <f>IFERROR(VLOOKUP($B31,Data!$B$1:$L$53,5,FALSE)/VLOOKUP($B31,Data!$B$2:$L$53,2,FALSE),"Missing Data")</f>
        <v>10354.92686609432</v>
      </c>
      <c r="F31" s="4"/>
      <c r="G31" s="5">
        <f>IFERROR(VLOOKUP($B31,Data!$B$1:$L$53,6,FALSE)/VLOOKUP($B31,Data!$B$2:$L$53,5,FALSE),"Missing Data")</f>
        <v>6.3647441440597571E-2</v>
      </c>
      <c r="H31" s="3">
        <f>IFERROR(VLOOKUP($B31,Data!$B$1:$L$53,5,FALSE)/VLOOKUP($B31,Data!$B$2:$L$53,2,FALSE),"Missing Data")</f>
        <v>10354.92686609432</v>
      </c>
      <c r="I31" s="4"/>
      <c r="J31" s="4">
        <f>IFERROR(VLOOKUP($B31,Data!$B$1:$L$53,3,FALSE)/VLOOKUP($B31,Data!$B$2:$L$53,2,FALSE),"Missing Data")</f>
        <v>0.80456352198547942</v>
      </c>
      <c r="K31" s="4"/>
      <c r="L31" s="4">
        <f>IFERROR(VLOOKUP($B31,Data!$B$1:$L$53,4,FALSE)/VLOOKUP($B31,Data!$B$2:$L$53,3,FALSE),"Missing Data")</f>
        <v>0.81610264175598479</v>
      </c>
      <c r="M31" s="4"/>
      <c r="N31" s="5">
        <f>IFERROR(VLOOKUP($B31,Data!$B$1:$L$53,5,FALSE)/VLOOKUP($B31,Data!$B$2:$L$53,4,FALSE),"Missing Data")</f>
        <v>15770.371135075811</v>
      </c>
      <c r="O31" s="3">
        <f>IFERROR(VLOOKUP($B31,Data!$B$1:$L$53,6,FALSE)/VLOOKUP($B31,Data!$B$2:$L$53,5,FALSE),"Missing Data")</f>
        <v>6.3647441440597571E-2</v>
      </c>
      <c r="P31" s="4"/>
      <c r="Q31" s="4">
        <f>IFERROR(VLOOKUP($B31,Data!$B$1:$L$53,10,FALSE)/VLOOKUP($B31,Data!$B$2:$L$53,5,FALSE),"Missing Data")</f>
        <v>3.1697014220551952E-7</v>
      </c>
      <c r="R31" s="4"/>
      <c r="S31" s="5">
        <f>IFERROR(VLOOKUP($B31,Data!$B$1:$L$53,6,FALSE)/VLOOKUP($B31,Data!$B$2:$L$53,10,FALSE), Missing Data)</f>
        <v>200799.48539547095</v>
      </c>
      <c r="T31" s="3">
        <f>IFERROR(VLOOKUP($B31,Data!$B$1:$L$53,9,FALSE)/VLOOKUP($B31,Data!$B$2:$L$53,6,FALSE), "Missing Data")</f>
        <v>0.18278073560728114</v>
      </c>
      <c r="U31" s="4">
        <f>IFERROR(VLOOKUP($B31,Data!$B$1:$L$53,9,FALSE)/VLOOKUP($B31,Data!$B$2:$L$53,10,FALSE), "Missing Data")</f>
        <v>36702.277650147684</v>
      </c>
      <c r="V31" s="4">
        <f t="shared" si="0"/>
        <v>164097.20774532328</v>
      </c>
      <c r="W31" s="5">
        <f>IFERROR(VLOOKUP($B31,Data!$B$1:$L$53,9,FALSE)/VLOOKUP($B31,Data!$B$2:$L$53,5,FALSE), "Missing Data")</f>
        <v>1.1633526166033773E-2</v>
      </c>
    </row>
    <row r="32" spans="1:23" x14ac:dyDescent="0.25">
      <c r="A32" s="1" t="s">
        <v>90</v>
      </c>
      <c r="B32" s="1" t="s">
        <v>91</v>
      </c>
      <c r="C32" s="3">
        <f>IFERROR(VLOOKUP($B32,Data!$B$1:$L$53,6,FALSE)/VLOOKUP($B32,Data!$B$2:$L$53,2,FALSE),"Missing Data")</f>
        <v>405.51153571824898</v>
      </c>
      <c r="D32" s="4"/>
      <c r="E32" s="4">
        <f>IFERROR(VLOOKUP($B32,Data!$B$1:$L$53,5,FALSE)/VLOOKUP($B32,Data!$B$2:$L$53,2,FALSE),"Missing Data")</f>
        <v>9126.1917995276126</v>
      </c>
      <c r="F32" s="4"/>
      <c r="G32" s="5">
        <f>IFERROR(VLOOKUP($B32,Data!$B$1:$L$53,6,FALSE)/VLOOKUP($B32,Data!$B$2:$L$53,5,FALSE),"Missing Data")</f>
        <v>4.4433816933284152E-2</v>
      </c>
      <c r="H32" s="3">
        <f>IFERROR(VLOOKUP($B32,Data!$B$1:$L$53,5,FALSE)/VLOOKUP($B32,Data!$B$2:$L$53,2,FALSE),"Missing Data")</f>
        <v>9126.1917995276126</v>
      </c>
      <c r="I32" s="4"/>
      <c r="J32" s="4">
        <f>IFERROR(VLOOKUP($B32,Data!$B$1:$L$53,3,FALSE)/VLOOKUP($B32,Data!$B$2:$L$53,2,FALSE),"Missing Data")</f>
        <v>0.73188723782650389</v>
      </c>
      <c r="K32" s="4"/>
      <c r="L32" s="4">
        <f>IFERROR(VLOOKUP($B32,Data!$B$1:$L$53,4,FALSE)/VLOOKUP($B32,Data!$B$2:$L$53,3,FALSE),"Missing Data")</f>
        <v>0.78882111387258302</v>
      </c>
      <c r="M32" s="4"/>
      <c r="N32" s="5">
        <f>IFERROR(VLOOKUP($B32,Data!$B$1:$L$53,5,FALSE)/VLOOKUP($B32,Data!$B$2:$L$53,4,FALSE),"Missing Data")</f>
        <v>15807.634691559077</v>
      </c>
      <c r="O32" s="3">
        <f>IFERROR(VLOOKUP($B32,Data!$B$1:$L$53,6,FALSE)/VLOOKUP($B32,Data!$B$2:$L$53,5,FALSE),"Missing Data")</f>
        <v>4.4433816933284152E-2</v>
      </c>
      <c r="P32" s="4"/>
      <c r="Q32" s="4">
        <f>IFERROR(VLOOKUP($B32,Data!$B$1:$L$53,10,FALSE)/VLOOKUP($B32,Data!$B$2:$L$53,5,FALSE),"Missing Data")</f>
        <v>1.3998732241352085E-7</v>
      </c>
      <c r="R32" s="4"/>
      <c r="S32" s="5">
        <f>IFERROR(VLOOKUP($B32,Data!$B$1:$L$53,6,FALSE)/VLOOKUP($B32,Data!$B$2:$L$53,10,FALSE), Missing Data)</f>
        <v>317413.1497567129</v>
      </c>
      <c r="T32" s="3">
        <f>IFERROR(VLOOKUP($B32,Data!$B$1:$L$53,9,FALSE)/VLOOKUP($B32,Data!$B$2:$L$53,6,FALSE), "Missing Data")</f>
        <v>0.13667374639507873</v>
      </c>
      <c r="U32" s="4">
        <f>IFERROR(VLOOKUP($B32,Data!$B$1:$L$53,9,FALSE)/VLOOKUP($B32,Data!$B$2:$L$53,10,FALSE), "Missing Data")</f>
        <v>43382.044332312129</v>
      </c>
      <c r="V32" s="4">
        <f t="shared" si="0"/>
        <v>274031.10542440077</v>
      </c>
      <c r="W32" s="5">
        <f>IFERROR(VLOOKUP($B32,Data!$B$1:$L$53,9,FALSE)/VLOOKUP($B32,Data!$B$2:$L$53,5,FALSE), "Missing Data")</f>
        <v>6.0729362269050331E-3</v>
      </c>
    </row>
    <row r="33" spans="1:23" x14ac:dyDescent="0.25">
      <c r="A33" s="1" t="s">
        <v>98</v>
      </c>
      <c r="B33" s="1" t="s">
        <v>99</v>
      </c>
      <c r="C33" s="3">
        <f>IFERROR(VLOOKUP($B33,Data!$B$1:$L$53,6,FALSE)/VLOOKUP($B33,Data!$B$2:$L$53,2,FALSE),"Missing Data")</f>
        <v>562.24526613565899</v>
      </c>
      <c r="D33" s="4"/>
      <c r="E33" s="4">
        <f>IFERROR(VLOOKUP($B33,Data!$B$1:$L$53,5,FALSE)/VLOOKUP($B33,Data!$B$2:$L$53,2,FALSE),"Missing Data")</f>
        <v>8231.9635166581138</v>
      </c>
      <c r="F33" s="4"/>
      <c r="G33" s="5">
        <f>IFERROR(VLOOKUP($B33,Data!$B$1:$L$53,6,FALSE)/VLOOKUP($B33,Data!$B$2:$L$53,5,FALSE),"Missing Data")</f>
        <v>6.830026214255025E-2</v>
      </c>
      <c r="H33" s="3">
        <f>IFERROR(VLOOKUP($B33,Data!$B$1:$L$53,5,FALSE)/VLOOKUP($B33,Data!$B$2:$L$53,2,FALSE),"Missing Data")</f>
        <v>8231.9635166581138</v>
      </c>
      <c r="I33" s="4"/>
      <c r="J33" s="4">
        <f>IFERROR(VLOOKUP($B33,Data!$B$1:$L$53,3,FALSE)/VLOOKUP($B33,Data!$B$2:$L$53,2,FALSE),"Missing Data")</f>
        <v>0.77038433905441339</v>
      </c>
      <c r="K33" s="4"/>
      <c r="L33" s="4">
        <f>IFERROR(VLOOKUP($B33,Data!$B$1:$L$53,4,FALSE)/VLOOKUP($B33,Data!$B$2:$L$53,3,FALSE),"Missing Data")</f>
        <v>0.97120525146153691</v>
      </c>
      <c r="M33" s="4"/>
      <c r="N33" s="5">
        <f>IFERROR(VLOOKUP($B33,Data!$B$1:$L$53,5,FALSE)/VLOOKUP($B33,Data!$B$2:$L$53,4,FALSE),"Missing Data")</f>
        <v>11002.337664414976</v>
      </c>
      <c r="O33" s="3">
        <f>IFERROR(VLOOKUP($B33,Data!$B$1:$L$53,6,FALSE)/VLOOKUP($B33,Data!$B$2:$L$53,5,FALSE),"Missing Data")</f>
        <v>6.830026214255025E-2</v>
      </c>
      <c r="P33" s="4"/>
      <c r="Q33" s="4">
        <f>IFERROR(VLOOKUP($B33,Data!$B$1:$L$53,10,FALSE)/VLOOKUP($B33,Data!$B$2:$L$53,5,FALSE),"Missing Data")</f>
        <v>2.4722522927834114E-7</v>
      </c>
      <c r="R33" s="4"/>
      <c r="S33" s="5">
        <f>IFERROR(VLOOKUP($B33,Data!$B$1:$L$53,6,FALSE)/VLOOKUP($B33,Data!$B$2:$L$53,10,FALSE), Missing Data)</f>
        <v>276267.36293023586</v>
      </c>
      <c r="T33" s="3">
        <f>IFERROR(VLOOKUP($B33,Data!$B$1:$L$53,9,FALSE)/VLOOKUP($B33,Data!$B$2:$L$53,6,FALSE), "Missing Data")</f>
        <v>0.22261039020511381</v>
      </c>
      <c r="U33" s="4">
        <f>IFERROR(VLOOKUP($B33,Data!$B$1:$L$53,9,FALSE)/VLOOKUP($B33,Data!$B$2:$L$53,10,FALSE), "Missing Data")</f>
        <v>61499.985462837598</v>
      </c>
      <c r="V33" s="4">
        <f t="shared" si="0"/>
        <v>214767.37746739827</v>
      </c>
      <c r="W33" s="5">
        <f>IFERROR(VLOOKUP($B33,Data!$B$1:$L$53,9,FALSE)/VLOOKUP($B33,Data!$B$2:$L$53,5,FALSE), "Missing Data")</f>
        <v>1.5204348006664672E-2</v>
      </c>
    </row>
    <row r="34" spans="1:23" x14ac:dyDescent="0.25">
      <c r="A34" s="1" t="s">
        <v>66</v>
      </c>
      <c r="B34" s="1" t="s">
        <v>67</v>
      </c>
      <c r="C34" s="3">
        <f>IFERROR(VLOOKUP($B34,Data!$B$1:$L$53,6,FALSE)/VLOOKUP($B34,Data!$B$2:$L$53,2,FALSE),"Missing Data")</f>
        <v>502.6887086401029</v>
      </c>
      <c r="D34" s="4"/>
      <c r="E34" s="4">
        <f>IFERROR(VLOOKUP($B34,Data!$B$1:$L$53,5,FALSE)/VLOOKUP($B34,Data!$B$2:$L$53,2,FALSE),"Missing Data")</f>
        <v>12268.374782481738</v>
      </c>
      <c r="F34" s="4"/>
      <c r="G34" s="5">
        <f>IFERROR(VLOOKUP($B34,Data!$B$1:$L$53,6,FALSE)/VLOOKUP($B34,Data!$B$2:$L$53,5,FALSE),"Missing Data")</f>
        <v>4.0974352149553042E-2</v>
      </c>
      <c r="H34" s="3">
        <f>IFERROR(VLOOKUP($B34,Data!$B$1:$L$53,5,FALSE)/VLOOKUP($B34,Data!$B$2:$L$53,2,FALSE),"Missing Data")</f>
        <v>12268.374782481738</v>
      </c>
      <c r="I34" s="4"/>
      <c r="J34" s="4">
        <f>IFERROR(VLOOKUP($B34,Data!$B$1:$L$53,3,FALSE)/VLOOKUP($B34,Data!$B$2:$L$53,2,FALSE),"Missing Data")</f>
        <v>0.76787294700365727</v>
      </c>
      <c r="K34" s="4"/>
      <c r="L34" s="4">
        <f>IFERROR(VLOOKUP($B34,Data!$B$1:$L$53,4,FALSE)/VLOOKUP($B34,Data!$B$2:$L$53,3,FALSE),"Missing Data")</f>
        <v>0.89388984520224468</v>
      </c>
      <c r="M34" s="4"/>
      <c r="N34" s="5">
        <f>IFERROR(VLOOKUP($B34,Data!$B$1:$L$53,5,FALSE)/VLOOKUP($B34,Data!$B$2:$L$53,4,FALSE),"Missing Data")</f>
        <v>17873.667056812359</v>
      </c>
      <c r="O34" s="3">
        <f>IFERROR(VLOOKUP($B34,Data!$B$1:$L$53,6,FALSE)/VLOOKUP($B34,Data!$B$2:$L$53,5,FALSE),"Missing Data")</f>
        <v>4.0974352149553042E-2</v>
      </c>
      <c r="P34" s="4"/>
      <c r="Q34" s="4">
        <f>IFERROR(VLOOKUP($B34,Data!$B$1:$L$53,10,FALSE)/VLOOKUP($B34,Data!$B$2:$L$53,5,FALSE),"Missing Data")</f>
        <v>1.5660178679915412E-7</v>
      </c>
      <c r="R34" s="4"/>
      <c r="S34" s="5">
        <f>IFERROR(VLOOKUP($B34,Data!$B$1:$L$53,6,FALSE)/VLOOKUP($B34,Data!$B$2:$L$53,10,FALSE), Missing Data)</f>
        <v>261646.77292030977</v>
      </c>
      <c r="T34" s="3">
        <f>IFERROR(VLOOKUP($B34,Data!$B$1:$L$53,9,FALSE)/VLOOKUP($B34,Data!$B$2:$L$53,6,FALSE), "Missing Data")</f>
        <v>0.16115047456222317</v>
      </c>
      <c r="U34" s="4">
        <f>IFERROR(VLOOKUP($B34,Data!$B$1:$L$53,9,FALSE)/VLOOKUP($B34,Data!$B$2:$L$53,10,FALSE), "Missing Data")</f>
        <v>42164.501623782162</v>
      </c>
      <c r="V34" s="4">
        <f t="shared" si="0"/>
        <v>219482.27129652762</v>
      </c>
      <c r="W34" s="5">
        <f>IFERROR(VLOOKUP($B34,Data!$B$1:$L$53,9,FALSE)/VLOOKUP($B34,Data!$B$2:$L$53,5,FALSE), "Missing Data")</f>
        <v>6.6030362937801214E-3</v>
      </c>
    </row>
    <row r="35" spans="1:23" x14ac:dyDescent="0.25">
      <c r="A35" s="1" t="s">
        <v>10</v>
      </c>
      <c r="B35" s="1" t="s">
        <v>11</v>
      </c>
      <c r="C35" s="3">
        <f>IFERROR(VLOOKUP($B35,Data!$B$1:$L$53,6,FALSE)/VLOOKUP($B35,Data!$B$2:$L$53,2,FALSE),"Missing Data")</f>
        <v>490.44519205865561</v>
      </c>
      <c r="D35" s="4"/>
      <c r="E35" s="4">
        <f>IFERROR(VLOOKUP($B35,Data!$B$1:$L$53,5,FALSE)/VLOOKUP($B35,Data!$B$2:$L$53,2,FALSE),"Missing Data")</f>
        <v>11364.098792485531</v>
      </c>
      <c r="F35" s="4"/>
      <c r="G35" s="5">
        <f>IFERROR(VLOOKUP($B35,Data!$B$1:$L$53,6,FALSE)/VLOOKUP($B35,Data!$B$2:$L$53,5,FALSE),"Missing Data")</f>
        <v>4.3157420664361061E-2</v>
      </c>
      <c r="H35" s="3">
        <f>IFERROR(VLOOKUP($B35,Data!$B$1:$L$53,5,FALSE)/VLOOKUP($B35,Data!$B$2:$L$53,2,FALSE),"Missing Data")</f>
        <v>11364.098792485531</v>
      </c>
      <c r="I35" s="4"/>
      <c r="J35" s="4">
        <f>IFERROR(VLOOKUP($B35,Data!$B$1:$L$53,3,FALSE)/VLOOKUP($B35,Data!$B$2:$L$53,2,FALSE),"Missing Data")</f>
        <v>0.75877305388653171</v>
      </c>
      <c r="K35" s="4"/>
      <c r="L35" s="4">
        <f>IFERROR(VLOOKUP($B35,Data!$B$1:$L$53,4,FALSE)/VLOOKUP($B35,Data!$B$2:$L$53,3,FALSE),"Missing Data")</f>
        <v>0.96370512677314868</v>
      </c>
      <c r="M35" s="4"/>
      <c r="N35" s="5">
        <f>IFERROR(VLOOKUP($B35,Data!$B$1:$L$53,5,FALSE)/VLOOKUP($B35,Data!$B$2:$L$53,4,FALSE),"Missing Data")</f>
        <v>15540.998970724797</v>
      </c>
      <c r="O35" s="3">
        <f>IFERROR(VLOOKUP($B35,Data!$B$1:$L$53,6,FALSE)/VLOOKUP($B35,Data!$B$2:$L$53,5,FALSE),"Missing Data")</f>
        <v>4.3157420664361061E-2</v>
      </c>
      <c r="P35" s="4"/>
      <c r="Q35" s="4">
        <f>IFERROR(VLOOKUP($B35,Data!$B$1:$L$53,10,FALSE)/VLOOKUP($B35,Data!$B$2:$L$53,5,FALSE),"Missing Data")</f>
        <v>2.1144236835418792E-7</v>
      </c>
      <c r="R35" s="4"/>
      <c r="S35" s="5">
        <f>IFERROR(VLOOKUP($B35,Data!$B$1:$L$53,6,FALSE)/VLOOKUP($B35,Data!$B$2:$L$53,10,FALSE), Missing Data)</f>
        <v>204109.61625282167</v>
      </c>
      <c r="T35" s="3">
        <f>IFERROR(VLOOKUP($B35,Data!$B$1:$L$53,9,FALSE)/VLOOKUP($B35,Data!$B$2:$L$53,6,FALSE), "Missing Data")</f>
        <v>0.18426635214380446</v>
      </c>
      <c r="U35" s="4">
        <f>IFERROR(VLOOKUP($B35,Data!$B$1:$L$53,9,FALSE)/VLOOKUP($B35,Data!$B$2:$L$53,10,FALSE), "Missing Data")</f>
        <v>37610.534424379235</v>
      </c>
      <c r="V35" s="4">
        <f t="shared" si="0"/>
        <v>166499.08182844243</v>
      </c>
      <c r="W35" s="5">
        <f>IFERROR(VLOOKUP($B35,Data!$B$1:$L$53,9,FALSE)/VLOOKUP($B35,Data!$B$2:$L$53,5,FALSE), "Missing Data")</f>
        <v>7.9524604737574583E-3</v>
      </c>
    </row>
    <row r="36" spans="1:23" x14ac:dyDescent="0.25">
      <c r="A36" s="1" t="s">
        <v>56</v>
      </c>
      <c r="B36" s="1" t="s">
        <v>57</v>
      </c>
      <c r="C36" s="3">
        <f>IFERROR(VLOOKUP($B36,Data!$B$1:$L$53,6,FALSE)/VLOOKUP($B36,Data!$B$2:$L$53,2,FALSE),"Missing Data")</f>
        <v>1060.4737890032163</v>
      </c>
      <c r="D36" s="4"/>
      <c r="E36" s="4">
        <f>IFERROR(VLOOKUP($B36,Data!$B$1:$L$53,5,FALSE)/VLOOKUP($B36,Data!$B$2:$L$53,2,FALSE),"Missing Data")</f>
        <v>11820.183656823412</v>
      </c>
      <c r="F36" s="4"/>
      <c r="G36" s="5">
        <f>IFERROR(VLOOKUP($B36,Data!$B$1:$L$53,6,FALSE)/VLOOKUP($B36,Data!$B$2:$L$53,5,FALSE),"Missing Data")</f>
        <v>8.9717200662194352E-2</v>
      </c>
      <c r="H36" s="3">
        <f>IFERROR(VLOOKUP($B36,Data!$B$1:$L$53,5,FALSE)/VLOOKUP($B36,Data!$B$2:$L$53,2,FALSE),"Missing Data")</f>
        <v>11820.183656823412</v>
      </c>
      <c r="I36" s="4"/>
      <c r="J36" s="4">
        <f>IFERROR(VLOOKUP($B36,Data!$B$1:$L$53,3,FALSE)/VLOOKUP($B36,Data!$B$2:$L$53,2,FALSE),"Missing Data")</f>
        <v>0.80410226217162906</v>
      </c>
      <c r="K36" s="4"/>
      <c r="L36" s="4">
        <f>IFERROR(VLOOKUP($B36,Data!$B$1:$L$53,4,FALSE)/VLOOKUP($B36,Data!$B$2:$L$53,3,FALSE),"Missing Data")</f>
        <v>0.93469672982733887</v>
      </c>
      <c r="M36" s="4"/>
      <c r="N36" s="5">
        <f>IFERROR(VLOOKUP($B36,Data!$B$1:$L$53,5,FALSE)/VLOOKUP($B36,Data!$B$2:$L$53,4,FALSE),"Missing Data")</f>
        <v>15726.867118730324</v>
      </c>
      <c r="O36" s="3">
        <f>IFERROR(VLOOKUP($B36,Data!$B$1:$L$53,6,FALSE)/VLOOKUP($B36,Data!$B$2:$L$53,5,FALSE),"Missing Data")</f>
        <v>8.9717200662194352E-2</v>
      </c>
      <c r="P36" s="4"/>
      <c r="Q36" s="4">
        <f>IFERROR(VLOOKUP($B36,Data!$B$1:$L$53,10,FALSE)/VLOOKUP($B36,Data!$B$2:$L$53,5,FALSE),"Missing Data")</f>
        <v>2.8632432213361071E-7</v>
      </c>
      <c r="R36" s="4"/>
      <c r="S36" s="5">
        <f>IFERROR(VLOOKUP($B36,Data!$B$1:$L$53,6,FALSE)/VLOOKUP($B36,Data!$B$2:$L$53,10,FALSE), Missing Data)</f>
        <v>313341.17895974143</v>
      </c>
      <c r="T36" s="3">
        <f>IFERROR(VLOOKUP($B36,Data!$B$1:$L$53,9,FALSE)/VLOOKUP($B36,Data!$B$2:$L$53,6,FALSE), "Missing Data")</f>
        <v>0.15373307238163902</v>
      </c>
      <c r="U36" s="4">
        <f>IFERROR(VLOOKUP($B36,Data!$B$1:$L$53,9,FALSE)/VLOOKUP($B36,Data!$B$2:$L$53,10,FALSE), "Missing Data")</f>
        <v>48170.90214516603</v>
      </c>
      <c r="V36" s="4">
        <f t="shared" si="0"/>
        <v>265170.27681457542</v>
      </c>
      <c r="W36" s="5">
        <f>IFERROR(VLOOKUP($B36,Data!$B$1:$L$53,9,FALSE)/VLOOKUP($B36,Data!$B$2:$L$53,5,FALSE), "Missing Data")</f>
        <v>1.3792500903279157E-2</v>
      </c>
    </row>
    <row r="37" spans="1:23" x14ac:dyDescent="0.25">
      <c r="A37" s="1" t="s">
        <v>84</v>
      </c>
      <c r="B37" s="1" t="s">
        <v>85</v>
      </c>
      <c r="C37" s="3">
        <f>IFERROR(VLOOKUP($B37,Data!$B$1:$L$53,6,FALSE)/VLOOKUP($B37,Data!$B$2:$L$53,2,FALSE),"Missing Data")</f>
        <v>340.34894314857229</v>
      </c>
      <c r="D37" s="4"/>
      <c r="E37" s="4">
        <f>IFERROR(VLOOKUP($B37,Data!$B$1:$L$53,5,FALSE)/VLOOKUP($B37,Data!$B$2:$L$53,2,FALSE),"Missing Data")</f>
        <v>10381.507771794866</v>
      </c>
      <c r="F37" s="4"/>
      <c r="G37" s="5">
        <f>IFERROR(VLOOKUP($B37,Data!$B$1:$L$53,6,FALSE)/VLOOKUP($B37,Data!$B$2:$L$53,5,FALSE),"Missing Data")</f>
        <v>3.278415338408297E-2</v>
      </c>
      <c r="H37" s="3">
        <f>IFERROR(VLOOKUP($B37,Data!$B$1:$L$53,5,FALSE)/VLOOKUP($B37,Data!$B$2:$L$53,2,FALSE),"Missing Data")</f>
        <v>10381.507771794866</v>
      </c>
      <c r="I37" s="4"/>
      <c r="J37" s="4">
        <f>IFERROR(VLOOKUP($B37,Data!$B$1:$L$53,3,FALSE)/VLOOKUP($B37,Data!$B$2:$L$53,2,FALSE),"Missing Data")</f>
        <v>0.7841810282683066</v>
      </c>
      <c r="K37" s="4"/>
      <c r="L37" s="4">
        <f>IFERROR(VLOOKUP($B37,Data!$B$1:$L$53,4,FALSE)/VLOOKUP($B37,Data!$B$2:$L$53,3,FALSE),"Missing Data")</f>
        <v>0.91546522232367378</v>
      </c>
      <c r="M37" s="4"/>
      <c r="N37" s="5">
        <f>IFERROR(VLOOKUP($B37,Data!$B$1:$L$53,5,FALSE)/VLOOKUP($B37,Data!$B$2:$L$53,4,FALSE),"Missing Data")</f>
        <v>14461.130714397608</v>
      </c>
      <c r="O37" s="3">
        <f>IFERROR(VLOOKUP($B37,Data!$B$1:$L$53,6,FALSE)/VLOOKUP($B37,Data!$B$2:$L$53,5,FALSE),"Missing Data")</f>
        <v>3.278415338408297E-2</v>
      </c>
      <c r="P37" s="4"/>
      <c r="Q37" s="4">
        <f>IFERROR(VLOOKUP($B37,Data!$B$1:$L$53,10,FALSE)/VLOOKUP($B37,Data!$B$2:$L$53,5,FALSE),"Missing Data")</f>
        <v>1.4468905429494314E-7</v>
      </c>
      <c r="R37" s="4"/>
      <c r="S37" s="5">
        <f>IFERROR(VLOOKUP($B37,Data!$B$1:$L$53,6,FALSE)/VLOOKUP($B37,Data!$B$2:$L$53,10,FALSE), Missing Data)</f>
        <v>226583.50725863283</v>
      </c>
      <c r="T37" s="3">
        <f>IFERROR(VLOOKUP($B37,Data!$B$1:$L$53,9,FALSE)/VLOOKUP($B37,Data!$B$2:$L$53,6,FALSE), "Missing Data")</f>
        <v>0.16311713824240595</v>
      </c>
      <c r="U37" s="4">
        <f>IFERROR(VLOOKUP($B37,Data!$B$1:$L$53,9,FALSE)/VLOOKUP($B37,Data!$B$2:$L$53,10,FALSE), "Missing Data")</f>
        <v>36959.6532769556</v>
      </c>
      <c r="V37" s="4">
        <f t="shared" si="0"/>
        <v>189623.85398167724</v>
      </c>
      <c r="W37" s="5">
        <f>IFERROR(VLOOKUP($B37,Data!$B$1:$L$53,9,FALSE)/VLOOKUP($B37,Data!$B$2:$L$53,5,FALSE), "Missing Data")</f>
        <v>5.3476572797117022E-3</v>
      </c>
    </row>
    <row r="38" spans="1:23" x14ac:dyDescent="0.25">
      <c r="A38" s="1" t="s">
        <v>38</v>
      </c>
      <c r="B38" s="1" t="s">
        <v>39</v>
      </c>
      <c r="C38" s="3">
        <f>IFERROR(VLOOKUP($B38,Data!$B$1:$L$53,6,FALSE)/VLOOKUP($B38,Data!$B$2:$L$53,2,FALSE),"Missing Data")</f>
        <v>528.85016382288404</v>
      </c>
      <c r="D38" s="4"/>
      <c r="E38" s="4">
        <f>IFERROR(VLOOKUP($B38,Data!$B$1:$L$53,5,FALSE)/VLOOKUP($B38,Data!$B$2:$L$53,2,FALSE),"Missing Data")</f>
        <v>10809.786110676683</v>
      </c>
      <c r="F38" s="4"/>
      <c r="G38" s="5">
        <f>IFERROR(VLOOKUP($B38,Data!$B$1:$L$53,6,FALSE)/VLOOKUP($B38,Data!$B$2:$L$53,5,FALSE),"Missing Data")</f>
        <v>4.8923277334835119E-2</v>
      </c>
      <c r="H38" s="3">
        <f>IFERROR(VLOOKUP($B38,Data!$B$1:$L$53,5,FALSE)/VLOOKUP($B38,Data!$B$2:$L$53,2,FALSE),"Missing Data")</f>
        <v>10809.786110676683</v>
      </c>
      <c r="I38" s="4"/>
      <c r="J38" s="4">
        <f>IFERROR(VLOOKUP($B38,Data!$B$1:$L$53,3,FALSE)/VLOOKUP($B38,Data!$B$2:$L$53,2,FALSE),"Missing Data")</f>
        <v>0.78064035910889484</v>
      </c>
      <c r="K38" s="4"/>
      <c r="L38" s="4">
        <f>IFERROR(VLOOKUP($B38,Data!$B$1:$L$53,4,FALSE)/VLOOKUP($B38,Data!$B$2:$L$53,3,FALSE),"Missing Data")</f>
        <v>0.87312525263279195</v>
      </c>
      <c r="M38" s="4"/>
      <c r="N38" s="5">
        <f>IFERROR(VLOOKUP($B38,Data!$B$1:$L$53,5,FALSE)/VLOOKUP($B38,Data!$B$2:$L$53,4,FALSE),"Missing Data")</f>
        <v>15859.502186618025</v>
      </c>
      <c r="O38" s="3">
        <f>IFERROR(VLOOKUP($B38,Data!$B$1:$L$53,6,FALSE)/VLOOKUP($B38,Data!$B$2:$L$53,5,FALSE),"Missing Data")</f>
        <v>4.8923277334835119E-2</v>
      </c>
      <c r="P38" s="4"/>
      <c r="Q38" s="4">
        <f>IFERROR(VLOOKUP($B38,Data!$B$1:$L$53,10,FALSE)/VLOOKUP($B38,Data!$B$2:$L$53,5,FALSE),"Missing Data")</f>
        <v>1.6069636944555988E-7</v>
      </c>
      <c r="R38" s="4"/>
      <c r="S38" s="5">
        <f>IFERROR(VLOOKUP($B38,Data!$B$1:$L$53,6,FALSE)/VLOOKUP($B38,Data!$B$2:$L$53,10,FALSE), Missing Data)</f>
        <v>304445.44269190327</v>
      </c>
      <c r="T38" s="3">
        <f>IFERROR(VLOOKUP($B38,Data!$B$1:$L$53,9,FALSE)/VLOOKUP($B38,Data!$B$2:$L$53,6,FALSE), "Missing Data")</f>
        <v>0.12378331122651871</v>
      </c>
      <c r="U38" s="4">
        <f>IFERROR(VLOOKUP($B38,Data!$B$1:$L$53,9,FALSE)/VLOOKUP($B38,Data!$B$2:$L$53,10,FALSE), "Missing Data")</f>
        <v>37685.264984227128</v>
      </c>
      <c r="V38" s="4">
        <f t="shared" si="0"/>
        <v>266760.17770767614</v>
      </c>
      <c r="W38" s="5">
        <f>IFERROR(VLOOKUP($B38,Data!$B$1:$L$53,9,FALSE)/VLOOKUP($B38,Data!$B$2:$L$53,5,FALSE), "Missing Data")</f>
        <v>6.055885264559184E-3</v>
      </c>
    </row>
    <row r="39" spans="1:23" x14ac:dyDescent="0.25">
      <c r="A39" s="1" t="s">
        <v>54</v>
      </c>
      <c r="B39" s="1" t="s">
        <v>55</v>
      </c>
      <c r="C39" s="3">
        <f>IFERROR(VLOOKUP($B39,Data!$B$1:$L$53,6,FALSE)/VLOOKUP($B39,Data!$B$2:$L$53,2,FALSE),"Missing Data")</f>
        <v>491.69595330550703</v>
      </c>
      <c r="D39" s="4"/>
      <c r="E39" s="4">
        <f>IFERROR(VLOOKUP($B39,Data!$B$1:$L$53,5,FALSE)/VLOOKUP($B39,Data!$B$2:$L$53,2,FALSE),"Missing Data")</f>
        <v>11478.521025829434</v>
      </c>
      <c r="F39" s="4"/>
      <c r="G39" s="5">
        <f>IFERROR(VLOOKUP($B39,Data!$B$1:$L$53,6,FALSE)/VLOOKUP($B39,Data!$B$2:$L$53,5,FALSE),"Missing Data")</f>
        <v>4.2836176559599697E-2</v>
      </c>
      <c r="H39" s="3">
        <f>IFERROR(VLOOKUP($B39,Data!$B$1:$L$53,5,FALSE)/VLOOKUP($B39,Data!$B$2:$L$53,2,FALSE),"Missing Data")</f>
        <v>11478.521025829434</v>
      </c>
      <c r="I39" s="4"/>
      <c r="J39" s="4">
        <f>IFERROR(VLOOKUP($B39,Data!$B$1:$L$53,3,FALSE)/VLOOKUP($B39,Data!$B$2:$L$53,2,FALSE),"Missing Data")</f>
        <v>0.76661899483477691</v>
      </c>
      <c r="K39" s="4"/>
      <c r="L39" s="4">
        <f>IFERROR(VLOOKUP($B39,Data!$B$1:$L$53,4,FALSE)/VLOOKUP($B39,Data!$B$2:$L$53,3,FALSE),"Missing Data")</f>
        <v>0.91016480845674785</v>
      </c>
      <c r="M39" s="4"/>
      <c r="N39" s="5">
        <f>IFERROR(VLOOKUP($B39,Data!$B$1:$L$53,5,FALSE)/VLOOKUP($B39,Data!$B$2:$L$53,4,FALSE),"Missing Data")</f>
        <v>16450.773346984777</v>
      </c>
      <c r="O39" s="3">
        <f>IFERROR(VLOOKUP($B39,Data!$B$1:$L$53,6,FALSE)/VLOOKUP($B39,Data!$B$2:$L$53,5,FALSE),"Missing Data")</f>
        <v>4.2836176559599697E-2</v>
      </c>
      <c r="P39" s="4"/>
      <c r="Q39" s="4">
        <f>IFERROR(VLOOKUP($B39,Data!$B$1:$L$53,10,FALSE)/VLOOKUP($B39,Data!$B$2:$L$53,5,FALSE),"Missing Data")</f>
        <v>1.7368832950439043E-7</v>
      </c>
      <c r="R39" s="4"/>
      <c r="S39" s="5">
        <f>IFERROR(VLOOKUP($B39,Data!$B$1:$L$53,6,FALSE)/VLOOKUP($B39,Data!$B$2:$L$53,10,FALSE), Missing Data)</f>
        <v>246626.68287403215</v>
      </c>
      <c r="T39" s="3">
        <f>IFERROR(VLOOKUP($B39,Data!$B$1:$L$53,9,FALSE)/VLOOKUP($B39,Data!$B$2:$L$53,6,FALSE), "Missing Data")</f>
        <v>0.15207665251762931</v>
      </c>
      <c r="U39" s="4">
        <f>IFERROR(VLOOKUP($B39,Data!$B$1:$L$53,9,FALSE)/VLOOKUP($B39,Data!$B$2:$L$53,10,FALSE), "Missing Data")</f>
        <v>37506.160353009742</v>
      </c>
      <c r="V39" s="4">
        <f t="shared" si="0"/>
        <v>209120.52252102242</v>
      </c>
      <c r="W39" s="5">
        <f>IFERROR(VLOOKUP($B39,Data!$B$1:$L$53,9,FALSE)/VLOOKUP($B39,Data!$B$2:$L$53,5,FALSE), "Missing Data")</f>
        <v>6.5143823378380605E-3</v>
      </c>
    </row>
    <row r="40" spans="1:23" x14ac:dyDescent="0.25">
      <c r="A40" s="1" t="s">
        <v>14</v>
      </c>
      <c r="B40" s="1" t="s">
        <v>15</v>
      </c>
      <c r="C40" s="3">
        <f>IFERROR(VLOOKUP($B40,Data!$B$1:$L$53,6,FALSE)/VLOOKUP($B40,Data!$B$2:$L$53,2,FALSE),"Missing Data")</f>
        <v>455.90523249248764</v>
      </c>
      <c r="D40" s="4"/>
      <c r="E40" s="4">
        <f>IFERROR(VLOOKUP($B40,Data!$B$1:$L$53,5,FALSE)/VLOOKUP($B40,Data!$B$2:$L$53,2,FALSE),"Missing Data")</f>
        <v>9012.2650755204104</v>
      </c>
      <c r="F40" s="4"/>
      <c r="G40" s="5">
        <f>IFERROR(VLOOKUP($B40,Data!$B$1:$L$53,6,FALSE)/VLOOKUP($B40,Data!$B$2:$L$53,5,FALSE),"Missing Data")</f>
        <v>5.0587197410653338E-2</v>
      </c>
      <c r="H40" s="3">
        <f>IFERROR(VLOOKUP($B40,Data!$B$1:$L$53,5,FALSE)/VLOOKUP($B40,Data!$B$2:$L$53,2,FALSE),"Missing Data")</f>
        <v>9012.2650755204104</v>
      </c>
      <c r="I40" s="4"/>
      <c r="J40" s="4">
        <f>IFERROR(VLOOKUP($B40,Data!$B$1:$L$53,3,FALSE)/VLOOKUP($B40,Data!$B$2:$L$53,2,FALSE),"Missing Data")</f>
        <v>0.77518037529160078</v>
      </c>
      <c r="K40" s="4"/>
      <c r="L40" s="4">
        <f>IFERROR(VLOOKUP($B40,Data!$B$1:$L$53,4,FALSE)/VLOOKUP($B40,Data!$B$2:$L$53,3,FALSE),"Missing Data")</f>
        <v>0.9420304337861064</v>
      </c>
      <c r="M40" s="4"/>
      <c r="N40" s="5">
        <f>IFERROR(VLOOKUP($B40,Data!$B$1:$L$53,5,FALSE)/VLOOKUP($B40,Data!$B$2:$L$53,4,FALSE),"Missing Data")</f>
        <v>12341.451873743919</v>
      </c>
      <c r="O40" s="3">
        <f>IFERROR(VLOOKUP($B40,Data!$B$1:$L$53,6,FALSE)/VLOOKUP($B40,Data!$B$2:$L$53,5,FALSE),"Missing Data")</f>
        <v>5.0587197410653338E-2</v>
      </c>
      <c r="P40" s="4"/>
      <c r="Q40" s="4">
        <f>IFERROR(VLOOKUP($B40,Data!$B$1:$L$53,10,FALSE)/VLOOKUP($B40,Data!$B$2:$L$53,5,FALSE),"Missing Data")</f>
        <v>1.7475336231358856E-7</v>
      </c>
      <c r="R40" s="4"/>
      <c r="S40" s="5">
        <f>IFERROR(VLOOKUP($B40,Data!$B$1:$L$53,6,FALSE)/VLOOKUP($B40,Data!$B$2:$L$53,10,FALSE), Missing Data)</f>
        <v>289477.67722990335</v>
      </c>
      <c r="T40" s="3">
        <f>IFERROR(VLOOKUP($B40,Data!$B$1:$L$53,9,FALSE)/VLOOKUP($B40,Data!$B$2:$L$53,6,FALSE), "Missing Data")</f>
        <v>0.18672763633949704</v>
      </c>
      <c r="U40" s="4">
        <f>IFERROR(VLOOKUP($B40,Data!$B$1:$L$53,9,FALSE)/VLOOKUP($B40,Data!$B$2:$L$53,10,FALSE), "Missing Data")</f>
        <v>54053.482442187691</v>
      </c>
      <c r="V40" s="4">
        <f t="shared" si="0"/>
        <v>235424.19478771565</v>
      </c>
      <c r="W40" s="5">
        <f>IFERROR(VLOOKUP($B40,Data!$B$1:$L$53,9,FALSE)/VLOOKUP($B40,Data!$B$2:$L$53,5,FALSE), "Missing Data")</f>
        <v>9.4460278015308236E-3</v>
      </c>
    </row>
    <row r="41" spans="1:23" x14ac:dyDescent="0.25">
      <c r="A41" s="1" t="s">
        <v>78</v>
      </c>
      <c r="B41" s="1" t="s">
        <v>79</v>
      </c>
      <c r="C41" s="3">
        <f>IFERROR(VLOOKUP($B41,Data!$B$1:$L$53,6,FALSE)/VLOOKUP($B41,Data!$B$2:$L$53,2,FALSE),"Missing Data")</f>
        <v>491.55791487822069</v>
      </c>
      <c r="D41" s="4"/>
      <c r="E41" s="4">
        <f>IFERROR(VLOOKUP($B41,Data!$B$1:$L$53,5,FALSE)/VLOOKUP($B41,Data!$B$2:$L$53,2,FALSE),"Missing Data")</f>
        <v>8506.3154319822988</v>
      </c>
      <c r="F41" s="4"/>
      <c r="G41" s="5">
        <f>IFERROR(VLOOKUP($B41,Data!$B$1:$L$53,6,FALSE)/VLOOKUP($B41,Data!$B$2:$L$53,5,FALSE),"Missing Data")</f>
        <v>5.7787407345611302E-2</v>
      </c>
      <c r="H41" s="3">
        <f>IFERROR(VLOOKUP($B41,Data!$B$1:$L$53,5,FALSE)/VLOOKUP($B41,Data!$B$2:$L$53,2,FALSE),"Missing Data")</f>
        <v>8506.3154319822988</v>
      </c>
      <c r="I41" s="4"/>
      <c r="J41" s="4">
        <f>IFERROR(VLOOKUP($B41,Data!$B$1:$L$53,3,FALSE)/VLOOKUP($B41,Data!$B$2:$L$53,2,FALSE),"Missing Data")</f>
        <v>0.79196451306105109</v>
      </c>
      <c r="K41" s="4"/>
      <c r="L41" s="4">
        <f>IFERROR(VLOOKUP($B41,Data!$B$1:$L$53,4,FALSE)/VLOOKUP($B41,Data!$B$2:$L$53,3,FALSE),"Missing Data")</f>
        <v>0.89294558142064895</v>
      </c>
      <c r="M41" s="4"/>
      <c r="N41" s="5">
        <f>IFERROR(VLOOKUP($B41,Data!$B$1:$L$53,5,FALSE)/VLOOKUP($B41,Data!$B$2:$L$53,4,FALSE),"Missing Data")</f>
        <v>12028.480509190804</v>
      </c>
      <c r="O41" s="3">
        <f>IFERROR(VLOOKUP($B41,Data!$B$1:$L$53,6,FALSE)/VLOOKUP($B41,Data!$B$2:$L$53,5,FALSE),"Missing Data")</f>
        <v>5.7787407345611302E-2</v>
      </c>
      <c r="P41" s="4"/>
      <c r="Q41" s="4">
        <f>IFERROR(VLOOKUP($B41,Data!$B$1:$L$53,10,FALSE)/VLOOKUP($B41,Data!$B$2:$L$53,5,FALSE),"Missing Data")</f>
        <v>2.1409017562653461E-7</v>
      </c>
      <c r="R41" s="4"/>
      <c r="S41" s="5">
        <f>IFERROR(VLOOKUP($B41,Data!$B$1:$L$53,6,FALSE)/VLOOKUP($B41,Data!$B$2:$L$53,10,FALSE), Missing Data)</f>
        <v>269920.87411996623</v>
      </c>
      <c r="T41" s="3">
        <f>IFERROR(VLOOKUP($B41,Data!$B$1:$L$53,9,FALSE)/VLOOKUP($B41,Data!$B$2:$L$53,6,FALSE), "Missing Data")</f>
        <v>0.20959762393690176</v>
      </c>
      <c r="U41" s="4">
        <f>IFERROR(VLOOKUP($B41,Data!$B$1:$L$53,9,FALSE)/VLOOKUP($B41,Data!$B$2:$L$53,10,FALSE), "Missing Data")</f>
        <v>56574.773866516472</v>
      </c>
      <c r="V41" s="4">
        <f t="shared" si="0"/>
        <v>213346.10025344975</v>
      </c>
      <c r="W41" s="5">
        <f>IFERROR(VLOOKUP($B41,Data!$B$1:$L$53,9,FALSE)/VLOOKUP($B41,Data!$B$2:$L$53,5,FALSE), "Missing Data")</f>
        <v>1.2112103273113992E-2</v>
      </c>
    </row>
    <row r="42" spans="1:23" x14ac:dyDescent="0.25">
      <c r="A42" s="1" t="s">
        <v>86</v>
      </c>
      <c r="B42" s="1" t="s">
        <v>87</v>
      </c>
      <c r="C42" s="3">
        <f>IFERROR(VLOOKUP($B42,Data!$B$1:$L$53,6,FALSE)/VLOOKUP($B42,Data!$B$2:$L$53,2,FALSE),"Missing Data")</f>
        <v>1144.1537659148705</v>
      </c>
      <c r="D42" s="4"/>
      <c r="E42" s="4">
        <f>IFERROR(VLOOKUP($B42,Data!$B$1:$L$53,5,FALSE)/VLOOKUP($B42,Data!$B$2:$L$53,2,FALSE),"Missing Data")</f>
        <v>10926.808033204365</v>
      </c>
      <c r="F42" s="4"/>
      <c r="G42" s="5">
        <f>IFERROR(VLOOKUP($B42,Data!$B$1:$L$53,6,FALSE)/VLOOKUP($B42,Data!$B$2:$L$53,5,FALSE),"Missing Data")</f>
        <v>0.10471070439217182</v>
      </c>
      <c r="H42" s="3">
        <f>IFERROR(VLOOKUP($B42,Data!$B$1:$L$53,5,FALSE)/VLOOKUP($B42,Data!$B$2:$L$53,2,FALSE),"Missing Data")</f>
        <v>10926.808033204365</v>
      </c>
      <c r="I42" s="4"/>
      <c r="J42" s="4">
        <f>IFERROR(VLOOKUP($B42,Data!$B$1:$L$53,3,FALSE)/VLOOKUP($B42,Data!$B$2:$L$53,2,FALSE),"Missing Data")</f>
        <v>0.78088764781840836</v>
      </c>
      <c r="K42" s="4"/>
      <c r="L42" s="4">
        <f>IFERROR(VLOOKUP($B42,Data!$B$1:$L$53,4,FALSE)/VLOOKUP($B42,Data!$B$2:$L$53,3,FALSE),"Missing Data")</f>
        <v>0.91601834493326395</v>
      </c>
      <c r="M42" s="4"/>
      <c r="N42" s="5">
        <f>IFERROR(VLOOKUP($B42,Data!$B$1:$L$53,5,FALSE)/VLOOKUP($B42,Data!$B$2:$L$53,4,FALSE),"Missing Data")</f>
        <v>15275.681293446196</v>
      </c>
      <c r="O42" s="3">
        <f>IFERROR(VLOOKUP($B42,Data!$B$1:$L$53,6,FALSE)/VLOOKUP($B42,Data!$B$2:$L$53,5,FALSE),"Missing Data")</f>
        <v>0.10471070439217182</v>
      </c>
      <c r="P42" s="4"/>
      <c r="Q42" s="4">
        <f>IFERROR(VLOOKUP($B42,Data!$B$1:$L$53,10,FALSE)/VLOOKUP($B42,Data!$B$2:$L$53,5,FALSE),"Missing Data")</f>
        <v>2.6554096435252657E-7</v>
      </c>
      <c r="R42" s="4"/>
      <c r="S42" s="5">
        <f>IFERROR(VLOOKUP($B42,Data!$B$1:$L$53,6,FALSE)/VLOOKUP($B42,Data!$B$2:$L$53,10,FALSE), Missing Data)</f>
        <v>394329.75867768592</v>
      </c>
      <c r="T42" s="3">
        <f>IFERROR(VLOOKUP($B42,Data!$B$1:$L$53,9,FALSE)/VLOOKUP($B42,Data!$B$2:$L$53,6,FALSE), "Missing Data")</f>
        <v>0.10274695042330305</v>
      </c>
      <c r="U42" s="4">
        <f>IFERROR(VLOOKUP($B42,Data!$B$1:$L$53,9,FALSE)/VLOOKUP($B42,Data!$B$2:$L$53,10,FALSE), "Missing Data")</f>
        <v>40516.180165289254</v>
      </c>
      <c r="V42" s="4">
        <f t="shared" si="0"/>
        <v>353813.57851239666</v>
      </c>
      <c r="W42" s="5">
        <f>IFERROR(VLOOKUP($B42,Data!$B$1:$L$53,9,FALSE)/VLOOKUP($B42,Data!$B$2:$L$53,5,FALSE), "Missing Data")</f>
        <v>1.075870555297162E-2</v>
      </c>
    </row>
    <row r="43" spans="1:23" x14ac:dyDescent="0.25">
      <c r="A43" s="1" t="s">
        <v>4</v>
      </c>
      <c r="B43" s="1" t="s">
        <v>5</v>
      </c>
      <c r="C43" s="3">
        <f>IFERROR(VLOOKUP($B43,Data!$B$1:$L$53,6,FALSE)/VLOOKUP($B43,Data!$B$2:$L$53,2,FALSE),"Missing Data")</f>
        <v>466.98246901730516</v>
      </c>
      <c r="D43" s="4"/>
      <c r="E43" s="4">
        <f>IFERROR(VLOOKUP($B43,Data!$B$1:$L$53,5,FALSE)/VLOOKUP($B43,Data!$B$2:$L$53,2,FALSE),"Missing Data")</f>
        <v>13483.922058818132</v>
      </c>
      <c r="F43" s="4"/>
      <c r="G43" s="5">
        <f>IFERROR(VLOOKUP($B43,Data!$B$1:$L$53,6,FALSE)/VLOOKUP($B43,Data!$B$2:$L$53,5,FALSE),"Missing Data")</f>
        <v>3.4632539922752732E-2</v>
      </c>
      <c r="H43" s="3">
        <f>IFERROR(VLOOKUP($B43,Data!$B$1:$L$53,5,FALSE)/VLOOKUP($B43,Data!$B$2:$L$53,2,FALSE),"Missing Data")</f>
        <v>13483.922058818132</v>
      </c>
      <c r="I43" s="4"/>
      <c r="J43" s="4">
        <f>IFERROR(VLOOKUP($B43,Data!$B$1:$L$53,3,FALSE)/VLOOKUP($B43,Data!$B$2:$L$53,2,FALSE),"Missing Data")</f>
        <v>0.7812270110313837</v>
      </c>
      <c r="K43" s="4"/>
      <c r="L43" s="4">
        <f>IFERROR(VLOOKUP($B43,Data!$B$1:$L$53,4,FALSE)/VLOOKUP($B43,Data!$B$2:$L$53,3,FALSE),"Missing Data")</f>
        <v>1.0048034014395324</v>
      </c>
      <c r="M43" s="4"/>
      <c r="N43" s="5">
        <f>IFERROR(VLOOKUP($B43,Data!$B$1:$L$53,5,FALSE)/VLOOKUP($B43,Data!$B$2:$L$53,4,FALSE),"Missing Data")</f>
        <v>17177.41808908149</v>
      </c>
      <c r="O43" s="3">
        <f>IFERROR(VLOOKUP($B43,Data!$B$1:$L$53,6,FALSE)/VLOOKUP($B43,Data!$B$2:$L$53,5,FALSE),"Missing Data")</f>
        <v>3.4632539922752732E-2</v>
      </c>
      <c r="P43" s="4"/>
      <c r="Q43" s="4">
        <f>IFERROR(VLOOKUP($B43,Data!$B$1:$L$53,10,FALSE)/VLOOKUP($B43,Data!$B$2:$L$53,5,FALSE),"Missing Data")</f>
        <v>1.651652824136986E-7</v>
      </c>
      <c r="R43" s="4"/>
      <c r="S43" s="5">
        <f>IFERROR(VLOOKUP($B43,Data!$B$1:$L$53,6,FALSE)/VLOOKUP($B43,Data!$B$2:$L$53,10,FALSE), Missing Data)</f>
        <v>209684.1383167117</v>
      </c>
      <c r="T43" s="3">
        <f>IFERROR(VLOOKUP($B43,Data!$B$1:$L$53,9,FALSE)/VLOOKUP($B43,Data!$B$2:$L$53,6,FALSE), "Missing Data")</f>
        <v>0.17931225637652703</v>
      </c>
      <c r="U43" s="4">
        <f>IFERROR(VLOOKUP($B43,Data!$B$1:$L$53,9,FALSE)/VLOOKUP($B43,Data!$B$2:$L$53,10,FALSE), "Missing Data")</f>
        <v>37598.935967937367</v>
      </c>
      <c r="V43" s="4">
        <f t="shared" si="0"/>
        <v>172085.20234877433</v>
      </c>
      <c r="W43" s="5">
        <f>IFERROR(VLOOKUP($B43,Data!$B$1:$L$53,9,FALSE)/VLOOKUP($B43,Data!$B$2:$L$53,5,FALSE), "Missing Data")</f>
        <v>6.2100388775989451E-3</v>
      </c>
    </row>
    <row r="44" spans="1:23" x14ac:dyDescent="0.25">
      <c r="A44" s="1" t="s">
        <v>32</v>
      </c>
      <c r="B44" s="1" t="s">
        <v>33</v>
      </c>
      <c r="C44" s="3">
        <f>IFERROR(VLOOKUP($B44,Data!$B$1:$L$53,6,FALSE)/VLOOKUP($B44,Data!$B$2:$L$53,2,FALSE),"Missing Data")</f>
        <v>432.46287012934965</v>
      </c>
      <c r="D44" s="4"/>
      <c r="E44" s="4">
        <f>IFERROR(VLOOKUP($B44,Data!$B$1:$L$53,5,FALSE)/VLOOKUP($B44,Data!$B$2:$L$53,2,FALSE),"Missing Data")</f>
        <v>12071.766847320394</v>
      </c>
      <c r="F44" s="4"/>
      <c r="G44" s="5">
        <f>IFERROR(VLOOKUP($B44,Data!$B$1:$L$53,6,FALSE)/VLOOKUP($B44,Data!$B$2:$L$53,5,FALSE),"Missing Data")</f>
        <v>3.582432261979486E-2</v>
      </c>
      <c r="H44" s="3">
        <f>IFERROR(VLOOKUP($B44,Data!$B$1:$L$53,5,FALSE)/VLOOKUP($B44,Data!$B$2:$L$53,2,FALSE),"Missing Data")</f>
        <v>12071.766847320394</v>
      </c>
      <c r="I44" s="4"/>
      <c r="J44" s="4">
        <f>IFERROR(VLOOKUP($B44,Data!$B$1:$L$53,3,FALSE)/VLOOKUP($B44,Data!$B$2:$L$53,2,FALSE),"Missing Data")</f>
        <v>0.75650381123139321</v>
      </c>
      <c r="K44" s="4"/>
      <c r="L44" s="4">
        <f>IFERROR(VLOOKUP($B44,Data!$B$1:$L$53,4,FALSE)/VLOOKUP($B44,Data!$B$2:$L$53,3,FALSE),"Missing Data")</f>
        <v>1.0853471905880012</v>
      </c>
      <c r="M44" s="4"/>
      <c r="N44" s="5">
        <f>IFERROR(VLOOKUP($B44,Data!$B$1:$L$53,5,FALSE)/VLOOKUP($B44,Data!$B$2:$L$53,4,FALSE),"Missing Data")</f>
        <v>14702.49472288753</v>
      </c>
      <c r="O44" s="3">
        <f>IFERROR(VLOOKUP($B44,Data!$B$1:$L$53,6,FALSE)/VLOOKUP($B44,Data!$B$2:$L$53,5,FALSE),"Missing Data")</f>
        <v>3.582432261979486E-2</v>
      </c>
      <c r="P44" s="4"/>
      <c r="Q44" s="4">
        <f>IFERROR(VLOOKUP($B44,Data!$B$1:$L$53,10,FALSE)/VLOOKUP($B44,Data!$B$2:$L$53,5,FALSE),"Missing Data")</f>
        <v>1.1811575343446644E-7</v>
      </c>
      <c r="R44" s="4"/>
      <c r="S44" s="5">
        <f>IFERROR(VLOOKUP($B44,Data!$B$1:$L$53,6,FALSE)/VLOOKUP($B44,Data!$B$2:$L$53,10,FALSE), Missing Data)</f>
        <v>303298.43037974683</v>
      </c>
      <c r="T44" s="3">
        <f>IFERROR(VLOOKUP($B44,Data!$B$1:$L$53,9,FALSE)/VLOOKUP($B44,Data!$B$2:$L$53,6,FALSE), "Missing Data")</f>
        <v>0.12988595678931303</v>
      </c>
      <c r="U44" s="4">
        <f>IFERROR(VLOOKUP($B44,Data!$B$1:$L$53,9,FALSE)/VLOOKUP($B44,Data!$B$2:$L$53,10,FALSE), "Missing Data")</f>
        <v>39394.206822570261</v>
      </c>
      <c r="V44" s="4">
        <f t="shared" si="0"/>
        <v>263904.22355717659</v>
      </c>
      <c r="W44" s="5">
        <f>IFERROR(VLOOKUP($B44,Data!$B$1:$L$53,9,FALSE)/VLOOKUP($B44,Data!$B$2:$L$53,5,FALSE), "Missing Data")</f>
        <v>4.6530764198010844E-3</v>
      </c>
    </row>
    <row r="45" spans="1:23" x14ac:dyDescent="0.25">
      <c r="A45" s="1" t="s">
        <v>92</v>
      </c>
      <c r="B45" s="1" t="s">
        <v>93</v>
      </c>
      <c r="C45" s="3">
        <f>IFERROR(VLOOKUP($B45,Data!$B$1:$L$53,6,FALSE)/VLOOKUP($B45,Data!$B$2:$L$53,2,FALSE),"Missing Data")</f>
        <v>700.05475413775264</v>
      </c>
      <c r="D45" s="4"/>
      <c r="E45" s="4">
        <f>IFERROR(VLOOKUP($B45,Data!$B$1:$L$53,5,FALSE)/VLOOKUP($B45,Data!$B$2:$L$53,2,FALSE),"Missing Data")</f>
        <v>9292.1306627185604</v>
      </c>
      <c r="F45" s="4"/>
      <c r="G45" s="5">
        <f>IFERROR(VLOOKUP($B45,Data!$B$1:$L$53,6,FALSE)/VLOOKUP($B45,Data!$B$2:$L$53,5,FALSE),"Missing Data")</f>
        <v>7.533845353105921E-2</v>
      </c>
      <c r="H45" s="3">
        <f>IFERROR(VLOOKUP($B45,Data!$B$1:$L$53,5,FALSE)/VLOOKUP($B45,Data!$B$2:$L$53,2,FALSE),"Missing Data")</f>
        <v>9292.1306627185604</v>
      </c>
      <c r="I45" s="4"/>
      <c r="J45" s="4">
        <f>IFERROR(VLOOKUP($B45,Data!$B$1:$L$53,3,FALSE)/VLOOKUP($B45,Data!$B$2:$L$53,2,FALSE),"Missing Data")</f>
        <v>0.70466056084495587</v>
      </c>
      <c r="K45" s="4"/>
      <c r="L45" s="4">
        <f>IFERROR(VLOOKUP($B45,Data!$B$1:$L$53,4,FALSE)/VLOOKUP($B45,Data!$B$2:$L$53,3,FALSE),"Missing Data")</f>
        <v>0.87401296903388404</v>
      </c>
      <c r="M45" s="4"/>
      <c r="N45" s="5">
        <f>IFERROR(VLOOKUP($B45,Data!$B$1:$L$53,5,FALSE)/VLOOKUP($B45,Data!$B$2:$L$53,4,FALSE),"Missing Data")</f>
        <v>15087.506352686312</v>
      </c>
      <c r="O45" s="3">
        <f>IFERROR(VLOOKUP($B45,Data!$B$1:$L$53,6,FALSE)/VLOOKUP($B45,Data!$B$2:$L$53,5,FALSE),"Missing Data")</f>
        <v>7.533845353105921E-2</v>
      </c>
      <c r="P45" s="4"/>
      <c r="Q45" s="4">
        <f>IFERROR(VLOOKUP($B45,Data!$B$1:$L$53,10,FALSE)/VLOOKUP($B45,Data!$B$2:$L$53,5,FALSE),"Missing Data")</f>
        <v>1.2013796366058378E-7</v>
      </c>
      <c r="R45" s="4"/>
      <c r="S45" s="5">
        <f>IFERROR(VLOOKUP($B45,Data!$B$1:$L$53,6,FALSE)/VLOOKUP($B45,Data!$B$2:$L$53,10,FALSE), Missing Data)</f>
        <v>627099.47160338878</v>
      </c>
      <c r="T45" s="3">
        <f>IFERROR(VLOOKUP($B45,Data!$B$1:$L$53,9,FALSE)/VLOOKUP($B45,Data!$B$2:$L$53,6,FALSE), "Missing Data")</f>
        <v>7.6157872585380731E-2</v>
      </c>
      <c r="U45" s="4">
        <f>IFERROR(VLOOKUP($B45,Data!$B$1:$L$53,9,FALSE)/VLOOKUP($B45,Data!$B$2:$L$53,10,FALSE), "Missing Data")</f>
        <v>47758.561656730468</v>
      </c>
      <c r="V45" s="4">
        <f t="shared" si="0"/>
        <v>579340.9099466583</v>
      </c>
      <c r="W45" s="5">
        <f>IFERROR(VLOOKUP($B45,Data!$B$1:$L$53,9,FALSE)/VLOOKUP($B45,Data!$B$2:$L$53,5,FALSE), "Missing Data")</f>
        <v>5.7376163447980348E-3</v>
      </c>
    </row>
    <row r="46" spans="1:23" x14ac:dyDescent="0.25">
      <c r="A46" s="1" t="s">
        <v>52</v>
      </c>
      <c r="B46" s="1" t="s">
        <v>53</v>
      </c>
      <c r="C46" s="3">
        <f>IFERROR(VLOOKUP($B46,Data!$B$1:$L$53,6,FALSE)/VLOOKUP($B46,Data!$B$2:$L$53,2,FALSE),"Missing Data")</f>
        <v>581.73585896298277</v>
      </c>
      <c r="D46" s="4"/>
      <c r="E46" s="4">
        <f>IFERROR(VLOOKUP($B46,Data!$B$1:$L$53,5,FALSE)/VLOOKUP($B46,Data!$B$2:$L$53,2,FALSE),"Missing Data")</f>
        <v>12947.522916669626</v>
      </c>
      <c r="F46" s="4"/>
      <c r="G46" s="5">
        <f>IFERROR(VLOOKUP($B46,Data!$B$1:$L$53,6,FALSE)/VLOOKUP($B46,Data!$B$2:$L$53,5,FALSE),"Missing Data")</f>
        <v>4.4930282240629345E-2</v>
      </c>
      <c r="H46" s="3">
        <f>IFERROR(VLOOKUP($B46,Data!$B$1:$L$53,5,FALSE)/VLOOKUP($B46,Data!$B$2:$L$53,2,FALSE),"Missing Data")</f>
        <v>12947.522916669626</v>
      </c>
      <c r="I46" s="4"/>
      <c r="J46" s="4">
        <f>IFERROR(VLOOKUP($B46,Data!$B$1:$L$53,3,FALSE)/VLOOKUP($B46,Data!$B$2:$L$53,2,FALSE),"Missing Data")</f>
        <v>0.76398232014599277</v>
      </c>
      <c r="K46" s="4"/>
      <c r="L46" s="4">
        <f>IFERROR(VLOOKUP($B46,Data!$B$1:$L$53,4,FALSE)/VLOOKUP($B46,Data!$B$2:$L$53,3,FALSE),"Missing Data")</f>
        <v>0.84889474249373797</v>
      </c>
      <c r="M46" s="4"/>
      <c r="N46" s="5">
        <f>IFERROR(VLOOKUP($B46,Data!$B$1:$L$53,5,FALSE)/VLOOKUP($B46,Data!$B$2:$L$53,4,FALSE),"Missing Data")</f>
        <v>19964.090786555797</v>
      </c>
      <c r="O46" s="3">
        <f>IFERROR(VLOOKUP($B46,Data!$B$1:$L$53,6,FALSE)/VLOOKUP($B46,Data!$B$2:$L$53,5,FALSE),"Missing Data")</f>
        <v>4.4930282240629345E-2</v>
      </c>
      <c r="P46" s="4"/>
      <c r="Q46" s="4">
        <f>IFERROR(VLOOKUP($B46,Data!$B$1:$L$53,10,FALSE)/VLOOKUP($B46,Data!$B$2:$L$53,5,FALSE),"Missing Data")</f>
        <v>2.0834233206990024E-7</v>
      </c>
      <c r="R46" s="4"/>
      <c r="S46" s="5">
        <f>IFERROR(VLOOKUP($B46,Data!$B$1:$L$53,6,FALSE)/VLOOKUP($B46,Data!$B$2:$L$53,10,FALSE), Missing Data)</f>
        <v>215656.03972194638</v>
      </c>
      <c r="T46" s="3">
        <f>IFERROR(VLOOKUP($B46,Data!$B$1:$L$53,9,FALSE)/VLOOKUP($B46,Data!$B$2:$L$53,6,FALSE), "Missing Data")</f>
        <v>0.1450595898157587</v>
      </c>
      <c r="U46" s="4">
        <f>IFERROR(VLOOKUP($B46,Data!$B$1:$L$53,9,FALSE)/VLOOKUP($B46,Data!$B$2:$L$53,10,FALSE), "Missing Data")</f>
        <v>31282.976663356505</v>
      </c>
      <c r="V46" s="4">
        <f t="shared" si="0"/>
        <v>184373.06305858988</v>
      </c>
      <c r="W46" s="5">
        <f>IFERROR(VLOOKUP($B46,Data!$B$1:$L$53,9,FALSE)/VLOOKUP($B46,Data!$B$2:$L$53,5,FALSE), "Missing Data")</f>
        <v>6.5175683121319605E-3</v>
      </c>
    </row>
    <row r="47" spans="1:23" x14ac:dyDescent="0.25">
      <c r="A47" s="1" t="s">
        <v>76</v>
      </c>
      <c r="B47" s="1" t="s">
        <v>77</v>
      </c>
      <c r="C47" s="3">
        <f>IFERROR(VLOOKUP($B47,Data!$B$1:$L$53,6,FALSE)/VLOOKUP($B47,Data!$B$2:$L$53,2,FALSE),"Missing Data")</f>
        <v>552.56408283496432</v>
      </c>
      <c r="D47" s="4"/>
      <c r="E47" s="4">
        <f>IFERROR(VLOOKUP($B47,Data!$B$1:$L$53,5,FALSE)/VLOOKUP($B47,Data!$B$2:$L$53,2,FALSE),"Missing Data")</f>
        <v>12545.747309394146</v>
      </c>
      <c r="F47" s="4"/>
      <c r="G47" s="5">
        <f>IFERROR(VLOOKUP($B47,Data!$B$1:$L$53,6,FALSE)/VLOOKUP($B47,Data!$B$2:$L$53,5,FALSE),"Missing Data")</f>
        <v>4.4043935303974206E-2</v>
      </c>
      <c r="H47" s="3">
        <f>IFERROR(VLOOKUP($B47,Data!$B$1:$L$53,5,FALSE)/VLOOKUP($B47,Data!$B$2:$L$53,2,FALSE),"Missing Data")</f>
        <v>12545.747309394146</v>
      </c>
      <c r="I47" s="4"/>
      <c r="J47" s="4">
        <f>IFERROR(VLOOKUP($B47,Data!$B$1:$L$53,3,FALSE)/VLOOKUP($B47,Data!$B$2:$L$53,2,FALSE),"Missing Data")</f>
        <v>0.76742396050086747</v>
      </c>
      <c r="K47" s="4"/>
      <c r="L47" s="4">
        <f>IFERROR(VLOOKUP($B47,Data!$B$1:$L$53,4,FALSE)/VLOOKUP($B47,Data!$B$2:$L$53,3,FALSE),"Missing Data")</f>
        <v>0.80696856662913663</v>
      </c>
      <c r="M47" s="4"/>
      <c r="N47" s="5">
        <f>IFERROR(VLOOKUP($B47,Data!$B$1:$L$53,5,FALSE)/VLOOKUP($B47,Data!$B$2:$L$53,4,FALSE),"Missing Data")</f>
        <v>20258.372996504961</v>
      </c>
      <c r="O47" s="3">
        <f>IFERROR(VLOOKUP($B47,Data!$B$1:$L$53,6,FALSE)/VLOOKUP($B47,Data!$B$2:$L$53,5,FALSE),"Missing Data")</f>
        <v>4.4043935303974206E-2</v>
      </c>
      <c r="P47" s="4"/>
      <c r="Q47" s="4">
        <f>IFERROR(VLOOKUP($B47,Data!$B$1:$L$53,10,FALSE)/VLOOKUP($B47,Data!$B$2:$L$53,5,FALSE),"Missing Data")</f>
        <v>1.7099833314708052E-7</v>
      </c>
      <c r="R47" s="4"/>
      <c r="S47" s="5">
        <f>IFERROR(VLOOKUP($B47,Data!$B$1:$L$53,6,FALSE)/VLOOKUP($B47,Data!$B$2:$L$53,10,FALSE), Missing Data)</f>
        <v>257569.38382604448</v>
      </c>
      <c r="T47" s="3">
        <f>IFERROR(VLOOKUP($B47,Data!$B$1:$L$53,9,FALSE)/VLOOKUP($B47,Data!$B$2:$L$53,6,FALSE), "Missing Data")</f>
        <v>0.14267412206151064</v>
      </c>
      <c r="U47" s="4">
        <f>IFERROR(VLOOKUP($B47,Data!$B$1:$L$53,9,FALSE)/VLOOKUP($B47,Data!$B$2:$L$53,10,FALSE), "Missing Data")</f>
        <v>36748.485707305153</v>
      </c>
      <c r="V47" s="4">
        <f t="shared" si="0"/>
        <v>220820.89811873931</v>
      </c>
      <c r="W47" s="5">
        <f>IFERROR(VLOOKUP($B47,Data!$B$1:$L$53,9,FALSE)/VLOOKUP($B47,Data!$B$2:$L$53,5,FALSE), "Missing Data")</f>
        <v>6.2839298016284942E-3</v>
      </c>
    </row>
    <row r="48" spans="1:23" x14ac:dyDescent="0.25">
      <c r="A48" s="1" t="s">
        <v>60</v>
      </c>
      <c r="B48" s="1" t="s">
        <v>61</v>
      </c>
      <c r="C48" s="3">
        <f>IFERROR(VLOOKUP($B48,Data!$B$1:$L$53,6,FALSE)/VLOOKUP($B48,Data!$B$2:$L$53,2,FALSE),"Missing Data")</f>
        <v>614.61273895802788</v>
      </c>
      <c r="D48" s="4"/>
      <c r="E48" s="4">
        <f>IFERROR(VLOOKUP($B48,Data!$B$1:$L$53,5,FALSE)/VLOOKUP($B48,Data!$B$2:$L$53,2,FALSE),"Missing Data")</f>
        <v>8753.0471637741557</v>
      </c>
      <c r="F48" s="4"/>
      <c r="G48" s="5">
        <f>IFERROR(VLOOKUP($B48,Data!$B$1:$L$53,6,FALSE)/VLOOKUP($B48,Data!$B$2:$L$53,5,FALSE),"Missing Data")</f>
        <v>7.0217003000017889E-2</v>
      </c>
      <c r="H48" s="3">
        <f>IFERROR(VLOOKUP($B48,Data!$B$1:$L$53,5,FALSE)/VLOOKUP($B48,Data!$B$2:$L$53,2,FALSE),"Missing Data")</f>
        <v>8753.0471637741557</v>
      </c>
      <c r="I48" s="4"/>
      <c r="J48" s="4">
        <f>IFERROR(VLOOKUP($B48,Data!$B$1:$L$53,3,FALSE)/VLOOKUP($B48,Data!$B$2:$L$53,2,FALSE),"Missing Data")</f>
        <v>0.76074026795393768</v>
      </c>
      <c r="K48" s="4"/>
      <c r="L48" s="4">
        <f>IFERROR(VLOOKUP($B48,Data!$B$1:$L$53,4,FALSE)/VLOOKUP($B48,Data!$B$2:$L$53,3,FALSE),"Missing Data")</f>
        <v>0.81641856149909231</v>
      </c>
      <c r="M48" s="4"/>
      <c r="N48" s="5">
        <f>IFERROR(VLOOKUP($B48,Data!$B$1:$L$53,5,FALSE)/VLOOKUP($B48,Data!$B$2:$L$53,4,FALSE),"Missing Data")</f>
        <v>14093.212274953659</v>
      </c>
      <c r="O48" s="3">
        <f>IFERROR(VLOOKUP($B48,Data!$B$1:$L$53,6,FALSE)/VLOOKUP($B48,Data!$B$2:$L$53,5,FALSE),"Missing Data")</f>
        <v>7.0217003000017889E-2</v>
      </c>
      <c r="P48" s="4"/>
      <c r="Q48" s="4">
        <f>IFERROR(VLOOKUP($B48,Data!$B$1:$L$53,10,FALSE)/VLOOKUP($B48,Data!$B$2:$L$53,5,FALSE),"Missing Data")</f>
        <v>1.1589037723250098E-7</v>
      </c>
      <c r="R48" s="4"/>
      <c r="S48" s="5">
        <f>IFERROR(VLOOKUP($B48,Data!$B$1:$L$53,6,FALSE)/VLOOKUP($B48,Data!$B$2:$L$53,10,FALSE), Missing Data)</f>
        <v>605891.57337151037</v>
      </c>
      <c r="T48" s="3">
        <f>IFERROR(VLOOKUP($B48,Data!$B$1:$L$53,9,FALSE)/VLOOKUP($B48,Data!$B$2:$L$53,6,FALSE), "Missing Data")</f>
        <v>9.7080921920623356E-2</v>
      </c>
      <c r="U48" s="4">
        <f>IFERROR(VLOOKUP($B48,Data!$B$1:$L$53,9,FALSE)/VLOOKUP($B48,Data!$B$2:$L$53,10,FALSE), "Missing Data")</f>
        <v>58820.512526843238</v>
      </c>
      <c r="V48" s="4">
        <f t="shared" si="0"/>
        <v>547071.06084466714</v>
      </c>
      <c r="W48" s="5">
        <f>IFERROR(VLOOKUP($B48,Data!$B$1:$L$53,9,FALSE)/VLOOKUP($B48,Data!$B$2:$L$53,5,FALSE), "Missing Data")</f>
        <v>6.8167313857449121E-3</v>
      </c>
    </row>
    <row r="49" spans="1:23" x14ac:dyDescent="0.25">
      <c r="A49" s="1" t="s">
        <v>88</v>
      </c>
      <c r="B49" s="1" t="s">
        <v>89</v>
      </c>
      <c r="C49" s="3">
        <f>IFERROR(VLOOKUP($B49,Data!$B$1:$L$53,6,FALSE)/VLOOKUP($B49,Data!$B$2:$L$53,2,FALSE),"Missing Data")</f>
        <v>385.21473717542943</v>
      </c>
      <c r="D49" s="4"/>
      <c r="E49" s="4">
        <f>IFERROR(VLOOKUP($B49,Data!$B$1:$L$53,5,FALSE)/VLOOKUP($B49,Data!$B$2:$L$53,2,FALSE),"Missing Data")</f>
        <v>11025.223758699187</v>
      </c>
      <c r="F49" s="4"/>
      <c r="G49" s="5">
        <f>IFERROR(VLOOKUP($B49,Data!$B$1:$L$53,6,FALSE)/VLOOKUP($B49,Data!$B$2:$L$53,5,FALSE),"Missing Data")</f>
        <v>3.4939403100230512E-2</v>
      </c>
      <c r="H49" s="3">
        <f>IFERROR(VLOOKUP($B49,Data!$B$1:$L$53,5,FALSE)/VLOOKUP($B49,Data!$B$2:$L$53,2,FALSE),"Missing Data")</f>
        <v>11025.223758699187</v>
      </c>
      <c r="I49" s="4"/>
      <c r="J49" s="4">
        <f>IFERROR(VLOOKUP($B49,Data!$B$1:$L$53,3,FALSE)/VLOOKUP($B49,Data!$B$2:$L$53,2,FALSE),"Missing Data")</f>
        <v>0.78199120855831694</v>
      </c>
      <c r="K49" s="4"/>
      <c r="L49" s="4">
        <f>IFERROR(VLOOKUP($B49,Data!$B$1:$L$53,4,FALSE)/VLOOKUP($B49,Data!$B$2:$L$53,3,FALSE),"Missing Data")</f>
        <v>0.89660232431256615</v>
      </c>
      <c r="M49" s="4"/>
      <c r="N49" s="5">
        <f>IFERROR(VLOOKUP($B49,Data!$B$1:$L$53,5,FALSE)/VLOOKUP($B49,Data!$B$2:$L$53,4,FALSE),"Missing Data")</f>
        <v>15724.819946135098</v>
      </c>
      <c r="O49" s="3">
        <f>IFERROR(VLOOKUP($B49,Data!$B$1:$L$53,6,FALSE)/VLOOKUP($B49,Data!$B$2:$L$53,5,FALSE),"Missing Data")</f>
        <v>3.4939403100230512E-2</v>
      </c>
      <c r="P49" s="4"/>
      <c r="Q49" s="4">
        <f>IFERROR(VLOOKUP($B49,Data!$B$1:$L$53,10,FALSE)/VLOOKUP($B49,Data!$B$2:$L$53,5,FALSE),"Missing Data")</f>
        <v>1.4841175146414384E-7</v>
      </c>
      <c r="R49" s="4"/>
      <c r="S49" s="5">
        <f>IFERROR(VLOOKUP($B49,Data!$B$1:$L$53,6,FALSE)/VLOOKUP($B49,Data!$B$2:$L$53,10,FALSE), Missing Data)</f>
        <v>235422.07915167583</v>
      </c>
      <c r="T49" s="3">
        <f>IFERROR(VLOOKUP($B49,Data!$B$1:$L$53,9,FALSE)/VLOOKUP($B49,Data!$B$2:$L$53,6,FALSE), "Missing Data")</f>
        <v>0.15323314436837229</v>
      </c>
      <c r="U49" s="4">
        <f>IFERROR(VLOOKUP($B49,Data!$B$1:$L$53,9,FALSE)/VLOOKUP($B49,Data!$B$2:$L$53,10,FALSE), "Missing Data")</f>
        <v>36074.465442151108</v>
      </c>
      <c r="V49" s="4">
        <f t="shared" si="0"/>
        <v>199347.61370952474</v>
      </c>
      <c r="W49" s="5">
        <f>IFERROR(VLOOKUP($B49,Data!$B$1:$L$53,9,FALSE)/VLOOKUP($B49,Data!$B$2:$L$53,5,FALSE), "Missing Data")</f>
        <v>5.3538745994023756E-3</v>
      </c>
    </row>
    <row r="50" spans="1:23" x14ac:dyDescent="0.25">
      <c r="A50" s="1" t="s">
        <v>26</v>
      </c>
      <c r="B50" s="1" t="s">
        <v>27</v>
      </c>
      <c r="C50" s="3">
        <f>IFERROR(VLOOKUP($B50,Data!$B$1:$L$53,6,FALSE)/VLOOKUP($B50,Data!$B$2:$L$53,2,FALSE),"Missing Data")</f>
        <v>435.65308145515758</v>
      </c>
      <c r="D50" s="4"/>
      <c r="E50" s="4">
        <f>IFERROR(VLOOKUP($B50,Data!$B$1:$L$53,5,FALSE)/VLOOKUP($B50,Data!$B$2:$L$53,2,FALSE),"Missing Data")</f>
        <v>7229.5056123099939</v>
      </c>
      <c r="F50" s="4"/>
      <c r="G50" s="5">
        <f>IFERROR(VLOOKUP($B50,Data!$B$1:$L$53,6,FALSE)/VLOOKUP($B50,Data!$B$2:$L$53,5,FALSE),"Missing Data")</f>
        <v>6.0260425099242211E-2</v>
      </c>
      <c r="H50" s="3">
        <f>IFERROR(VLOOKUP($B50,Data!$B$1:$L$53,5,FALSE)/VLOOKUP($B50,Data!$B$2:$L$53,2,FALSE),"Missing Data")</f>
        <v>7229.5056123099939</v>
      </c>
      <c r="I50" s="4"/>
      <c r="J50" s="4">
        <f>IFERROR(VLOOKUP($B50,Data!$B$1:$L$53,3,FALSE)/VLOOKUP($B50,Data!$B$2:$L$53,2,FALSE),"Missing Data")</f>
        <v>0.79555712220072083</v>
      </c>
      <c r="K50" s="4"/>
      <c r="L50" s="4">
        <f>IFERROR(VLOOKUP($B50,Data!$B$1:$L$53,4,FALSE)/VLOOKUP($B50,Data!$B$2:$L$53,3,FALSE),"Missing Data")</f>
        <v>0.82568614046890487</v>
      </c>
      <c r="M50" s="4"/>
      <c r="N50" s="5">
        <f>IFERROR(VLOOKUP($B50,Data!$B$1:$L$53,5,FALSE)/VLOOKUP($B50,Data!$B$2:$L$53,4,FALSE),"Missing Data")</f>
        <v>11005.815707868491</v>
      </c>
      <c r="O50" s="3">
        <f>IFERROR(VLOOKUP($B50,Data!$B$1:$L$53,6,FALSE)/VLOOKUP($B50,Data!$B$2:$L$53,5,FALSE),"Missing Data")</f>
        <v>6.0260425099242211E-2</v>
      </c>
      <c r="P50" s="4"/>
      <c r="Q50" s="4">
        <f>IFERROR(VLOOKUP($B50,Data!$B$1:$L$53,10,FALSE)/VLOOKUP($B50,Data!$B$2:$L$53,5,FALSE),"Missing Data")</f>
        <v>1.7940899292632832E-7</v>
      </c>
      <c r="R50" s="4"/>
      <c r="S50" s="5">
        <f>IFERROR(VLOOKUP($B50,Data!$B$1:$L$53,6,FALSE)/VLOOKUP($B50,Data!$B$2:$L$53,10,FALSE), Missing Data)</f>
        <v>335882.96838602331</v>
      </c>
      <c r="T50" s="3">
        <f>IFERROR(VLOOKUP($B50,Data!$B$1:$L$53,9,FALSE)/VLOOKUP($B50,Data!$B$2:$L$53,6,FALSE), "Missing Data")</f>
        <v>0.14557780366253867</v>
      </c>
      <c r="U50" s="4">
        <f>IFERROR(VLOOKUP($B50,Data!$B$1:$L$53,9,FALSE)/VLOOKUP($B50,Data!$B$2:$L$53,10,FALSE), "Missing Data")</f>
        <v>48897.104825291179</v>
      </c>
      <c r="V50" s="4">
        <f t="shared" si="0"/>
        <v>286985.8635607321</v>
      </c>
      <c r="W50" s="5">
        <f>IFERROR(VLOOKUP($B50,Data!$B$1:$L$53,9,FALSE)/VLOOKUP($B50,Data!$B$2:$L$53,5,FALSE), "Missing Data")</f>
        <v>8.7725803337185999E-3</v>
      </c>
    </row>
    <row r="51" spans="1:23" x14ac:dyDescent="0.25">
      <c r="A51" s="1" t="s">
        <v>70</v>
      </c>
      <c r="B51" s="1" t="s">
        <v>71</v>
      </c>
      <c r="C51" s="3">
        <f>IFERROR(VLOOKUP($B51,Data!$B$1:$L$53,6,FALSE)/VLOOKUP($B51,Data!$B$2:$L$53,2,FALSE),"Missing Data")</f>
        <v>398.43609614905637</v>
      </c>
      <c r="D51" s="4"/>
      <c r="E51" s="4">
        <f>IFERROR(VLOOKUP($B51,Data!$B$1:$L$53,5,FALSE)/VLOOKUP($B51,Data!$B$2:$L$53,2,FALSE),"Missing Data")</f>
        <v>10766.766078171888</v>
      </c>
      <c r="F51" s="4"/>
      <c r="G51" s="5">
        <f>IFERROR(VLOOKUP($B51,Data!$B$1:$L$53,6,FALSE)/VLOOKUP($B51,Data!$B$2:$L$53,5,FALSE),"Missing Data")</f>
        <v>3.7006106871480184E-2</v>
      </c>
      <c r="H51" s="3">
        <f>IFERROR(VLOOKUP($B51,Data!$B$1:$L$53,5,FALSE)/VLOOKUP($B51,Data!$B$2:$L$53,2,FALSE),"Missing Data")</f>
        <v>10766.766078171888</v>
      </c>
      <c r="I51" s="4"/>
      <c r="J51" s="4">
        <f>IFERROR(VLOOKUP($B51,Data!$B$1:$L$53,3,FALSE)/VLOOKUP($B51,Data!$B$2:$L$53,2,FALSE),"Missing Data")</f>
        <v>0.77879149773233747</v>
      </c>
      <c r="K51" s="4"/>
      <c r="L51" s="4">
        <f>IFERROR(VLOOKUP($B51,Data!$B$1:$L$53,4,FALSE)/VLOOKUP($B51,Data!$B$2:$L$53,3,FALSE),"Missing Data")</f>
        <v>0.8783605198300356</v>
      </c>
      <c r="M51" s="4"/>
      <c r="N51" s="5">
        <f>IFERROR(VLOOKUP($B51,Data!$B$1:$L$53,5,FALSE)/VLOOKUP($B51,Data!$B$2:$L$53,4,FALSE),"Missing Data")</f>
        <v>15739.512213364911</v>
      </c>
      <c r="O51" s="3">
        <f>IFERROR(VLOOKUP($B51,Data!$B$1:$L$53,6,FALSE)/VLOOKUP($B51,Data!$B$2:$L$53,5,FALSE),"Missing Data")</f>
        <v>3.7006106871480184E-2</v>
      </c>
      <c r="P51" s="4"/>
      <c r="Q51" s="4">
        <f>IFERROR(VLOOKUP($B51,Data!$B$1:$L$53,10,FALSE)/VLOOKUP($B51,Data!$B$2:$L$53,5,FALSE),"Missing Data")</f>
        <v>1.4396186014977136E-7</v>
      </c>
      <c r="R51" s="4"/>
      <c r="S51" s="5">
        <f>IFERROR(VLOOKUP($B51,Data!$B$1:$L$53,6,FALSE)/VLOOKUP($B51,Data!$B$2:$L$53,10,FALSE), Missing Data)</f>
        <v>257054.93686300464</v>
      </c>
      <c r="T51" s="3">
        <f>IFERROR(VLOOKUP($B51,Data!$B$1:$L$53,9,FALSE)/VLOOKUP($B51,Data!$B$2:$L$53,6,FALSE), "Missing Data")</f>
        <v>0.16575716281437461</v>
      </c>
      <c r="U51" s="4">
        <f>IFERROR(VLOOKUP($B51,Data!$B$1:$L$53,9,FALSE)/VLOOKUP($B51,Data!$B$2:$L$53,10,FALSE), "Missing Data")</f>
        <v>42608.697021839842</v>
      </c>
      <c r="V51" s="4">
        <f t="shared" si="0"/>
        <v>214446.23984116479</v>
      </c>
      <c r="W51" s="5">
        <f>IFERROR(VLOOKUP($B51,Data!$B$1:$L$53,9,FALSE)/VLOOKUP($B51,Data!$B$2:$L$53,5,FALSE), "Missing Data")</f>
        <v>6.1340272818220867E-3</v>
      </c>
    </row>
    <row r="52" spans="1:23" x14ac:dyDescent="0.25">
      <c r="A52" s="1" t="s">
        <v>22</v>
      </c>
      <c r="B52" s="1" t="s">
        <v>23</v>
      </c>
      <c r="C52" s="3">
        <f>IFERROR(VLOOKUP($B52,Data!$B$1:$L$53,6,FALSE)/VLOOKUP($B52,Data!$B$2:$L$53,2,FALSE),"Missing Data")</f>
        <v>365.45559263773885</v>
      </c>
      <c r="D52" s="4"/>
      <c r="E52" s="4">
        <f>IFERROR(VLOOKUP($B52,Data!$B$1:$L$53,5,FALSE)/VLOOKUP($B52,Data!$B$2:$L$53,2,FALSE),"Missing Data")</f>
        <v>9905.0906602934465</v>
      </c>
      <c r="F52" s="4"/>
      <c r="G52" s="5">
        <f>IFERROR(VLOOKUP($B52,Data!$B$1:$L$53,6,FALSE)/VLOOKUP($B52,Data!$B$2:$L$53,5,FALSE),"Missing Data")</f>
        <v>3.6895734241256493E-2</v>
      </c>
      <c r="H52" s="3">
        <f>IFERROR(VLOOKUP($B52,Data!$B$1:$L$53,5,FALSE)/VLOOKUP($B52,Data!$B$2:$L$53,2,FALSE),"Missing Data")</f>
        <v>9905.0906602934465</v>
      </c>
      <c r="I52" s="4"/>
      <c r="J52" s="4">
        <f>IFERROR(VLOOKUP($B52,Data!$B$1:$L$53,3,FALSE)/VLOOKUP($B52,Data!$B$2:$L$53,2,FALSE),"Missing Data")</f>
        <v>0.79267568767649743</v>
      </c>
      <c r="K52" s="4"/>
      <c r="L52" s="4">
        <f>IFERROR(VLOOKUP($B52,Data!$B$1:$L$53,4,FALSE)/VLOOKUP($B52,Data!$B$2:$L$53,3,FALSE),"Missing Data")</f>
        <v>0.89059357673948725</v>
      </c>
      <c r="M52" s="4"/>
      <c r="N52" s="5">
        <f>IFERROR(VLOOKUP($B52,Data!$B$1:$L$53,5,FALSE)/VLOOKUP($B52,Data!$B$2:$L$53,4,FALSE),"Missing Data")</f>
        <v>14030.829860625874</v>
      </c>
      <c r="O52" s="3">
        <f>IFERROR(VLOOKUP($B52,Data!$B$1:$L$53,6,FALSE)/VLOOKUP($B52,Data!$B$2:$L$53,5,FALSE),"Missing Data")</f>
        <v>3.6895734241256493E-2</v>
      </c>
      <c r="P52" s="4"/>
      <c r="Q52" s="4">
        <f>IFERROR(VLOOKUP($B52,Data!$B$1:$L$53,10,FALSE)/VLOOKUP($B52,Data!$B$2:$L$53,5,FALSE),"Missing Data")</f>
        <v>1.0125734552040197E-7</v>
      </c>
      <c r="R52" s="4"/>
      <c r="S52" s="5">
        <f>IFERROR(VLOOKUP($B52,Data!$B$1:$L$53,6,FALSE)/VLOOKUP($B52,Data!$B$2:$L$53,10,FALSE), Missing Data)</f>
        <v>364375.87862524512</v>
      </c>
      <c r="T52" s="3">
        <f>IFERROR(VLOOKUP($B52,Data!$B$1:$L$53,9,FALSE)/VLOOKUP($B52,Data!$B$2:$L$53,6,FALSE), "Missing Data")</f>
        <v>0.12287663337018889</v>
      </c>
      <c r="U52" s="4">
        <f>IFERROR(VLOOKUP($B52,Data!$B$1:$L$53,9,FALSE)/VLOOKUP($B52,Data!$B$2:$L$53,10,FALSE), "Missing Data")</f>
        <v>44773.281246774692</v>
      </c>
      <c r="V52" s="4">
        <f t="shared" si="0"/>
        <v>319602.59737847041</v>
      </c>
      <c r="W52" s="5">
        <f>IFERROR(VLOOKUP($B52,Data!$B$1:$L$53,9,FALSE)/VLOOKUP($B52,Data!$B$2:$L$53,5,FALSE), "Missing Data")</f>
        <v>4.5336236092867986E-3</v>
      </c>
    </row>
    <row r="53" spans="1:23" x14ac:dyDescent="0.25">
      <c r="A53" s="1" t="s">
        <v>8</v>
      </c>
      <c r="B53" s="1" t="s">
        <v>9</v>
      </c>
      <c r="C53" s="3">
        <f>IFERROR(VLOOKUP($B53,Data!$B$1:$L$53,6,FALSE)/VLOOKUP($B53,Data!$B$2:$L$53,2,FALSE),"Missing Data")</f>
        <v>359.34994120878645</v>
      </c>
      <c r="D53" s="4"/>
      <c r="E53" s="4">
        <f>IFERROR(VLOOKUP($B53,Data!$B$1:$L$53,5,FALSE)/VLOOKUP($B53,Data!$B$2:$L$53,2,FALSE),"Missing Data")</f>
        <v>9178.4446132457088</v>
      </c>
      <c r="F53" s="4"/>
      <c r="G53" s="5">
        <f>IFERROR(VLOOKUP($B53,Data!$B$1:$L$53,6,FALSE)/VLOOKUP($B53,Data!$B$2:$L$53,5,FALSE),"Missing Data")</f>
        <v>3.9151507292444404E-2</v>
      </c>
      <c r="H53" s="3">
        <f>IFERROR(VLOOKUP($B53,Data!$B$1:$L$53,5,FALSE)/VLOOKUP($B53,Data!$B$2:$L$53,2,FALSE),"Missing Data")</f>
        <v>9178.4446132457088</v>
      </c>
      <c r="I53" s="4"/>
      <c r="J53" s="4">
        <f>IFERROR(VLOOKUP($B53,Data!$B$1:$L$53,3,FALSE)/VLOOKUP($B53,Data!$B$2:$L$53,2,FALSE),"Missing Data")</f>
        <v>0.76669405626402332</v>
      </c>
      <c r="K53" s="4"/>
      <c r="L53" s="4">
        <f>IFERROR(VLOOKUP($B53,Data!$B$1:$L$53,4,FALSE)/VLOOKUP($B53,Data!$B$2:$L$53,3,FALSE),"Missing Data")</f>
        <v>0.93122481074523855</v>
      </c>
      <c r="M53" s="4"/>
      <c r="N53" s="5">
        <f>IFERROR(VLOOKUP($B53,Data!$B$1:$L$53,5,FALSE)/VLOOKUP($B53,Data!$B$2:$L$53,4,FALSE),"Missing Data")</f>
        <v>12855.603129339055</v>
      </c>
      <c r="O53" s="3">
        <f>IFERROR(VLOOKUP($B53,Data!$B$1:$L$53,6,FALSE)/VLOOKUP($B53,Data!$B$2:$L$53,5,FALSE),"Missing Data")</f>
        <v>3.9151507292444404E-2</v>
      </c>
      <c r="P53" s="4"/>
      <c r="Q53" s="4">
        <f>IFERROR(VLOOKUP($B53,Data!$B$1:$L$53,10,FALSE)/VLOOKUP($B53,Data!$B$2:$L$53,5,FALSE),"Missing Data")</f>
        <v>1.1498542810480923E-7</v>
      </c>
      <c r="R53" s="4"/>
      <c r="S53" s="5">
        <f>IFERROR(VLOOKUP($B53,Data!$B$1:$L$53,6,FALSE)/VLOOKUP($B53,Data!$B$2:$L$53,10,FALSE), Missing Data)</f>
        <v>340491.03384437371</v>
      </c>
      <c r="T53" s="3">
        <f>IFERROR(VLOOKUP($B53,Data!$B$1:$L$53,9,FALSE)/VLOOKUP($B53,Data!$B$2:$L$53,6,FALSE), "Missing Data")</f>
        <v>0.14726200051479363</v>
      </c>
      <c r="U53" s="4">
        <f>IFERROR(VLOOKUP($B53,Data!$B$1:$L$53,9,FALSE)/VLOOKUP($B53,Data!$B$2:$L$53,10,FALSE), "Missing Data")</f>
        <v>50141.390801272777</v>
      </c>
      <c r="V53" s="4">
        <f t="shared" si="0"/>
        <v>290349.64304310095</v>
      </c>
      <c r="W53" s="5">
        <f>IFERROR(VLOOKUP($B53,Data!$B$1:$L$53,9,FALSE)/VLOOKUP($B53,Data!$B$2:$L$53,5,FALSE), "Missing Data")</f>
        <v>5.7655292870548948E-3</v>
      </c>
    </row>
    <row r="54" spans="1:23" x14ac:dyDescent="0.25">
      <c r="A54" s="15" t="s">
        <v>28</v>
      </c>
      <c r="B54" s="15" t="s">
        <v>29</v>
      </c>
      <c r="C54" s="6">
        <f>IFERROR(VLOOKUP($B54,Data!$B$1:$L$53,6,FALSE)/VLOOKUP($B54,Data!$B$2:$L$53,2,FALSE),"Missing Data")</f>
        <v>572.78060654679462</v>
      </c>
      <c r="D54" s="7"/>
      <c r="E54" s="7">
        <f>IFERROR(VLOOKUP($B54,Data!$B$1:$L$53,5,FALSE)/VLOOKUP($B54,Data!$B$2:$L$53,2,FALSE),"Missing Data")</f>
        <v>10224.789350939778</v>
      </c>
      <c r="F54" s="7"/>
      <c r="G54" s="8">
        <f>IFERROR(VLOOKUP($B54,Data!$B$1:$L$53,6,FALSE)/VLOOKUP($B54,Data!$B$2:$L$53,5,FALSE),"Missing Data")</f>
        <v>5.6018817296627173E-2</v>
      </c>
      <c r="H54" s="6">
        <f>IFERROR(VLOOKUP($B54,Data!$B$1:$L$53,5,FALSE)/VLOOKUP($B54,Data!$B$2:$L$53,2,FALSE),"Missing Data")</f>
        <v>10224.789350939778</v>
      </c>
      <c r="I54" s="7"/>
      <c r="J54" s="7">
        <f>IFERROR(VLOOKUP($B54,Data!$B$1:$L$53,3,FALSE)/VLOOKUP($B54,Data!$B$2:$L$53,2,FALSE),"Missing Data")</f>
        <v>0.76154400566561586</v>
      </c>
      <c r="K54" s="7"/>
      <c r="L54" s="7">
        <f>IFERROR(VLOOKUP($B54,Data!$B$1:$L$53,4,FALSE)/VLOOKUP($B54,Data!$B$2:$L$53,3,FALSE),"Missing Data")</f>
        <v>0.897116479797747</v>
      </c>
      <c r="M54" s="7"/>
      <c r="N54" s="8">
        <f>IFERROR(VLOOKUP($B54,Data!$B$1:$L$53,5,FALSE)/VLOOKUP($B54,Data!$B$2:$L$53,4,FALSE),"Missing Data")</f>
        <v>14966.165066472067</v>
      </c>
      <c r="O54" s="6">
        <f>IFERROR(VLOOKUP($B54,Data!$B$1:$L$53,6,FALSE)/VLOOKUP($B54,Data!$B$2:$L$53,5,FALSE),"Missing Data")</f>
        <v>5.6018817296627173E-2</v>
      </c>
      <c r="P54" s="7"/>
      <c r="Q54" s="7">
        <f>IFERROR(VLOOKUP($B54,Data!$B$1:$L$53,10,FALSE)/VLOOKUP($B54,Data!$B$2:$L$53,5,FALSE),"Missing Data")</f>
        <v>2.0398941960237336E-7</v>
      </c>
      <c r="R54" s="7"/>
      <c r="S54" s="8">
        <f>IFERROR(VLOOKUP($B54,Data!$B$1:$L$53,6,FALSE)/VLOOKUP($B54,Data!$B$2:$L$53,10,FALSE), Missing Data)</f>
        <v>274616.28846153844</v>
      </c>
      <c r="T54" s="6">
        <f>IFERROR(VLOOKUP($B54,Data!$B$1:$L$53,9,FALSE)/VLOOKUP($B54,Data!$B$2:$L$53,6,FALSE), "Missing Data")</f>
        <v>0.15548847195670995</v>
      </c>
      <c r="U54" s="7">
        <f>IFERROR(VLOOKUP($B54,Data!$B$1:$L$53,9,FALSE)/VLOOKUP($B54,Data!$B$2:$L$53,10,FALSE), "Missing Data")</f>
        <v>42699.667067307695</v>
      </c>
      <c r="V54" s="7">
        <f t="shared" si="0"/>
        <v>231916.62139423075</v>
      </c>
      <c r="W54" s="8">
        <f>IFERROR(VLOOKUP($B54,Data!$B$1:$L$53,9,FALSE)/VLOOKUP($B54,Data!$B$2:$L$53,5,FALSE), "Missing Data")</f>
        <v>8.7102803022746731E-3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A25" workbookViewId="0">
      <selection activeCell="C4" sqref="C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1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34" t="s">
        <v>119</v>
      </c>
      <c r="D1" s="35"/>
      <c r="E1" s="35"/>
      <c r="F1" s="35"/>
      <c r="G1" s="36"/>
      <c r="H1" s="34" t="s">
        <v>120</v>
      </c>
      <c r="I1" s="35"/>
      <c r="J1" s="35"/>
      <c r="K1" s="35"/>
      <c r="L1" s="35"/>
      <c r="M1" s="35"/>
      <c r="N1" s="36"/>
      <c r="O1" s="34" t="s">
        <v>121</v>
      </c>
      <c r="P1" s="35"/>
      <c r="Q1" s="35"/>
      <c r="R1" s="35"/>
      <c r="S1" s="36"/>
      <c r="T1" s="37" t="s">
        <v>130</v>
      </c>
      <c r="U1" s="38"/>
      <c r="V1" s="38"/>
      <c r="W1" s="39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52</v>
      </c>
      <c r="B3" s="1" t="s">
        <v>53</v>
      </c>
      <c r="C3" s="3">
        <f>IFERROR(VLOOKUP($B3,Data!$B$1:$L$53,7,FALSE)/VLOOKUP($B3,Data!$B$2:$L$53,2,FALSE),"Missing Data")</f>
        <v>247.52699961492743</v>
      </c>
      <c r="D3" s="4"/>
      <c r="E3" s="4">
        <f>IFERROR(VLOOKUP($B3,Data!$B$1:$L$53,5,FALSE)/VLOOKUP($B3,Data!$B$2:$L$53,2,FALSE),"Missing Data")</f>
        <v>12947.522916669626</v>
      </c>
      <c r="F3" s="4"/>
      <c r="G3" s="5">
        <f>IFERROR(VLOOKUP($B3,Data!$B$1:$L$53,7,FALSE)/VLOOKUP($B3,Data!$B$2:$L$53,5,FALSE),"Missing Data")</f>
        <v>1.9117710870875718E-2</v>
      </c>
      <c r="H3" s="3">
        <f>IFERROR(VLOOKUP($B3,Data!$B$1:$L$53,5,FALSE)/VLOOKUP($B3,Data!$B$2:$L$53,2,FALSE),"Missing Data")</f>
        <v>12947.522916669626</v>
      </c>
      <c r="I3" s="4"/>
      <c r="J3" s="4">
        <f>IFERROR(VLOOKUP($B3,Data!$B$1:$L$53,3,FALSE)/VLOOKUP($B3,Data!$B$2:$L$53,2,FALSE),"Missing Data")</f>
        <v>0.76398232014599277</v>
      </c>
      <c r="K3" s="4"/>
      <c r="L3" s="4">
        <f>IFERROR(VLOOKUP($B3,Data!$B$1:$L$53,4,FALSE)/VLOOKUP($B3,Data!$B$2:$L$53,3,FALSE),"Missing Data")</f>
        <v>0.84889474249373797</v>
      </c>
      <c r="M3" s="4"/>
      <c r="N3" s="5">
        <f>IFERROR(VLOOKUP($B3,Data!$B$1:$L$53,5,FALSE)/VLOOKUP($B3,Data!$B$2:$L$53,4,FALSE),"Missing Data")</f>
        <v>19964.090786555797</v>
      </c>
      <c r="O3" s="3">
        <f>IFERROR(VLOOKUP($B3,Data!$B$1:$L$53,7,FALSE)/VLOOKUP($B3,Data!$B$2:$L$53,5,FALSE),"Missing Data")</f>
        <v>1.9117710870875718E-2</v>
      </c>
      <c r="P3" s="14"/>
      <c r="Q3" s="4">
        <f>IFERROR(VLOOKUP($B3,Data!$B$1:$L$53,10,FALSE)/VLOOKUP($B3,Data!$B$2:$L$53,5,FALSE),"Missing Data")</f>
        <v>2.0834233206990024E-7</v>
      </c>
      <c r="R3" s="14"/>
      <c r="S3" s="5">
        <f>IFERROR(VLOOKUP($B3,Data!$B$1:$L$53,7,FALSE)/VLOOKUP($B3,Data!$B$2:$L$53,10,FALSE), Missing Data)</f>
        <v>91761.048659384309</v>
      </c>
      <c r="T3" s="13">
        <f>IFERROR(VLOOKUP($B3,Data!$B$1:$L$53,9,FALSE)/VLOOKUP($B3,Data!$B$2:$L$53,7,FALSE), "Missing Data")</f>
        <v>0.34091781992900344</v>
      </c>
      <c r="U3" s="4">
        <f>IFERROR(VLOOKUP($B3,Data!$B$1:$L$53,9,FALSE)/VLOOKUP($B3,Data!$B$2:$L$53,10,FALSE), "Missing Data")</f>
        <v>31282.976663356505</v>
      </c>
      <c r="V3" s="14">
        <f t="shared" ref="V3:V34" si="0">IFERROR(S3-U3, "Missing Data")</f>
        <v>60478.071996027807</v>
      </c>
      <c r="W3" s="5">
        <f>IFERROR(VLOOKUP($B3,Data!$B$1:$L$53,9,FALSE)/VLOOKUP($B3,Data!$B$2:$L$53,5,FALSE), "Missing Data")</f>
        <v>6.5175683121319605E-3</v>
      </c>
    </row>
    <row r="4" spans="1:23" x14ac:dyDescent="0.25">
      <c r="A4" s="1" t="s">
        <v>104</v>
      </c>
      <c r="B4" s="1" t="s">
        <v>105</v>
      </c>
      <c r="C4" s="3">
        <f>IFERROR(VLOOKUP($B4,Data!$B$1:$L$53,7,FALSE)/VLOOKUP($B4,Data!$B$2:$L$53,2,FALSE),"Missing Data")</f>
        <v>609.31523725950615</v>
      </c>
      <c r="D4" s="4"/>
      <c r="E4" s="4">
        <f>IFERROR(VLOOKUP($B4,Data!$B$1:$L$53,5,FALSE)/VLOOKUP($B4,Data!$B$2:$L$53,2,FALSE),"Missing Data")</f>
        <v>16078.001265475374</v>
      </c>
      <c r="F4" s="4"/>
      <c r="G4" s="5">
        <f>IFERROR(VLOOKUP($B4,Data!$B$1:$L$53,7,FALSE)/VLOOKUP($B4,Data!$B$2:$L$53,5,FALSE),"Missing Data")</f>
        <v>3.7897449266153585E-2</v>
      </c>
      <c r="H4" s="3">
        <f>IFERROR(VLOOKUP($B4,Data!$B$1:$L$53,5,FALSE)/VLOOKUP($B4,Data!$B$2:$L$53,2,FALSE),"Missing Data")</f>
        <v>16078.001265475374</v>
      </c>
      <c r="I4" s="4"/>
      <c r="J4" s="4">
        <f>IFERROR(VLOOKUP($B4,Data!$B$1:$L$53,3,FALSE)/VLOOKUP($B4,Data!$B$2:$L$53,2,FALSE),"Missing Data")</f>
        <v>0.77738776954212951</v>
      </c>
      <c r="K4" s="4"/>
      <c r="L4" s="4">
        <f>IFERROR(VLOOKUP($B4,Data!$B$1:$L$53,4,FALSE)/VLOOKUP($B4,Data!$B$2:$L$53,3,FALSE),"Missing Data")</f>
        <v>0.93048261953946576</v>
      </c>
      <c r="M4" s="4"/>
      <c r="N4" s="5">
        <f>IFERROR(VLOOKUP($B4,Data!$B$1:$L$53,5,FALSE)/VLOOKUP($B4,Data!$B$2:$L$53,4,FALSE),"Missing Data")</f>
        <v>22227.268179587638</v>
      </c>
      <c r="O4" s="3">
        <f>IFERROR(VLOOKUP($B4,Data!$B$1:$L$53,7,FALSE)/VLOOKUP($B4,Data!$B$2:$L$53,5,FALSE),"Missing Data")</f>
        <v>3.7897449266153585E-2</v>
      </c>
      <c r="P4" s="4"/>
      <c r="Q4" s="4">
        <f>IFERROR(VLOOKUP($B4,Data!$B$1:$L$53,10,FALSE)/VLOOKUP($B4,Data!$B$2:$L$53,5,FALSE),"Missing Data")</f>
        <v>2.8659279973196777E-7</v>
      </c>
      <c r="R4" s="4"/>
      <c r="S4" s="5">
        <f>IFERROR(VLOOKUP($B4,Data!$B$1:$L$53,7,FALSE)/VLOOKUP($B4,Data!$B$2:$L$53,10,FALSE), Missing Data)</f>
        <v>132234.47798268724</v>
      </c>
      <c r="T4" s="3">
        <f>IFERROR(VLOOKUP($B4,Data!$B$1:$L$53,9,FALSE)/VLOOKUP($B4,Data!$B$2:$L$53,7,FALSE), "Missing Data")</f>
        <v>0.35479877489094769</v>
      </c>
      <c r="U4" s="4">
        <f>IFERROR(VLOOKUP($B4,Data!$B$1:$L$53,9,FALSE)/VLOOKUP($B4,Data!$B$2:$L$53,10,FALSE), "Missing Data")</f>
        <v>46916.630786601432</v>
      </c>
      <c r="V4" s="4">
        <f t="shared" si="0"/>
        <v>85317.847196085815</v>
      </c>
      <c r="W4" s="5">
        <f>IFERROR(VLOOKUP($B4,Data!$B$1:$L$53,9,FALSE)/VLOOKUP($B4,Data!$B$2:$L$53,5,FALSE), "Missing Data")</f>
        <v>1.3445968571123137E-2</v>
      </c>
    </row>
    <row r="5" spans="1:23" x14ac:dyDescent="0.25">
      <c r="A5" s="1" t="s">
        <v>10</v>
      </c>
      <c r="B5" s="1" t="s">
        <v>11</v>
      </c>
      <c r="C5" s="3">
        <f>IFERROR(VLOOKUP($B5,Data!$B$1:$L$53,7,FALSE)/VLOOKUP($B5,Data!$B$2:$L$53,2,FALSE),"Missing Data")</f>
        <v>230.5059901797664</v>
      </c>
      <c r="D5" s="4"/>
      <c r="E5" s="4">
        <f>IFERROR(VLOOKUP($B5,Data!$B$1:$L$53,5,FALSE)/VLOOKUP($B5,Data!$B$2:$L$53,2,FALSE),"Missing Data")</f>
        <v>11364.098792485531</v>
      </c>
      <c r="F5" s="4"/>
      <c r="G5" s="5">
        <f>IFERROR(VLOOKUP($B5,Data!$B$1:$L$53,7,FALSE)/VLOOKUP($B5,Data!$B$2:$L$53,5,FALSE),"Missing Data")</f>
        <v>2.0283701716161395E-2</v>
      </c>
      <c r="H5" s="3">
        <f>IFERROR(VLOOKUP($B5,Data!$B$1:$L$53,5,FALSE)/VLOOKUP($B5,Data!$B$2:$L$53,2,FALSE),"Missing Data")</f>
        <v>11364.098792485531</v>
      </c>
      <c r="I5" s="4"/>
      <c r="J5" s="4">
        <f>IFERROR(VLOOKUP($B5,Data!$B$1:$L$53,3,FALSE)/VLOOKUP($B5,Data!$B$2:$L$53,2,FALSE),"Missing Data")</f>
        <v>0.75877305388653171</v>
      </c>
      <c r="K5" s="4"/>
      <c r="L5" s="4">
        <f>IFERROR(VLOOKUP($B5,Data!$B$1:$L$53,4,FALSE)/VLOOKUP($B5,Data!$B$2:$L$53,3,FALSE),"Missing Data")</f>
        <v>0.96370512677314868</v>
      </c>
      <c r="M5" s="4"/>
      <c r="N5" s="5">
        <f>IFERROR(VLOOKUP($B5,Data!$B$1:$L$53,5,FALSE)/VLOOKUP($B5,Data!$B$2:$L$53,4,FALSE),"Missing Data")</f>
        <v>15540.998970724797</v>
      </c>
      <c r="O5" s="3">
        <f>IFERROR(VLOOKUP($B5,Data!$B$1:$L$53,7,FALSE)/VLOOKUP($B5,Data!$B$2:$L$53,5,FALSE),"Missing Data")</f>
        <v>2.0283701716161395E-2</v>
      </c>
      <c r="P5" s="4"/>
      <c r="Q5" s="4">
        <f>IFERROR(VLOOKUP($B5,Data!$B$1:$L$53,10,FALSE)/VLOOKUP($B5,Data!$B$2:$L$53,5,FALSE),"Missing Data")</f>
        <v>2.1144236835418792E-7</v>
      </c>
      <c r="R5" s="4"/>
      <c r="S5" s="5">
        <f>IFERROR(VLOOKUP($B5,Data!$B$1:$L$53,7,FALSE)/VLOOKUP($B5,Data!$B$2:$L$53,10,FALSE), Missing Data)</f>
        <v>95930.167042889385</v>
      </c>
      <c r="T5" s="3">
        <f>IFERROR(VLOOKUP($B5,Data!$B$1:$L$53,9,FALSE)/VLOOKUP($B5,Data!$B$2:$L$53,7,FALSE), "Missing Data")</f>
        <v>0.39206159630227633</v>
      </c>
      <c r="U5" s="4">
        <f>IFERROR(VLOOKUP($B5,Data!$B$1:$L$53,9,FALSE)/VLOOKUP($B5,Data!$B$2:$L$53,10,FALSE), "Missing Data")</f>
        <v>37610.534424379235</v>
      </c>
      <c r="V5" s="4">
        <f t="shared" si="0"/>
        <v>58319.63261851015</v>
      </c>
      <c r="W5" s="5">
        <f>IFERROR(VLOOKUP($B5,Data!$B$1:$L$53,9,FALSE)/VLOOKUP($B5,Data!$B$2:$L$53,5,FALSE), "Missing Data")</f>
        <v>7.9524604737574583E-3</v>
      </c>
    </row>
    <row r="6" spans="1:23" x14ac:dyDescent="0.25">
      <c r="A6" s="1" t="s">
        <v>62</v>
      </c>
      <c r="B6" s="1" t="s">
        <v>63</v>
      </c>
      <c r="C6" s="3">
        <f>IFERROR(VLOOKUP($B6,Data!$B$1:$L$53,7,FALSE)/VLOOKUP($B6,Data!$B$2:$L$53,2,FALSE),"Missing Data")</f>
        <v>343.68957421098548</v>
      </c>
      <c r="D6" s="4"/>
      <c r="E6" s="4">
        <f>IFERROR(VLOOKUP($B6,Data!$B$1:$L$53,5,FALSE)/VLOOKUP($B6,Data!$B$2:$L$53,2,FALSE),"Missing Data")</f>
        <v>9755.9669273957588</v>
      </c>
      <c r="F6" s="4"/>
      <c r="G6" s="5">
        <f>IFERROR(VLOOKUP($B6,Data!$B$1:$L$53,7,FALSE)/VLOOKUP($B6,Data!$B$2:$L$53,5,FALSE),"Missing Data")</f>
        <v>3.5228653066245008E-2</v>
      </c>
      <c r="H6" s="3">
        <f>IFERROR(VLOOKUP($B6,Data!$B$1:$L$53,5,FALSE)/VLOOKUP($B6,Data!$B$2:$L$53,2,FALSE),"Missing Data")</f>
        <v>9755.9669273957588</v>
      </c>
      <c r="I6" s="4"/>
      <c r="J6" s="4">
        <f>IFERROR(VLOOKUP($B6,Data!$B$1:$L$53,3,FALSE)/VLOOKUP($B6,Data!$B$2:$L$53,2,FALSE),"Missing Data")</f>
        <v>0.80490717053427729</v>
      </c>
      <c r="K6" s="4"/>
      <c r="L6" s="4">
        <f>IFERROR(VLOOKUP($B6,Data!$B$1:$L$53,4,FALSE)/VLOOKUP($B6,Data!$B$2:$L$53,3,FALSE),"Missing Data")</f>
        <v>0.99352873106162087</v>
      </c>
      <c r="M6" s="4"/>
      <c r="N6" s="5">
        <f>IFERROR(VLOOKUP($B6,Data!$B$1:$L$53,5,FALSE)/VLOOKUP($B6,Data!$B$2:$L$53,4,FALSE),"Missing Data")</f>
        <v>12199.557896180793</v>
      </c>
      <c r="O6" s="3">
        <f>IFERROR(VLOOKUP($B6,Data!$B$1:$L$53,7,FALSE)/VLOOKUP($B6,Data!$B$2:$L$53,5,FALSE),"Missing Data")</f>
        <v>3.5228653066245008E-2</v>
      </c>
      <c r="P6" s="4"/>
      <c r="Q6" s="4">
        <f>IFERROR(VLOOKUP($B6,Data!$B$1:$L$53,10,FALSE)/VLOOKUP($B6,Data!$B$2:$L$53,5,FALSE),"Missing Data")</f>
        <v>2.557847897413021E-7</v>
      </c>
      <c r="R6" s="4"/>
      <c r="S6" s="5">
        <f>IFERROR(VLOOKUP($B6,Data!$B$1:$L$53,7,FALSE)/VLOOKUP($B6,Data!$B$2:$L$53,10,FALSE), Missing Data)</f>
        <v>137727.70891449362</v>
      </c>
      <c r="T6" s="3">
        <f>IFERROR(VLOOKUP($B6,Data!$B$1:$L$53,9,FALSE)/VLOOKUP($B6,Data!$B$2:$L$53,7,FALSE), "Missing Data")</f>
        <v>0.34071902852655828</v>
      </c>
      <c r="U6" s="4">
        <f>IFERROR(VLOOKUP($B6,Data!$B$1:$L$53,9,FALSE)/VLOOKUP($B6,Data!$B$2:$L$53,10,FALSE), "Missing Data")</f>
        <v>46926.451182534867</v>
      </c>
      <c r="V6" s="4">
        <f t="shared" si="0"/>
        <v>90801.257731958758</v>
      </c>
      <c r="W6" s="5">
        <f>IFERROR(VLOOKUP($B6,Data!$B$1:$L$53,9,FALSE)/VLOOKUP($B6,Data!$B$2:$L$53,5,FALSE), "Missing Data")</f>
        <v>1.2003072449030157E-2</v>
      </c>
    </row>
    <row r="7" spans="1:23" x14ac:dyDescent="0.25">
      <c r="A7" s="20" t="s">
        <v>28</v>
      </c>
      <c r="B7" s="20" t="s">
        <v>29</v>
      </c>
      <c r="C7" s="3">
        <f>IFERROR(VLOOKUP($B7,Data!$B$1:$L$53,7,FALSE)/VLOOKUP($B7,Data!$B$2:$L$53,2,FALSE),"Missing Data")</f>
        <v>268.00306344361644</v>
      </c>
      <c r="D7" s="4"/>
      <c r="E7" s="4">
        <f>IFERROR(VLOOKUP($B7,Data!$B$1:$L$53,5,FALSE)/VLOOKUP($B7,Data!$B$2:$L$53,2,FALSE),"Missing Data")</f>
        <v>10224.789350939778</v>
      </c>
      <c r="F7" s="4"/>
      <c r="G7" s="5">
        <f>IFERROR(VLOOKUP($B7,Data!$B$1:$L$53,7,FALSE)/VLOOKUP($B7,Data!$B$2:$L$53,5,FALSE),"Missing Data")</f>
        <v>2.6211108536821234E-2</v>
      </c>
      <c r="H7" s="3">
        <f>IFERROR(VLOOKUP($B7,Data!$B$1:$L$53,5,FALSE)/VLOOKUP($B7,Data!$B$2:$L$53,2,FALSE),"Missing Data")</f>
        <v>10224.789350939778</v>
      </c>
      <c r="I7" s="4"/>
      <c r="J7" s="4">
        <f>IFERROR(VLOOKUP($B7,Data!$B$1:$L$53,3,FALSE)/VLOOKUP($B7,Data!$B$2:$L$53,2,FALSE),"Missing Data")</f>
        <v>0.76154400566561586</v>
      </c>
      <c r="K7" s="4"/>
      <c r="L7" s="4">
        <f>IFERROR(VLOOKUP($B7,Data!$B$1:$L$53,4,FALSE)/VLOOKUP($B7,Data!$B$2:$L$53,3,FALSE),"Missing Data")</f>
        <v>0.897116479797747</v>
      </c>
      <c r="M7" s="4"/>
      <c r="N7" s="5">
        <f>IFERROR(VLOOKUP($B7,Data!$B$1:$L$53,5,FALSE)/VLOOKUP($B7,Data!$B$2:$L$53,4,FALSE),"Missing Data")</f>
        <v>14966.165066472067</v>
      </c>
      <c r="O7" s="3">
        <f>IFERROR(VLOOKUP($B7,Data!$B$1:$L$53,7,FALSE)/VLOOKUP($B7,Data!$B$2:$L$53,5,FALSE),"Missing Data")</f>
        <v>2.6211108536821234E-2</v>
      </c>
      <c r="P7" s="4"/>
      <c r="Q7" s="4">
        <f>IFERROR(VLOOKUP($B7,Data!$B$1:$L$53,10,FALSE)/VLOOKUP($B7,Data!$B$2:$L$53,5,FALSE),"Missing Data")</f>
        <v>2.0398941960237336E-7</v>
      </c>
      <c r="R7" s="4"/>
      <c r="S7" s="5">
        <f>IFERROR(VLOOKUP($B7,Data!$B$1:$L$53,7,FALSE)/VLOOKUP($B7,Data!$B$2:$L$53,10,FALSE), Missing Data)</f>
        <v>128492.49038461539</v>
      </c>
      <c r="T7" s="3">
        <f>IFERROR(VLOOKUP($B7,Data!$B$1:$L$53,9,FALSE)/VLOOKUP($B7,Data!$B$2:$L$53,7,FALSE), "Missing Data")</f>
        <v>0.33231254946880689</v>
      </c>
      <c r="U7" s="4">
        <f>IFERROR(VLOOKUP($B7,Data!$B$1:$L$53,9,FALSE)/VLOOKUP($B7,Data!$B$2:$L$53,10,FALSE), "Missing Data")</f>
        <v>42699.667067307695</v>
      </c>
      <c r="V7" s="4">
        <f t="shared" si="0"/>
        <v>85792.823317307688</v>
      </c>
      <c r="W7" s="5">
        <f>IFERROR(VLOOKUP($B7,Data!$B$1:$L$53,9,FALSE)/VLOOKUP($B7,Data!$B$2:$L$53,5,FALSE), "Missing Data")</f>
        <v>8.7102803022746731E-3</v>
      </c>
    </row>
    <row r="8" spans="1:23" x14ac:dyDescent="0.25">
      <c r="A8" s="1" t="s">
        <v>42</v>
      </c>
      <c r="B8" s="1" t="s">
        <v>43</v>
      </c>
      <c r="C8" s="3">
        <f>IFERROR(VLOOKUP($B8,Data!$B$1:$L$53,7,FALSE)/VLOOKUP($B8,Data!$B$2:$L$53,2,FALSE),"Missing Data")</f>
        <v>320.69527986806185</v>
      </c>
      <c r="D8" s="4"/>
      <c r="E8" s="4">
        <f>IFERROR(VLOOKUP($B8,Data!$B$1:$L$53,5,FALSE)/VLOOKUP($B8,Data!$B$2:$L$53,2,FALSE),"Missing Data")</f>
        <v>10687.855182209123</v>
      </c>
      <c r="F8" s="4"/>
      <c r="G8" s="5">
        <f>IFERROR(VLOOKUP($B8,Data!$B$1:$L$53,7,FALSE)/VLOOKUP($B8,Data!$B$2:$L$53,5,FALSE),"Missing Data")</f>
        <v>3.0005578705995885E-2</v>
      </c>
      <c r="H8" s="3">
        <f>IFERROR(VLOOKUP($B8,Data!$B$1:$L$53,5,FALSE)/VLOOKUP($B8,Data!$B$2:$L$53,2,FALSE),"Missing Data")</f>
        <v>10687.855182209123</v>
      </c>
      <c r="I8" s="4"/>
      <c r="J8" s="4">
        <f>IFERROR(VLOOKUP($B8,Data!$B$1:$L$53,3,FALSE)/VLOOKUP($B8,Data!$B$2:$L$53,2,FALSE),"Missing Data")</f>
        <v>0.81296664436082466</v>
      </c>
      <c r="K8" s="4"/>
      <c r="L8" s="4">
        <f>IFERROR(VLOOKUP($B8,Data!$B$1:$L$53,4,FALSE)/VLOOKUP($B8,Data!$B$2:$L$53,3,FALSE),"Missing Data")</f>
        <v>0.92935917342807173</v>
      </c>
      <c r="M8" s="4"/>
      <c r="N8" s="5">
        <f>IFERROR(VLOOKUP($B8,Data!$B$1:$L$53,5,FALSE)/VLOOKUP($B8,Data!$B$2:$L$53,4,FALSE),"Missing Data")</f>
        <v>14146.019207717593</v>
      </c>
      <c r="O8" s="3">
        <f>IFERROR(VLOOKUP($B8,Data!$B$1:$L$53,7,FALSE)/VLOOKUP($B8,Data!$B$2:$L$53,5,FALSE),"Missing Data")</f>
        <v>3.0005578705995885E-2</v>
      </c>
      <c r="P8" s="4"/>
      <c r="Q8" s="4">
        <f>IFERROR(VLOOKUP($B8,Data!$B$1:$L$53,10,FALSE)/VLOOKUP($B8,Data!$B$2:$L$53,5,FALSE),"Missing Data")</f>
        <v>2.6790946803055163E-7</v>
      </c>
      <c r="R8" s="4"/>
      <c r="S8" s="5">
        <f>IFERROR(VLOOKUP($B8,Data!$B$1:$L$53,7,FALSE)/VLOOKUP($B8,Data!$B$2:$L$53,10,FALSE), Missing Data)</f>
        <v>111998.94847528917</v>
      </c>
      <c r="T8" s="3">
        <f>IFERROR(VLOOKUP($B8,Data!$B$1:$L$53,9,FALSE)/VLOOKUP($B8,Data!$B$2:$L$53,7,FALSE), "Missing Data")</f>
        <v>0.38528896545896668</v>
      </c>
      <c r="U8" s="4">
        <f>IFERROR(VLOOKUP($B8,Data!$B$1:$L$53,9,FALSE)/VLOOKUP($B8,Data!$B$2:$L$53,10,FALSE), "Missing Data")</f>
        <v>43151.958990536281</v>
      </c>
      <c r="V8" s="4">
        <f t="shared" si="0"/>
        <v>68846.989484752892</v>
      </c>
      <c r="W8" s="5">
        <f>IFERROR(VLOOKUP($B8,Data!$B$1:$L$53,9,FALSE)/VLOOKUP($B8,Data!$B$2:$L$53,5,FALSE), "Missing Data")</f>
        <v>1.1560818377630755E-2</v>
      </c>
    </row>
    <row r="9" spans="1:23" x14ac:dyDescent="0.25">
      <c r="A9" s="1" t="s">
        <v>86</v>
      </c>
      <c r="B9" s="1" t="s">
        <v>87</v>
      </c>
      <c r="C9" s="3">
        <f>IFERROR(VLOOKUP($B9,Data!$B$1:$L$53,7,FALSE)/VLOOKUP($B9,Data!$B$2:$L$53,2,FALSE),"Missing Data")</f>
        <v>433.75013638320144</v>
      </c>
      <c r="D9" s="4"/>
      <c r="E9" s="4">
        <f>IFERROR(VLOOKUP($B9,Data!$B$1:$L$53,5,FALSE)/VLOOKUP($B9,Data!$B$2:$L$53,2,FALSE),"Missing Data")</f>
        <v>10926.808033204365</v>
      </c>
      <c r="F9" s="4"/>
      <c r="G9" s="5">
        <f>IFERROR(VLOOKUP($B9,Data!$B$1:$L$53,7,FALSE)/VLOOKUP($B9,Data!$B$2:$L$53,5,FALSE),"Missing Data")</f>
        <v>3.9695960161935884E-2</v>
      </c>
      <c r="H9" s="3">
        <f>IFERROR(VLOOKUP($B9,Data!$B$1:$L$53,5,FALSE)/VLOOKUP($B9,Data!$B$2:$L$53,2,FALSE),"Missing Data")</f>
        <v>10926.808033204365</v>
      </c>
      <c r="I9" s="4"/>
      <c r="J9" s="4">
        <f>IFERROR(VLOOKUP($B9,Data!$B$1:$L$53,3,FALSE)/VLOOKUP($B9,Data!$B$2:$L$53,2,FALSE),"Missing Data")</f>
        <v>0.78088764781840836</v>
      </c>
      <c r="K9" s="4"/>
      <c r="L9" s="4">
        <f>IFERROR(VLOOKUP($B9,Data!$B$1:$L$53,4,FALSE)/VLOOKUP($B9,Data!$B$2:$L$53,3,FALSE),"Missing Data")</f>
        <v>0.91601834493326395</v>
      </c>
      <c r="M9" s="4"/>
      <c r="N9" s="5">
        <f>IFERROR(VLOOKUP($B9,Data!$B$1:$L$53,5,FALSE)/VLOOKUP($B9,Data!$B$2:$L$53,4,FALSE),"Missing Data")</f>
        <v>15275.681293446196</v>
      </c>
      <c r="O9" s="3">
        <f>IFERROR(VLOOKUP($B9,Data!$B$1:$L$53,7,FALSE)/VLOOKUP($B9,Data!$B$2:$L$53,5,FALSE),"Missing Data")</f>
        <v>3.9695960161935884E-2</v>
      </c>
      <c r="P9" s="4"/>
      <c r="Q9" s="4">
        <f>IFERROR(VLOOKUP($B9,Data!$B$1:$L$53,10,FALSE)/VLOOKUP($B9,Data!$B$2:$L$53,5,FALSE),"Missing Data")</f>
        <v>2.6554096435252657E-7</v>
      </c>
      <c r="R9" s="4"/>
      <c r="S9" s="5">
        <f>IFERROR(VLOOKUP($B9,Data!$B$1:$L$53,7,FALSE)/VLOOKUP($B9,Data!$B$2:$L$53,10,FALSE), Missing Data)</f>
        <v>149490.90909090909</v>
      </c>
      <c r="T9" s="3">
        <f>IFERROR(VLOOKUP($B9,Data!$B$1:$L$53,9,FALSE)/VLOOKUP($B9,Data!$B$2:$L$53,7,FALSE), "Missing Data")</f>
        <v>0.27102771942239223</v>
      </c>
      <c r="U9" s="4">
        <f>IFERROR(VLOOKUP($B9,Data!$B$1:$L$53,9,FALSE)/VLOOKUP($B9,Data!$B$2:$L$53,10,FALSE), "Missing Data")</f>
        <v>40516.180165289254</v>
      </c>
      <c r="V9" s="4">
        <f t="shared" si="0"/>
        <v>108974.72892561983</v>
      </c>
      <c r="W9" s="5">
        <f>IFERROR(VLOOKUP($B9,Data!$B$1:$L$53,9,FALSE)/VLOOKUP($B9,Data!$B$2:$L$53,5,FALSE), "Missing Data")</f>
        <v>1.075870555297162E-2</v>
      </c>
    </row>
    <row r="10" spans="1:23" x14ac:dyDescent="0.25">
      <c r="A10" s="1" t="s">
        <v>76</v>
      </c>
      <c r="B10" s="1" t="s">
        <v>77</v>
      </c>
      <c r="C10" s="3">
        <f>IFERROR(VLOOKUP($B10,Data!$B$1:$L$53,7,FALSE)/VLOOKUP($B10,Data!$B$2:$L$53,2,FALSE),"Missing Data")</f>
        <v>199.88546928806167</v>
      </c>
      <c r="D10" s="4"/>
      <c r="E10" s="4">
        <f>IFERROR(VLOOKUP($B10,Data!$B$1:$L$53,5,FALSE)/VLOOKUP($B10,Data!$B$2:$L$53,2,FALSE),"Missing Data")</f>
        <v>12545.747309394146</v>
      </c>
      <c r="F10" s="4"/>
      <c r="G10" s="5">
        <f>IFERROR(VLOOKUP($B10,Data!$B$1:$L$53,7,FALSE)/VLOOKUP($B10,Data!$B$2:$L$53,5,FALSE),"Missing Data")</f>
        <v>1.5932527920308834E-2</v>
      </c>
      <c r="H10" s="3">
        <f>IFERROR(VLOOKUP($B10,Data!$B$1:$L$53,5,FALSE)/VLOOKUP($B10,Data!$B$2:$L$53,2,FALSE),"Missing Data")</f>
        <v>12545.747309394146</v>
      </c>
      <c r="I10" s="4"/>
      <c r="J10" s="4">
        <f>IFERROR(VLOOKUP($B10,Data!$B$1:$L$53,3,FALSE)/VLOOKUP($B10,Data!$B$2:$L$53,2,FALSE),"Missing Data")</f>
        <v>0.76742396050086747</v>
      </c>
      <c r="K10" s="4"/>
      <c r="L10" s="4">
        <f>IFERROR(VLOOKUP($B10,Data!$B$1:$L$53,4,FALSE)/VLOOKUP($B10,Data!$B$2:$L$53,3,FALSE),"Missing Data")</f>
        <v>0.80696856662913663</v>
      </c>
      <c r="M10" s="4"/>
      <c r="N10" s="5">
        <f>IFERROR(VLOOKUP($B10,Data!$B$1:$L$53,5,FALSE)/VLOOKUP($B10,Data!$B$2:$L$53,4,FALSE),"Missing Data")</f>
        <v>20258.372996504961</v>
      </c>
      <c r="O10" s="3">
        <f>IFERROR(VLOOKUP($B10,Data!$B$1:$L$53,7,FALSE)/VLOOKUP($B10,Data!$B$2:$L$53,5,FALSE),"Missing Data")</f>
        <v>1.5932527920308834E-2</v>
      </c>
      <c r="P10" s="4"/>
      <c r="Q10" s="4">
        <f>IFERROR(VLOOKUP($B10,Data!$B$1:$L$53,10,FALSE)/VLOOKUP($B10,Data!$B$2:$L$53,5,FALSE),"Missing Data")</f>
        <v>1.7099833314708052E-7</v>
      </c>
      <c r="R10" s="4"/>
      <c r="S10" s="5">
        <f>IFERROR(VLOOKUP($B10,Data!$B$1:$L$53,7,FALSE)/VLOOKUP($B10,Data!$B$2:$L$53,10,FALSE), Missing Data)</f>
        <v>93173.586122648427</v>
      </c>
      <c r="T10" s="3">
        <f>IFERROR(VLOOKUP($B10,Data!$B$1:$L$53,9,FALSE)/VLOOKUP($B10,Data!$B$2:$L$53,7,FALSE), "Missing Data")</f>
        <v>0.39440883663028203</v>
      </c>
      <c r="U10" s="4">
        <f>IFERROR(VLOOKUP($B10,Data!$B$1:$L$53,9,FALSE)/VLOOKUP($B10,Data!$B$2:$L$53,10,FALSE), "Missing Data")</f>
        <v>36748.485707305153</v>
      </c>
      <c r="V10" s="4">
        <f t="shared" si="0"/>
        <v>56425.100415343273</v>
      </c>
      <c r="W10" s="5">
        <f>IFERROR(VLOOKUP($B10,Data!$B$1:$L$53,9,FALSE)/VLOOKUP($B10,Data!$B$2:$L$53,5,FALSE), "Missing Data")</f>
        <v>6.2839298016284942E-3</v>
      </c>
    </row>
    <row r="11" spans="1:23" x14ac:dyDescent="0.25">
      <c r="A11" s="1" t="s">
        <v>4</v>
      </c>
      <c r="B11" s="1" t="s">
        <v>5</v>
      </c>
      <c r="C11" s="3">
        <f>IFERROR(VLOOKUP($B11,Data!$B$1:$L$53,7,FALSE)/VLOOKUP($B11,Data!$B$2:$L$53,2,FALSE),"Missing Data")</f>
        <v>215.27492772226751</v>
      </c>
      <c r="D11" s="4"/>
      <c r="E11" s="4">
        <f>IFERROR(VLOOKUP($B11,Data!$B$1:$L$53,5,FALSE)/VLOOKUP($B11,Data!$B$2:$L$53,2,FALSE),"Missing Data")</f>
        <v>13483.922058818132</v>
      </c>
      <c r="F11" s="4"/>
      <c r="G11" s="5">
        <f>IFERROR(VLOOKUP($B11,Data!$B$1:$L$53,7,FALSE)/VLOOKUP($B11,Data!$B$2:$L$53,5,FALSE),"Missing Data")</f>
        <v>1.596530495973042E-2</v>
      </c>
      <c r="H11" s="3">
        <f>IFERROR(VLOOKUP($B11,Data!$B$1:$L$53,5,FALSE)/VLOOKUP($B11,Data!$B$2:$L$53,2,FALSE),"Missing Data")</f>
        <v>13483.922058818132</v>
      </c>
      <c r="I11" s="4"/>
      <c r="J11" s="4">
        <f>IFERROR(VLOOKUP($B11,Data!$B$1:$L$53,3,FALSE)/VLOOKUP($B11,Data!$B$2:$L$53,2,FALSE),"Missing Data")</f>
        <v>0.7812270110313837</v>
      </c>
      <c r="K11" s="4"/>
      <c r="L11" s="4">
        <f>IFERROR(VLOOKUP($B11,Data!$B$1:$L$53,4,FALSE)/VLOOKUP($B11,Data!$B$2:$L$53,3,FALSE),"Missing Data")</f>
        <v>1.0048034014395324</v>
      </c>
      <c r="M11" s="4"/>
      <c r="N11" s="5">
        <f>IFERROR(VLOOKUP($B11,Data!$B$1:$L$53,5,FALSE)/VLOOKUP($B11,Data!$B$2:$L$53,4,FALSE),"Missing Data")</f>
        <v>17177.41808908149</v>
      </c>
      <c r="O11" s="3">
        <f>IFERROR(VLOOKUP($B11,Data!$B$1:$L$53,7,FALSE)/VLOOKUP($B11,Data!$B$2:$L$53,5,FALSE),"Missing Data")</f>
        <v>1.596530495973042E-2</v>
      </c>
      <c r="P11" s="4"/>
      <c r="Q11" s="4">
        <f>IFERROR(VLOOKUP($B11,Data!$B$1:$L$53,10,FALSE)/VLOOKUP($B11,Data!$B$2:$L$53,5,FALSE),"Missing Data")</f>
        <v>1.651652824136986E-7</v>
      </c>
      <c r="R11" s="4"/>
      <c r="S11" s="5">
        <f>IFERROR(VLOOKUP($B11,Data!$B$1:$L$53,7,FALSE)/VLOOKUP($B11,Data!$B$2:$L$53,10,FALSE), Missing Data)</f>
        <v>96662.595954888617</v>
      </c>
      <c r="T11" s="3">
        <f>IFERROR(VLOOKUP($B11,Data!$B$1:$L$53,9,FALSE)/VLOOKUP($B11,Data!$B$2:$L$53,7,FALSE), "Missing Data")</f>
        <v>0.3889708898929673</v>
      </c>
      <c r="U11" s="4">
        <f>IFERROR(VLOOKUP($B11,Data!$B$1:$L$53,9,FALSE)/VLOOKUP($B11,Data!$B$2:$L$53,10,FALSE), "Missing Data")</f>
        <v>37598.935967937367</v>
      </c>
      <c r="V11" s="4">
        <f t="shared" si="0"/>
        <v>59063.65998695125</v>
      </c>
      <c r="W11" s="5">
        <f>IFERROR(VLOOKUP($B11,Data!$B$1:$L$53,9,FALSE)/VLOOKUP($B11,Data!$B$2:$L$53,5,FALSE), "Missing Data")</f>
        <v>6.2100388775989451E-3</v>
      </c>
    </row>
    <row r="12" spans="1:23" x14ac:dyDescent="0.25">
      <c r="A12" s="1" t="s">
        <v>36</v>
      </c>
      <c r="B12" s="1" t="s">
        <v>37</v>
      </c>
      <c r="C12" s="3">
        <f>IFERROR(VLOOKUP($B12,Data!$B$1:$L$53,7,FALSE)/VLOOKUP($B12,Data!$B$2:$L$53,2,FALSE),"Missing Data")</f>
        <v>285.87564835076478</v>
      </c>
      <c r="D12" s="4"/>
      <c r="E12" s="4">
        <f>IFERROR(VLOOKUP($B12,Data!$B$1:$L$53,5,FALSE)/VLOOKUP($B12,Data!$B$2:$L$53,2,FALSE),"Missing Data")</f>
        <v>10595.583413558199</v>
      </c>
      <c r="F12" s="4"/>
      <c r="G12" s="5">
        <f>IFERROR(VLOOKUP($B12,Data!$B$1:$L$53,7,FALSE)/VLOOKUP($B12,Data!$B$2:$L$53,5,FALSE),"Missing Data")</f>
        <v>2.6980642517990643E-2</v>
      </c>
      <c r="H12" s="3">
        <f>IFERROR(VLOOKUP($B12,Data!$B$1:$L$53,5,FALSE)/VLOOKUP($B12,Data!$B$2:$L$53,2,FALSE),"Missing Data")</f>
        <v>10595.583413558199</v>
      </c>
      <c r="I12" s="4"/>
      <c r="J12" s="4">
        <f>IFERROR(VLOOKUP($B12,Data!$B$1:$L$53,3,FALSE)/VLOOKUP($B12,Data!$B$2:$L$53,2,FALSE),"Missing Data")</f>
        <v>0.76291208353232376</v>
      </c>
      <c r="K12" s="4"/>
      <c r="L12" s="4">
        <f>IFERROR(VLOOKUP($B12,Data!$B$1:$L$53,4,FALSE)/VLOOKUP($B12,Data!$B$2:$L$53,3,FALSE),"Missing Data")</f>
        <v>0.8939079318858586</v>
      </c>
      <c r="M12" s="4"/>
      <c r="N12" s="5">
        <f>IFERROR(VLOOKUP($B12,Data!$B$1:$L$53,5,FALSE)/VLOOKUP($B12,Data!$B$2:$L$53,4,FALSE),"Missing Data")</f>
        <v>15536.657439771232</v>
      </c>
      <c r="O12" s="3">
        <f>IFERROR(VLOOKUP($B12,Data!$B$1:$L$53,7,FALSE)/VLOOKUP($B12,Data!$B$2:$L$53,5,FALSE),"Missing Data")</f>
        <v>2.6980642517990643E-2</v>
      </c>
      <c r="P12" s="4"/>
      <c r="Q12" s="4">
        <f>IFERROR(VLOOKUP($B12,Data!$B$1:$L$53,10,FALSE)/VLOOKUP($B12,Data!$B$2:$L$53,5,FALSE),"Missing Data")</f>
        <v>2.6255643188952924E-7</v>
      </c>
      <c r="R12" s="4"/>
      <c r="S12" s="5">
        <f>IFERROR(VLOOKUP($B12,Data!$B$1:$L$53,7,FALSE)/VLOOKUP($B12,Data!$B$2:$L$53,10,FALSE), Missing Data)</f>
        <v>102761.30858353058</v>
      </c>
      <c r="T12" s="3">
        <f>IFERROR(VLOOKUP($B12,Data!$B$1:$L$53,9,FALSE)/VLOOKUP($B12,Data!$B$2:$L$53,7,FALSE), "Missing Data")</f>
        <v>0.38705254642970532</v>
      </c>
      <c r="U12" s="4">
        <f>IFERROR(VLOOKUP($B12,Data!$B$1:$L$53,9,FALSE)/VLOOKUP($B12,Data!$B$2:$L$53,10,FALSE), "Missing Data")</f>
        <v>39774.026161704249</v>
      </c>
      <c r="V12" s="4">
        <f t="shared" si="0"/>
        <v>62987.282421826334</v>
      </c>
      <c r="W12" s="5">
        <f>IFERROR(VLOOKUP($B12,Data!$B$1:$L$53,9,FALSE)/VLOOKUP($B12,Data!$B$2:$L$53,5,FALSE), "Missing Data")</f>
        <v>1.0442926390897856E-2</v>
      </c>
    </row>
    <row r="13" spans="1:23" x14ac:dyDescent="0.25">
      <c r="A13" s="1" t="s">
        <v>72</v>
      </c>
      <c r="B13" s="1" t="s">
        <v>73</v>
      </c>
      <c r="C13" s="3">
        <f>IFERROR(VLOOKUP($B13,Data!$B$1:$L$53,7,FALSE)/VLOOKUP($B13,Data!$B$2:$L$53,2,FALSE),"Missing Data")</f>
        <v>629.02136894110606</v>
      </c>
      <c r="D13" s="4"/>
      <c r="E13" s="4">
        <f>IFERROR(VLOOKUP($B13,Data!$B$1:$L$53,5,FALSE)/VLOOKUP($B13,Data!$B$2:$L$53,2,FALSE),"Missing Data")</f>
        <v>14374.511224815176</v>
      </c>
      <c r="F13" s="4"/>
      <c r="G13" s="5">
        <f>IFERROR(VLOOKUP($B13,Data!$B$1:$L$53,7,FALSE)/VLOOKUP($B13,Data!$B$2:$L$53,5,FALSE),"Missing Data")</f>
        <v>4.3759496173699904E-2</v>
      </c>
      <c r="H13" s="3">
        <f>IFERROR(VLOOKUP($B13,Data!$B$1:$L$53,5,FALSE)/VLOOKUP($B13,Data!$B$2:$L$53,2,FALSE),"Missing Data")</f>
        <v>14374.511224815176</v>
      </c>
      <c r="I13" s="4"/>
      <c r="J13" s="4">
        <f>IFERROR(VLOOKUP($B13,Data!$B$1:$L$53,3,FALSE)/VLOOKUP($B13,Data!$B$2:$L$53,2,FALSE),"Missing Data")</f>
        <v>0.80090825485317496</v>
      </c>
      <c r="K13" s="4"/>
      <c r="L13" s="4">
        <f>IFERROR(VLOOKUP($B13,Data!$B$1:$L$53,4,FALSE)/VLOOKUP($B13,Data!$B$2:$L$53,3,FALSE),"Missing Data")</f>
        <v>0.88810655975560471</v>
      </c>
      <c r="M13" s="4"/>
      <c r="N13" s="5">
        <f>IFERROR(VLOOKUP($B13,Data!$B$1:$L$53,5,FALSE)/VLOOKUP($B13,Data!$B$2:$L$53,4,FALSE),"Missing Data")</f>
        <v>20209.019295892042</v>
      </c>
      <c r="O13" s="3">
        <f>IFERROR(VLOOKUP($B13,Data!$B$1:$L$53,7,FALSE)/VLOOKUP($B13,Data!$B$2:$L$53,5,FALSE),"Missing Data")</f>
        <v>4.3759496173699904E-2</v>
      </c>
      <c r="P13" s="4"/>
      <c r="Q13" s="4">
        <f>IFERROR(VLOOKUP($B13,Data!$B$1:$L$53,10,FALSE)/VLOOKUP($B13,Data!$B$2:$L$53,5,FALSE),"Missing Data")</f>
        <v>2.2615701089917708E-7</v>
      </c>
      <c r="R13" s="4"/>
      <c r="S13" s="5">
        <f>IFERROR(VLOOKUP($B13,Data!$B$1:$L$53,7,FALSE)/VLOOKUP($B13,Data!$B$2:$L$53,10,FALSE), Missing Data)</f>
        <v>193491.66315789474</v>
      </c>
      <c r="T13" s="3">
        <f>IFERROR(VLOOKUP($B13,Data!$B$1:$L$53,9,FALSE)/VLOOKUP($B13,Data!$B$2:$L$53,7,FALSE), "Missing Data")</f>
        <v>0.2486831745994442</v>
      </c>
      <c r="U13" s="4">
        <f>IFERROR(VLOOKUP($B13,Data!$B$1:$L$53,9,FALSE)/VLOOKUP($B13,Data!$B$2:$L$53,10,FALSE), "Missing Data")</f>
        <v>48118.121052631577</v>
      </c>
      <c r="V13" s="4">
        <f t="shared" si="0"/>
        <v>145373.54210526316</v>
      </c>
      <c r="W13" s="5">
        <f>IFERROR(VLOOKUP($B13,Data!$B$1:$L$53,9,FALSE)/VLOOKUP($B13,Data!$B$2:$L$53,5,FALSE), "Missing Data")</f>
        <v>1.0882250427347922E-2</v>
      </c>
    </row>
    <row r="14" spans="1:23" x14ac:dyDescent="0.25">
      <c r="A14" s="1" t="s">
        <v>84</v>
      </c>
      <c r="B14" s="1" t="s">
        <v>85</v>
      </c>
      <c r="C14" s="3">
        <f>IFERROR(VLOOKUP($B14,Data!$B$1:$L$53,7,FALSE)/VLOOKUP($B14,Data!$B$2:$L$53,2,FALSE),"Missing Data")</f>
        <v>149.21548870235256</v>
      </c>
      <c r="D14" s="4"/>
      <c r="E14" s="4">
        <f>IFERROR(VLOOKUP($B14,Data!$B$1:$L$53,5,FALSE)/VLOOKUP($B14,Data!$B$2:$L$53,2,FALSE),"Missing Data")</f>
        <v>10381.507771794866</v>
      </c>
      <c r="F14" s="4"/>
      <c r="G14" s="5">
        <f>IFERROR(VLOOKUP($B14,Data!$B$1:$L$53,7,FALSE)/VLOOKUP($B14,Data!$B$2:$L$53,5,FALSE),"Missing Data")</f>
        <v>1.4373200115280997E-2</v>
      </c>
      <c r="H14" s="3">
        <f>IFERROR(VLOOKUP($B14,Data!$B$1:$L$53,5,FALSE)/VLOOKUP($B14,Data!$B$2:$L$53,2,FALSE),"Missing Data")</f>
        <v>10381.507771794866</v>
      </c>
      <c r="I14" s="4"/>
      <c r="J14" s="4">
        <f>IFERROR(VLOOKUP($B14,Data!$B$1:$L$53,3,FALSE)/VLOOKUP($B14,Data!$B$2:$L$53,2,FALSE),"Missing Data")</f>
        <v>0.7841810282683066</v>
      </c>
      <c r="K14" s="4"/>
      <c r="L14" s="4">
        <f>IFERROR(VLOOKUP($B14,Data!$B$1:$L$53,4,FALSE)/VLOOKUP($B14,Data!$B$2:$L$53,3,FALSE),"Missing Data")</f>
        <v>0.91546522232367378</v>
      </c>
      <c r="M14" s="4"/>
      <c r="N14" s="5">
        <f>IFERROR(VLOOKUP($B14,Data!$B$1:$L$53,5,FALSE)/VLOOKUP($B14,Data!$B$2:$L$53,4,FALSE),"Missing Data")</f>
        <v>14461.130714397608</v>
      </c>
      <c r="O14" s="3">
        <f>IFERROR(VLOOKUP($B14,Data!$B$1:$L$53,7,FALSE)/VLOOKUP($B14,Data!$B$2:$L$53,5,FALSE),"Missing Data")</f>
        <v>1.4373200115280997E-2</v>
      </c>
      <c r="P14" s="4"/>
      <c r="Q14" s="4">
        <f>IFERROR(VLOOKUP($B14,Data!$B$1:$L$53,10,FALSE)/VLOOKUP($B14,Data!$B$2:$L$53,5,FALSE),"Missing Data")</f>
        <v>1.4468905429494314E-7</v>
      </c>
      <c r="R14" s="4"/>
      <c r="S14" s="5">
        <f>IFERROR(VLOOKUP($B14,Data!$B$1:$L$53,7,FALSE)/VLOOKUP($B14,Data!$B$2:$L$53,10,FALSE), Missing Data)</f>
        <v>99338.544890768142</v>
      </c>
      <c r="T14" s="3">
        <f>IFERROR(VLOOKUP($B14,Data!$B$1:$L$53,9,FALSE)/VLOOKUP($B14,Data!$B$2:$L$53,7,FALSE), "Missing Data")</f>
        <v>0.37205752628645944</v>
      </c>
      <c r="U14" s="4">
        <f>IFERROR(VLOOKUP($B14,Data!$B$1:$L$53,9,FALSE)/VLOOKUP($B14,Data!$B$2:$L$53,10,FALSE), "Missing Data")</f>
        <v>36959.6532769556</v>
      </c>
      <c r="V14" s="4">
        <f t="shared" si="0"/>
        <v>62378.891613812542</v>
      </c>
      <c r="W14" s="5">
        <f>IFERROR(VLOOKUP($B14,Data!$B$1:$L$53,9,FALSE)/VLOOKUP($B14,Data!$B$2:$L$53,5,FALSE), "Missing Data")</f>
        <v>5.3476572797117022E-3</v>
      </c>
    </row>
    <row r="15" spans="1:23" x14ac:dyDescent="0.25">
      <c r="A15" s="1" t="s">
        <v>32</v>
      </c>
      <c r="B15" s="1" t="s">
        <v>33</v>
      </c>
      <c r="C15" s="3">
        <f>IFERROR(VLOOKUP($B15,Data!$B$1:$L$53,7,FALSE)/VLOOKUP($B15,Data!$B$2:$L$53,2,FALSE),"Missing Data")</f>
        <v>130.29969124085201</v>
      </c>
      <c r="D15" s="4"/>
      <c r="E15" s="4">
        <f>IFERROR(VLOOKUP($B15,Data!$B$1:$L$53,5,FALSE)/VLOOKUP($B15,Data!$B$2:$L$53,2,FALSE),"Missing Data")</f>
        <v>12071.766847320394</v>
      </c>
      <c r="F15" s="4"/>
      <c r="G15" s="5">
        <f>IFERROR(VLOOKUP($B15,Data!$B$1:$L$53,7,FALSE)/VLOOKUP($B15,Data!$B$2:$L$53,5,FALSE),"Missing Data")</f>
        <v>1.0793754790730989E-2</v>
      </c>
      <c r="H15" s="3">
        <f>IFERROR(VLOOKUP($B15,Data!$B$1:$L$53,5,FALSE)/VLOOKUP($B15,Data!$B$2:$L$53,2,FALSE),"Missing Data")</f>
        <v>12071.766847320394</v>
      </c>
      <c r="I15" s="4"/>
      <c r="J15" s="4">
        <f>IFERROR(VLOOKUP($B15,Data!$B$1:$L$53,3,FALSE)/VLOOKUP($B15,Data!$B$2:$L$53,2,FALSE),"Missing Data")</f>
        <v>0.75650381123139321</v>
      </c>
      <c r="K15" s="4"/>
      <c r="L15" s="4">
        <f>IFERROR(VLOOKUP($B15,Data!$B$1:$L$53,4,FALSE)/VLOOKUP($B15,Data!$B$2:$L$53,3,FALSE),"Missing Data")</f>
        <v>1.0853471905880012</v>
      </c>
      <c r="M15" s="4"/>
      <c r="N15" s="5">
        <f>IFERROR(VLOOKUP($B15,Data!$B$1:$L$53,5,FALSE)/VLOOKUP($B15,Data!$B$2:$L$53,4,FALSE),"Missing Data")</f>
        <v>14702.49472288753</v>
      </c>
      <c r="O15" s="3">
        <f>IFERROR(VLOOKUP($B15,Data!$B$1:$L$53,7,FALSE)/VLOOKUP($B15,Data!$B$2:$L$53,5,FALSE),"Missing Data")</f>
        <v>1.0793754790730989E-2</v>
      </c>
      <c r="P15" s="4"/>
      <c r="Q15" s="4">
        <f>IFERROR(VLOOKUP($B15,Data!$B$1:$L$53,10,FALSE)/VLOOKUP($B15,Data!$B$2:$L$53,5,FALSE),"Missing Data")</f>
        <v>1.1811575343446644E-7</v>
      </c>
      <c r="R15" s="4"/>
      <c r="S15" s="5">
        <f>IFERROR(VLOOKUP($B15,Data!$B$1:$L$53,7,FALSE)/VLOOKUP($B15,Data!$B$2:$L$53,10,FALSE), Missing Data)</f>
        <v>91382.855181291568</v>
      </c>
      <c r="T15" s="3">
        <f>IFERROR(VLOOKUP($B15,Data!$B$1:$L$53,9,FALSE)/VLOOKUP($B15,Data!$B$2:$L$53,7,FALSE), "Missing Data")</f>
        <v>0.43108969121633745</v>
      </c>
      <c r="U15" s="4">
        <f>IFERROR(VLOOKUP($B15,Data!$B$1:$L$53,9,FALSE)/VLOOKUP($B15,Data!$B$2:$L$53,10,FALSE), "Missing Data")</f>
        <v>39394.206822570261</v>
      </c>
      <c r="V15" s="4">
        <f t="shared" si="0"/>
        <v>51988.648358721308</v>
      </c>
      <c r="W15" s="5">
        <f>IFERROR(VLOOKUP($B15,Data!$B$1:$L$53,9,FALSE)/VLOOKUP($B15,Data!$B$2:$L$53,5,FALSE), "Missing Data")</f>
        <v>4.6530764198010844E-3</v>
      </c>
    </row>
    <row r="16" spans="1:23" x14ac:dyDescent="0.25">
      <c r="A16" s="1" t="s">
        <v>50</v>
      </c>
      <c r="B16" s="1" t="s">
        <v>51</v>
      </c>
      <c r="C16" s="3">
        <f>IFERROR(VLOOKUP($B16,Data!$B$1:$L$53,7,FALSE)/VLOOKUP($B16,Data!$B$2:$L$53,2,FALSE),"Missing Data")</f>
        <v>296.65185850518787</v>
      </c>
      <c r="D16" s="4"/>
      <c r="E16" s="4">
        <f>IFERROR(VLOOKUP($B16,Data!$B$1:$L$53,5,FALSE)/VLOOKUP($B16,Data!$B$2:$L$53,2,FALSE),"Missing Data")</f>
        <v>10593.321201721452</v>
      </c>
      <c r="F16" s="4"/>
      <c r="G16" s="5">
        <f>IFERROR(VLOOKUP($B16,Data!$B$1:$L$53,7,FALSE)/VLOOKUP($B16,Data!$B$2:$L$53,5,FALSE),"Missing Data")</f>
        <v>2.8003668807567255E-2</v>
      </c>
      <c r="H16" s="3">
        <f>IFERROR(VLOOKUP($B16,Data!$B$1:$L$53,5,FALSE)/VLOOKUP($B16,Data!$B$2:$L$53,2,FALSE),"Missing Data")</f>
        <v>10593.321201721452</v>
      </c>
      <c r="I16" s="4"/>
      <c r="J16" s="4">
        <f>IFERROR(VLOOKUP($B16,Data!$B$1:$L$53,3,FALSE)/VLOOKUP($B16,Data!$B$2:$L$53,2,FALSE),"Missing Data")</f>
        <v>0.77617913892475454</v>
      </c>
      <c r="K16" s="4"/>
      <c r="L16" s="4">
        <f>IFERROR(VLOOKUP($B16,Data!$B$1:$L$53,4,FALSE)/VLOOKUP($B16,Data!$B$2:$L$53,3,FALSE),"Missing Data")</f>
        <v>0.78901965217195547</v>
      </c>
      <c r="M16" s="4"/>
      <c r="N16" s="5">
        <f>IFERROR(VLOOKUP($B16,Data!$B$1:$L$53,5,FALSE)/VLOOKUP($B16,Data!$B$2:$L$53,4,FALSE),"Missing Data")</f>
        <v>17297.460767556426</v>
      </c>
      <c r="O16" s="3">
        <f>IFERROR(VLOOKUP($B16,Data!$B$1:$L$53,7,FALSE)/VLOOKUP($B16,Data!$B$2:$L$53,5,FALSE),"Missing Data")</f>
        <v>2.8003668807567255E-2</v>
      </c>
      <c r="P16" s="4"/>
      <c r="Q16" s="4">
        <f>IFERROR(VLOOKUP($B16,Data!$B$1:$L$53,10,FALSE)/VLOOKUP($B16,Data!$B$2:$L$53,5,FALSE),"Missing Data")</f>
        <v>2.0374351097672608E-7</v>
      </c>
      <c r="R16" s="4"/>
      <c r="S16" s="5">
        <f>IFERROR(VLOOKUP($B16,Data!$B$1:$L$53,7,FALSE)/VLOOKUP($B16,Data!$B$2:$L$53,10,FALSE), Missing Data)</f>
        <v>137445.69666695377</v>
      </c>
      <c r="T16" s="3">
        <f>IFERROR(VLOOKUP($B16,Data!$B$1:$L$53,9,FALSE)/VLOOKUP($B16,Data!$B$2:$L$53,7,FALSE), "Missing Data")</f>
        <v>0.40650728468904129</v>
      </c>
      <c r="U16" s="4">
        <f>IFERROR(VLOOKUP($B16,Data!$B$1:$L$53,9,FALSE)/VLOOKUP($B16,Data!$B$2:$L$53,10,FALSE), "Missing Data")</f>
        <v>55872.67694427698</v>
      </c>
      <c r="V16" s="4">
        <f t="shared" si="0"/>
        <v>81573.019722676778</v>
      </c>
      <c r="W16" s="5">
        <f>IFERROR(VLOOKUP($B16,Data!$B$1:$L$53,9,FALSE)/VLOOKUP($B16,Data!$B$2:$L$53,5,FALSE), "Missing Data")</f>
        <v>1.1383695368295367E-2</v>
      </c>
    </row>
    <row r="17" spans="1:23" x14ac:dyDescent="0.25">
      <c r="A17" s="1" t="s">
        <v>58</v>
      </c>
      <c r="B17" s="1" t="s">
        <v>59</v>
      </c>
      <c r="C17" s="3">
        <f>IFERROR(VLOOKUP($B17,Data!$B$1:$L$53,7,FALSE)/VLOOKUP($B17,Data!$B$2:$L$53,2,FALSE),"Missing Data")</f>
        <v>279.47287573773144</v>
      </c>
      <c r="D17" s="4"/>
      <c r="E17" s="4">
        <f>IFERROR(VLOOKUP($B17,Data!$B$1:$L$53,5,FALSE)/VLOOKUP($B17,Data!$B$2:$L$53,2,FALSE),"Missing Data")</f>
        <v>10389.711293711698</v>
      </c>
      <c r="F17" s="4"/>
      <c r="G17" s="5">
        <f>IFERROR(VLOOKUP($B17,Data!$B$1:$L$53,7,FALSE)/VLOOKUP($B17,Data!$B$2:$L$53,5,FALSE),"Missing Data")</f>
        <v>2.6899003046107785E-2</v>
      </c>
      <c r="H17" s="3">
        <f>IFERROR(VLOOKUP($B17,Data!$B$1:$L$53,5,FALSE)/VLOOKUP($B17,Data!$B$2:$L$53,2,FALSE),"Missing Data")</f>
        <v>10389.711293711698</v>
      </c>
      <c r="I17" s="4"/>
      <c r="J17" s="4">
        <f>IFERROR(VLOOKUP($B17,Data!$B$1:$L$53,3,FALSE)/VLOOKUP($B17,Data!$B$2:$L$53,2,FALSE),"Missing Data")</f>
        <v>0.76392163203708197</v>
      </c>
      <c r="K17" s="4"/>
      <c r="L17" s="4">
        <f>IFERROR(VLOOKUP($B17,Data!$B$1:$L$53,4,FALSE)/VLOOKUP($B17,Data!$B$2:$L$53,3,FALSE),"Missing Data")</f>
        <v>0.95205532609631272</v>
      </c>
      <c r="M17" s="4"/>
      <c r="N17" s="5">
        <f>IFERROR(VLOOKUP($B17,Data!$B$1:$L$53,5,FALSE)/VLOOKUP($B17,Data!$B$2:$L$53,4,FALSE),"Missing Data")</f>
        <v>14285.402603838183</v>
      </c>
      <c r="O17" s="3">
        <f>IFERROR(VLOOKUP($B17,Data!$B$1:$L$53,7,FALSE)/VLOOKUP($B17,Data!$B$2:$L$53,5,FALSE),"Missing Data")</f>
        <v>2.6899003046107785E-2</v>
      </c>
      <c r="P17" s="4"/>
      <c r="Q17" s="4">
        <f>IFERROR(VLOOKUP($B17,Data!$B$1:$L$53,10,FALSE)/VLOOKUP($B17,Data!$B$2:$L$53,5,FALSE),"Missing Data")</f>
        <v>2.6965404966764689E-7</v>
      </c>
      <c r="R17" s="4"/>
      <c r="S17" s="5">
        <f>IFERROR(VLOOKUP($B17,Data!$B$1:$L$53,7,FALSE)/VLOOKUP($B17,Data!$B$2:$L$53,10,FALSE), Missing Data)</f>
        <v>99753.751442862645</v>
      </c>
      <c r="T17" s="3">
        <f>IFERROR(VLOOKUP($B17,Data!$B$1:$L$53,9,FALSE)/VLOOKUP($B17,Data!$B$2:$L$53,7,FALSE), "Missing Data")</f>
        <v>0.42589011802823423</v>
      </c>
      <c r="U17" s="4">
        <f>IFERROR(VLOOKUP($B17,Data!$B$1:$L$53,9,FALSE)/VLOOKUP($B17,Data!$B$2:$L$53,10,FALSE), "Missing Data")</f>
        <v>42484.13697575991</v>
      </c>
      <c r="V17" s="4">
        <f t="shared" si="0"/>
        <v>57269.614467102736</v>
      </c>
      <c r="W17" s="5">
        <f>IFERROR(VLOOKUP($B17,Data!$B$1:$L$53,9,FALSE)/VLOOKUP($B17,Data!$B$2:$L$53,5,FALSE), "Missing Data")</f>
        <v>1.1456019582148676E-2</v>
      </c>
    </row>
    <row r="18" spans="1:23" x14ac:dyDescent="0.25">
      <c r="A18" s="1" t="s">
        <v>34</v>
      </c>
      <c r="B18" s="1" t="s">
        <v>35</v>
      </c>
      <c r="C18" s="3">
        <f>IFERROR(VLOOKUP($B18,Data!$B$1:$L$53,7,FALSE)/VLOOKUP($B18,Data!$B$2:$L$53,2,FALSE),"Missing Data")</f>
        <v>330.63939156544029</v>
      </c>
      <c r="D18" s="4"/>
      <c r="E18" s="4">
        <f>IFERROR(VLOOKUP($B18,Data!$B$1:$L$53,5,FALSE)/VLOOKUP($B18,Data!$B$2:$L$53,2,FALSE),"Missing Data")</f>
        <v>10275.069835801105</v>
      </c>
      <c r="F18" s="4"/>
      <c r="G18" s="5">
        <f>IFERROR(VLOOKUP($B18,Data!$B$1:$L$53,7,FALSE)/VLOOKUP($B18,Data!$B$2:$L$53,5,FALSE),"Missing Data")</f>
        <v>3.2178797502028046E-2</v>
      </c>
      <c r="H18" s="3">
        <f>IFERROR(VLOOKUP($B18,Data!$B$1:$L$53,5,FALSE)/VLOOKUP($B18,Data!$B$2:$L$53,2,FALSE),"Missing Data")</f>
        <v>10275.069835801105</v>
      </c>
      <c r="I18" s="4"/>
      <c r="J18" s="4">
        <f>IFERROR(VLOOKUP($B18,Data!$B$1:$L$53,3,FALSE)/VLOOKUP($B18,Data!$B$2:$L$53,2,FALSE),"Missing Data")</f>
        <v>0.777913060614841</v>
      </c>
      <c r="K18" s="4"/>
      <c r="L18" s="4">
        <f>IFERROR(VLOOKUP($B18,Data!$B$1:$L$53,4,FALSE)/VLOOKUP($B18,Data!$B$2:$L$53,3,FALSE),"Missing Data")</f>
        <v>0.89526874357524078</v>
      </c>
      <c r="M18" s="4"/>
      <c r="N18" s="5">
        <f>IFERROR(VLOOKUP($B18,Data!$B$1:$L$53,5,FALSE)/VLOOKUP($B18,Data!$B$2:$L$53,4,FALSE),"Missing Data")</f>
        <v>14753.677872458888</v>
      </c>
      <c r="O18" s="3">
        <f>IFERROR(VLOOKUP($B18,Data!$B$1:$L$53,7,FALSE)/VLOOKUP($B18,Data!$B$2:$L$53,5,FALSE),"Missing Data")</f>
        <v>3.2178797502028046E-2</v>
      </c>
      <c r="P18" s="4"/>
      <c r="Q18" s="4">
        <f>IFERROR(VLOOKUP($B18,Data!$B$1:$L$53,10,FALSE)/VLOOKUP($B18,Data!$B$2:$L$53,5,FALSE),"Missing Data")</f>
        <v>2.4388977564058219E-7</v>
      </c>
      <c r="R18" s="4"/>
      <c r="S18" s="5">
        <f>IFERROR(VLOOKUP($B18,Data!$B$1:$L$53,7,FALSE)/VLOOKUP($B18,Data!$B$2:$L$53,10,FALSE), Missing Data)</f>
        <v>131939.92006228914</v>
      </c>
      <c r="T18" s="3">
        <f>IFERROR(VLOOKUP($B18,Data!$B$1:$L$53,9,FALSE)/VLOOKUP($B18,Data!$B$2:$L$53,7,FALSE), "Missing Data")</f>
        <v>0.38741096467410374</v>
      </c>
      <c r="U18" s="4">
        <f>IFERROR(VLOOKUP($B18,Data!$B$1:$L$53,9,FALSE)/VLOOKUP($B18,Data!$B$2:$L$53,10,FALSE), "Missing Data")</f>
        <v>51114.971710355567</v>
      </c>
      <c r="V18" s="4">
        <f t="shared" si="0"/>
        <v>80824.948351933563</v>
      </c>
      <c r="W18" s="5">
        <f>IFERROR(VLOOKUP($B18,Data!$B$1:$L$53,9,FALSE)/VLOOKUP($B18,Data!$B$2:$L$53,5,FALSE), "Missing Data")</f>
        <v>1.2466418982313326E-2</v>
      </c>
    </row>
    <row r="19" spans="1:23" x14ac:dyDescent="0.25">
      <c r="A19" s="1" t="s">
        <v>100</v>
      </c>
      <c r="B19" s="1" t="s">
        <v>101</v>
      </c>
      <c r="C19" s="3">
        <f>IFERROR(VLOOKUP($B19,Data!$B$1:$L$53,7,FALSE)/VLOOKUP($B19,Data!$B$2:$L$53,2,FALSE),"Missing Data")</f>
        <v>248.90556477152768</v>
      </c>
      <c r="D19" s="4"/>
      <c r="E19" s="4">
        <f>IFERROR(VLOOKUP($B19,Data!$B$1:$L$53,5,FALSE)/VLOOKUP($B19,Data!$B$2:$L$53,2,FALSE),"Missing Data")</f>
        <v>10354.92686609432</v>
      </c>
      <c r="F19" s="4"/>
      <c r="G19" s="5">
        <f>IFERROR(VLOOKUP($B19,Data!$B$1:$L$53,7,FALSE)/VLOOKUP($B19,Data!$B$2:$L$53,5,FALSE),"Missing Data")</f>
        <v>2.4037404415335101E-2</v>
      </c>
      <c r="H19" s="3">
        <f>IFERROR(VLOOKUP($B19,Data!$B$1:$L$53,5,FALSE)/VLOOKUP($B19,Data!$B$2:$L$53,2,FALSE),"Missing Data")</f>
        <v>10354.92686609432</v>
      </c>
      <c r="I19" s="4"/>
      <c r="J19" s="4">
        <f>IFERROR(VLOOKUP($B19,Data!$B$1:$L$53,3,FALSE)/VLOOKUP($B19,Data!$B$2:$L$53,2,FALSE),"Missing Data")</f>
        <v>0.80456352198547942</v>
      </c>
      <c r="K19" s="4"/>
      <c r="L19" s="4">
        <f>IFERROR(VLOOKUP($B19,Data!$B$1:$L$53,4,FALSE)/VLOOKUP($B19,Data!$B$2:$L$53,3,FALSE),"Missing Data")</f>
        <v>0.81610264175598479</v>
      </c>
      <c r="M19" s="4"/>
      <c r="N19" s="5">
        <f>IFERROR(VLOOKUP($B19,Data!$B$1:$L$53,5,FALSE)/VLOOKUP($B19,Data!$B$2:$L$53,4,FALSE),"Missing Data")</f>
        <v>15770.371135075811</v>
      </c>
      <c r="O19" s="3">
        <f>IFERROR(VLOOKUP($B19,Data!$B$1:$L$53,7,FALSE)/VLOOKUP($B19,Data!$B$2:$L$53,5,FALSE),"Missing Data")</f>
        <v>2.4037404415335101E-2</v>
      </c>
      <c r="P19" s="4"/>
      <c r="Q19" s="4">
        <f>IFERROR(VLOOKUP($B19,Data!$B$1:$L$53,10,FALSE)/VLOOKUP($B19,Data!$B$2:$L$53,5,FALSE),"Missing Data")</f>
        <v>3.1697014220551952E-7</v>
      </c>
      <c r="R19" s="4"/>
      <c r="S19" s="5">
        <f>IFERROR(VLOOKUP($B19,Data!$B$1:$L$53,7,FALSE)/VLOOKUP($B19,Data!$B$2:$L$53,10,FALSE), Missing Data)</f>
        <v>75834.916967509023</v>
      </c>
      <c r="T19" s="3">
        <f>IFERROR(VLOOKUP($B19,Data!$B$1:$L$53,9,FALSE)/VLOOKUP($B19,Data!$B$2:$L$53,7,FALSE), "Missing Data")</f>
        <v>0.48397597199021841</v>
      </c>
      <c r="U19" s="4">
        <f>IFERROR(VLOOKUP($B19,Data!$B$1:$L$53,9,FALSE)/VLOOKUP($B19,Data!$B$2:$L$53,10,FALSE), "Missing Data")</f>
        <v>36702.277650147684</v>
      </c>
      <c r="V19" s="4">
        <f t="shared" si="0"/>
        <v>39132.63931736134</v>
      </c>
      <c r="W19" s="5">
        <f>IFERROR(VLOOKUP($B19,Data!$B$1:$L$53,9,FALSE)/VLOOKUP($B19,Data!$B$2:$L$53,5,FALSE), "Missing Data")</f>
        <v>1.1633526166033773E-2</v>
      </c>
    </row>
    <row r="20" spans="1:23" x14ac:dyDescent="0.25">
      <c r="A20" s="1" t="s">
        <v>94</v>
      </c>
      <c r="B20" s="1" t="s">
        <v>95</v>
      </c>
      <c r="C20" s="3">
        <f>IFERROR(VLOOKUP($B20,Data!$B$1:$L$53,7,FALSE)/VLOOKUP($B20,Data!$B$2:$L$53,2,FALSE),"Missing Data")</f>
        <v>695.41803937356315</v>
      </c>
      <c r="D20" s="4"/>
      <c r="E20" s="4">
        <f>IFERROR(VLOOKUP($B20,Data!$B$1:$L$53,5,FALSE)/VLOOKUP($B20,Data!$B$2:$L$53,2,FALSE),"Missing Data")</f>
        <v>11527.475372751627</v>
      </c>
      <c r="F20" s="4"/>
      <c r="G20" s="5">
        <f>IFERROR(VLOOKUP($B20,Data!$B$1:$L$53,7,FALSE)/VLOOKUP($B20,Data!$B$2:$L$53,5,FALSE),"Missing Data")</f>
        <v>6.0327002824692721E-2</v>
      </c>
      <c r="H20" s="3">
        <f>IFERROR(VLOOKUP($B20,Data!$B$1:$L$53,5,FALSE)/VLOOKUP($B20,Data!$B$2:$L$53,2,FALSE),"Missing Data")</f>
        <v>11527.475372751627</v>
      </c>
      <c r="I20" s="4"/>
      <c r="J20" s="4">
        <f>IFERROR(VLOOKUP($B20,Data!$B$1:$L$53,3,FALSE)/VLOOKUP($B20,Data!$B$2:$L$53,2,FALSE),"Missing Data")</f>
        <v>0.81522254865780652</v>
      </c>
      <c r="K20" s="4"/>
      <c r="L20" s="4">
        <f>IFERROR(VLOOKUP($B20,Data!$B$1:$L$53,4,FALSE)/VLOOKUP($B20,Data!$B$2:$L$53,3,FALSE),"Missing Data")</f>
        <v>1.0327264247262837</v>
      </c>
      <c r="M20" s="4"/>
      <c r="N20" s="5">
        <f>IFERROR(VLOOKUP($B20,Data!$B$1:$L$53,5,FALSE)/VLOOKUP($B20,Data!$B$2:$L$53,4,FALSE),"Missing Data")</f>
        <v>13692.184101815779</v>
      </c>
      <c r="O20" s="3">
        <f>IFERROR(VLOOKUP($B20,Data!$B$1:$L$53,7,FALSE)/VLOOKUP($B20,Data!$B$2:$L$53,5,FALSE),"Missing Data")</f>
        <v>6.0327002824692721E-2</v>
      </c>
      <c r="P20" s="4"/>
      <c r="Q20" s="4">
        <f>IFERROR(VLOOKUP($B20,Data!$B$1:$L$53,10,FALSE)/VLOOKUP($B20,Data!$B$2:$L$53,5,FALSE),"Missing Data")</f>
        <v>3.4425135886488563E-7</v>
      </c>
      <c r="R20" s="4"/>
      <c r="S20" s="5">
        <f>IFERROR(VLOOKUP($B20,Data!$B$1:$L$53,7,FALSE)/VLOOKUP($B20,Data!$B$2:$L$53,10,FALSE), Missing Data)</f>
        <v>175241.1465378422</v>
      </c>
      <c r="T20" s="3">
        <f>IFERROR(VLOOKUP($B20,Data!$B$1:$L$53,9,FALSE)/VLOOKUP($B20,Data!$B$2:$L$53,7,FALSE), "Missing Data")</f>
        <v>0.25764574221129399</v>
      </c>
      <c r="U20" s="4">
        <f>IFERROR(VLOOKUP($B20,Data!$B$1:$L$53,9,FALSE)/VLOOKUP($B20,Data!$B$2:$L$53,10,FALSE), "Missing Data")</f>
        <v>45150.135265700483</v>
      </c>
      <c r="V20" s="4">
        <f t="shared" si="0"/>
        <v>130091.01127214171</v>
      </c>
      <c r="W20" s="5">
        <f>IFERROR(VLOOKUP($B20,Data!$B$1:$L$53,9,FALSE)/VLOOKUP($B20,Data!$B$2:$L$53,5,FALSE), "Missing Data")</f>
        <v>1.5542995418150785E-2</v>
      </c>
    </row>
    <row r="21" spans="1:23" x14ac:dyDescent="0.25">
      <c r="A21" s="1" t="s">
        <v>38</v>
      </c>
      <c r="B21" s="1" t="s">
        <v>39</v>
      </c>
      <c r="C21" s="3">
        <f>IFERROR(VLOOKUP($B21,Data!$B$1:$L$53,7,FALSE)/VLOOKUP($B21,Data!$B$2:$L$53,2,FALSE),"Missing Data")</f>
        <v>202.25264297114205</v>
      </c>
      <c r="D21" s="4"/>
      <c r="E21" s="4">
        <f>IFERROR(VLOOKUP($B21,Data!$B$1:$L$53,5,FALSE)/VLOOKUP($B21,Data!$B$2:$L$53,2,FALSE),"Missing Data")</f>
        <v>10809.786110676683</v>
      </c>
      <c r="F21" s="4"/>
      <c r="G21" s="5">
        <f>IFERROR(VLOOKUP($B21,Data!$B$1:$L$53,7,FALSE)/VLOOKUP($B21,Data!$B$2:$L$53,5,FALSE),"Missing Data")</f>
        <v>1.8710142911281081E-2</v>
      </c>
      <c r="H21" s="3">
        <f>IFERROR(VLOOKUP($B21,Data!$B$1:$L$53,5,FALSE)/VLOOKUP($B21,Data!$B$2:$L$53,2,FALSE),"Missing Data")</f>
        <v>10809.786110676683</v>
      </c>
      <c r="I21" s="4"/>
      <c r="J21" s="4">
        <f>IFERROR(VLOOKUP($B21,Data!$B$1:$L$53,3,FALSE)/VLOOKUP($B21,Data!$B$2:$L$53,2,FALSE),"Missing Data")</f>
        <v>0.78064035910889484</v>
      </c>
      <c r="K21" s="4"/>
      <c r="L21" s="4">
        <f>IFERROR(VLOOKUP($B21,Data!$B$1:$L$53,4,FALSE)/VLOOKUP($B21,Data!$B$2:$L$53,3,FALSE),"Missing Data")</f>
        <v>0.87312525263279195</v>
      </c>
      <c r="M21" s="4"/>
      <c r="N21" s="5">
        <f>IFERROR(VLOOKUP($B21,Data!$B$1:$L$53,5,FALSE)/VLOOKUP($B21,Data!$B$2:$L$53,4,FALSE),"Missing Data")</f>
        <v>15859.502186618025</v>
      </c>
      <c r="O21" s="3">
        <f>IFERROR(VLOOKUP($B21,Data!$B$1:$L$53,7,FALSE)/VLOOKUP($B21,Data!$B$2:$L$53,5,FALSE),"Missing Data")</f>
        <v>1.8710142911281081E-2</v>
      </c>
      <c r="P21" s="4"/>
      <c r="Q21" s="4">
        <f>IFERROR(VLOOKUP($B21,Data!$B$1:$L$53,10,FALSE)/VLOOKUP($B21,Data!$B$2:$L$53,5,FALSE),"Missing Data")</f>
        <v>1.6069636944555988E-7</v>
      </c>
      <c r="R21" s="4"/>
      <c r="S21" s="5">
        <f>IFERROR(VLOOKUP($B21,Data!$B$1:$L$53,7,FALSE)/VLOOKUP($B21,Data!$B$2:$L$53,10,FALSE), Missing Data)</f>
        <v>116431.64668769717</v>
      </c>
      <c r="T21" s="3">
        <f>IFERROR(VLOOKUP($B21,Data!$B$1:$L$53,9,FALSE)/VLOOKUP($B21,Data!$B$2:$L$53,7,FALSE), "Missing Data")</f>
        <v>0.32366857341895838</v>
      </c>
      <c r="U21" s="4">
        <f>IFERROR(VLOOKUP($B21,Data!$B$1:$L$53,9,FALSE)/VLOOKUP($B21,Data!$B$2:$L$53,10,FALSE), "Missing Data")</f>
        <v>37685.264984227128</v>
      </c>
      <c r="V21" s="4">
        <f t="shared" si="0"/>
        <v>78746.381703470048</v>
      </c>
      <c r="W21" s="5">
        <f>IFERROR(VLOOKUP($B21,Data!$B$1:$L$53,9,FALSE)/VLOOKUP($B21,Data!$B$2:$L$53,5,FALSE), "Missing Data")</f>
        <v>6.055885264559184E-3</v>
      </c>
    </row>
    <row r="22" spans="1:23" x14ac:dyDescent="0.25">
      <c r="A22" s="1" t="s">
        <v>56</v>
      </c>
      <c r="B22" s="1" t="s">
        <v>57</v>
      </c>
      <c r="C22" s="3">
        <f>IFERROR(VLOOKUP($B22,Data!$B$1:$L$53,7,FALSE)/VLOOKUP($B22,Data!$B$2:$L$53,2,FALSE),"Missing Data")</f>
        <v>380.20316381798398</v>
      </c>
      <c r="D22" s="4"/>
      <c r="E22" s="4">
        <f>IFERROR(VLOOKUP($B22,Data!$B$1:$L$53,5,FALSE)/VLOOKUP($B22,Data!$B$2:$L$53,2,FALSE),"Missing Data")</f>
        <v>11820.183656823412</v>
      </c>
      <c r="F22" s="4"/>
      <c r="G22" s="5">
        <f>IFERROR(VLOOKUP($B22,Data!$B$1:$L$53,7,FALSE)/VLOOKUP($B22,Data!$B$2:$L$53,5,FALSE),"Missing Data")</f>
        <v>3.2165588526918101E-2</v>
      </c>
      <c r="H22" s="3">
        <f>IFERROR(VLOOKUP($B22,Data!$B$1:$L$53,5,FALSE)/VLOOKUP($B22,Data!$B$2:$L$53,2,FALSE),"Missing Data")</f>
        <v>11820.183656823412</v>
      </c>
      <c r="I22" s="4"/>
      <c r="J22" s="4">
        <f>IFERROR(VLOOKUP($B22,Data!$B$1:$L$53,3,FALSE)/VLOOKUP($B22,Data!$B$2:$L$53,2,FALSE),"Missing Data")</f>
        <v>0.80410226217162906</v>
      </c>
      <c r="K22" s="4"/>
      <c r="L22" s="4">
        <f>IFERROR(VLOOKUP($B22,Data!$B$1:$L$53,4,FALSE)/VLOOKUP($B22,Data!$B$2:$L$53,3,FALSE),"Missing Data")</f>
        <v>0.93469672982733887</v>
      </c>
      <c r="M22" s="4"/>
      <c r="N22" s="5">
        <f>IFERROR(VLOOKUP($B22,Data!$B$1:$L$53,5,FALSE)/VLOOKUP($B22,Data!$B$2:$L$53,4,FALSE),"Missing Data")</f>
        <v>15726.867118730324</v>
      </c>
      <c r="O22" s="3">
        <f>IFERROR(VLOOKUP($B22,Data!$B$1:$L$53,7,FALSE)/VLOOKUP($B22,Data!$B$2:$L$53,5,FALSE),"Missing Data")</f>
        <v>3.2165588526918101E-2</v>
      </c>
      <c r="P22" s="4"/>
      <c r="Q22" s="4">
        <f>IFERROR(VLOOKUP($B22,Data!$B$1:$L$53,10,FALSE)/VLOOKUP($B22,Data!$B$2:$L$53,5,FALSE),"Missing Data")</f>
        <v>2.8632432213361071E-7</v>
      </c>
      <c r="R22" s="4"/>
      <c r="S22" s="5">
        <f>IFERROR(VLOOKUP($B22,Data!$B$1:$L$53,7,FALSE)/VLOOKUP($B22,Data!$B$2:$L$53,10,FALSE), Missing Data)</f>
        <v>112339.70026447253</v>
      </c>
      <c r="T22" s="3">
        <f>IFERROR(VLOOKUP($B22,Data!$B$1:$L$53,9,FALSE)/VLOOKUP($B22,Data!$B$2:$L$53,7,FALSE), "Missing Data")</f>
        <v>0.42879678361043388</v>
      </c>
      <c r="U22" s="4">
        <f>IFERROR(VLOOKUP($B22,Data!$B$1:$L$53,9,FALSE)/VLOOKUP($B22,Data!$B$2:$L$53,10,FALSE), "Missing Data")</f>
        <v>48170.90214516603</v>
      </c>
      <c r="V22" s="4">
        <f t="shared" si="0"/>
        <v>64168.798119306499</v>
      </c>
      <c r="W22" s="5">
        <f>IFERROR(VLOOKUP($B22,Data!$B$1:$L$53,9,FALSE)/VLOOKUP($B22,Data!$B$2:$L$53,5,FALSE), "Missing Data")</f>
        <v>1.3792500903279157E-2</v>
      </c>
    </row>
    <row r="23" spans="1:23" x14ac:dyDescent="0.25">
      <c r="A23" s="1" t="s">
        <v>40</v>
      </c>
      <c r="B23" s="1" t="s">
        <v>41</v>
      </c>
      <c r="C23" s="3">
        <f>IFERROR(VLOOKUP($B23,Data!$B$1:$L$53,7,FALSE)/VLOOKUP($B23,Data!$B$2:$L$53,2,FALSE),"Missing Data")</f>
        <v>208.41766363169782</v>
      </c>
      <c r="D23" s="4"/>
      <c r="E23" s="4">
        <f>IFERROR(VLOOKUP($B23,Data!$B$1:$L$53,5,FALSE)/VLOOKUP($B23,Data!$B$2:$L$53,2,FALSE),"Missing Data")</f>
        <v>10188.543023901519</v>
      </c>
      <c r="F23" s="4"/>
      <c r="G23" s="5">
        <f>IFERROR(VLOOKUP($B23,Data!$B$1:$L$53,7,FALSE)/VLOOKUP($B23,Data!$B$2:$L$53,5,FALSE),"Missing Data")</f>
        <v>2.0456081222090972E-2</v>
      </c>
      <c r="H23" s="3">
        <f>IFERROR(VLOOKUP($B23,Data!$B$1:$L$53,5,FALSE)/VLOOKUP($B23,Data!$B$2:$L$53,2,FALSE),"Missing Data")</f>
        <v>10188.543023901519</v>
      </c>
      <c r="I23" s="4"/>
      <c r="J23" s="4">
        <f>IFERROR(VLOOKUP($B23,Data!$B$1:$L$53,3,FALSE)/VLOOKUP($B23,Data!$B$2:$L$53,2,FALSE),"Missing Data")</f>
        <v>0.7704004272800401</v>
      </c>
      <c r="K23" s="4"/>
      <c r="L23" s="4">
        <f>IFERROR(VLOOKUP($B23,Data!$B$1:$L$53,4,FALSE)/VLOOKUP($B23,Data!$B$2:$L$53,3,FALSE),"Missing Data")</f>
        <v>0.81800435821774509</v>
      </c>
      <c r="M23" s="4"/>
      <c r="N23" s="5">
        <f>IFERROR(VLOOKUP($B23,Data!$B$1:$L$53,5,FALSE)/VLOOKUP($B23,Data!$B$2:$L$53,4,FALSE),"Missing Data")</f>
        <v>16167.391356030206</v>
      </c>
      <c r="O23" s="3">
        <f>IFERROR(VLOOKUP($B23,Data!$B$1:$L$53,7,FALSE)/VLOOKUP($B23,Data!$B$2:$L$53,5,FALSE),"Missing Data")</f>
        <v>2.0456081222090972E-2</v>
      </c>
      <c r="P23" s="4"/>
      <c r="Q23" s="4">
        <f>IFERROR(VLOOKUP($B23,Data!$B$1:$L$53,10,FALSE)/VLOOKUP($B23,Data!$B$2:$L$53,5,FALSE),"Missing Data")</f>
        <v>2.1597797574191292E-7</v>
      </c>
      <c r="R23" s="4"/>
      <c r="S23" s="5">
        <f>IFERROR(VLOOKUP($B23,Data!$B$1:$L$53,7,FALSE)/VLOOKUP($B23,Data!$B$2:$L$53,10,FALSE), Missing Data)</f>
        <v>94713.737138343044</v>
      </c>
      <c r="T23" s="3">
        <f>IFERROR(VLOOKUP($B23,Data!$B$1:$L$53,9,FALSE)/VLOOKUP($B23,Data!$B$2:$L$53,7,FALSE), "Missing Data")</f>
        <v>0.4236115930112353</v>
      </c>
      <c r="U23" s="4">
        <f>IFERROR(VLOOKUP($B23,Data!$B$1:$L$53,9,FALSE)/VLOOKUP($B23,Data!$B$2:$L$53,10,FALSE), "Missing Data")</f>
        <v>40121.837069220892</v>
      </c>
      <c r="V23" s="4">
        <f t="shared" si="0"/>
        <v>54591.900069122152</v>
      </c>
      <c r="W23" s="5">
        <f>IFERROR(VLOOKUP($B23,Data!$B$1:$L$53,9,FALSE)/VLOOKUP($B23,Data!$B$2:$L$53,5,FALSE), "Missing Data")</f>
        <v>8.6654331532571727E-3</v>
      </c>
    </row>
    <row r="24" spans="1:23" x14ac:dyDescent="0.25">
      <c r="A24" s="1" t="s">
        <v>88</v>
      </c>
      <c r="B24" s="1" t="s">
        <v>89</v>
      </c>
      <c r="C24" s="3">
        <f>IFERROR(VLOOKUP($B24,Data!$B$1:$L$53,7,FALSE)/VLOOKUP($B24,Data!$B$2:$L$53,2,FALSE),"Missing Data")</f>
        <v>170.37282789515089</v>
      </c>
      <c r="D24" s="4"/>
      <c r="E24" s="4">
        <f>IFERROR(VLOOKUP($B24,Data!$B$1:$L$53,5,FALSE)/VLOOKUP($B24,Data!$B$2:$L$53,2,FALSE),"Missing Data")</f>
        <v>11025.223758699187</v>
      </c>
      <c r="F24" s="4"/>
      <c r="G24" s="5">
        <f>IFERROR(VLOOKUP($B24,Data!$B$1:$L$53,7,FALSE)/VLOOKUP($B24,Data!$B$2:$L$53,5,FALSE),"Missing Data")</f>
        <v>1.5453004095333876E-2</v>
      </c>
      <c r="H24" s="3">
        <f>IFERROR(VLOOKUP($B24,Data!$B$1:$L$53,5,FALSE)/VLOOKUP($B24,Data!$B$2:$L$53,2,FALSE),"Missing Data")</f>
        <v>11025.223758699187</v>
      </c>
      <c r="I24" s="4"/>
      <c r="J24" s="4">
        <f>IFERROR(VLOOKUP($B24,Data!$B$1:$L$53,3,FALSE)/VLOOKUP($B24,Data!$B$2:$L$53,2,FALSE),"Missing Data")</f>
        <v>0.78199120855831694</v>
      </c>
      <c r="K24" s="4"/>
      <c r="L24" s="4">
        <f>IFERROR(VLOOKUP($B24,Data!$B$1:$L$53,4,FALSE)/VLOOKUP($B24,Data!$B$2:$L$53,3,FALSE),"Missing Data")</f>
        <v>0.89660232431256615</v>
      </c>
      <c r="M24" s="4"/>
      <c r="N24" s="5">
        <f>IFERROR(VLOOKUP($B24,Data!$B$1:$L$53,5,FALSE)/VLOOKUP($B24,Data!$B$2:$L$53,4,FALSE),"Missing Data")</f>
        <v>15724.819946135098</v>
      </c>
      <c r="O24" s="3">
        <f>IFERROR(VLOOKUP($B24,Data!$B$1:$L$53,7,FALSE)/VLOOKUP($B24,Data!$B$2:$L$53,5,FALSE),"Missing Data")</f>
        <v>1.5453004095333876E-2</v>
      </c>
      <c r="P24" s="4"/>
      <c r="Q24" s="4">
        <f>IFERROR(VLOOKUP($B24,Data!$B$1:$L$53,10,FALSE)/VLOOKUP($B24,Data!$B$2:$L$53,5,FALSE),"Missing Data")</f>
        <v>1.4841175146414384E-7</v>
      </c>
      <c r="R24" s="4"/>
      <c r="S24" s="5">
        <f>IFERROR(VLOOKUP($B24,Data!$B$1:$L$53,7,FALSE)/VLOOKUP($B24,Data!$B$2:$L$53,10,FALSE), Missing Data)</f>
        <v>104122.51013065707</v>
      </c>
      <c r="T24" s="3">
        <f>IFERROR(VLOOKUP($B24,Data!$B$1:$L$53,9,FALSE)/VLOOKUP($B24,Data!$B$2:$L$53,7,FALSE), "Missing Data")</f>
        <v>0.34646173432510829</v>
      </c>
      <c r="U24" s="4">
        <f>IFERROR(VLOOKUP($B24,Data!$B$1:$L$53,9,FALSE)/VLOOKUP($B24,Data!$B$2:$L$53,10,FALSE), "Missing Data")</f>
        <v>36074.465442151108</v>
      </c>
      <c r="V24" s="4">
        <f t="shared" si="0"/>
        <v>68048.044688505965</v>
      </c>
      <c r="W24" s="5">
        <f>IFERROR(VLOOKUP($B24,Data!$B$1:$L$53,9,FALSE)/VLOOKUP($B24,Data!$B$2:$L$53,5,FALSE), "Missing Data")</f>
        <v>5.3538745994023756E-3</v>
      </c>
    </row>
    <row r="25" spans="1:23" x14ac:dyDescent="0.25">
      <c r="A25" s="1" t="s">
        <v>96</v>
      </c>
      <c r="B25" s="1" t="s">
        <v>97</v>
      </c>
      <c r="C25" s="3">
        <f>IFERROR(VLOOKUP($B25,Data!$B$1:$L$53,7,FALSE)/VLOOKUP($B25,Data!$B$2:$L$53,2,FALSE),"Missing Data")</f>
        <v>241.22459210312232</v>
      </c>
      <c r="D25" s="4"/>
      <c r="E25" s="4">
        <f>IFERROR(VLOOKUP($B25,Data!$B$1:$L$53,5,FALSE)/VLOOKUP($B25,Data!$B$2:$L$53,2,FALSE),"Missing Data")</f>
        <v>9889.1347923657941</v>
      </c>
      <c r="F25" s="4"/>
      <c r="G25" s="5">
        <f>IFERROR(VLOOKUP($B25,Data!$B$1:$L$53,7,FALSE)/VLOOKUP($B25,Data!$B$2:$L$53,5,FALSE),"Missing Data")</f>
        <v>2.4392891508501095E-2</v>
      </c>
      <c r="H25" s="3">
        <f>IFERROR(VLOOKUP($B25,Data!$B$1:$L$53,5,FALSE)/VLOOKUP($B25,Data!$B$2:$L$53,2,FALSE),"Missing Data")</f>
        <v>9889.1347923657941</v>
      </c>
      <c r="I25" s="4"/>
      <c r="J25" s="4">
        <f>IFERROR(VLOOKUP($B25,Data!$B$1:$L$53,3,FALSE)/VLOOKUP($B25,Data!$B$2:$L$53,2,FALSE),"Missing Data")</f>
        <v>0.77310585017421096</v>
      </c>
      <c r="K25" s="4"/>
      <c r="L25" s="4">
        <f>IFERROR(VLOOKUP($B25,Data!$B$1:$L$53,4,FALSE)/VLOOKUP($B25,Data!$B$2:$L$53,3,FALSE),"Missing Data")</f>
        <v>0.86363765636035283</v>
      </c>
      <c r="M25" s="4"/>
      <c r="N25" s="5">
        <f>IFERROR(VLOOKUP($B25,Data!$B$1:$L$53,5,FALSE)/VLOOKUP($B25,Data!$B$2:$L$53,4,FALSE),"Missing Data")</f>
        <v>14811.11543236344</v>
      </c>
      <c r="O25" s="3">
        <f>IFERROR(VLOOKUP($B25,Data!$B$1:$L$53,7,FALSE)/VLOOKUP($B25,Data!$B$2:$L$53,5,FALSE),"Missing Data")</f>
        <v>2.4392891508501095E-2</v>
      </c>
      <c r="P25" s="4"/>
      <c r="Q25" s="4">
        <f>IFERROR(VLOOKUP($B25,Data!$B$1:$L$53,10,FALSE)/VLOOKUP($B25,Data!$B$2:$L$53,5,FALSE),"Missing Data")</f>
        <v>1.3715640713382724E-7</v>
      </c>
      <c r="R25" s="4"/>
      <c r="S25" s="5">
        <f>IFERROR(VLOOKUP($B25,Data!$B$1:$L$53,7,FALSE)/VLOOKUP($B25,Data!$B$2:$L$53,10,FALSE), Missing Data)</f>
        <v>177847.2622478386</v>
      </c>
      <c r="T25" s="3">
        <f>IFERROR(VLOOKUP($B25,Data!$B$1:$L$53,9,FALSE)/VLOOKUP($B25,Data!$B$2:$L$53,7,FALSE), "Missing Data")</f>
        <v>0.28705471294540857</v>
      </c>
      <c r="U25" s="4">
        <f>IFERROR(VLOOKUP($B25,Data!$B$1:$L$53,9,FALSE)/VLOOKUP($B25,Data!$B$2:$L$53,10,FALSE), "Missing Data")</f>
        <v>51051.894812680119</v>
      </c>
      <c r="V25" s="4">
        <f t="shared" si="0"/>
        <v>126795.36743515849</v>
      </c>
      <c r="W25" s="5">
        <f>IFERROR(VLOOKUP($B25,Data!$B$1:$L$53,9,FALSE)/VLOOKUP($B25,Data!$B$2:$L$53,5,FALSE), "Missing Data")</f>
        <v>7.0020944698812766E-3</v>
      </c>
    </row>
    <row r="26" spans="1:23" x14ac:dyDescent="0.25">
      <c r="A26" s="1" t="s">
        <v>70</v>
      </c>
      <c r="B26" s="1" t="s">
        <v>71</v>
      </c>
      <c r="C26" s="3">
        <f>IFERROR(VLOOKUP($B26,Data!$B$1:$L$53,7,FALSE)/VLOOKUP($B26,Data!$B$2:$L$53,2,FALSE),"Missing Data")</f>
        <v>151.55897256196013</v>
      </c>
      <c r="D26" s="4"/>
      <c r="E26" s="4">
        <f>IFERROR(VLOOKUP($B26,Data!$B$1:$L$53,5,FALSE)/VLOOKUP($B26,Data!$B$2:$L$53,2,FALSE),"Missing Data")</f>
        <v>10766.766078171888</v>
      </c>
      <c r="F26" s="4"/>
      <c r="G26" s="5">
        <f>IFERROR(VLOOKUP($B26,Data!$B$1:$L$53,7,FALSE)/VLOOKUP($B26,Data!$B$2:$L$53,5,FALSE),"Missing Data")</f>
        <v>1.4076554785491696E-2</v>
      </c>
      <c r="H26" s="3">
        <f>IFERROR(VLOOKUP($B26,Data!$B$1:$L$53,5,FALSE)/VLOOKUP($B26,Data!$B$2:$L$53,2,FALSE),"Missing Data")</f>
        <v>10766.766078171888</v>
      </c>
      <c r="I26" s="4"/>
      <c r="J26" s="4">
        <f>IFERROR(VLOOKUP($B26,Data!$B$1:$L$53,3,FALSE)/VLOOKUP($B26,Data!$B$2:$L$53,2,FALSE),"Missing Data")</f>
        <v>0.77879149773233747</v>
      </c>
      <c r="K26" s="4"/>
      <c r="L26" s="4">
        <f>IFERROR(VLOOKUP($B26,Data!$B$1:$L$53,4,FALSE)/VLOOKUP($B26,Data!$B$2:$L$53,3,FALSE),"Missing Data")</f>
        <v>0.8783605198300356</v>
      </c>
      <c r="M26" s="4"/>
      <c r="N26" s="5">
        <f>IFERROR(VLOOKUP($B26,Data!$B$1:$L$53,5,FALSE)/VLOOKUP($B26,Data!$B$2:$L$53,4,FALSE),"Missing Data")</f>
        <v>15739.512213364911</v>
      </c>
      <c r="O26" s="3">
        <f>IFERROR(VLOOKUP($B26,Data!$B$1:$L$53,7,FALSE)/VLOOKUP($B26,Data!$B$2:$L$53,5,FALSE),"Missing Data")</f>
        <v>1.4076554785491696E-2</v>
      </c>
      <c r="P26" s="4"/>
      <c r="Q26" s="4">
        <f>IFERROR(VLOOKUP($B26,Data!$B$1:$L$53,10,FALSE)/VLOOKUP($B26,Data!$B$2:$L$53,5,FALSE),"Missing Data")</f>
        <v>1.4396186014977136E-7</v>
      </c>
      <c r="R26" s="4"/>
      <c r="S26" s="5">
        <f>IFERROR(VLOOKUP($B26,Data!$B$1:$L$53,7,FALSE)/VLOOKUP($B26,Data!$B$2:$L$53,10,FALSE), Missing Data)</f>
        <v>97779.750628722701</v>
      </c>
      <c r="T26" s="3">
        <f>IFERROR(VLOOKUP($B26,Data!$B$1:$L$53,9,FALSE)/VLOOKUP($B26,Data!$B$2:$L$53,7,FALSE), "Missing Data")</f>
        <v>0.43576197267702566</v>
      </c>
      <c r="U26" s="4">
        <f>IFERROR(VLOOKUP($B26,Data!$B$1:$L$53,9,FALSE)/VLOOKUP($B26,Data!$B$2:$L$53,10,FALSE), "Missing Data")</f>
        <v>42608.697021839842</v>
      </c>
      <c r="V26" s="4">
        <f t="shared" si="0"/>
        <v>55171.053606882859</v>
      </c>
      <c r="W26" s="5">
        <f>IFERROR(VLOOKUP($B26,Data!$B$1:$L$53,9,FALSE)/VLOOKUP($B26,Data!$B$2:$L$53,5,FALSE), "Missing Data")</f>
        <v>6.1340272818220867E-3</v>
      </c>
    </row>
    <row r="27" spans="1:23" x14ac:dyDescent="0.25">
      <c r="A27" s="1" t="s">
        <v>24</v>
      </c>
      <c r="B27" s="1" t="s">
        <v>25</v>
      </c>
      <c r="C27" s="3">
        <f>IFERROR(VLOOKUP($B27,Data!$B$1:$L$53,7,FALSE)/VLOOKUP($B27,Data!$B$2:$L$53,2,FALSE),"Missing Data")</f>
        <v>119.43094862402309</v>
      </c>
      <c r="D27" s="4"/>
      <c r="E27" s="4">
        <f>IFERROR(VLOOKUP($B27,Data!$B$1:$L$53,5,FALSE)/VLOOKUP($B27,Data!$B$2:$L$53,2,FALSE),"Missing Data")</f>
        <v>10840.291916631553</v>
      </c>
      <c r="F27" s="4"/>
      <c r="G27" s="5">
        <f>IFERROR(VLOOKUP($B27,Data!$B$1:$L$53,7,FALSE)/VLOOKUP($B27,Data!$B$2:$L$53,5,FALSE),"Missing Data")</f>
        <v>1.1017318494974103E-2</v>
      </c>
      <c r="H27" s="3">
        <f>IFERROR(VLOOKUP($B27,Data!$B$1:$L$53,5,FALSE)/VLOOKUP($B27,Data!$B$2:$L$53,2,FALSE),"Missing Data")</f>
        <v>10840.291916631553</v>
      </c>
      <c r="I27" s="4"/>
      <c r="J27" s="4">
        <f>IFERROR(VLOOKUP($B27,Data!$B$1:$L$53,3,FALSE)/VLOOKUP($B27,Data!$B$2:$L$53,2,FALSE),"Missing Data")</f>
        <v>0.74930266772331322</v>
      </c>
      <c r="K27" s="4"/>
      <c r="L27" s="4">
        <f>IFERROR(VLOOKUP($B27,Data!$B$1:$L$53,4,FALSE)/VLOOKUP($B27,Data!$B$2:$L$53,3,FALSE),"Missing Data")</f>
        <v>0.87316677927594477</v>
      </c>
      <c r="M27" s="4"/>
      <c r="N27" s="5">
        <f>IFERROR(VLOOKUP($B27,Data!$B$1:$L$53,5,FALSE)/VLOOKUP($B27,Data!$B$2:$L$53,4,FALSE),"Missing Data")</f>
        <v>16568.625988979991</v>
      </c>
      <c r="O27" s="3">
        <f>IFERROR(VLOOKUP($B27,Data!$B$1:$L$53,7,FALSE)/VLOOKUP($B27,Data!$B$2:$L$53,5,FALSE),"Missing Data")</f>
        <v>1.1017318494974103E-2</v>
      </c>
      <c r="P27" s="4"/>
      <c r="Q27" s="4">
        <f>IFERROR(VLOOKUP($B27,Data!$B$1:$L$53,10,FALSE)/VLOOKUP($B27,Data!$B$2:$L$53,5,FALSE),"Missing Data")</f>
        <v>1.2097108379872204E-7</v>
      </c>
      <c r="R27" s="4"/>
      <c r="S27" s="5">
        <f>IFERROR(VLOOKUP($B27,Data!$B$1:$L$53,7,FALSE)/VLOOKUP($B27,Data!$B$2:$L$53,10,FALSE), Missing Data)</f>
        <v>91073.983542259477</v>
      </c>
      <c r="T27" s="3">
        <f>IFERROR(VLOOKUP($B27,Data!$B$1:$L$53,9,FALSE)/VLOOKUP($B27,Data!$B$2:$L$53,7,FALSE), "Missing Data")</f>
        <v>0.39941256997530006</v>
      </c>
      <c r="U27" s="4">
        <f>IFERROR(VLOOKUP($B27,Data!$B$1:$L$53,9,FALSE)/VLOOKUP($B27,Data!$B$2:$L$53,10,FALSE), "Missing Data")</f>
        <v>36376.093824502037</v>
      </c>
      <c r="V27" s="4">
        <f t="shared" si="0"/>
        <v>54697.88971775744</v>
      </c>
      <c r="W27" s="5">
        <f>IFERROR(VLOOKUP($B27,Data!$B$1:$L$53,9,FALSE)/VLOOKUP($B27,Data!$B$2:$L$53,5,FALSE), "Missing Data")</f>
        <v>4.4004554943140118E-3</v>
      </c>
    </row>
    <row r="28" spans="1:23" x14ac:dyDescent="0.25">
      <c r="A28" s="1" t="s">
        <v>74</v>
      </c>
      <c r="B28" s="1" t="s">
        <v>75</v>
      </c>
      <c r="C28" s="3">
        <f>IFERROR(VLOOKUP($B28,Data!$B$1:$L$53,7,FALSE)/VLOOKUP($B28,Data!$B$2:$L$53,2,FALSE),"Missing Data")</f>
        <v>195.31021426325265</v>
      </c>
      <c r="D28" s="4"/>
      <c r="E28" s="4">
        <f>IFERROR(VLOOKUP($B28,Data!$B$1:$L$53,5,FALSE)/VLOOKUP($B28,Data!$B$2:$L$53,2,FALSE),"Missing Data")</f>
        <v>9756.3239575129683</v>
      </c>
      <c r="F28" s="4"/>
      <c r="G28" s="5">
        <f>IFERROR(VLOOKUP($B28,Data!$B$1:$L$53,7,FALSE)/VLOOKUP($B28,Data!$B$2:$L$53,5,FALSE),"Missing Data")</f>
        <v>2.0018832412063543E-2</v>
      </c>
      <c r="H28" s="3">
        <f>IFERROR(VLOOKUP($B28,Data!$B$1:$L$53,5,FALSE)/VLOOKUP($B28,Data!$B$2:$L$53,2,FALSE),"Missing Data")</f>
        <v>9756.3239575129683</v>
      </c>
      <c r="I28" s="4"/>
      <c r="J28" s="4">
        <f>IFERROR(VLOOKUP($B28,Data!$B$1:$L$53,3,FALSE)/VLOOKUP($B28,Data!$B$2:$L$53,2,FALSE),"Missing Data")</f>
        <v>0.76867715493882083</v>
      </c>
      <c r="K28" s="4"/>
      <c r="L28" s="4">
        <f>IFERROR(VLOOKUP($B28,Data!$B$1:$L$53,4,FALSE)/VLOOKUP($B28,Data!$B$2:$L$53,3,FALSE),"Missing Data")</f>
        <v>0.87940038855697134</v>
      </c>
      <c r="M28" s="4"/>
      <c r="N28" s="5">
        <f>IFERROR(VLOOKUP($B28,Data!$B$1:$L$53,5,FALSE)/VLOOKUP($B28,Data!$B$2:$L$53,4,FALSE),"Missing Data")</f>
        <v>14432.965894005552</v>
      </c>
      <c r="O28" s="3">
        <f>IFERROR(VLOOKUP($B28,Data!$B$1:$L$53,7,FALSE)/VLOOKUP($B28,Data!$B$2:$L$53,5,FALSE),"Missing Data")</f>
        <v>2.0018832412063543E-2</v>
      </c>
      <c r="P28" s="4"/>
      <c r="Q28" s="4">
        <f>IFERROR(VLOOKUP($B28,Data!$B$1:$L$53,10,FALSE)/VLOOKUP($B28,Data!$B$2:$L$53,5,FALSE),"Missing Data")</f>
        <v>1.7416475444466782E-7</v>
      </c>
      <c r="R28" s="4"/>
      <c r="S28" s="5">
        <f>IFERROR(VLOOKUP($B28,Data!$B$1:$L$53,7,FALSE)/VLOOKUP($B28,Data!$B$2:$L$53,10,FALSE), Missing Data)</f>
        <v>114941.92654475065</v>
      </c>
      <c r="T28" s="3">
        <f>IFERROR(VLOOKUP($B28,Data!$B$1:$L$53,9,FALSE)/VLOOKUP($B28,Data!$B$2:$L$53,7,FALSE), "Missing Data")</f>
        <v>0.46027772889021756</v>
      </c>
      <c r="U28" s="4">
        <f>IFERROR(VLOOKUP($B28,Data!$B$1:$L$53,9,FALSE)/VLOOKUP($B28,Data!$B$2:$L$53,10,FALSE), "Missing Data")</f>
        <v>52905.208904284038</v>
      </c>
      <c r="V28" s="4">
        <f t="shared" si="0"/>
        <v>62036.71764046661</v>
      </c>
      <c r="W28" s="5">
        <f>IFERROR(VLOOKUP($B28,Data!$B$1:$L$53,9,FALSE)/VLOOKUP($B28,Data!$B$2:$L$53,5,FALSE), "Missing Data")</f>
        <v>9.2142227176584823E-3</v>
      </c>
    </row>
    <row r="29" spans="1:23" x14ac:dyDescent="0.25">
      <c r="A29" s="1" t="s">
        <v>102</v>
      </c>
      <c r="B29" s="1" t="s">
        <v>103</v>
      </c>
      <c r="C29" s="3">
        <f>IFERROR(VLOOKUP($B29,Data!$B$1:$L$53,7,FALSE)/VLOOKUP($B29,Data!$B$2:$L$53,2,FALSE),"Missing Data")</f>
        <v>323.74645500767394</v>
      </c>
      <c r="D29" s="4"/>
      <c r="E29" s="4">
        <f>IFERROR(VLOOKUP($B29,Data!$B$1:$L$53,5,FALSE)/VLOOKUP($B29,Data!$B$2:$L$53,2,FALSE),"Missing Data")</f>
        <v>10321.729847661843</v>
      </c>
      <c r="F29" s="4"/>
      <c r="G29" s="5">
        <f>IFERROR(VLOOKUP($B29,Data!$B$1:$L$53,7,FALSE)/VLOOKUP($B29,Data!$B$2:$L$53,5,FALSE),"Missing Data")</f>
        <v>3.1365523006883528E-2</v>
      </c>
      <c r="H29" s="3">
        <f>IFERROR(VLOOKUP($B29,Data!$B$1:$L$53,5,FALSE)/VLOOKUP($B29,Data!$B$2:$L$53,2,FALSE),"Missing Data")</f>
        <v>10321.729847661843</v>
      </c>
      <c r="I29" s="4"/>
      <c r="J29" s="4">
        <f>IFERROR(VLOOKUP($B29,Data!$B$1:$L$53,3,FALSE)/VLOOKUP($B29,Data!$B$2:$L$53,2,FALSE),"Missing Data")</f>
        <v>0.78358523650925471</v>
      </c>
      <c r="K29" s="4"/>
      <c r="L29" s="4">
        <f>IFERROR(VLOOKUP($B29,Data!$B$1:$L$53,4,FALSE)/VLOOKUP($B29,Data!$B$2:$L$53,3,FALSE),"Missing Data")</f>
        <v>0.89925554141672293</v>
      </c>
      <c r="M29" s="4"/>
      <c r="N29" s="5">
        <f>IFERROR(VLOOKUP($B29,Data!$B$1:$L$53,5,FALSE)/VLOOKUP($B29,Data!$B$2:$L$53,4,FALSE),"Missing Data")</f>
        <v>14648.161529912099</v>
      </c>
      <c r="O29" s="3">
        <f>IFERROR(VLOOKUP($B29,Data!$B$1:$L$53,7,FALSE)/VLOOKUP($B29,Data!$B$2:$L$53,5,FALSE),"Missing Data")</f>
        <v>3.1365523006883528E-2</v>
      </c>
      <c r="P29" s="4"/>
      <c r="Q29" s="4">
        <f>IFERROR(VLOOKUP($B29,Data!$B$1:$L$53,10,FALSE)/VLOOKUP($B29,Data!$B$2:$L$53,5,FALSE),"Missing Data")</f>
        <v>1.7983559953556781E-7</v>
      </c>
      <c r="R29" s="4"/>
      <c r="S29" s="5">
        <f>IFERROR(VLOOKUP($B29,Data!$B$1:$L$53,7,FALSE)/VLOOKUP($B29,Data!$B$2:$L$53,10,FALSE), Missing Data)</f>
        <v>174412.20252211558</v>
      </c>
      <c r="T29" s="3">
        <f>IFERROR(VLOOKUP($B29,Data!$B$1:$L$53,9,FALSE)/VLOOKUP($B29,Data!$B$2:$L$53,7,FALSE), "Missing Data")</f>
        <v>0.2929716167718931</v>
      </c>
      <c r="U29" s="4">
        <f>IFERROR(VLOOKUP($B29,Data!$B$1:$L$53,9,FALSE)/VLOOKUP($B29,Data!$B$2:$L$53,10,FALSE), "Missing Data")</f>
        <v>51097.824957651042</v>
      </c>
      <c r="V29" s="4">
        <f t="shared" si="0"/>
        <v>123314.37756446454</v>
      </c>
      <c r="W29" s="5">
        <f>IFERROR(VLOOKUP($B29,Data!$B$1:$L$53,9,FALSE)/VLOOKUP($B29,Data!$B$2:$L$53,5,FALSE), "Missing Data")</f>
        <v>9.189207986222676E-3</v>
      </c>
    </row>
    <row r="30" spans="1:23" x14ac:dyDescent="0.25">
      <c r="A30" s="1" t="s">
        <v>54</v>
      </c>
      <c r="B30" s="1" t="s">
        <v>55</v>
      </c>
      <c r="C30" s="3">
        <f>IFERROR(VLOOKUP($B30,Data!$B$1:$L$53,7,FALSE)/VLOOKUP($B30,Data!$B$2:$L$53,2,FALSE),"Missing Data")</f>
        <v>213.65761864592741</v>
      </c>
      <c r="D30" s="4"/>
      <c r="E30" s="4">
        <f>IFERROR(VLOOKUP($B30,Data!$B$1:$L$53,5,FALSE)/VLOOKUP($B30,Data!$B$2:$L$53,2,FALSE),"Missing Data")</f>
        <v>11478.521025829434</v>
      </c>
      <c r="F30" s="4"/>
      <c r="G30" s="5">
        <f>IFERROR(VLOOKUP($B30,Data!$B$1:$L$53,7,FALSE)/VLOOKUP($B30,Data!$B$2:$L$53,5,FALSE),"Missing Data")</f>
        <v>1.8613688833704831E-2</v>
      </c>
      <c r="H30" s="3">
        <f>IFERROR(VLOOKUP($B30,Data!$B$1:$L$53,5,FALSE)/VLOOKUP($B30,Data!$B$2:$L$53,2,FALSE),"Missing Data")</f>
        <v>11478.521025829434</v>
      </c>
      <c r="I30" s="4"/>
      <c r="J30" s="4">
        <f>IFERROR(VLOOKUP($B30,Data!$B$1:$L$53,3,FALSE)/VLOOKUP($B30,Data!$B$2:$L$53,2,FALSE),"Missing Data")</f>
        <v>0.76661899483477691</v>
      </c>
      <c r="K30" s="4"/>
      <c r="L30" s="4">
        <f>IFERROR(VLOOKUP($B30,Data!$B$1:$L$53,4,FALSE)/VLOOKUP($B30,Data!$B$2:$L$53,3,FALSE),"Missing Data")</f>
        <v>0.91016480845674785</v>
      </c>
      <c r="M30" s="4"/>
      <c r="N30" s="5">
        <f>IFERROR(VLOOKUP($B30,Data!$B$1:$L$53,5,FALSE)/VLOOKUP($B30,Data!$B$2:$L$53,4,FALSE),"Missing Data")</f>
        <v>16450.773346984777</v>
      </c>
      <c r="O30" s="3">
        <f>IFERROR(VLOOKUP($B30,Data!$B$1:$L$53,7,FALSE)/VLOOKUP($B30,Data!$B$2:$L$53,5,FALSE),"Missing Data")</f>
        <v>1.8613688833704831E-2</v>
      </c>
      <c r="P30" s="4"/>
      <c r="Q30" s="4">
        <f>IFERROR(VLOOKUP($B30,Data!$B$1:$L$53,10,FALSE)/VLOOKUP($B30,Data!$B$2:$L$53,5,FALSE),"Missing Data")</f>
        <v>1.7368832950439043E-7</v>
      </c>
      <c r="R30" s="4"/>
      <c r="S30" s="5">
        <f>IFERROR(VLOOKUP($B30,Data!$B$1:$L$53,7,FALSE)/VLOOKUP($B30,Data!$B$2:$L$53,10,FALSE), Missing Data)</f>
        <v>107167.18208309051</v>
      </c>
      <c r="T30" s="3">
        <f>IFERROR(VLOOKUP($B30,Data!$B$1:$L$53,9,FALSE)/VLOOKUP($B30,Data!$B$2:$L$53,7,FALSE), "Missing Data")</f>
        <v>0.34997804014226941</v>
      </c>
      <c r="U30" s="4">
        <f>IFERROR(VLOOKUP($B30,Data!$B$1:$L$53,9,FALSE)/VLOOKUP($B30,Data!$B$2:$L$53,10,FALSE), "Missing Data")</f>
        <v>37506.160353009742</v>
      </c>
      <c r="V30" s="4">
        <f t="shared" si="0"/>
        <v>69661.021730080771</v>
      </c>
      <c r="W30" s="5">
        <f>IFERROR(VLOOKUP($B30,Data!$B$1:$L$53,9,FALSE)/VLOOKUP($B30,Data!$B$2:$L$53,5,FALSE), "Missing Data")</f>
        <v>6.5143823378380605E-3</v>
      </c>
    </row>
    <row r="31" spans="1:23" x14ac:dyDescent="0.25">
      <c r="A31" s="1" t="s">
        <v>48</v>
      </c>
      <c r="B31" s="1" t="s">
        <v>49</v>
      </c>
      <c r="C31" s="3">
        <f>IFERROR(VLOOKUP($B31,Data!$B$1:$L$53,7,FALSE)/VLOOKUP($B31,Data!$B$2:$L$53,2,FALSE),"Missing Data")</f>
        <v>221.62547666237728</v>
      </c>
      <c r="D31" s="4"/>
      <c r="E31" s="4">
        <f>IFERROR(VLOOKUP($B31,Data!$B$1:$L$53,5,FALSE)/VLOOKUP($B31,Data!$B$2:$L$53,2,FALSE),"Missing Data")</f>
        <v>9567.1950181031789</v>
      </c>
      <c r="F31" s="4"/>
      <c r="G31" s="5">
        <f>IFERROR(VLOOKUP($B31,Data!$B$1:$L$53,7,FALSE)/VLOOKUP($B31,Data!$B$2:$L$53,5,FALSE),"Missing Data")</f>
        <v>2.3165146758586452E-2</v>
      </c>
      <c r="H31" s="3">
        <f>IFERROR(VLOOKUP($B31,Data!$B$1:$L$53,5,FALSE)/VLOOKUP($B31,Data!$B$2:$L$53,2,FALSE),"Missing Data")</f>
        <v>9567.1950181031789</v>
      </c>
      <c r="I31" s="4"/>
      <c r="J31" s="4">
        <f>IFERROR(VLOOKUP($B31,Data!$B$1:$L$53,3,FALSE)/VLOOKUP($B31,Data!$B$2:$L$53,2,FALSE),"Missing Data")</f>
        <v>0.78494572082279834</v>
      </c>
      <c r="K31" s="4"/>
      <c r="L31" s="4">
        <f>IFERROR(VLOOKUP($B31,Data!$B$1:$L$53,4,FALSE)/VLOOKUP($B31,Data!$B$2:$L$53,3,FALSE),"Missing Data")</f>
        <v>0.8942359790033596</v>
      </c>
      <c r="M31" s="4"/>
      <c r="N31" s="5">
        <f>IFERROR(VLOOKUP($B31,Data!$B$1:$L$53,5,FALSE)/VLOOKUP($B31,Data!$B$2:$L$53,4,FALSE),"Missing Data")</f>
        <v>13629.906011919898</v>
      </c>
      <c r="O31" s="3">
        <f>IFERROR(VLOOKUP($B31,Data!$B$1:$L$53,7,FALSE)/VLOOKUP($B31,Data!$B$2:$L$53,5,FALSE),"Missing Data")</f>
        <v>2.3165146758586452E-2</v>
      </c>
      <c r="P31" s="4"/>
      <c r="Q31" s="4">
        <f>IFERROR(VLOOKUP($B31,Data!$B$1:$L$53,10,FALSE)/VLOOKUP($B31,Data!$B$2:$L$53,5,FALSE),"Missing Data")</f>
        <v>1.1967467963837415E-7</v>
      </c>
      <c r="R31" s="4"/>
      <c r="S31" s="5">
        <f>IFERROR(VLOOKUP($B31,Data!$B$1:$L$53,7,FALSE)/VLOOKUP($B31,Data!$B$2:$L$53,10,FALSE), Missing Data)</f>
        <v>193567.65214317277</v>
      </c>
      <c r="T31" s="3">
        <f>IFERROR(VLOOKUP($B31,Data!$B$1:$L$53,9,FALSE)/VLOOKUP($B31,Data!$B$2:$L$53,7,FALSE), "Missing Data")</f>
        <v>0.26279541497911468</v>
      </c>
      <c r="U31" s="4">
        <f>IFERROR(VLOOKUP($B31,Data!$B$1:$L$53,9,FALSE)/VLOOKUP($B31,Data!$B$2:$L$53,10,FALSE), "Missing Data")</f>
        <v>50868.691471498008</v>
      </c>
      <c r="V31" s="4">
        <f t="shared" si="0"/>
        <v>142698.96067167475</v>
      </c>
      <c r="W31" s="5">
        <f>IFERROR(VLOOKUP($B31,Data!$B$1:$L$53,9,FALSE)/VLOOKUP($B31,Data!$B$2:$L$53,5,FALSE), "Missing Data")</f>
        <v>6.08769435547482E-3</v>
      </c>
    </row>
    <row r="32" spans="1:23" x14ac:dyDescent="0.25">
      <c r="A32" s="1" t="s">
        <v>66</v>
      </c>
      <c r="B32" s="1" t="s">
        <v>67</v>
      </c>
      <c r="C32" s="3">
        <f>IFERROR(VLOOKUP($B32,Data!$B$1:$L$53,7,FALSE)/VLOOKUP($B32,Data!$B$2:$L$53,2,FALSE),"Missing Data")</f>
        <v>207.73827620300065</v>
      </c>
      <c r="D32" s="4"/>
      <c r="E32" s="4">
        <f>IFERROR(VLOOKUP($B32,Data!$B$1:$L$53,5,FALSE)/VLOOKUP($B32,Data!$B$2:$L$53,2,FALSE),"Missing Data")</f>
        <v>12268.374782481738</v>
      </c>
      <c r="F32" s="4"/>
      <c r="G32" s="5">
        <f>IFERROR(VLOOKUP($B32,Data!$B$1:$L$53,7,FALSE)/VLOOKUP($B32,Data!$B$2:$L$53,5,FALSE),"Missing Data")</f>
        <v>1.6932827687953778E-2</v>
      </c>
      <c r="H32" s="3">
        <f>IFERROR(VLOOKUP($B32,Data!$B$1:$L$53,5,FALSE)/VLOOKUP($B32,Data!$B$2:$L$53,2,FALSE),"Missing Data")</f>
        <v>12268.374782481738</v>
      </c>
      <c r="I32" s="4"/>
      <c r="J32" s="4">
        <f>IFERROR(VLOOKUP($B32,Data!$B$1:$L$53,3,FALSE)/VLOOKUP($B32,Data!$B$2:$L$53,2,FALSE),"Missing Data")</f>
        <v>0.76787294700365727</v>
      </c>
      <c r="K32" s="4"/>
      <c r="L32" s="4">
        <f>IFERROR(VLOOKUP($B32,Data!$B$1:$L$53,4,FALSE)/VLOOKUP($B32,Data!$B$2:$L$53,3,FALSE),"Missing Data")</f>
        <v>0.89388984520224468</v>
      </c>
      <c r="M32" s="4"/>
      <c r="N32" s="5">
        <f>IFERROR(VLOOKUP($B32,Data!$B$1:$L$53,5,FALSE)/VLOOKUP($B32,Data!$B$2:$L$53,4,FALSE),"Missing Data")</f>
        <v>17873.667056812359</v>
      </c>
      <c r="O32" s="3">
        <f>IFERROR(VLOOKUP($B32,Data!$B$1:$L$53,7,FALSE)/VLOOKUP($B32,Data!$B$2:$L$53,5,FALSE),"Missing Data")</f>
        <v>1.6932827687953778E-2</v>
      </c>
      <c r="P32" s="4"/>
      <c r="Q32" s="4">
        <f>IFERROR(VLOOKUP($B32,Data!$B$1:$L$53,10,FALSE)/VLOOKUP($B32,Data!$B$2:$L$53,5,FALSE),"Missing Data")</f>
        <v>1.5660178679915412E-7</v>
      </c>
      <c r="R32" s="4"/>
      <c r="S32" s="5">
        <f>IFERROR(VLOOKUP($B32,Data!$B$1:$L$53,7,FALSE)/VLOOKUP($B32,Data!$B$2:$L$53,10,FALSE), Missing Data)</f>
        <v>108126.65700724456</v>
      </c>
      <c r="T32" s="3">
        <f>IFERROR(VLOOKUP($B32,Data!$B$1:$L$53,9,FALSE)/VLOOKUP($B32,Data!$B$2:$L$53,7,FALSE), "Missing Data")</f>
        <v>0.38995473263320357</v>
      </c>
      <c r="U32" s="4">
        <f>IFERROR(VLOOKUP($B32,Data!$B$1:$L$53,9,FALSE)/VLOOKUP($B32,Data!$B$2:$L$53,10,FALSE), "Missing Data")</f>
        <v>42164.501623782162</v>
      </c>
      <c r="V32" s="4">
        <f t="shared" si="0"/>
        <v>65962.155383462406</v>
      </c>
      <c r="W32" s="5">
        <f>IFERROR(VLOOKUP($B32,Data!$B$1:$L$53,9,FALSE)/VLOOKUP($B32,Data!$B$2:$L$53,5,FALSE), "Missing Data")</f>
        <v>6.6030362937801214E-3</v>
      </c>
    </row>
    <row r="33" spans="1:23" x14ac:dyDescent="0.25">
      <c r="A33" s="1" t="s">
        <v>90</v>
      </c>
      <c r="B33" s="1" t="s">
        <v>91</v>
      </c>
      <c r="C33" s="3">
        <f>IFERROR(VLOOKUP($B33,Data!$B$1:$L$53,7,FALSE)/VLOOKUP($B33,Data!$B$2:$L$53,2,FALSE),"Missing Data")</f>
        <v>157.23411057743593</v>
      </c>
      <c r="D33" s="4"/>
      <c r="E33" s="4">
        <f>IFERROR(VLOOKUP($B33,Data!$B$1:$L$53,5,FALSE)/VLOOKUP($B33,Data!$B$2:$L$53,2,FALSE),"Missing Data")</f>
        <v>9126.1917995276126</v>
      </c>
      <c r="F33" s="4"/>
      <c r="G33" s="5">
        <f>IFERROR(VLOOKUP($B33,Data!$B$1:$L$53,7,FALSE)/VLOOKUP($B33,Data!$B$2:$L$53,5,FALSE),"Missing Data")</f>
        <v>1.7228885172627498E-2</v>
      </c>
      <c r="H33" s="3">
        <f>IFERROR(VLOOKUP($B33,Data!$B$1:$L$53,5,FALSE)/VLOOKUP($B33,Data!$B$2:$L$53,2,FALSE),"Missing Data")</f>
        <v>9126.1917995276126</v>
      </c>
      <c r="I33" s="4"/>
      <c r="J33" s="4">
        <f>IFERROR(VLOOKUP($B33,Data!$B$1:$L$53,3,FALSE)/VLOOKUP($B33,Data!$B$2:$L$53,2,FALSE),"Missing Data")</f>
        <v>0.73188723782650389</v>
      </c>
      <c r="K33" s="4"/>
      <c r="L33" s="4">
        <f>IFERROR(VLOOKUP($B33,Data!$B$1:$L$53,4,FALSE)/VLOOKUP($B33,Data!$B$2:$L$53,3,FALSE),"Missing Data")</f>
        <v>0.78882111387258302</v>
      </c>
      <c r="M33" s="4"/>
      <c r="N33" s="5">
        <f>IFERROR(VLOOKUP($B33,Data!$B$1:$L$53,5,FALSE)/VLOOKUP($B33,Data!$B$2:$L$53,4,FALSE),"Missing Data")</f>
        <v>15807.634691559077</v>
      </c>
      <c r="O33" s="3">
        <f>IFERROR(VLOOKUP($B33,Data!$B$1:$L$53,7,FALSE)/VLOOKUP($B33,Data!$B$2:$L$53,5,FALSE),"Missing Data")</f>
        <v>1.7228885172627498E-2</v>
      </c>
      <c r="P33" s="4"/>
      <c r="Q33" s="4">
        <f>IFERROR(VLOOKUP($B33,Data!$B$1:$L$53,10,FALSE)/VLOOKUP($B33,Data!$B$2:$L$53,5,FALSE),"Missing Data")</f>
        <v>1.3998732241352085E-7</v>
      </c>
      <c r="R33" s="4"/>
      <c r="S33" s="5">
        <f>IFERROR(VLOOKUP($B33,Data!$B$1:$L$53,7,FALSE)/VLOOKUP($B33,Data!$B$2:$L$53,10,FALSE), Missing Data)</f>
        <v>123074.61044031958</v>
      </c>
      <c r="T33" s="3">
        <f>IFERROR(VLOOKUP($B33,Data!$B$1:$L$53,9,FALSE)/VLOOKUP($B33,Data!$B$2:$L$53,7,FALSE), "Missing Data")</f>
        <v>0.35248573346773765</v>
      </c>
      <c r="U33" s="4">
        <f>IFERROR(VLOOKUP($B33,Data!$B$1:$L$53,9,FALSE)/VLOOKUP($B33,Data!$B$2:$L$53,10,FALSE), "Missing Data")</f>
        <v>43382.044332312129</v>
      </c>
      <c r="V33" s="4">
        <f t="shared" si="0"/>
        <v>79692.56610800745</v>
      </c>
      <c r="W33" s="5">
        <f>IFERROR(VLOOKUP($B33,Data!$B$1:$L$53,9,FALSE)/VLOOKUP($B33,Data!$B$2:$L$53,5,FALSE), "Missing Data")</f>
        <v>6.0729362269050331E-3</v>
      </c>
    </row>
    <row r="34" spans="1:23" x14ac:dyDescent="0.25">
      <c r="A34" s="1" t="s">
        <v>60</v>
      </c>
      <c r="B34" s="1" t="s">
        <v>61</v>
      </c>
      <c r="C34" s="3">
        <f>IFERROR(VLOOKUP($B34,Data!$B$1:$L$53,7,FALSE)/VLOOKUP($B34,Data!$B$2:$L$53,2,FALSE),"Missing Data")</f>
        <v>216.46309806219534</v>
      </c>
      <c r="D34" s="4"/>
      <c r="E34" s="4">
        <f>IFERROR(VLOOKUP($B34,Data!$B$1:$L$53,5,FALSE)/VLOOKUP($B34,Data!$B$2:$L$53,2,FALSE),"Missing Data")</f>
        <v>8753.0471637741557</v>
      </c>
      <c r="F34" s="4"/>
      <c r="G34" s="5">
        <f>IFERROR(VLOOKUP($B34,Data!$B$1:$L$53,7,FALSE)/VLOOKUP($B34,Data!$B$2:$L$53,5,FALSE),"Missing Data")</f>
        <v>2.473002761347631E-2</v>
      </c>
      <c r="H34" s="3">
        <f>IFERROR(VLOOKUP($B34,Data!$B$1:$L$53,5,FALSE)/VLOOKUP($B34,Data!$B$2:$L$53,2,FALSE),"Missing Data")</f>
        <v>8753.0471637741557</v>
      </c>
      <c r="I34" s="4"/>
      <c r="J34" s="4">
        <f>IFERROR(VLOOKUP($B34,Data!$B$1:$L$53,3,FALSE)/VLOOKUP($B34,Data!$B$2:$L$53,2,FALSE),"Missing Data")</f>
        <v>0.76074026795393768</v>
      </c>
      <c r="K34" s="4"/>
      <c r="L34" s="4">
        <f>IFERROR(VLOOKUP($B34,Data!$B$1:$L$53,4,FALSE)/VLOOKUP($B34,Data!$B$2:$L$53,3,FALSE),"Missing Data")</f>
        <v>0.81641856149909231</v>
      </c>
      <c r="M34" s="4"/>
      <c r="N34" s="5">
        <f>IFERROR(VLOOKUP($B34,Data!$B$1:$L$53,5,FALSE)/VLOOKUP($B34,Data!$B$2:$L$53,4,FALSE),"Missing Data")</f>
        <v>14093.212274953659</v>
      </c>
      <c r="O34" s="3">
        <f>IFERROR(VLOOKUP($B34,Data!$B$1:$L$53,7,FALSE)/VLOOKUP($B34,Data!$B$2:$L$53,5,FALSE),"Missing Data")</f>
        <v>2.473002761347631E-2</v>
      </c>
      <c r="P34" s="4"/>
      <c r="Q34" s="4">
        <f>IFERROR(VLOOKUP($B34,Data!$B$1:$L$53,10,FALSE)/VLOOKUP($B34,Data!$B$2:$L$53,5,FALSE),"Missing Data")</f>
        <v>1.1589037723250098E-7</v>
      </c>
      <c r="R34" s="4"/>
      <c r="S34" s="5">
        <f>IFERROR(VLOOKUP($B34,Data!$B$1:$L$53,7,FALSE)/VLOOKUP($B34,Data!$B$2:$L$53,10,FALSE), Missing Data)</f>
        <v>213391.55332856119</v>
      </c>
      <c r="T34" s="3">
        <f>IFERROR(VLOOKUP($B34,Data!$B$1:$L$53,9,FALSE)/VLOOKUP($B34,Data!$B$2:$L$53,7,FALSE), "Missing Data")</f>
        <v>0.27564592697948392</v>
      </c>
      <c r="U34" s="4">
        <f>IFERROR(VLOOKUP($B34,Data!$B$1:$L$53,9,FALSE)/VLOOKUP($B34,Data!$B$2:$L$53,10,FALSE), "Missing Data")</f>
        <v>58820.512526843238</v>
      </c>
      <c r="V34" s="4">
        <f t="shared" si="0"/>
        <v>154571.04080171796</v>
      </c>
      <c r="W34" s="5">
        <f>IFERROR(VLOOKUP($B34,Data!$B$1:$L$53,9,FALSE)/VLOOKUP($B34,Data!$B$2:$L$53,5,FALSE), "Missing Data")</f>
        <v>6.8167313857449121E-3</v>
      </c>
    </row>
    <row r="35" spans="1:23" x14ac:dyDescent="0.25">
      <c r="A35" s="1" t="s">
        <v>22</v>
      </c>
      <c r="B35" s="1" t="s">
        <v>23</v>
      </c>
      <c r="C35" s="3">
        <f>IFERROR(VLOOKUP($B35,Data!$B$1:$L$53,7,FALSE)/VLOOKUP($B35,Data!$B$2:$L$53,2,FALSE),"Missing Data")</f>
        <v>134.28501348472568</v>
      </c>
      <c r="D35" s="4"/>
      <c r="E35" s="4">
        <f>IFERROR(VLOOKUP($B35,Data!$B$1:$L$53,5,FALSE)/VLOOKUP($B35,Data!$B$2:$L$53,2,FALSE),"Missing Data")</f>
        <v>9905.0906602934465</v>
      </c>
      <c r="F35" s="4"/>
      <c r="G35" s="5">
        <f>IFERROR(VLOOKUP($B35,Data!$B$1:$L$53,7,FALSE)/VLOOKUP($B35,Data!$B$2:$L$53,5,FALSE),"Missing Data")</f>
        <v>1.355717156865956E-2</v>
      </c>
      <c r="H35" s="3">
        <f>IFERROR(VLOOKUP($B35,Data!$B$1:$L$53,5,FALSE)/VLOOKUP($B35,Data!$B$2:$L$53,2,FALSE),"Missing Data")</f>
        <v>9905.0906602934465</v>
      </c>
      <c r="I35" s="4"/>
      <c r="J35" s="4">
        <f>IFERROR(VLOOKUP($B35,Data!$B$1:$L$53,3,FALSE)/VLOOKUP($B35,Data!$B$2:$L$53,2,FALSE),"Missing Data")</f>
        <v>0.79267568767649743</v>
      </c>
      <c r="K35" s="4"/>
      <c r="L35" s="4">
        <f>IFERROR(VLOOKUP($B35,Data!$B$1:$L$53,4,FALSE)/VLOOKUP($B35,Data!$B$2:$L$53,3,FALSE),"Missing Data")</f>
        <v>0.89059357673948725</v>
      </c>
      <c r="M35" s="4"/>
      <c r="N35" s="5">
        <f>IFERROR(VLOOKUP($B35,Data!$B$1:$L$53,5,FALSE)/VLOOKUP($B35,Data!$B$2:$L$53,4,FALSE),"Missing Data")</f>
        <v>14030.829860625874</v>
      </c>
      <c r="O35" s="3">
        <f>IFERROR(VLOOKUP($B35,Data!$B$1:$L$53,7,FALSE)/VLOOKUP($B35,Data!$B$2:$L$53,5,FALSE),"Missing Data")</f>
        <v>1.355717156865956E-2</v>
      </c>
      <c r="P35" s="4"/>
      <c r="Q35" s="4">
        <f>IFERROR(VLOOKUP($B35,Data!$B$1:$L$53,10,FALSE)/VLOOKUP($B35,Data!$B$2:$L$53,5,FALSE),"Missing Data")</f>
        <v>1.0125734552040197E-7</v>
      </c>
      <c r="R35" s="4"/>
      <c r="S35" s="5">
        <f>IFERROR(VLOOKUP($B35,Data!$B$1:$L$53,7,FALSE)/VLOOKUP($B35,Data!$B$2:$L$53,10,FALSE), Missing Data)</f>
        <v>133888.27742801115</v>
      </c>
      <c r="T35" s="3">
        <f>IFERROR(VLOOKUP($B35,Data!$B$1:$L$53,9,FALSE)/VLOOKUP($B35,Data!$B$2:$L$53,7,FALSE), "Missing Data")</f>
        <v>0.33440777719205722</v>
      </c>
      <c r="U35" s="4">
        <f>IFERROR(VLOOKUP($B35,Data!$B$1:$L$53,9,FALSE)/VLOOKUP($B35,Data!$B$2:$L$53,10,FALSE), "Missing Data")</f>
        <v>44773.281246774692</v>
      </c>
      <c r="V35" s="4">
        <f t="shared" ref="V35:V54" si="1">IFERROR(S35-U35, "Missing Data")</f>
        <v>89114.996181236464</v>
      </c>
      <c r="W35" s="5">
        <f>IFERROR(VLOOKUP($B35,Data!$B$1:$L$53,9,FALSE)/VLOOKUP($B35,Data!$B$2:$L$53,5,FALSE), "Missing Data")</f>
        <v>4.5336236092867986E-3</v>
      </c>
    </row>
    <row r="36" spans="1:23" x14ac:dyDescent="0.25">
      <c r="A36" s="1" t="s">
        <v>92</v>
      </c>
      <c r="B36" s="1" t="s">
        <v>93</v>
      </c>
      <c r="C36" s="3">
        <f>IFERROR(VLOOKUP($B36,Data!$B$1:$L$53,7,FALSE)/VLOOKUP($B36,Data!$B$2:$L$53,2,FALSE),"Missing Data")</f>
        <v>217.5415253438772</v>
      </c>
      <c r="D36" s="4"/>
      <c r="E36" s="4">
        <f>IFERROR(VLOOKUP($B36,Data!$B$1:$L$53,5,FALSE)/VLOOKUP($B36,Data!$B$2:$L$53,2,FALSE),"Missing Data")</f>
        <v>9292.1306627185604</v>
      </c>
      <c r="F36" s="4"/>
      <c r="G36" s="5">
        <f>IFERROR(VLOOKUP($B36,Data!$B$1:$L$53,7,FALSE)/VLOOKUP($B36,Data!$B$2:$L$53,5,FALSE),"Missing Data")</f>
        <v>2.341137175531623E-2</v>
      </c>
      <c r="H36" s="3">
        <f>IFERROR(VLOOKUP($B36,Data!$B$1:$L$53,5,FALSE)/VLOOKUP($B36,Data!$B$2:$L$53,2,FALSE),"Missing Data")</f>
        <v>9292.1306627185604</v>
      </c>
      <c r="I36" s="4"/>
      <c r="J36" s="4">
        <f>IFERROR(VLOOKUP($B36,Data!$B$1:$L$53,3,FALSE)/VLOOKUP($B36,Data!$B$2:$L$53,2,FALSE),"Missing Data")</f>
        <v>0.70466056084495587</v>
      </c>
      <c r="K36" s="4"/>
      <c r="L36" s="4">
        <f>IFERROR(VLOOKUP($B36,Data!$B$1:$L$53,4,FALSE)/VLOOKUP($B36,Data!$B$2:$L$53,3,FALSE),"Missing Data")</f>
        <v>0.87401296903388404</v>
      </c>
      <c r="M36" s="4"/>
      <c r="N36" s="5">
        <f>IFERROR(VLOOKUP($B36,Data!$B$1:$L$53,5,FALSE)/VLOOKUP($B36,Data!$B$2:$L$53,4,FALSE),"Missing Data")</f>
        <v>15087.506352686312</v>
      </c>
      <c r="O36" s="3">
        <f>IFERROR(VLOOKUP($B36,Data!$B$1:$L$53,7,FALSE)/VLOOKUP($B36,Data!$B$2:$L$53,5,FALSE),"Missing Data")</f>
        <v>2.341137175531623E-2</v>
      </c>
      <c r="P36" s="4"/>
      <c r="Q36" s="4">
        <f>IFERROR(VLOOKUP($B36,Data!$B$1:$L$53,10,FALSE)/VLOOKUP($B36,Data!$B$2:$L$53,5,FALSE),"Missing Data")</f>
        <v>1.2013796366058378E-7</v>
      </c>
      <c r="R36" s="4"/>
      <c r="S36" s="5">
        <f>IFERROR(VLOOKUP($B36,Data!$B$1:$L$53,7,FALSE)/VLOOKUP($B36,Data!$B$2:$L$53,10,FALSE), Missing Data)</f>
        <v>194870.72230938188</v>
      </c>
      <c r="T36" s="3">
        <f>IFERROR(VLOOKUP($B36,Data!$B$1:$L$53,9,FALSE)/VLOOKUP($B36,Data!$B$2:$L$53,7,FALSE), "Missing Data")</f>
        <v>0.24507817844954524</v>
      </c>
      <c r="U36" s="4">
        <f>IFERROR(VLOOKUP($B36,Data!$B$1:$L$53,9,FALSE)/VLOOKUP($B36,Data!$B$2:$L$53,10,FALSE), "Missing Data")</f>
        <v>47758.561656730468</v>
      </c>
      <c r="V36" s="4">
        <f t="shared" si="1"/>
        <v>147112.16065265139</v>
      </c>
      <c r="W36" s="5">
        <f>IFERROR(VLOOKUP($B36,Data!$B$1:$L$53,9,FALSE)/VLOOKUP($B36,Data!$B$2:$L$53,5,FALSE), "Missing Data")</f>
        <v>5.7376163447980348E-3</v>
      </c>
    </row>
    <row r="37" spans="1:23" x14ac:dyDescent="0.25">
      <c r="A37" s="1" t="s">
        <v>8</v>
      </c>
      <c r="B37" s="1" t="s">
        <v>9</v>
      </c>
      <c r="C37" s="3">
        <f>IFERROR(VLOOKUP($B37,Data!$B$1:$L$53,7,FALSE)/VLOOKUP($B37,Data!$B$2:$L$53,2,FALSE),"Missing Data")</f>
        <v>145.51279966308201</v>
      </c>
      <c r="D37" s="4"/>
      <c r="E37" s="4">
        <f>IFERROR(VLOOKUP($B37,Data!$B$1:$L$53,5,FALSE)/VLOOKUP($B37,Data!$B$2:$L$53,2,FALSE),"Missing Data")</f>
        <v>9178.4446132457088</v>
      </c>
      <c r="F37" s="4"/>
      <c r="G37" s="5">
        <f>IFERROR(VLOOKUP($B37,Data!$B$1:$L$53,7,FALSE)/VLOOKUP($B37,Data!$B$2:$L$53,5,FALSE),"Missing Data")</f>
        <v>1.5853753636328294E-2</v>
      </c>
      <c r="H37" s="3">
        <f>IFERROR(VLOOKUP($B37,Data!$B$1:$L$53,5,FALSE)/VLOOKUP($B37,Data!$B$2:$L$53,2,FALSE),"Missing Data")</f>
        <v>9178.4446132457088</v>
      </c>
      <c r="I37" s="4"/>
      <c r="J37" s="4">
        <f>IFERROR(VLOOKUP($B37,Data!$B$1:$L$53,3,FALSE)/VLOOKUP($B37,Data!$B$2:$L$53,2,FALSE),"Missing Data")</f>
        <v>0.76669405626402332</v>
      </c>
      <c r="K37" s="4"/>
      <c r="L37" s="4">
        <f>IFERROR(VLOOKUP($B37,Data!$B$1:$L$53,4,FALSE)/VLOOKUP($B37,Data!$B$2:$L$53,3,FALSE),"Missing Data")</f>
        <v>0.93122481074523855</v>
      </c>
      <c r="M37" s="4"/>
      <c r="N37" s="5">
        <f>IFERROR(VLOOKUP($B37,Data!$B$1:$L$53,5,FALSE)/VLOOKUP($B37,Data!$B$2:$L$53,4,FALSE),"Missing Data")</f>
        <v>12855.603129339055</v>
      </c>
      <c r="O37" s="3">
        <f>IFERROR(VLOOKUP($B37,Data!$B$1:$L$53,7,FALSE)/VLOOKUP($B37,Data!$B$2:$L$53,5,FALSE),"Missing Data")</f>
        <v>1.5853753636328294E-2</v>
      </c>
      <c r="P37" s="4"/>
      <c r="Q37" s="4">
        <f>IFERROR(VLOOKUP($B37,Data!$B$1:$L$53,10,FALSE)/VLOOKUP($B37,Data!$B$2:$L$53,5,FALSE),"Missing Data")</f>
        <v>1.1498542810480923E-7</v>
      </c>
      <c r="R37" s="4"/>
      <c r="S37" s="5">
        <f>IFERROR(VLOOKUP($B37,Data!$B$1:$L$53,7,FALSE)/VLOOKUP($B37,Data!$B$2:$L$53,10,FALSE), Missing Data)</f>
        <v>137876.19785941567</v>
      </c>
      <c r="T37" s="3">
        <f>IFERROR(VLOOKUP($B37,Data!$B$1:$L$53,9,FALSE)/VLOOKUP($B37,Data!$B$2:$L$53,7,FALSE), "Missing Data")</f>
        <v>0.36366966582875337</v>
      </c>
      <c r="U37" s="4">
        <f>IFERROR(VLOOKUP($B37,Data!$B$1:$L$53,9,FALSE)/VLOOKUP($B37,Data!$B$2:$L$53,10,FALSE), "Missing Data")</f>
        <v>50141.390801272777</v>
      </c>
      <c r="V37" s="4">
        <f t="shared" si="1"/>
        <v>87734.807058142891</v>
      </c>
      <c r="W37" s="5">
        <f>IFERROR(VLOOKUP($B37,Data!$B$1:$L$53,9,FALSE)/VLOOKUP($B37,Data!$B$2:$L$53,5,FALSE), "Missing Data")</f>
        <v>5.7655292870548948E-3</v>
      </c>
    </row>
    <row r="38" spans="1:23" x14ac:dyDescent="0.25">
      <c r="A38" s="1" t="s">
        <v>6</v>
      </c>
      <c r="B38" s="1" t="s">
        <v>7</v>
      </c>
      <c r="C38" s="3">
        <f>IFERROR(VLOOKUP($B38,Data!$B$1:$L$53,7,FALSE)/VLOOKUP($B38,Data!$B$2:$L$53,2,FALSE),"Missing Data")</f>
        <v>814.02478683622098</v>
      </c>
      <c r="D38" s="4"/>
      <c r="E38" s="4">
        <f>IFERROR(VLOOKUP($B38,Data!$B$1:$L$53,5,FALSE)/VLOOKUP($B38,Data!$B$2:$L$53,2,FALSE),"Missing Data")</f>
        <v>6561.730991726713</v>
      </c>
      <c r="F38" s="4"/>
      <c r="G38" s="5">
        <f>IFERROR(VLOOKUP($B38,Data!$B$1:$L$53,7,FALSE)/VLOOKUP($B38,Data!$B$2:$L$53,5,FALSE),"Missing Data")</f>
        <v>0.12405640948441428</v>
      </c>
      <c r="H38" s="3">
        <f>IFERROR(VLOOKUP($B38,Data!$B$1:$L$53,5,FALSE)/VLOOKUP($B38,Data!$B$2:$L$53,2,FALSE),"Missing Data")</f>
        <v>6561.730991726713</v>
      </c>
      <c r="I38" s="4"/>
      <c r="J38" s="4">
        <f>IFERROR(VLOOKUP($B38,Data!$B$1:$L$53,3,FALSE)/VLOOKUP($B38,Data!$B$2:$L$53,2,FALSE),"Missing Data")</f>
        <v>0.75953263490559453</v>
      </c>
      <c r="K38" s="4"/>
      <c r="L38" s="4">
        <f>IFERROR(VLOOKUP($B38,Data!$B$1:$L$53,4,FALSE)/VLOOKUP($B38,Data!$B$2:$L$53,3,FALSE),"Missing Data")</f>
        <v>0.94440698621937935</v>
      </c>
      <c r="M38" s="4"/>
      <c r="N38" s="5">
        <f>IFERROR(VLOOKUP($B38,Data!$B$1:$L$53,5,FALSE)/VLOOKUP($B38,Data!$B$2:$L$53,4,FALSE),"Missing Data")</f>
        <v>9147.7185010641515</v>
      </c>
      <c r="O38" s="3">
        <f>IFERROR(VLOOKUP($B38,Data!$B$1:$L$53,7,FALSE)/VLOOKUP($B38,Data!$B$2:$L$53,5,FALSE),"Missing Data")</f>
        <v>0.12405640948441428</v>
      </c>
      <c r="P38" s="4"/>
      <c r="Q38" s="4">
        <f>IFERROR(VLOOKUP($B38,Data!$B$1:$L$53,10,FALSE)/VLOOKUP($B38,Data!$B$2:$L$53,5,FALSE),"Missing Data")</f>
        <v>8.4806631613196495E-7</v>
      </c>
      <c r="R38" s="4"/>
      <c r="S38" s="5">
        <f>IFERROR(VLOOKUP($B38,Data!$B$1:$L$53,7,FALSE)/VLOOKUP($B38,Data!$B$2:$L$53,10,FALSE), Missing Data)</f>
        <v>146281.49606299211</v>
      </c>
      <c r="T38" s="3">
        <f>IFERROR(VLOOKUP($B38,Data!$B$1:$L$53,9,FALSE)/VLOOKUP($B38,Data!$B$2:$L$53,7,FALSE), "Missing Data")</f>
        <v>0.46745172316346167</v>
      </c>
      <c r="U38" s="4">
        <f>IFERROR(VLOOKUP($B38,Data!$B$1:$L$53,9,FALSE)/VLOOKUP($B38,Data!$B$2:$L$53,10,FALSE), "Missing Data")</f>
        <v>68379.537401574809</v>
      </c>
      <c r="V38" s="4">
        <f t="shared" si="1"/>
        <v>77901.958661417302</v>
      </c>
      <c r="W38" s="5">
        <f>IFERROR(VLOOKUP($B38,Data!$B$1:$L$53,9,FALSE)/VLOOKUP($B38,Data!$B$2:$L$53,5,FALSE), "Missing Data")</f>
        <v>5.7990382382961461E-2</v>
      </c>
    </row>
    <row r="39" spans="1:23" x14ac:dyDescent="0.25">
      <c r="A39" s="1" t="s">
        <v>14</v>
      </c>
      <c r="B39" s="1" t="s">
        <v>15</v>
      </c>
      <c r="C39" s="3">
        <f>IFERROR(VLOOKUP($B39,Data!$B$1:$L$53,7,FALSE)/VLOOKUP($B39,Data!$B$2:$L$53,2,FALSE),"Missing Data")</f>
        <v>247.72703122368463</v>
      </c>
      <c r="D39" s="4"/>
      <c r="E39" s="4">
        <f>IFERROR(VLOOKUP($B39,Data!$B$1:$L$53,5,FALSE)/VLOOKUP($B39,Data!$B$2:$L$53,2,FALSE),"Missing Data")</f>
        <v>9012.2650755204104</v>
      </c>
      <c r="F39" s="4"/>
      <c r="G39" s="5">
        <f>IFERROR(VLOOKUP($B39,Data!$B$1:$L$53,7,FALSE)/VLOOKUP($B39,Data!$B$2:$L$53,5,FALSE),"Missing Data")</f>
        <v>2.748776574454893E-2</v>
      </c>
      <c r="H39" s="3">
        <f>IFERROR(VLOOKUP($B39,Data!$B$1:$L$53,5,FALSE)/VLOOKUP($B39,Data!$B$2:$L$53,2,FALSE),"Missing Data")</f>
        <v>9012.2650755204104</v>
      </c>
      <c r="I39" s="4"/>
      <c r="J39" s="4">
        <f>IFERROR(VLOOKUP($B39,Data!$B$1:$L$53,3,FALSE)/VLOOKUP($B39,Data!$B$2:$L$53,2,FALSE),"Missing Data")</f>
        <v>0.77518037529160078</v>
      </c>
      <c r="K39" s="4"/>
      <c r="L39" s="4">
        <f>IFERROR(VLOOKUP($B39,Data!$B$1:$L$53,4,FALSE)/VLOOKUP($B39,Data!$B$2:$L$53,3,FALSE),"Missing Data")</f>
        <v>0.9420304337861064</v>
      </c>
      <c r="M39" s="4"/>
      <c r="N39" s="5">
        <f>IFERROR(VLOOKUP($B39,Data!$B$1:$L$53,5,FALSE)/VLOOKUP($B39,Data!$B$2:$L$53,4,FALSE),"Missing Data")</f>
        <v>12341.451873743919</v>
      </c>
      <c r="O39" s="3">
        <f>IFERROR(VLOOKUP($B39,Data!$B$1:$L$53,7,FALSE)/VLOOKUP($B39,Data!$B$2:$L$53,5,FALSE),"Missing Data")</f>
        <v>2.748776574454893E-2</v>
      </c>
      <c r="P39" s="4"/>
      <c r="Q39" s="4">
        <f>IFERROR(VLOOKUP($B39,Data!$B$1:$L$53,10,FALSE)/VLOOKUP($B39,Data!$B$2:$L$53,5,FALSE),"Missing Data")</f>
        <v>1.7475336231358856E-7</v>
      </c>
      <c r="R39" s="4"/>
      <c r="S39" s="5">
        <f>IFERROR(VLOOKUP($B39,Data!$B$1:$L$53,7,FALSE)/VLOOKUP($B39,Data!$B$2:$L$53,10,FALSE), Missing Data)</f>
        <v>157294.63159182674</v>
      </c>
      <c r="T39" s="3">
        <f>IFERROR(VLOOKUP($B39,Data!$B$1:$L$53,9,FALSE)/VLOOKUP($B39,Data!$B$2:$L$53,7,FALSE), "Missing Data")</f>
        <v>0.34364480144786064</v>
      </c>
      <c r="U39" s="4">
        <f>IFERROR(VLOOKUP($B39,Data!$B$1:$L$53,9,FALSE)/VLOOKUP($B39,Data!$B$2:$L$53,10,FALSE), "Missing Data")</f>
        <v>54053.482442187691</v>
      </c>
      <c r="V39" s="4">
        <f t="shared" si="1"/>
        <v>103241.14914963904</v>
      </c>
      <c r="W39" s="5">
        <f>IFERROR(VLOOKUP($B39,Data!$B$1:$L$53,9,FALSE)/VLOOKUP($B39,Data!$B$2:$L$53,5,FALSE), "Missing Data")</f>
        <v>9.4460278015308236E-3</v>
      </c>
    </row>
    <row r="40" spans="1:23" x14ac:dyDescent="0.25">
      <c r="A40" s="1" t="s">
        <v>2</v>
      </c>
      <c r="B40" s="1" t="s">
        <v>3</v>
      </c>
      <c r="C40" s="3">
        <f>IFERROR(VLOOKUP($B40,Data!$B$1:$L$53,7,FALSE)/VLOOKUP($B40,Data!$B$2:$L$53,2,FALSE),"Missing Data")</f>
        <v>205.93049094893061</v>
      </c>
      <c r="D40" s="4"/>
      <c r="E40" s="4">
        <f>IFERROR(VLOOKUP($B40,Data!$B$1:$L$53,5,FALSE)/VLOOKUP($B40,Data!$B$2:$L$53,2,FALSE),"Missing Data")</f>
        <v>9460.5985806366862</v>
      </c>
      <c r="F40" s="4"/>
      <c r="G40" s="5">
        <f>IFERROR(VLOOKUP($B40,Data!$B$1:$L$53,7,FALSE)/VLOOKUP($B40,Data!$B$2:$L$53,5,FALSE),"Missing Data")</f>
        <v>2.1767173524349214E-2</v>
      </c>
      <c r="H40" s="3">
        <f>IFERROR(VLOOKUP($B40,Data!$B$1:$L$53,5,FALSE)/VLOOKUP($B40,Data!$B$2:$L$53,2,FALSE),"Missing Data")</f>
        <v>9460.5985806366862</v>
      </c>
      <c r="I40" s="4"/>
      <c r="J40" s="4">
        <f>IFERROR(VLOOKUP($B40,Data!$B$1:$L$53,3,FALSE)/VLOOKUP($B40,Data!$B$2:$L$53,2,FALSE),"Missing Data")</f>
        <v>0.77882175436274625</v>
      </c>
      <c r="K40" s="4"/>
      <c r="L40" s="4">
        <f>IFERROR(VLOOKUP($B40,Data!$B$1:$L$53,4,FALSE)/VLOOKUP($B40,Data!$B$2:$L$53,3,FALSE),"Missing Data")</f>
        <v>0.8611457012272864</v>
      </c>
      <c r="M40" s="4"/>
      <c r="N40" s="5">
        <f>IFERROR(VLOOKUP($B40,Data!$B$1:$L$53,5,FALSE)/VLOOKUP($B40,Data!$B$2:$L$53,4,FALSE),"Missing Data")</f>
        <v>14106.000782696248</v>
      </c>
      <c r="O40" s="3">
        <f>IFERROR(VLOOKUP($B40,Data!$B$1:$L$53,7,FALSE)/VLOOKUP($B40,Data!$B$2:$L$53,5,FALSE),"Missing Data")</f>
        <v>2.1767173524349214E-2</v>
      </c>
      <c r="P40" s="4"/>
      <c r="Q40" s="4">
        <f>IFERROR(VLOOKUP($B40,Data!$B$1:$L$53,10,FALSE)/VLOOKUP($B40,Data!$B$2:$L$53,5,FALSE),"Missing Data")</f>
        <v>1.6929461293085329E-7</v>
      </c>
      <c r="R40" s="4"/>
      <c r="S40" s="5">
        <f>IFERROR(VLOOKUP($B40,Data!$B$1:$L$53,7,FALSE)/VLOOKUP($B40,Data!$B$2:$L$53,10,FALSE), Missing Data)</f>
        <v>128575.70094826231</v>
      </c>
      <c r="T40" s="3">
        <f>IFERROR(VLOOKUP($B40,Data!$B$1:$L$53,9,FALSE)/VLOOKUP($B40,Data!$B$2:$L$53,7,FALSE), "Missing Data")</f>
        <v>0.39336164361241993</v>
      </c>
      <c r="U40" s="4">
        <f>IFERROR(VLOOKUP($B40,Data!$B$1:$L$53,9,FALSE)/VLOOKUP($B40,Data!$B$2:$L$53,10,FALSE), "Missing Data")</f>
        <v>50576.749053627449</v>
      </c>
      <c r="V40" s="4">
        <f t="shared" si="1"/>
        <v>77998.951894634869</v>
      </c>
      <c r="W40" s="5">
        <f>IFERROR(VLOOKUP($B40,Data!$B$1:$L$53,9,FALSE)/VLOOKUP($B40,Data!$B$2:$L$53,5,FALSE), "Missing Data")</f>
        <v>8.5623711543347594E-3</v>
      </c>
    </row>
    <row r="41" spans="1:23" x14ac:dyDescent="0.25">
      <c r="A41" s="1" t="s">
        <v>78</v>
      </c>
      <c r="B41" s="1" t="s">
        <v>79</v>
      </c>
      <c r="C41" s="3">
        <f>IFERROR(VLOOKUP($B41,Data!$B$1:$L$53,7,FALSE)/VLOOKUP($B41,Data!$B$2:$L$53,2,FALSE),"Missing Data")</f>
        <v>262.19696030643615</v>
      </c>
      <c r="D41" s="4"/>
      <c r="E41" s="4">
        <f>IFERROR(VLOOKUP($B41,Data!$B$1:$L$53,5,FALSE)/VLOOKUP($B41,Data!$B$2:$L$53,2,FALSE),"Missing Data")</f>
        <v>8506.3154319822988</v>
      </c>
      <c r="F41" s="4"/>
      <c r="G41" s="5">
        <f>IFERROR(VLOOKUP($B41,Data!$B$1:$L$53,7,FALSE)/VLOOKUP($B41,Data!$B$2:$L$53,5,FALSE),"Missing Data")</f>
        <v>3.0823799376239937E-2</v>
      </c>
      <c r="H41" s="3">
        <f>IFERROR(VLOOKUP($B41,Data!$B$1:$L$53,5,FALSE)/VLOOKUP($B41,Data!$B$2:$L$53,2,FALSE),"Missing Data")</f>
        <v>8506.3154319822988</v>
      </c>
      <c r="I41" s="4"/>
      <c r="J41" s="4">
        <f>IFERROR(VLOOKUP($B41,Data!$B$1:$L$53,3,FALSE)/VLOOKUP($B41,Data!$B$2:$L$53,2,FALSE),"Missing Data")</f>
        <v>0.79196451306105109</v>
      </c>
      <c r="K41" s="4"/>
      <c r="L41" s="4">
        <f>IFERROR(VLOOKUP($B41,Data!$B$1:$L$53,4,FALSE)/VLOOKUP($B41,Data!$B$2:$L$53,3,FALSE),"Missing Data")</f>
        <v>0.89294558142064895</v>
      </c>
      <c r="M41" s="4"/>
      <c r="N41" s="5">
        <f>IFERROR(VLOOKUP($B41,Data!$B$1:$L$53,5,FALSE)/VLOOKUP($B41,Data!$B$2:$L$53,4,FALSE),"Missing Data")</f>
        <v>12028.480509190804</v>
      </c>
      <c r="O41" s="3">
        <f>IFERROR(VLOOKUP($B41,Data!$B$1:$L$53,7,FALSE)/VLOOKUP($B41,Data!$B$2:$L$53,5,FALSE),"Missing Data")</f>
        <v>3.0823799376239937E-2</v>
      </c>
      <c r="P41" s="4"/>
      <c r="Q41" s="4">
        <f>IFERROR(VLOOKUP($B41,Data!$B$1:$L$53,10,FALSE)/VLOOKUP($B41,Data!$B$2:$L$53,5,FALSE),"Missing Data")</f>
        <v>2.1409017562653461E-7</v>
      </c>
      <c r="R41" s="4"/>
      <c r="S41" s="5">
        <f>IFERROR(VLOOKUP($B41,Data!$B$1:$L$53,7,FALSE)/VLOOKUP($B41,Data!$B$2:$L$53,10,FALSE), Missing Data)</f>
        <v>143975.77696423544</v>
      </c>
      <c r="T41" s="3">
        <f>IFERROR(VLOOKUP($B41,Data!$B$1:$L$53,9,FALSE)/VLOOKUP($B41,Data!$B$2:$L$53,7,FALSE), "Missing Data")</f>
        <v>0.39294647377086245</v>
      </c>
      <c r="U41" s="4">
        <f>IFERROR(VLOOKUP($B41,Data!$B$1:$L$53,9,FALSE)/VLOOKUP($B41,Data!$B$2:$L$53,10,FALSE), "Missing Data")</f>
        <v>56574.773866516472</v>
      </c>
      <c r="V41" s="4">
        <f t="shared" si="1"/>
        <v>87401.00309771896</v>
      </c>
      <c r="W41" s="5">
        <f>IFERROR(VLOOKUP($B41,Data!$B$1:$L$53,9,FALSE)/VLOOKUP($B41,Data!$B$2:$L$53,5,FALSE), "Missing Data")</f>
        <v>1.2112103273113992E-2</v>
      </c>
    </row>
    <row r="42" spans="1:23" x14ac:dyDescent="0.25">
      <c r="A42" s="1" t="s">
        <v>80</v>
      </c>
      <c r="B42" s="1" t="s">
        <v>81</v>
      </c>
      <c r="C42" s="3">
        <f>IFERROR(VLOOKUP($B42,Data!$B$1:$L$53,7,FALSE)/VLOOKUP($B42,Data!$B$2:$L$53,2,FALSE),"Missing Data")</f>
        <v>224.82820609543282</v>
      </c>
      <c r="D42" s="4"/>
      <c r="E42" s="4">
        <f>IFERROR(VLOOKUP($B42,Data!$B$1:$L$53,5,FALSE)/VLOOKUP($B42,Data!$B$2:$L$53,2,FALSE),"Missing Data")</f>
        <v>7746.8431552522152</v>
      </c>
      <c r="F42" s="4"/>
      <c r="G42" s="5">
        <f>IFERROR(VLOOKUP($B42,Data!$B$1:$L$53,7,FALSE)/VLOOKUP($B42,Data!$B$2:$L$53,5,FALSE),"Missing Data")</f>
        <v>2.9021912744290366E-2</v>
      </c>
      <c r="H42" s="3">
        <f>IFERROR(VLOOKUP($B42,Data!$B$1:$L$53,5,FALSE)/VLOOKUP($B42,Data!$B$2:$L$53,2,FALSE),"Missing Data")</f>
        <v>7746.8431552522152</v>
      </c>
      <c r="I42" s="4"/>
      <c r="J42" s="4">
        <f>IFERROR(VLOOKUP($B42,Data!$B$1:$L$53,3,FALSE)/VLOOKUP($B42,Data!$B$2:$L$53,2,FALSE),"Missing Data")</f>
        <v>0.7853162781861377</v>
      </c>
      <c r="K42" s="4"/>
      <c r="L42" s="4">
        <f>IFERROR(VLOOKUP($B42,Data!$B$1:$L$53,4,FALSE)/VLOOKUP($B42,Data!$B$2:$L$53,3,FALSE),"Missing Data")</f>
        <v>0.8731750821765436</v>
      </c>
      <c r="M42" s="4"/>
      <c r="N42" s="5">
        <f>IFERROR(VLOOKUP($B42,Data!$B$1:$L$53,5,FALSE)/VLOOKUP($B42,Data!$B$2:$L$53,4,FALSE),"Missing Data")</f>
        <v>11297.408427316719</v>
      </c>
      <c r="O42" s="3">
        <f>IFERROR(VLOOKUP($B42,Data!$B$1:$L$53,7,FALSE)/VLOOKUP($B42,Data!$B$2:$L$53,5,FALSE),"Missing Data")</f>
        <v>2.9021912744290366E-2</v>
      </c>
      <c r="P42" s="4"/>
      <c r="Q42" s="4">
        <f>IFERROR(VLOOKUP($B42,Data!$B$1:$L$53,10,FALSE)/VLOOKUP($B42,Data!$B$2:$L$53,5,FALSE),"Missing Data")</f>
        <v>2.5001925029872411E-7</v>
      </c>
      <c r="R42" s="4"/>
      <c r="S42" s="5">
        <f>IFERROR(VLOOKUP($B42,Data!$B$1:$L$53,7,FALSE)/VLOOKUP($B42,Data!$B$2:$L$53,10,FALSE), Missing Data)</f>
        <v>116078.71277757554</v>
      </c>
      <c r="T42" s="3">
        <f>IFERROR(VLOOKUP($B42,Data!$B$1:$L$53,9,FALSE)/VLOOKUP($B42,Data!$B$2:$L$53,7,FALSE), "Missing Data")</f>
        <v>0.41324107603773025</v>
      </c>
      <c r="U42" s="4">
        <f>IFERROR(VLOOKUP($B42,Data!$B$1:$L$53,9,FALSE)/VLOOKUP($B42,Data!$B$2:$L$53,10,FALSE), "Missing Data")</f>
        <v>47968.492173279941</v>
      </c>
      <c r="V42" s="4">
        <f t="shared" si="1"/>
        <v>68110.220604295595</v>
      </c>
      <c r="W42" s="5">
        <f>IFERROR(VLOOKUP($B42,Data!$B$1:$L$53,9,FALSE)/VLOOKUP($B42,Data!$B$2:$L$53,5,FALSE), "Missing Data")</f>
        <v>1.1993046451123666E-2</v>
      </c>
    </row>
    <row r="43" spans="1:23" x14ac:dyDescent="0.25">
      <c r="A43" s="1" t="s">
        <v>16</v>
      </c>
      <c r="B43" s="1" t="s">
        <v>17</v>
      </c>
      <c r="C43" s="3">
        <f>IFERROR(VLOOKUP($B43,Data!$B$1:$L$53,7,FALSE)/VLOOKUP($B43,Data!$B$2:$L$53,2,FALSE),"Missing Data")</f>
        <v>254.63804007222075</v>
      </c>
      <c r="D43" s="4"/>
      <c r="E43" s="4">
        <f>IFERROR(VLOOKUP($B43,Data!$B$1:$L$53,5,FALSE)/VLOOKUP($B43,Data!$B$2:$L$53,2,FALSE),"Missing Data")</f>
        <v>8705.8489962455787</v>
      </c>
      <c r="F43" s="4"/>
      <c r="G43" s="5">
        <f>IFERROR(VLOOKUP($B43,Data!$B$1:$L$53,7,FALSE)/VLOOKUP($B43,Data!$B$2:$L$53,5,FALSE),"Missing Data")</f>
        <v>2.924907613054558E-2</v>
      </c>
      <c r="H43" s="3">
        <f>IFERROR(VLOOKUP($B43,Data!$B$1:$L$53,5,FALSE)/VLOOKUP($B43,Data!$B$2:$L$53,2,FALSE),"Missing Data")</f>
        <v>8705.8489962455787</v>
      </c>
      <c r="I43" s="4"/>
      <c r="J43" s="4">
        <f>IFERROR(VLOOKUP($B43,Data!$B$1:$L$53,3,FALSE)/VLOOKUP($B43,Data!$B$2:$L$53,2,FALSE),"Missing Data")</f>
        <v>0.7786670341740064</v>
      </c>
      <c r="K43" s="4"/>
      <c r="L43" s="4">
        <f>IFERROR(VLOOKUP($B43,Data!$B$1:$L$53,4,FALSE)/VLOOKUP($B43,Data!$B$2:$L$53,3,FALSE),"Missing Data")</f>
        <v>0.87896190953268194</v>
      </c>
      <c r="M43" s="4"/>
      <c r="N43" s="5">
        <f>IFERROR(VLOOKUP($B43,Data!$B$1:$L$53,5,FALSE)/VLOOKUP($B43,Data!$B$2:$L$53,4,FALSE),"Missing Data")</f>
        <v>12720.063703310172</v>
      </c>
      <c r="O43" s="3">
        <f>IFERROR(VLOOKUP($B43,Data!$B$1:$L$53,7,FALSE)/VLOOKUP($B43,Data!$B$2:$L$53,5,FALSE),"Missing Data")</f>
        <v>2.924907613054558E-2</v>
      </c>
      <c r="P43" s="4"/>
      <c r="Q43" s="4">
        <f>IFERROR(VLOOKUP($B43,Data!$B$1:$L$53,10,FALSE)/VLOOKUP($B43,Data!$B$2:$L$53,5,FALSE),"Missing Data")</f>
        <v>2.0205080143536737E-7</v>
      </c>
      <c r="R43" s="4"/>
      <c r="S43" s="5">
        <f>IFERROR(VLOOKUP($B43,Data!$B$1:$L$53,7,FALSE)/VLOOKUP($B43,Data!$B$2:$L$53,10,FALSE), Missing Data)</f>
        <v>144761.00031655587</v>
      </c>
      <c r="T43" s="3">
        <f>IFERROR(VLOOKUP($B43,Data!$B$1:$L$53,9,FALSE)/VLOOKUP($B43,Data!$B$2:$L$53,7,FALSE), "Missing Data")</f>
        <v>0.39385169035643997</v>
      </c>
      <c r="U43" s="4">
        <f>IFERROR(VLOOKUP($B43,Data!$B$1:$L$53,9,FALSE)/VLOOKUP($B43,Data!$B$2:$L$53,10,FALSE), "Missing Data")</f>
        <v>57014.364672364674</v>
      </c>
      <c r="V43" s="4">
        <f t="shared" si="1"/>
        <v>87746.635644191207</v>
      </c>
      <c r="W43" s="5">
        <f>IFERROR(VLOOKUP($B43,Data!$B$1:$L$53,9,FALSE)/VLOOKUP($B43,Data!$B$2:$L$53,5,FALSE), "Missing Data")</f>
        <v>1.1519798075379579E-2</v>
      </c>
    </row>
    <row r="44" spans="1:23" x14ac:dyDescent="0.25">
      <c r="A44" s="1" t="s">
        <v>82</v>
      </c>
      <c r="B44" s="1" t="s">
        <v>83</v>
      </c>
      <c r="C44" s="3">
        <f>IFERROR(VLOOKUP($B44,Data!$B$1:$L$53,7,FALSE)/VLOOKUP($B44,Data!$B$2:$L$53,2,FALSE),"Missing Data")</f>
        <v>144.03924197184816</v>
      </c>
      <c r="D44" s="4"/>
      <c r="E44" s="4">
        <f>IFERROR(VLOOKUP($B44,Data!$B$1:$L$53,5,FALSE)/VLOOKUP($B44,Data!$B$2:$L$53,2,FALSE),"Missing Data")</f>
        <v>7432.9650115395161</v>
      </c>
      <c r="F44" s="4"/>
      <c r="G44" s="5">
        <f>IFERROR(VLOOKUP($B44,Data!$B$1:$L$53,7,FALSE)/VLOOKUP($B44,Data!$B$2:$L$53,5,FALSE),"Missing Data")</f>
        <v>1.9378436700324887E-2</v>
      </c>
      <c r="H44" s="3">
        <f>IFERROR(VLOOKUP($B44,Data!$B$1:$L$53,5,FALSE)/VLOOKUP($B44,Data!$B$2:$L$53,2,FALSE),"Missing Data")</f>
        <v>7432.9650115395161</v>
      </c>
      <c r="I44" s="4"/>
      <c r="J44" s="4">
        <f>IFERROR(VLOOKUP($B44,Data!$B$1:$L$53,3,FALSE)/VLOOKUP($B44,Data!$B$2:$L$53,2,FALSE),"Missing Data")</f>
        <v>0.79388253305709588</v>
      </c>
      <c r="K44" s="4"/>
      <c r="L44" s="4">
        <f>IFERROR(VLOOKUP($B44,Data!$B$1:$L$53,4,FALSE)/VLOOKUP($B44,Data!$B$2:$L$53,3,FALSE),"Missing Data")</f>
        <v>0.89251491332640931</v>
      </c>
      <c r="M44" s="4"/>
      <c r="N44" s="5">
        <f>IFERROR(VLOOKUP($B44,Data!$B$1:$L$53,5,FALSE)/VLOOKUP($B44,Data!$B$2:$L$53,4,FALSE),"Missing Data")</f>
        <v>10490.359225041822</v>
      </c>
      <c r="O44" s="3">
        <f>IFERROR(VLOOKUP($B44,Data!$B$1:$L$53,7,FALSE)/VLOOKUP($B44,Data!$B$2:$L$53,5,FALSE),"Missing Data")</f>
        <v>1.9378436700324887E-2</v>
      </c>
      <c r="P44" s="4"/>
      <c r="Q44" s="4">
        <f>IFERROR(VLOOKUP($B44,Data!$B$1:$L$53,10,FALSE)/VLOOKUP($B44,Data!$B$2:$L$53,5,FALSE),"Missing Data")</f>
        <v>2.0456334102472534E-7</v>
      </c>
      <c r="R44" s="4"/>
      <c r="S44" s="5">
        <f>IFERROR(VLOOKUP($B44,Data!$B$1:$L$53,7,FALSE)/VLOOKUP($B44,Data!$B$2:$L$53,10,FALSE), Missing Data)</f>
        <v>94730.740137758301</v>
      </c>
      <c r="T44" s="3">
        <f>IFERROR(VLOOKUP($B44,Data!$B$1:$L$53,9,FALSE)/VLOOKUP($B44,Data!$B$2:$L$53,7,FALSE), "Missing Data")</f>
        <v>0.5863924426819549</v>
      </c>
      <c r="U44" s="4">
        <f>IFERROR(VLOOKUP($B44,Data!$B$1:$L$53,9,FALSE)/VLOOKUP($B44,Data!$B$2:$L$53,10,FALSE), "Missing Data")</f>
        <v>55549.390106449595</v>
      </c>
      <c r="V44" s="4">
        <f t="shared" si="1"/>
        <v>39181.350031308706</v>
      </c>
      <c r="W44" s="5">
        <f>IFERROR(VLOOKUP($B44,Data!$B$1:$L$53,9,FALSE)/VLOOKUP($B44,Data!$B$2:$L$53,5,FALSE), "Missing Data")</f>
        <v>1.1363368832061151E-2</v>
      </c>
    </row>
    <row r="45" spans="1:23" x14ac:dyDescent="0.25">
      <c r="A45" s="1" t="s">
        <v>18</v>
      </c>
      <c r="B45" s="1" t="s">
        <v>19</v>
      </c>
      <c r="C45" s="3">
        <f>IFERROR(VLOOKUP($B45,Data!$B$1:$L$53,7,FALSE)/VLOOKUP($B45,Data!$B$2:$L$53,2,FALSE),"Missing Data")</f>
        <v>145.89669299375282</v>
      </c>
      <c r="D45" s="4"/>
      <c r="E45" s="4">
        <f>IFERROR(VLOOKUP($B45,Data!$B$1:$L$53,5,FALSE)/VLOOKUP($B45,Data!$B$2:$L$53,2,FALSE),"Missing Data")</f>
        <v>10016.583632570855</v>
      </c>
      <c r="F45" s="4"/>
      <c r="G45" s="5">
        <f>IFERROR(VLOOKUP($B45,Data!$B$1:$L$53,7,FALSE)/VLOOKUP($B45,Data!$B$2:$L$53,5,FALSE),"Missing Data")</f>
        <v>1.4565514385497823E-2</v>
      </c>
      <c r="H45" s="3">
        <f>IFERROR(VLOOKUP($B45,Data!$B$1:$L$53,5,FALSE)/VLOOKUP($B45,Data!$B$2:$L$53,2,FALSE),"Missing Data")</f>
        <v>10016.583632570855</v>
      </c>
      <c r="I45" s="4"/>
      <c r="J45" s="4">
        <f>IFERROR(VLOOKUP($B45,Data!$B$1:$L$53,3,FALSE)/VLOOKUP($B45,Data!$B$2:$L$53,2,FALSE),"Missing Data")</f>
        <v>0.78948763048591519</v>
      </c>
      <c r="K45" s="4"/>
      <c r="L45" s="4">
        <f>IFERROR(VLOOKUP($B45,Data!$B$1:$L$53,4,FALSE)/VLOOKUP($B45,Data!$B$2:$L$53,3,FALSE),"Missing Data")</f>
        <v>0.98569755332167586</v>
      </c>
      <c r="M45" s="4"/>
      <c r="N45" s="5">
        <f>IFERROR(VLOOKUP($B45,Data!$B$1:$L$53,5,FALSE)/VLOOKUP($B45,Data!$B$2:$L$53,4,FALSE),"Missing Data")</f>
        <v>12871.543031779016</v>
      </c>
      <c r="O45" s="3">
        <f>IFERROR(VLOOKUP($B45,Data!$B$1:$L$53,7,FALSE)/VLOOKUP($B45,Data!$B$2:$L$53,5,FALSE),"Missing Data")</f>
        <v>1.4565514385497823E-2</v>
      </c>
      <c r="P45" s="4"/>
      <c r="Q45" s="4">
        <f>IFERROR(VLOOKUP($B45,Data!$B$1:$L$53,10,FALSE)/VLOOKUP($B45,Data!$B$2:$L$53,5,FALSE),"Missing Data")</f>
        <v>2.1457176167880869E-7</v>
      </c>
      <c r="R45" s="4"/>
      <c r="S45" s="5">
        <f>IFERROR(VLOOKUP($B45,Data!$B$1:$L$53,7,FALSE)/VLOOKUP($B45,Data!$B$2:$L$53,10,FALSE), Missing Data)</f>
        <v>67881.785895484529</v>
      </c>
      <c r="T45" s="3">
        <f>IFERROR(VLOOKUP($B45,Data!$B$1:$L$53,9,FALSE)/VLOOKUP($B45,Data!$B$2:$L$53,7,FALSE), "Missing Data")</f>
        <v>0.60237668074292761</v>
      </c>
      <c r="U45" s="4">
        <f>IFERROR(VLOOKUP($B45,Data!$B$1:$L$53,9,FALSE)/VLOOKUP($B45,Data!$B$2:$L$53,10,FALSE), "Missing Data")</f>
        <v>40890.40487062405</v>
      </c>
      <c r="V45" s="4">
        <f t="shared" si="1"/>
        <v>26991.381024860479</v>
      </c>
      <c r="W45" s="5">
        <f>IFERROR(VLOOKUP($B45,Data!$B$1:$L$53,9,FALSE)/VLOOKUP($B45,Data!$B$2:$L$53,5,FALSE), "Missing Data")</f>
        <v>8.7739262088495414E-3</v>
      </c>
    </row>
    <row r="46" spans="1:23" x14ac:dyDescent="0.25">
      <c r="A46" s="1" t="s">
        <v>64</v>
      </c>
      <c r="B46" s="1" t="s">
        <v>65</v>
      </c>
      <c r="C46" s="3">
        <f>IFERROR(VLOOKUP($B46,Data!$B$1:$L$53,7,FALSE)/VLOOKUP($B46,Data!$B$2:$L$53,2,FALSE),"Missing Data")</f>
        <v>90.624912365020705</v>
      </c>
      <c r="D46" s="4"/>
      <c r="E46" s="4">
        <f>IFERROR(VLOOKUP($B46,Data!$B$1:$L$53,5,FALSE)/VLOOKUP($B46,Data!$B$2:$L$53,2,FALSE),"Missing Data")</f>
        <v>8370.2612349582741</v>
      </c>
      <c r="F46" s="4"/>
      <c r="G46" s="5">
        <f>IFERROR(VLOOKUP($B46,Data!$B$1:$L$53,7,FALSE)/VLOOKUP($B46,Data!$B$2:$L$53,5,FALSE),"Missing Data")</f>
        <v>1.0827011227143912E-2</v>
      </c>
      <c r="H46" s="3">
        <f>IFERROR(VLOOKUP($B46,Data!$B$1:$L$53,5,FALSE)/VLOOKUP($B46,Data!$B$2:$L$53,2,FALSE),"Missing Data")</f>
        <v>8370.2612349582741</v>
      </c>
      <c r="I46" s="4"/>
      <c r="J46" s="4">
        <f>IFERROR(VLOOKUP($B46,Data!$B$1:$L$53,3,FALSE)/VLOOKUP($B46,Data!$B$2:$L$53,2,FALSE),"Missing Data")</f>
        <v>0.77113211030217477</v>
      </c>
      <c r="K46" s="4"/>
      <c r="L46" s="4">
        <f>IFERROR(VLOOKUP($B46,Data!$B$1:$L$53,4,FALSE)/VLOOKUP($B46,Data!$B$2:$L$53,3,FALSE),"Missing Data")</f>
        <v>0.87924610636181477</v>
      </c>
      <c r="M46" s="4"/>
      <c r="N46" s="5">
        <f>IFERROR(VLOOKUP($B46,Data!$B$1:$L$53,5,FALSE)/VLOOKUP($B46,Data!$B$2:$L$53,4,FALSE),"Missing Data")</f>
        <v>12345.246641900347</v>
      </c>
      <c r="O46" s="3">
        <f>IFERROR(VLOOKUP($B46,Data!$B$1:$L$53,7,FALSE)/VLOOKUP($B46,Data!$B$2:$L$53,5,FALSE),"Missing Data")</f>
        <v>1.0827011227143912E-2</v>
      </c>
      <c r="P46" s="4"/>
      <c r="Q46" s="4">
        <f>IFERROR(VLOOKUP($B46,Data!$B$1:$L$53,10,FALSE)/VLOOKUP($B46,Data!$B$2:$L$53,5,FALSE),"Missing Data")</f>
        <v>1.9430012801901422E-7</v>
      </c>
      <c r="R46" s="4"/>
      <c r="S46" s="5">
        <f>IFERROR(VLOOKUP($B46,Data!$B$1:$L$53,7,FALSE)/VLOOKUP($B46,Data!$B$2:$L$53,10,FALSE), Missing Data)</f>
        <v>55723.129663014835</v>
      </c>
      <c r="T46" s="3">
        <f>IFERROR(VLOOKUP($B46,Data!$B$1:$L$53,9,FALSE)/VLOOKUP($B46,Data!$B$2:$L$53,7,FALSE), "Missing Data")</f>
        <v>1.049852927989396</v>
      </c>
      <c r="U46" s="4">
        <f>IFERROR(VLOOKUP($B46,Data!$B$1:$L$53,9,FALSE)/VLOOKUP($B46,Data!$B$2:$L$53,10,FALSE), "Missing Data")</f>
        <v>58501.0908334489</v>
      </c>
      <c r="V46" s="4">
        <f t="shared" si="1"/>
        <v>-2777.9611704340641</v>
      </c>
      <c r="W46" s="5">
        <f>IFERROR(VLOOKUP($B46,Data!$B$1:$L$53,9,FALSE)/VLOOKUP($B46,Data!$B$2:$L$53,5,FALSE), "Missing Data")</f>
        <v>1.13667694381911E-2</v>
      </c>
    </row>
    <row r="47" spans="1:23" x14ac:dyDescent="0.25">
      <c r="A47" s="1" t="s">
        <v>98</v>
      </c>
      <c r="B47" s="1" t="s">
        <v>99</v>
      </c>
      <c r="C47" s="3">
        <f>IFERROR(VLOOKUP($B47,Data!$B$1:$L$53,7,FALSE)/VLOOKUP($B47,Data!$B$2:$L$53,2,FALSE),"Missing Data")</f>
        <v>199.02998527406567</v>
      </c>
      <c r="D47" s="4"/>
      <c r="E47" s="4">
        <f>IFERROR(VLOOKUP($B47,Data!$B$1:$L$53,5,FALSE)/VLOOKUP($B47,Data!$B$2:$L$53,2,FALSE),"Missing Data")</f>
        <v>8231.9635166581138</v>
      </c>
      <c r="F47" s="4"/>
      <c r="G47" s="5">
        <f>IFERROR(VLOOKUP($B47,Data!$B$1:$L$53,7,FALSE)/VLOOKUP($B47,Data!$B$2:$L$53,5,FALSE),"Missing Data")</f>
        <v>2.4177704975406014E-2</v>
      </c>
      <c r="H47" s="3">
        <f>IFERROR(VLOOKUP($B47,Data!$B$1:$L$53,5,FALSE)/VLOOKUP($B47,Data!$B$2:$L$53,2,FALSE),"Missing Data")</f>
        <v>8231.9635166581138</v>
      </c>
      <c r="I47" s="4"/>
      <c r="J47" s="4">
        <f>IFERROR(VLOOKUP($B47,Data!$B$1:$L$53,3,FALSE)/VLOOKUP($B47,Data!$B$2:$L$53,2,FALSE),"Missing Data")</f>
        <v>0.77038433905441339</v>
      </c>
      <c r="K47" s="4"/>
      <c r="L47" s="4">
        <f>IFERROR(VLOOKUP($B47,Data!$B$1:$L$53,4,FALSE)/VLOOKUP($B47,Data!$B$2:$L$53,3,FALSE),"Missing Data")</f>
        <v>0.97120525146153691</v>
      </c>
      <c r="M47" s="4"/>
      <c r="N47" s="5">
        <f>IFERROR(VLOOKUP($B47,Data!$B$1:$L$53,5,FALSE)/VLOOKUP($B47,Data!$B$2:$L$53,4,FALSE),"Missing Data")</f>
        <v>11002.337664414976</v>
      </c>
      <c r="O47" s="3">
        <f>IFERROR(VLOOKUP($B47,Data!$B$1:$L$53,7,FALSE)/VLOOKUP($B47,Data!$B$2:$L$53,5,FALSE),"Missing Data")</f>
        <v>2.4177704975406014E-2</v>
      </c>
      <c r="P47" s="4"/>
      <c r="Q47" s="4">
        <f>IFERROR(VLOOKUP($B47,Data!$B$1:$L$53,10,FALSE)/VLOOKUP($B47,Data!$B$2:$L$53,5,FALSE),"Missing Data")</f>
        <v>2.4722522927834114E-7</v>
      </c>
      <c r="R47" s="4"/>
      <c r="S47" s="5">
        <f>IFERROR(VLOOKUP($B47,Data!$B$1:$L$53,7,FALSE)/VLOOKUP($B47,Data!$B$2:$L$53,10,FALSE), Missing Data)</f>
        <v>97796.268794983247</v>
      </c>
      <c r="T47" s="3">
        <f>IFERROR(VLOOKUP($B47,Data!$B$1:$L$53,9,FALSE)/VLOOKUP($B47,Data!$B$2:$L$53,7,FALSE), "Missing Data")</f>
        <v>0.62885819899493367</v>
      </c>
      <c r="U47" s="4">
        <f>IFERROR(VLOOKUP($B47,Data!$B$1:$L$53,9,FALSE)/VLOOKUP($B47,Data!$B$2:$L$53,10,FALSE), "Missing Data")</f>
        <v>61499.985462837598</v>
      </c>
      <c r="V47" s="4">
        <f t="shared" si="1"/>
        <v>36296.283332145649</v>
      </c>
      <c r="W47" s="5">
        <f>IFERROR(VLOOKUP($B47,Data!$B$1:$L$53,9,FALSE)/VLOOKUP($B47,Data!$B$2:$L$53,5,FALSE), "Missing Data")</f>
        <v>1.5204348006664672E-2</v>
      </c>
    </row>
    <row r="48" spans="1:23" x14ac:dyDescent="0.25">
      <c r="A48" s="1" t="s">
        <v>44</v>
      </c>
      <c r="B48" s="1" t="s">
        <v>45</v>
      </c>
      <c r="C48" s="3">
        <f>IFERROR(VLOOKUP($B48,Data!$B$1:$L$53,7,FALSE)/VLOOKUP($B48,Data!$B$2:$L$53,2,FALSE),"Missing Data")</f>
        <v>242.8277106640285</v>
      </c>
      <c r="D48" s="4"/>
      <c r="E48" s="4">
        <f>IFERROR(VLOOKUP($B48,Data!$B$1:$L$53,5,FALSE)/VLOOKUP($B48,Data!$B$2:$L$53,2,FALSE),"Missing Data")</f>
        <v>9596.7468191123407</v>
      </c>
      <c r="F48" s="4"/>
      <c r="G48" s="5">
        <f>IFERROR(VLOOKUP($B48,Data!$B$1:$L$53,7,FALSE)/VLOOKUP($B48,Data!$B$2:$L$53,5,FALSE),"Missing Data")</f>
        <v>2.5303127741207729E-2</v>
      </c>
      <c r="H48" s="3">
        <f>IFERROR(VLOOKUP($B48,Data!$B$1:$L$53,5,FALSE)/VLOOKUP($B48,Data!$B$2:$L$53,2,FALSE),"Missing Data")</f>
        <v>9596.7468191123407</v>
      </c>
      <c r="I48" s="4"/>
      <c r="J48" s="4">
        <f>IFERROR(VLOOKUP($B48,Data!$B$1:$L$53,3,FALSE)/VLOOKUP($B48,Data!$B$2:$L$53,2,FALSE),"Missing Data")</f>
        <v>0.77159980478746504</v>
      </c>
      <c r="K48" s="4"/>
      <c r="L48" s="4">
        <f>IFERROR(VLOOKUP($B48,Data!$B$1:$L$53,4,FALSE)/VLOOKUP($B48,Data!$B$2:$L$53,3,FALSE),"Missing Data")</f>
        <v>0.89590251682371447</v>
      </c>
      <c r="M48" s="4"/>
      <c r="N48" s="5">
        <f>IFERROR(VLOOKUP($B48,Data!$B$1:$L$53,5,FALSE)/VLOOKUP($B48,Data!$B$2:$L$53,4,FALSE),"Missing Data")</f>
        <v>13882.611545811404</v>
      </c>
      <c r="O48" s="3">
        <f>IFERROR(VLOOKUP($B48,Data!$B$1:$L$53,7,FALSE)/VLOOKUP($B48,Data!$B$2:$L$53,5,FALSE),"Missing Data")</f>
        <v>2.5303127741207729E-2</v>
      </c>
      <c r="P48" s="4"/>
      <c r="Q48" s="4">
        <f>IFERROR(VLOOKUP($B48,Data!$B$1:$L$53,10,FALSE)/VLOOKUP($B48,Data!$B$2:$L$53,5,FALSE),"Missing Data")</f>
        <v>1.6989641534754098E-7</v>
      </c>
      <c r="R48" s="4"/>
      <c r="S48" s="5">
        <f>IFERROR(VLOOKUP($B48,Data!$B$1:$L$53,7,FALSE)/VLOOKUP($B48,Data!$B$2:$L$53,10,FALSE), Missing Data)</f>
        <v>148932.6757686295</v>
      </c>
      <c r="T48" s="3">
        <f>IFERROR(VLOOKUP($B48,Data!$B$1:$L$53,9,FALSE)/VLOOKUP($B48,Data!$B$2:$L$53,7,FALSE), "Missing Data")</f>
        <v>0.33570380028614849</v>
      </c>
      <c r="U48" s="4">
        <f>IFERROR(VLOOKUP($B48,Data!$B$1:$L$53,9,FALSE)/VLOOKUP($B48,Data!$B$2:$L$53,10,FALSE), "Missing Data")</f>
        <v>49997.265242313704</v>
      </c>
      <c r="V48" s="4">
        <f t="shared" si="1"/>
        <v>98935.410526315798</v>
      </c>
      <c r="W48" s="5">
        <f>IFERROR(VLOOKUP($B48,Data!$B$1:$L$53,9,FALSE)/VLOOKUP($B48,Data!$B$2:$L$53,5,FALSE), "Missing Data")</f>
        <v>8.4943561418493029E-3</v>
      </c>
    </row>
    <row r="49" spans="1:23" x14ac:dyDescent="0.25">
      <c r="A49" s="1" t="s">
        <v>30</v>
      </c>
      <c r="B49" s="1" t="s">
        <v>31</v>
      </c>
      <c r="C49" s="3">
        <f>IFERROR(VLOOKUP($B49,Data!$B$1:$L$53,7,FALSE)/VLOOKUP($B49,Data!$B$2:$L$53,2,FALSE),"Missing Data")</f>
        <v>215.67047554155238</v>
      </c>
      <c r="D49" s="4"/>
      <c r="E49" s="4">
        <f>IFERROR(VLOOKUP($B49,Data!$B$1:$L$53,5,FALSE)/VLOOKUP($B49,Data!$B$2:$L$53,2,FALSE),"Missing Data")</f>
        <v>8126.8920296153492</v>
      </c>
      <c r="F49" s="4"/>
      <c r="G49" s="5">
        <f>IFERROR(VLOOKUP($B49,Data!$B$1:$L$53,7,FALSE)/VLOOKUP($B49,Data!$B$2:$L$53,5,FALSE),"Missing Data")</f>
        <v>2.6537878780181136E-2</v>
      </c>
      <c r="H49" s="3">
        <f>IFERROR(VLOOKUP($B49,Data!$B$1:$L$53,5,FALSE)/VLOOKUP($B49,Data!$B$2:$L$53,2,FALSE),"Missing Data")</f>
        <v>8126.8920296153492</v>
      </c>
      <c r="I49" s="4"/>
      <c r="J49" s="4">
        <f>IFERROR(VLOOKUP($B49,Data!$B$1:$L$53,3,FALSE)/VLOOKUP($B49,Data!$B$2:$L$53,2,FALSE),"Missing Data")</f>
        <v>0.76243733385389334</v>
      </c>
      <c r="K49" s="4"/>
      <c r="L49" s="4">
        <f>IFERROR(VLOOKUP($B49,Data!$B$1:$L$53,4,FALSE)/VLOOKUP($B49,Data!$B$2:$L$53,3,FALSE),"Missing Data")</f>
        <v>0.82288886465352318</v>
      </c>
      <c r="M49" s="4"/>
      <c r="N49" s="5">
        <f>IFERROR(VLOOKUP($B49,Data!$B$1:$L$53,5,FALSE)/VLOOKUP($B49,Data!$B$2:$L$53,4,FALSE),"Missing Data")</f>
        <v>12953.262016273202</v>
      </c>
      <c r="O49" s="3">
        <f>IFERROR(VLOOKUP($B49,Data!$B$1:$L$53,7,FALSE)/VLOOKUP($B49,Data!$B$2:$L$53,5,FALSE),"Missing Data")</f>
        <v>2.6537878780181136E-2</v>
      </c>
      <c r="P49" s="4"/>
      <c r="Q49" s="4">
        <f>IFERROR(VLOOKUP($B49,Data!$B$1:$L$53,10,FALSE)/VLOOKUP($B49,Data!$B$2:$L$53,5,FALSE),"Missing Data")</f>
        <v>1.6012865829886233E-7</v>
      </c>
      <c r="R49" s="4"/>
      <c r="S49" s="5">
        <f>IFERROR(VLOOKUP($B49,Data!$B$1:$L$53,7,FALSE)/VLOOKUP($B49,Data!$B$2:$L$53,10,FALSE), Missing Data)</f>
        <v>165728.47772602414</v>
      </c>
      <c r="T49" s="3">
        <f>IFERROR(VLOOKUP($B49,Data!$B$1:$L$53,9,FALSE)/VLOOKUP($B49,Data!$B$2:$L$53,7,FALSE), "Missing Data")</f>
        <v>0.35839504010617868</v>
      </c>
      <c r="U49" s="4">
        <f>IFERROR(VLOOKUP($B49,Data!$B$1:$L$53,9,FALSE)/VLOOKUP($B49,Data!$B$2:$L$53,10,FALSE), "Missing Data")</f>
        <v>59396.264421354354</v>
      </c>
      <c r="V49" s="4">
        <f t="shared" si="1"/>
        <v>106332.21330466979</v>
      </c>
      <c r="W49" s="5">
        <f>IFERROR(VLOOKUP($B49,Data!$B$1:$L$53,9,FALSE)/VLOOKUP($B49,Data!$B$2:$L$53,5,FALSE), "Missing Data")</f>
        <v>9.5110441297559262E-3</v>
      </c>
    </row>
    <row r="50" spans="1:23" x14ac:dyDescent="0.25">
      <c r="A50" s="1" t="s">
        <v>26</v>
      </c>
      <c r="B50" s="1" t="s">
        <v>27</v>
      </c>
      <c r="C50" s="3">
        <f>IFERROR(VLOOKUP($B50,Data!$B$1:$L$53,7,FALSE)/VLOOKUP($B50,Data!$B$2:$L$53,2,FALSE),"Missing Data")</f>
        <v>251.88584911768302</v>
      </c>
      <c r="D50" s="4"/>
      <c r="E50" s="4">
        <f>IFERROR(VLOOKUP($B50,Data!$B$1:$L$53,5,FALSE)/VLOOKUP($B50,Data!$B$2:$L$53,2,FALSE),"Missing Data")</f>
        <v>7229.5056123099939</v>
      </c>
      <c r="F50" s="4"/>
      <c r="G50" s="5">
        <f>IFERROR(VLOOKUP($B50,Data!$B$1:$L$53,7,FALSE)/VLOOKUP($B50,Data!$B$2:$L$53,5,FALSE),"Missing Data")</f>
        <v>3.4841365734440542E-2</v>
      </c>
      <c r="H50" s="3">
        <f>IFERROR(VLOOKUP($B50,Data!$B$1:$L$53,5,FALSE)/VLOOKUP($B50,Data!$B$2:$L$53,2,FALSE),"Missing Data")</f>
        <v>7229.5056123099939</v>
      </c>
      <c r="I50" s="4"/>
      <c r="J50" s="4">
        <f>IFERROR(VLOOKUP($B50,Data!$B$1:$L$53,3,FALSE)/VLOOKUP($B50,Data!$B$2:$L$53,2,FALSE),"Missing Data")</f>
        <v>0.79555712220072083</v>
      </c>
      <c r="K50" s="4"/>
      <c r="L50" s="4">
        <f>IFERROR(VLOOKUP($B50,Data!$B$1:$L$53,4,FALSE)/VLOOKUP($B50,Data!$B$2:$L$53,3,FALSE),"Missing Data")</f>
        <v>0.82568614046890487</v>
      </c>
      <c r="M50" s="4"/>
      <c r="N50" s="5">
        <f>IFERROR(VLOOKUP($B50,Data!$B$1:$L$53,5,FALSE)/VLOOKUP($B50,Data!$B$2:$L$53,4,FALSE),"Missing Data")</f>
        <v>11005.815707868491</v>
      </c>
      <c r="O50" s="3">
        <f>IFERROR(VLOOKUP($B50,Data!$B$1:$L$53,7,FALSE)/VLOOKUP($B50,Data!$B$2:$L$53,5,FALSE),"Missing Data")</f>
        <v>3.4841365734440542E-2</v>
      </c>
      <c r="P50" s="4"/>
      <c r="Q50" s="4">
        <f>IFERROR(VLOOKUP($B50,Data!$B$1:$L$53,10,FALSE)/VLOOKUP($B50,Data!$B$2:$L$53,5,FALSE),"Missing Data")</f>
        <v>1.7940899292632832E-7</v>
      </c>
      <c r="R50" s="4"/>
      <c r="S50" s="5">
        <f>IFERROR(VLOOKUP($B50,Data!$B$1:$L$53,7,FALSE)/VLOOKUP($B50,Data!$B$2:$L$53,10,FALSE), Missing Data)</f>
        <v>194200.77648363839</v>
      </c>
      <c r="T50" s="3">
        <f>IFERROR(VLOOKUP($B50,Data!$B$1:$L$53,9,FALSE)/VLOOKUP($B50,Data!$B$2:$L$53,7,FALSE), "Missing Data")</f>
        <v>0.25178635075854505</v>
      </c>
      <c r="U50" s="4">
        <f>IFERROR(VLOOKUP($B50,Data!$B$1:$L$53,9,FALSE)/VLOOKUP($B50,Data!$B$2:$L$53,10,FALSE), "Missing Data")</f>
        <v>48897.104825291179</v>
      </c>
      <c r="V50" s="4">
        <f t="shared" si="1"/>
        <v>145303.67165834722</v>
      </c>
      <c r="W50" s="5">
        <f>IFERROR(VLOOKUP($B50,Data!$B$1:$L$53,9,FALSE)/VLOOKUP($B50,Data!$B$2:$L$53,5,FALSE), "Missing Data")</f>
        <v>8.7725803337185999E-3</v>
      </c>
    </row>
    <row r="51" spans="1:23" x14ac:dyDescent="0.25">
      <c r="A51" s="1" t="s">
        <v>12</v>
      </c>
      <c r="B51" s="1" t="s">
        <v>13</v>
      </c>
      <c r="C51" s="3">
        <f>IFERROR(VLOOKUP($B51,Data!$B$1:$L$53,7,FALSE)/VLOOKUP($B51,Data!$B$2:$L$53,2,FALSE),"Missing Data")</f>
        <v>250.44121162704786</v>
      </c>
      <c r="D51" s="4"/>
      <c r="E51" s="4">
        <f>IFERROR(VLOOKUP($B51,Data!$B$1:$L$53,5,FALSE)/VLOOKUP($B51,Data!$B$2:$L$53,2,FALSE),"Missing Data")</f>
        <v>8586.1238519965773</v>
      </c>
      <c r="F51" s="4"/>
      <c r="G51" s="5">
        <f>IFERROR(VLOOKUP($B51,Data!$B$1:$L$53,7,FALSE)/VLOOKUP($B51,Data!$B$2:$L$53,5,FALSE),"Missing Data")</f>
        <v>2.9168134066551044E-2</v>
      </c>
      <c r="H51" s="3">
        <f>IFERROR(VLOOKUP($B51,Data!$B$1:$L$53,5,FALSE)/VLOOKUP($B51,Data!$B$2:$L$53,2,FALSE),"Missing Data")</f>
        <v>8586.1238519965773</v>
      </c>
      <c r="I51" s="4"/>
      <c r="J51" s="4">
        <f>IFERROR(VLOOKUP($B51,Data!$B$1:$L$53,3,FALSE)/VLOOKUP($B51,Data!$B$2:$L$53,2,FALSE),"Missing Data")</f>
        <v>0.77240705878055715</v>
      </c>
      <c r="K51" s="4"/>
      <c r="L51" s="4">
        <f>IFERROR(VLOOKUP($B51,Data!$B$1:$L$53,4,FALSE)/VLOOKUP($B51,Data!$B$2:$L$53,3,FALSE),"Missing Data")</f>
        <v>0.82209524501306142</v>
      </c>
      <c r="M51" s="4"/>
      <c r="N51" s="5">
        <f>IFERROR(VLOOKUP($B51,Data!$B$1:$L$53,5,FALSE)/VLOOKUP($B51,Data!$B$2:$L$53,4,FALSE),"Missing Data")</f>
        <v>13521.62161114232</v>
      </c>
      <c r="O51" s="3">
        <f>IFERROR(VLOOKUP($B51,Data!$B$1:$L$53,7,FALSE)/VLOOKUP($B51,Data!$B$2:$L$53,5,FALSE),"Missing Data")</f>
        <v>2.9168134066551044E-2</v>
      </c>
      <c r="P51" s="4"/>
      <c r="Q51" s="4">
        <f>IFERROR(VLOOKUP($B51,Data!$B$1:$L$53,10,FALSE)/VLOOKUP($B51,Data!$B$2:$L$53,5,FALSE),"Missing Data")</f>
        <v>1.2991627941871045E-7</v>
      </c>
      <c r="R51" s="4"/>
      <c r="S51" s="5">
        <f>IFERROR(VLOOKUP($B51,Data!$B$1:$L$53,7,FALSE)/VLOOKUP($B51,Data!$B$2:$L$53,10,FALSE), Missing Data)</f>
        <v>224514.85061809947</v>
      </c>
      <c r="T51" s="3">
        <f>IFERROR(VLOOKUP($B51,Data!$B$1:$L$53,9,FALSE)/VLOOKUP($B51,Data!$B$2:$L$53,7,FALSE), "Missing Data")</f>
        <v>0.35492470797986309</v>
      </c>
      <c r="U51" s="4">
        <f>IFERROR(VLOOKUP($B51,Data!$B$1:$L$53,9,FALSE)/VLOOKUP($B51,Data!$B$2:$L$53,10,FALSE), "Missing Data")</f>
        <v>79685.867792771533</v>
      </c>
      <c r="V51" s="4">
        <f t="shared" si="1"/>
        <v>144828.98282532796</v>
      </c>
      <c r="W51" s="5">
        <f>IFERROR(VLOOKUP($B51,Data!$B$1:$L$53,9,FALSE)/VLOOKUP($B51,Data!$B$2:$L$53,5,FALSE), "Missing Data")</f>
        <v>1.0352491465888127E-2</v>
      </c>
    </row>
    <row r="52" spans="1:23" x14ac:dyDescent="0.25">
      <c r="A52" s="1" t="s">
        <v>46</v>
      </c>
      <c r="B52" s="1" t="s">
        <v>47</v>
      </c>
      <c r="C52" s="3">
        <f>IFERROR(VLOOKUP($B52,Data!$B$1:$L$53,7,FALSE)/VLOOKUP($B52,Data!$B$2:$L$53,2,FALSE),"Missing Data")</f>
        <v>155.76897426648566</v>
      </c>
      <c r="D52" s="4"/>
      <c r="E52" s="4">
        <f>IFERROR(VLOOKUP($B52,Data!$B$1:$L$53,5,FALSE)/VLOOKUP($B52,Data!$B$2:$L$53,2,FALSE),"Missing Data")</f>
        <v>8417.9332008581114</v>
      </c>
      <c r="F52" s="4"/>
      <c r="G52" s="5">
        <f>IFERROR(VLOOKUP($B52,Data!$B$1:$L$53,7,FALSE)/VLOOKUP($B52,Data!$B$2:$L$53,5,FALSE),"Missing Data")</f>
        <v>1.8504420330943804E-2</v>
      </c>
      <c r="H52" s="3">
        <f>IFERROR(VLOOKUP($B52,Data!$B$1:$L$53,5,FALSE)/VLOOKUP($B52,Data!$B$2:$L$53,2,FALSE),"Missing Data")</f>
        <v>8417.9332008581114</v>
      </c>
      <c r="I52" s="4"/>
      <c r="J52" s="4">
        <f>IFERROR(VLOOKUP($B52,Data!$B$1:$L$53,3,FALSE)/VLOOKUP($B52,Data!$B$2:$L$53,2,FALSE),"Missing Data")</f>
        <v>0.7892385042487905</v>
      </c>
      <c r="K52" s="4"/>
      <c r="L52" s="4">
        <f>IFERROR(VLOOKUP($B52,Data!$B$1:$L$53,4,FALSE)/VLOOKUP($B52,Data!$B$2:$L$53,3,FALSE),"Missing Data")</f>
        <v>0.89288617200240472</v>
      </c>
      <c r="M52" s="4"/>
      <c r="N52" s="5">
        <f>IFERROR(VLOOKUP($B52,Data!$B$1:$L$53,5,FALSE)/VLOOKUP($B52,Data!$B$2:$L$53,4,FALSE),"Missing Data")</f>
        <v>11945.411446867422</v>
      </c>
      <c r="O52" s="3">
        <f>IFERROR(VLOOKUP($B52,Data!$B$1:$L$53,7,FALSE)/VLOOKUP($B52,Data!$B$2:$L$53,5,FALSE),"Missing Data")</f>
        <v>1.8504420330943804E-2</v>
      </c>
      <c r="P52" s="4"/>
      <c r="Q52" s="4">
        <f>IFERROR(VLOOKUP($B52,Data!$B$1:$L$53,10,FALSE)/VLOOKUP($B52,Data!$B$2:$L$53,5,FALSE),"Missing Data")</f>
        <v>1.5892107640051313E-7</v>
      </c>
      <c r="R52" s="4"/>
      <c r="S52" s="5">
        <f>IFERROR(VLOOKUP($B52,Data!$B$1:$L$53,7,FALSE)/VLOOKUP($B52,Data!$B$2:$L$53,10,FALSE), Missing Data)</f>
        <v>116437.79887514061</v>
      </c>
      <c r="T52" s="3">
        <f>IFERROR(VLOOKUP($B52,Data!$B$1:$L$53,9,FALSE)/VLOOKUP($B52,Data!$B$2:$L$53,7,FALSE), "Missing Data")</f>
        <v>0.49911580747990997</v>
      </c>
      <c r="U52" s="4">
        <f>IFERROR(VLOOKUP($B52,Data!$B$1:$L$53,9,FALSE)/VLOOKUP($B52,Data!$B$2:$L$53,10,FALSE), "Missing Data")</f>
        <v>58115.946006749153</v>
      </c>
      <c r="V52" s="4">
        <f t="shared" si="1"/>
        <v>58321.852868391456</v>
      </c>
      <c r="W52" s="5">
        <f>IFERROR(VLOOKUP($B52,Data!$B$1:$L$53,9,FALSE)/VLOOKUP($B52,Data!$B$2:$L$53,5,FALSE), "Missing Data")</f>
        <v>9.2358486954266794E-3</v>
      </c>
    </row>
    <row r="53" spans="1:23" x14ac:dyDescent="0.25">
      <c r="A53" s="1" t="s">
        <v>68</v>
      </c>
      <c r="B53" s="1" t="s">
        <v>69</v>
      </c>
      <c r="C53" s="3">
        <f>IFERROR(VLOOKUP($B53,Data!$B$1:$L$53,7,FALSE)/VLOOKUP($B53,Data!$B$2:$L$53,2,FALSE),"Missing Data")</f>
        <v>167.48217044997415</v>
      </c>
      <c r="D53" s="4"/>
      <c r="E53" s="4">
        <f>IFERROR(VLOOKUP($B53,Data!$B$1:$L$53,5,FALSE)/VLOOKUP($B53,Data!$B$2:$L$53,2,FALSE),"Missing Data")</f>
        <v>6549.8439103438495</v>
      </c>
      <c r="F53" s="4"/>
      <c r="G53" s="5">
        <f>IFERROR(VLOOKUP($B53,Data!$B$1:$L$53,7,FALSE)/VLOOKUP($B53,Data!$B$2:$L$53,5,FALSE),"Missing Data")</f>
        <v>2.5570406370368264E-2</v>
      </c>
      <c r="H53" s="3">
        <f>IFERROR(VLOOKUP($B53,Data!$B$1:$L$53,5,FALSE)/VLOOKUP($B53,Data!$B$2:$L$53,2,FALSE),"Missing Data")</f>
        <v>6549.8439103438495</v>
      </c>
      <c r="I53" s="4"/>
      <c r="J53" s="4">
        <f>IFERROR(VLOOKUP($B53,Data!$B$1:$L$53,3,FALSE)/VLOOKUP($B53,Data!$B$2:$L$53,2,FALSE),"Missing Data")</f>
        <v>0.79516783837455063</v>
      </c>
      <c r="K53" s="4"/>
      <c r="L53" s="4">
        <f>IFERROR(VLOOKUP($B53,Data!$B$1:$L$53,4,FALSE)/VLOOKUP($B53,Data!$B$2:$L$53,3,FALSE),"Missing Data")</f>
        <v>0.72199728837383048</v>
      </c>
      <c r="M53" s="4"/>
      <c r="N53" s="5">
        <f>IFERROR(VLOOKUP($B53,Data!$B$1:$L$53,5,FALSE)/VLOOKUP($B53,Data!$B$2:$L$53,4,FALSE),"Missing Data")</f>
        <v>11408.710970748734</v>
      </c>
      <c r="O53" s="3">
        <f>IFERROR(VLOOKUP($B53,Data!$B$1:$L$53,7,FALSE)/VLOOKUP($B53,Data!$B$2:$L$53,5,FALSE),"Missing Data")</f>
        <v>2.5570406370368264E-2</v>
      </c>
      <c r="P53" s="4"/>
      <c r="Q53" s="4">
        <f>IFERROR(VLOOKUP($B53,Data!$B$1:$L$53,10,FALSE)/VLOOKUP($B53,Data!$B$2:$L$53,5,FALSE),"Missing Data")</f>
        <v>2.8519606458094634E-7</v>
      </c>
      <c r="R53" s="4"/>
      <c r="S53" s="5">
        <f>IFERROR(VLOOKUP($B53,Data!$B$1:$L$53,7,FALSE)/VLOOKUP($B53,Data!$B$2:$L$53,10,FALSE), Missing Data)</f>
        <v>89659.043535331439</v>
      </c>
      <c r="T53" s="3">
        <f>IFERROR(VLOOKUP($B53,Data!$B$1:$L$53,9,FALSE)/VLOOKUP($B53,Data!$B$2:$L$53,7,FALSE), "Missing Data")</f>
        <v>0.65133491280201483</v>
      </c>
      <c r="U53" s="4">
        <f>IFERROR(VLOOKUP($B53,Data!$B$1:$L$53,9,FALSE)/VLOOKUP($B53,Data!$B$2:$L$53,10,FALSE), "Missing Data")</f>
        <v>58398.065302997158</v>
      </c>
      <c r="V53" s="4">
        <f t="shared" si="1"/>
        <v>31260.978232334281</v>
      </c>
      <c r="W53" s="5">
        <f>IFERROR(VLOOKUP($B53,Data!$B$1:$L$53,9,FALSE)/VLOOKUP($B53,Data!$B$2:$L$53,5,FALSE), "Missing Data")</f>
        <v>1.6654898403555898E-2</v>
      </c>
    </row>
    <row r="54" spans="1:23" x14ac:dyDescent="0.25">
      <c r="A54" s="15" t="s">
        <v>20</v>
      </c>
      <c r="B54" s="15" t="s">
        <v>21</v>
      </c>
      <c r="C54" s="6">
        <f>IFERROR(VLOOKUP($B54,Data!$B$1:$L$53,7,FALSE)/VLOOKUP($B54,Data!$B$2:$L$53,2,FALSE),"Missing Data")</f>
        <v>261.58026102455375</v>
      </c>
      <c r="D54" s="7"/>
      <c r="E54" s="7">
        <f>IFERROR(VLOOKUP($B54,Data!$B$1:$L$53,5,FALSE)/VLOOKUP($B54,Data!$B$2:$L$53,2,FALSE),"Missing Data")</f>
        <v>5638.8977672533692</v>
      </c>
      <c r="F54" s="7"/>
      <c r="G54" s="8">
        <f>IFERROR(VLOOKUP($B54,Data!$B$1:$L$53,7,FALSE)/VLOOKUP($B54,Data!$B$2:$L$53,5,FALSE),"Missing Data")</f>
        <v>4.6388544680420037E-2</v>
      </c>
      <c r="H54" s="6">
        <f>IFERROR(VLOOKUP($B54,Data!$B$1:$L$53,5,FALSE)/VLOOKUP($B54,Data!$B$2:$L$53,2,FALSE),"Missing Data")</f>
        <v>5638.8977672533692</v>
      </c>
      <c r="I54" s="7"/>
      <c r="J54" s="7">
        <f>IFERROR(VLOOKUP($B54,Data!$B$1:$L$53,3,FALSE)/VLOOKUP($B54,Data!$B$2:$L$53,2,FALSE),"Missing Data")</f>
        <v>0.8254195037470774</v>
      </c>
      <c r="K54" s="7"/>
      <c r="L54" s="7">
        <f>IFERROR(VLOOKUP($B54,Data!$B$1:$L$53,4,FALSE)/VLOOKUP($B54,Data!$B$2:$L$53,3,FALSE),"Missing Data")</f>
        <v>0.76694724802665426</v>
      </c>
      <c r="M54" s="7"/>
      <c r="N54" s="8">
        <f>IFERROR(VLOOKUP($B54,Data!$B$1:$L$53,5,FALSE)/VLOOKUP($B54,Data!$B$2:$L$53,4,FALSE),"Missing Data")</f>
        <v>8907.4624644769356</v>
      </c>
      <c r="O54" s="6">
        <f>IFERROR(VLOOKUP($B54,Data!$B$1:$L$53,7,FALSE)/VLOOKUP($B54,Data!$B$2:$L$53,5,FALSE),"Missing Data")</f>
        <v>4.6388544680420037E-2</v>
      </c>
      <c r="P54" s="7"/>
      <c r="Q54" s="7">
        <f>IFERROR(VLOOKUP($B54,Data!$B$1:$L$53,10,FALSE)/VLOOKUP($B54,Data!$B$2:$L$53,5,FALSE),"Missing Data")</f>
        <v>2.4161283622143794E-7</v>
      </c>
      <c r="R54" s="7"/>
      <c r="S54" s="8">
        <f>IFERROR(VLOOKUP($B54,Data!$B$1:$L$53,7,FALSE)/VLOOKUP($B54,Data!$B$2:$L$53,10,FALSE), Missing Data)</f>
        <v>191995.36500579375</v>
      </c>
      <c r="T54" s="6">
        <f>IFERROR(VLOOKUP($B54,Data!$B$1:$L$53,9,FALSE)/VLOOKUP($B54,Data!$B$2:$L$53,7,FALSE), "Missing Data")</f>
        <v>0.31261234096999252</v>
      </c>
      <c r="U54" s="7">
        <f>IFERROR(VLOOKUP($B54,Data!$B$1:$L$53,9,FALSE)/VLOOKUP($B54,Data!$B$2:$L$53,10,FALSE), "Missing Data")</f>
        <v>60020.120509849359</v>
      </c>
      <c r="V54" s="7">
        <f t="shared" si="1"/>
        <v>131975.24449594438</v>
      </c>
      <c r="W54" s="8">
        <f>IFERROR(VLOOKUP($B54,Data!$B$1:$L$53,9,FALSE)/VLOOKUP($B54,Data!$B$2:$L$53,5,FALSE), "Missing Data")</f>
        <v>1.4501631546737202E-2</v>
      </c>
    </row>
  </sheetData>
  <sortState ref="A3:W54">
    <sortCondition ref="C3:C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9" sqref="E9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34" t="s">
        <v>119</v>
      </c>
      <c r="D1" s="35"/>
      <c r="E1" s="35"/>
      <c r="F1" s="35"/>
      <c r="G1" s="36"/>
    </row>
    <row r="2" spans="1:7" ht="30" customHeight="1" x14ac:dyDescent="0.25">
      <c r="A2" s="10" t="s">
        <v>0</v>
      </c>
      <c r="B2" s="10" t="s">
        <v>1</v>
      </c>
      <c r="C2" s="11" t="s">
        <v>109</v>
      </c>
      <c r="D2" s="12" t="s">
        <v>117</v>
      </c>
      <c r="E2" s="11" t="s">
        <v>123</v>
      </c>
      <c r="F2" s="12" t="s">
        <v>118</v>
      </c>
      <c r="G2" s="11" t="s">
        <v>122</v>
      </c>
    </row>
    <row r="3" spans="1:7" x14ac:dyDescent="0.25">
      <c r="A3" s="1" t="s">
        <v>104</v>
      </c>
      <c r="B3" s="1" t="s">
        <v>105</v>
      </c>
      <c r="C3" s="3">
        <f>IFERROR(VLOOKUP($B3,Data!$B$1:$L$53,8,FALSE)/VLOOKUP($B3,Data!$B$2:$L$53,2,FALSE), "Missing Data")</f>
        <v>727.33108808829297</v>
      </c>
      <c r="D3" s="4"/>
      <c r="E3" s="4">
        <f>IFERROR(VLOOKUP($B3,Data!$B$1:$L$53,5,FALSE)/VLOOKUP($B3,Data!$B$2:$L$53,2,FALSE), "Missing Data")</f>
        <v>16078.001265475374</v>
      </c>
      <c r="F3" s="4"/>
      <c r="G3" s="5">
        <f>IFERROR(VLOOKUP($B3,Data!$B$1:$L$53,8,FALSE)/VLOOKUP($B3,Data!$B$2:$L$53,5,FALSE), "Missing Data")</f>
        <v>4.5237655855277614E-2</v>
      </c>
    </row>
    <row r="4" spans="1:7" x14ac:dyDescent="0.25">
      <c r="A4" s="1" t="s">
        <v>86</v>
      </c>
      <c r="B4" s="1" t="s">
        <v>87</v>
      </c>
      <c r="C4" s="3">
        <f>IFERROR(VLOOKUP($B4,Data!$B$1:$L$53,8,FALSE)/VLOOKUP($B4,Data!$B$2:$L$53,2,FALSE), "Missing Data")</f>
        <v>710.40362953166903</v>
      </c>
      <c r="D4" s="4"/>
      <c r="E4" s="4">
        <f>IFERROR(VLOOKUP($B4,Data!$B$1:$L$53,5,FALSE)/VLOOKUP($B4,Data!$B$2:$L$53,2,FALSE), "Missing Data")</f>
        <v>10926.808033204365</v>
      </c>
      <c r="F4" s="4"/>
      <c r="G4" s="5">
        <f>IFERROR(VLOOKUP($B4,Data!$B$1:$L$53,8,FALSE)/VLOOKUP($B4,Data!$B$2:$L$53,5,FALSE), "Missing Data")</f>
        <v>6.5014744230235941E-2</v>
      </c>
    </row>
    <row r="5" spans="1:7" x14ac:dyDescent="0.25">
      <c r="A5" s="1" t="s">
        <v>62</v>
      </c>
      <c r="B5" s="1" t="s">
        <v>63</v>
      </c>
      <c r="C5" s="3">
        <f>IFERROR(VLOOKUP($B5,Data!$B$1:$L$53,8,FALSE)/VLOOKUP($B5,Data!$B$2:$L$53,2,FALSE), "Missing Data")</f>
        <v>179.54069295416144</v>
      </c>
      <c r="D5" s="4"/>
      <c r="E5" s="4">
        <f>IFERROR(VLOOKUP($B5,Data!$B$1:$L$53,5,FALSE)/VLOOKUP($B5,Data!$B$2:$L$53,2,FALSE), "Missing Data")</f>
        <v>9755.9669273957588</v>
      </c>
      <c r="F5" s="4"/>
      <c r="G5" s="5">
        <f>IFERROR(VLOOKUP($B5,Data!$B$1:$L$53,8,FALSE)/VLOOKUP($B5,Data!$B$2:$L$53,5,FALSE), "Missing Data")</f>
        <v>1.8403167445145054E-2</v>
      </c>
    </row>
    <row r="6" spans="1:7" x14ac:dyDescent="0.25">
      <c r="A6" s="1" t="s">
        <v>42</v>
      </c>
      <c r="B6" s="1" t="s">
        <v>43</v>
      </c>
      <c r="C6" s="3">
        <f>IFERROR(VLOOKUP($B6,Data!$B$1:$L$53,8,FALSE)/VLOOKUP($B6,Data!$B$2:$L$53,2,FALSE), "Missing Data")</f>
        <v>270.90158306241398</v>
      </c>
      <c r="D6" s="4"/>
      <c r="E6" s="4">
        <f>IFERROR(VLOOKUP($B6,Data!$B$1:$L$53,5,FALSE)/VLOOKUP($B6,Data!$B$2:$L$53,2,FALSE), "Missing Data")</f>
        <v>10687.855182209123</v>
      </c>
      <c r="F6" s="4"/>
      <c r="G6" s="5">
        <f>IFERROR(VLOOKUP($B6,Data!$B$1:$L$53,8,FALSE)/VLOOKUP($B6,Data!$B$2:$L$53,5,FALSE), "Missing Data")</f>
        <v>2.5346674187104772E-2</v>
      </c>
    </row>
    <row r="7" spans="1:7" x14ac:dyDescent="0.25">
      <c r="A7" s="1" t="s">
        <v>28</v>
      </c>
      <c r="B7" s="1" t="s">
        <v>29</v>
      </c>
      <c r="C7" s="3">
        <f>IFERROR(VLOOKUP($B7,Data!$B$1:$L$53,8,FALSE)/VLOOKUP($B7,Data!$B$2:$L$53,2,FALSE), "Missing Data")</f>
        <v>304.77754310317812</v>
      </c>
      <c r="D7" s="4"/>
      <c r="E7" s="4">
        <f>IFERROR(VLOOKUP($B7,Data!$B$1:$L$53,5,FALSE)/VLOOKUP($B7,Data!$B$2:$L$53,2,FALSE), "Missing Data")</f>
        <v>10224.789350939778</v>
      </c>
      <c r="F7" s="4"/>
      <c r="G7" s="5">
        <f>IFERROR(VLOOKUP($B7,Data!$B$1:$L$53,8,FALSE)/VLOOKUP($B7,Data!$B$2:$L$53,5,FALSE), "Missing Data")</f>
        <v>2.9807708759805939E-2</v>
      </c>
    </row>
    <row r="8" spans="1:7" x14ac:dyDescent="0.25">
      <c r="A8" s="1" t="s">
        <v>52</v>
      </c>
      <c r="B8" s="1" t="s">
        <v>53</v>
      </c>
      <c r="C8" s="3">
        <f>IFERROR(VLOOKUP($B8,Data!$B$1:$L$53,8,FALSE)/VLOOKUP($B8,Data!$B$2:$L$53,2,FALSE), "Missing Data")</f>
        <v>334.2088593480554</v>
      </c>
      <c r="D8" s="4"/>
      <c r="E8" s="4">
        <f>IFERROR(VLOOKUP($B8,Data!$B$1:$L$53,5,FALSE)/VLOOKUP($B8,Data!$B$2:$L$53,2,FALSE), "Missing Data")</f>
        <v>12947.522916669626</v>
      </c>
      <c r="F8" s="4"/>
      <c r="G8" s="5">
        <f>IFERROR(VLOOKUP($B8,Data!$B$1:$L$53,8,FALSE)/VLOOKUP($B8,Data!$B$2:$L$53,5,FALSE), "Missing Data")</f>
        <v>2.5812571369753626E-2</v>
      </c>
    </row>
    <row r="9" spans="1:7" x14ac:dyDescent="0.25">
      <c r="A9" s="1" t="s">
        <v>72</v>
      </c>
      <c r="B9" s="1" t="s">
        <v>73</v>
      </c>
      <c r="C9" s="3">
        <f>IFERROR(VLOOKUP($B9,Data!$B$1:$L$53,8,FALSE)/VLOOKUP($B9,Data!$B$2:$L$53,2,FALSE), "Missing Data")</f>
        <v>1251.2186840998368</v>
      </c>
      <c r="D9" s="4"/>
      <c r="E9" s="4">
        <f>IFERROR(VLOOKUP($B9,Data!$B$1:$L$53,5,FALSE)/VLOOKUP($B9,Data!$B$2:$L$53,2,FALSE), "Missing Data")</f>
        <v>14374.511224815176</v>
      </c>
      <c r="F9" s="4"/>
      <c r="G9" s="5">
        <f>IFERROR(VLOOKUP($B9,Data!$B$1:$L$53,8,FALSE)/VLOOKUP($B9,Data!$B$2:$L$53,5,FALSE), "Missing Data")</f>
        <v>8.7044259420787681E-2</v>
      </c>
    </row>
    <row r="10" spans="1:7" x14ac:dyDescent="0.25">
      <c r="A10" s="1" t="s">
        <v>10</v>
      </c>
      <c r="B10" s="1" t="s">
        <v>11</v>
      </c>
      <c r="C10" s="3">
        <f>IFERROR(VLOOKUP($B10,Data!$B$1:$L$53,8,FALSE)/VLOOKUP($B10,Data!$B$2:$L$53,2,FALSE), "Missing Data")</f>
        <v>259.93920187888921</v>
      </c>
      <c r="D10" s="4"/>
      <c r="E10" s="4">
        <f>IFERROR(VLOOKUP($B10,Data!$B$1:$L$53,5,FALSE)/VLOOKUP($B10,Data!$B$2:$L$53,2,FALSE), "Missing Data")</f>
        <v>11364.098792485531</v>
      </c>
      <c r="F10" s="4"/>
      <c r="G10" s="5">
        <f>IFERROR(VLOOKUP($B10,Data!$B$1:$L$53,8,FALSE)/VLOOKUP($B10,Data!$B$2:$L$53,5,FALSE), "Missing Data")</f>
        <v>2.2873718948199666E-2</v>
      </c>
    </row>
    <row r="11" spans="1:7" x14ac:dyDescent="0.25">
      <c r="A11" s="1" t="s">
        <v>84</v>
      </c>
      <c r="B11" s="1" t="s">
        <v>85</v>
      </c>
      <c r="C11" s="3">
        <f>IFERROR(VLOOKUP($B11,Data!$B$1:$L$53,8,FALSE)/VLOOKUP($B11,Data!$B$2:$L$53,2,FALSE), "Missing Data")</f>
        <v>191.13345444621976</v>
      </c>
      <c r="D11" s="4"/>
      <c r="E11" s="4">
        <f>IFERROR(VLOOKUP($B11,Data!$B$1:$L$53,5,FALSE)/VLOOKUP($B11,Data!$B$2:$L$53,2,FALSE), "Missing Data")</f>
        <v>10381.507771794866</v>
      </c>
      <c r="F11" s="4"/>
      <c r="G11" s="5">
        <f>IFERROR(VLOOKUP($B11,Data!$B$1:$L$53,8,FALSE)/VLOOKUP($B11,Data!$B$2:$L$53,5,FALSE), "Missing Data")</f>
        <v>1.8410953268801971E-2</v>
      </c>
    </row>
    <row r="12" spans="1:7" x14ac:dyDescent="0.25">
      <c r="A12" s="1" t="s">
        <v>36</v>
      </c>
      <c r="B12" s="1" t="s">
        <v>37</v>
      </c>
      <c r="C12" s="3">
        <f>IFERROR(VLOOKUP($B12,Data!$B$1:$L$53,8,FALSE)/VLOOKUP($B12,Data!$B$2:$L$53,2,FALSE), "Missing Data")</f>
        <v>316.12379851930308</v>
      </c>
      <c r="D12" s="4"/>
      <c r="E12" s="4">
        <f>IFERROR(VLOOKUP($B12,Data!$B$1:$L$53,5,FALSE)/VLOOKUP($B12,Data!$B$2:$L$53,2,FALSE), "Missing Data")</f>
        <v>10595.583413558199</v>
      </c>
      <c r="F12" s="4"/>
      <c r="G12" s="5">
        <f>IFERROR(VLOOKUP($B12,Data!$B$1:$L$53,8,FALSE)/VLOOKUP($B12,Data!$B$2:$L$53,5,FALSE), "Missing Data")</f>
        <v>2.9835431064115674E-2</v>
      </c>
    </row>
    <row r="13" spans="1:7" x14ac:dyDescent="0.25">
      <c r="A13" s="1" t="s">
        <v>58</v>
      </c>
      <c r="B13" s="1" t="s">
        <v>59</v>
      </c>
      <c r="C13" s="3">
        <f>IFERROR(VLOOKUP($B13,Data!$B$1:$L$53,8,FALSE)/VLOOKUP($B13,Data!$B$2:$L$53,2,FALSE), "Missing Data")</f>
        <v>398.427776969305</v>
      </c>
      <c r="D13" s="4"/>
      <c r="E13" s="4">
        <f>IFERROR(VLOOKUP($B13,Data!$B$1:$L$53,5,FALSE)/VLOOKUP($B13,Data!$B$2:$L$53,2,FALSE), "Missing Data")</f>
        <v>10389.711293711698</v>
      </c>
      <c r="F13" s="4"/>
      <c r="G13" s="5">
        <f>IFERROR(VLOOKUP($B13,Data!$B$1:$L$53,8,FALSE)/VLOOKUP($B13,Data!$B$2:$L$53,5,FALSE), "Missing Data")</f>
        <v>3.8348301093837966E-2</v>
      </c>
    </row>
    <row r="14" spans="1:7" x14ac:dyDescent="0.25">
      <c r="A14" s="1" t="s">
        <v>88</v>
      </c>
      <c r="B14" s="1" t="s">
        <v>89</v>
      </c>
      <c r="C14" s="3">
        <f>IFERROR(VLOOKUP($B14,Data!$B$1:$L$53,8,FALSE)/VLOOKUP($B14,Data!$B$2:$L$53,2,FALSE), "Missing Data")</f>
        <v>214.84190928027857</v>
      </c>
      <c r="D14" s="4"/>
      <c r="E14" s="4">
        <f>IFERROR(VLOOKUP($B14,Data!$B$1:$L$53,5,FALSE)/VLOOKUP($B14,Data!$B$2:$L$53,2,FALSE), "Missing Data")</f>
        <v>11025.223758699187</v>
      </c>
      <c r="F14" s="4"/>
      <c r="G14" s="5">
        <f>IFERROR(VLOOKUP($B14,Data!$B$1:$L$53,8,FALSE)/VLOOKUP($B14,Data!$B$2:$L$53,5,FALSE), "Missing Data")</f>
        <v>1.9486399004896633E-2</v>
      </c>
    </row>
    <row r="15" spans="1:7" x14ac:dyDescent="0.25">
      <c r="A15" s="1" t="s">
        <v>4</v>
      </c>
      <c r="B15" s="1" t="s">
        <v>5</v>
      </c>
      <c r="C15" s="3">
        <f>IFERROR(VLOOKUP($B15,Data!$B$1:$L$53,8,FALSE)/VLOOKUP($B15,Data!$B$2:$L$53,2,FALSE), "Missing Data")</f>
        <v>251.70754129503763</v>
      </c>
      <c r="D15" s="4"/>
      <c r="E15" s="4">
        <f>IFERROR(VLOOKUP($B15,Data!$B$1:$L$53,5,FALSE)/VLOOKUP($B15,Data!$B$2:$L$53,2,FALSE), "Missing Data")</f>
        <v>13483.922058818132</v>
      </c>
      <c r="F15" s="4"/>
      <c r="G15" s="5">
        <f>IFERROR(VLOOKUP($B15,Data!$B$1:$L$53,8,FALSE)/VLOOKUP($B15,Data!$B$2:$L$53,5,FALSE), "Missing Data")</f>
        <v>1.8667234963022312E-2</v>
      </c>
    </row>
    <row r="16" spans="1:7" x14ac:dyDescent="0.25">
      <c r="A16" s="1" t="s">
        <v>100</v>
      </c>
      <c r="B16" s="1" t="s">
        <v>101</v>
      </c>
      <c r="C16" s="3">
        <f>IFERROR(VLOOKUP($B16,Data!$B$1:$L$53,8,FALSE)/VLOOKUP($B16,Data!$B$2:$L$53,2,FALSE), "Missing Data")</f>
        <v>410.15903655988109</v>
      </c>
      <c r="D16" s="4"/>
      <c r="E16" s="4">
        <f>IFERROR(VLOOKUP($B16,Data!$B$1:$L$53,5,FALSE)/VLOOKUP($B16,Data!$B$2:$L$53,2,FALSE), "Missing Data")</f>
        <v>10354.92686609432</v>
      </c>
      <c r="F16" s="4"/>
      <c r="G16" s="5">
        <f>IFERROR(VLOOKUP($B16,Data!$B$1:$L$53,8,FALSE)/VLOOKUP($B16,Data!$B$2:$L$53,5,FALSE), "Missing Data")</f>
        <v>3.9610037025262466E-2</v>
      </c>
    </row>
    <row r="17" spans="1:7" x14ac:dyDescent="0.25">
      <c r="A17" s="1" t="s">
        <v>38</v>
      </c>
      <c r="B17" s="1" t="s">
        <v>39</v>
      </c>
      <c r="C17" s="3">
        <f>IFERROR(VLOOKUP($B17,Data!$B$1:$L$53,8,FALSE)/VLOOKUP($B17,Data!$B$2:$L$53,2,FALSE), "Missing Data")</f>
        <v>326.59752085174199</v>
      </c>
      <c r="D17" s="4"/>
      <c r="E17" s="4">
        <f>IFERROR(VLOOKUP($B17,Data!$B$1:$L$53,5,FALSE)/VLOOKUP($B17,Data!$B$2:$L$53,2,FALSE), "Missing Data")</f>
        <v>10809.786110676683</v>
      </c>
      <c r="F17" s="4"/>
      <c r="G17" s="5">
        <f>IFERROR(VLOOKUP($B17,Data!$B$1:$L$53,8,FALSE)/VLOOKUP($B17,Data!$B$2:$L$53,5,FALSE), "Missing Data")</f>
        <v>3.0213134423554035E-2</v>
      </c>
    </row>
    <row r="18" spans="1:7" x14ac:dyDescent="0.25">
      <c r="A18" s="1" t="s">
        <v>56</v>
      </c>
      <c r="B18" s="1" t="s">
        <v>57</v>
      </c>
      <c r="C18" s="3">
        <f>IFERROR(VLOOKUP($B18,Data!$B$1:$L$53,8,FALSE)/VLOOKUP($B18,Data!$B$2:$L$53,2,FALSE), "Missing Data")</f>
        <v>680.27062518523235</v>
      </c>
      <c r="D18" s="4"/>
      <c r="E18" s="4">
        <f>IFERROR(VLOOKUP($B18,Data!$B$1:$L$53,5,FALSE)/VLOOKUP($B18,Data!$B$2:$L$53,2,FALSE), "Missing Data")</f>
        <v>11820.183656823412</v>
      </c>
      <c r="F18" s="4"/>
      <c r="G18" s="5">
        <f>IFERROR(VLOOKUP($B18,Data!$B$1:$L$53,8,FALSE)/VLOOKUP($B18,Data!$B$2:$L$53,5,FALSE), "Missing Data")</f>
        <v>5.7551612135276257E-2</v>
      </c>
    </row>
    <row r="19" spans="1:7" x14ac:dyDescent="0.25">
      <c r="A19" s="1" t="s">
        <v>32</v>
      </c>
      <c r="B19" s="1" t="s">
        <v>33</v>
      </c>
      <c r="C19" s="3">
        <f>IFERROR(VLOOKUP($B19,Data!$B$1:$L$53,8,FALSE)/VLOOKUP($B19,Data!$B$2:$L$53,2,FALSE), "Missing Data")</f>
        <v>302.16317888849767</v>
      </c>
      <c r="D19" s="4"/>
      <c r="E19" s="4">
        <f>IFERROR(VLOOKUP($B19,Data!$B$1:$L$53,5,FALSE)/VLOOKUP($B19,Data!$B$2:$L$53,2,FALSE), "Missing Data")</f>
        <v>12071.766847320394</v>
      </c>
      <c r="F19" s="4"/>
      <c r="G19" s="5">
        <f>IFERROR(VLOOKUP($B19,Data!$B$1:$L$53,8,FALSE)/VLOOKUP($B19,Data!$B$2:$L$53,5,FALSE), "Missing Data")</f>
        <v>2.5030567829063873E-2</v>
      </c>
    </row>
    <row r="20" spans="1:7" x14ac:dyDescent="0.25">
      <c r="A20" s="1" t="s">
        <v>76</v>
      </c>
      <c r="B20" s="1" t="s">
        <v>77</v>
      </c>
      <c r="C20" s="3">
        <f>IFERROR(VLOOKUP($B20,Data!$B$1:$L$53,8,FALSE)/VLOOKUP($B20,Data!$B$2:$L$53,2,FALSE), "Missing Data")</f>
        <v>352.67861354690262</v>
      </c>
      <c r="D20" s="4"/>
      <c r="E20" s="4">
        <f>IFERROR(VLOOKUP($B20,Data!$B$1:$L$53,5,FALSE)/VLOOKUP($B20,Data!$B$2:$L$53,2,FALSE), "Missing Data")</f>
        <v>12545.747309394146</v>
      </c>
      <c r="F20" s="4"/>
      <c r="G20" s="5">
        <f>IFERROR(VLOOKUP($B20,Data!$B$1:$L$53,8,FALSE)/VLOOKUP($B20,Data!$B$2:$L$53,5,FALSE), "Missing Data")</f>
        <v>2.8111407383665372E-2</v>
      </c>
    </row>
    <row r="21" spans="1:7" x14ac:dyDescent="0.25">
      <c r="A21" s="1" t="s">
        <v>102</v>
      </c>
      <c r="B21" s="1" t="s">
        <v>103</v>
      </c>
      <c r="C21" s="3">
        <f>IFERROR(VLOOKUP($B21,Data!$B$1:$L$53,8,FALSE)/VLOOKUP($B21,Data!$B$2:$L$53,2,FALSE), "Missing Data")</f>
        <v>371.08268696565705</v>
      </c>
      <c r="D21" s="4"/>
      <c r="E21" s="4">
        <f>IFERROR(VLOOKUP($B21,Data!$B$1:$L$53,5,FALSE)/VLOOKUP($B21,Data!$B$2:$L$53,2,FALSE), "Missing Data")</f>
        <v>10321.729847661843</v>
      </c>
      <c r="F21" s="4"/>
      <c r="G21" s="5">
        <f>IFERROR(VLOOKUP($B21,Data!$B$1:$L$53,8,FALSE)/VLOOKUP($B21,Data!$B$2:$L$53,5,FALSE), "Missing Data")</f>
        <v>3.5951598466774204E-2</v>
      </c>
    </row>
    <row r="22" spans="1:7" x14ac:dyDescent="0.25">
      <c r="A22" s="1" t="s">
        <v>82</v>
      </c>
      <c r="B22" s="1" t="s">
        <v>83</v>
      </c>
      <c r="C22" s="3">
        <f>IFERROR(VLOOKUP($B22,Data!$B$1:$L$53,8,FALSE)/VLOOKUP($B22,Data!$B$2:$L$53,2,FALSE), "Missing Data")</f>
        <v>259.33824873560417</v>
      </c>
      <c r="D22" s="4"/>
      <c r="E22" s="4">
        <f>IFERROR(VLOOKUP($B22,Data!$B$1:$L$53,5,FALSE)/VLOOKUP($B22,Data!$B$2:$L$53,2,FALSE), "Missing Data")</f>
        <v>7432.9650115395161</v>
      </c>
      <c r="F22" s="4"/>
      <c r="G22" s="5">
        <f>IFERROR(VLOOKUP($B22,Data!$B$1:$L$53,8,FALSE)/VLOOKUP($B22,Data!$B$2:$L$53,5,FALSE), "Missing Data")</f>
        <v>3.4890282455653593E-2</v>
      </c>
    </row>
    <row r="23" spans="1:7" x14ac:dyDescent="0.25">
      <c r="A23" s="1" t="s">
        <v>14</v>
      </c>
      <c r="B23" s="1" t="s">
        <v>15</v>
      </c>
      <c r="C23" s="3">
        <f>IFERROR(VLOOKUP($B23,Data!$B$1:$L$53,8,FALSE)/VLOOKUP($B23,Data!$B$2:$L$53,2,FALSE), "Missing Data")</f>
        <v>208.17820126880304</v>
      </c>
      <c r="D23" s="4"/>
      <c r="E23" s="4">
        <f>IFERROR(VLOOKUP($B23,Data!$B$1:$L$53,5,FALSE)/VLOOKUP($B23,Data!$B$2:$L$53,2,FALSE), "Missing Data")</f>
        <v>9012.2650755204104</v>
      </c>
      <c r="F23" s="4"/>
      <c r="G23" s="5">
        <f>IFERROR(VLOOKUP($B23,Data!$B$1:$L$53,8,FALSE)/VLOOKUP($B23,Data!$B$2:$L$53,5,FALSE), "Missing Data")</f>
        <v>2.3099431666104411E-2</v>
      </c>
    </row>
    <row r="24" spans="1:7" x14ac:dyDescent="0.25">
      <c r="A24" s="1" t="s">
        <v>48</v>
      </c>
      <c r="B24" s="1" t="s">
        <v>49</v>
      </c>
      <c r="C24" s="3">
        <f>IFERROR(VLOOKUP($B24,Data!$B$1:$L$53,8,FALSE)/VLOOKUP($B24,Data!$B$2:$L$53,2,FALSE), "Missing Data")</f>
        <v>114.28250631240881</v>
      </c>
      <c r="D24" s="4"/>
      <c r="E24" s="4">
        <f>IFERROR(VLOOKUP($B24,Data!$B$1:$L$53,5,FALSE)/VLOOKUP($B24,Data!$B$2:$L$53,2,FALSE), "Missing Data")</f>
        <v>9567.1950181031789</v>
      </c>
      <c r="F24" s="4"/>
      <c r="G24" s="5">
        <f>IFERROR(VLOOKUP($B24,Data!$B$1:$L$53,8,FALSE)/VLOOKUP($B24,Data!$B$2:$L$53,5,FALSE), "Missing Data")</f>
        <v>1.1945246866627249E-2</v>
      </c>
    </row>
    <row r="25" spans="1:7" x14ac:dyDescent="0.25">
      <c r="A25" s="1" t="s">
        <v>6</v>
      </c>
      <c r="B25" s="1" t="s">
        <v>7</v>
      </c>
      <c r="C25" s="3">
        <f>IFERROR(VLOOKUP($B25,Data!$B$1:$L$53,8,FALSE)/VLOOKUP($B25,Data!$B$2:$L$53,2,FALSE), "Missing Data")</f>
        <v>669.73197846932862</v>
      </c>
      <c r="D25" s="4"/>
      <c r="E25" s="4">
        <f>IFERROR(VLOOKUP($B25,Data!$B$1:$L$53,5,FALSE)/VLOOKUP($B25,Data!$B$2:$L$53,2,FALSE), "Missing Data")</f>
        <v>6561.730991726713</v>
      </c>
      <c r="F25" s="4"/>
      <c r="G25" s="5">
        <f>IFERROR(VLOOKUP($B25,Data!$B$1:$L$53,8,FALSE)/VLOOKUP($B25,Data!$B$2:$L$53,5,FALSE), "Missing Data")</f>
        <v>0.10206635708073873</v>
      </c>
    </row>
    <row r="26" spans="1:7" x14ac:dyDescent="0.25">
      <c r="A26" s="1" t="s">
        <v>74</v>
      </c>
      <c r="B26" s="1" t="s">
        <v>75</v>
      </c>
      <c r="C26" s="3">
        <f>IFERROR(VLOOKUP($B26,Data!$B$1:$L$53,8,FALSE)/VLOOKUP($B26,Data!$B$2:$L$53,2,FALSE), "Missing Data")</f>
        <v>246.23841137446962</v>
      </c>
      <c r="D26" s="4"/>
      <c r="E26" s="4">
        <f>IFERROR(VLOOKUP($B26,Data!$B$1:$L$53,5,FALSE)/VLOOKUP($B26,Data!$B$2:$L$53,2,FALSE), "Missing Data")</f>
        <v>9756.3239575129683</v>
      </c>
      <c r="F26" s="4"/>
      <c r="G26" s="5">
        <f>IFERROR(VLOOKUP($B26,Data!$B$1:$L$53,8,FALSE)/VLOOKUP($B26,Data!$B$2:$L$53,5,FALSE), "Missing Data")</f>
        <v>2.5238851482053435E-2</v>
      </c>
    </row>
    <row r="27" spans="1:7" x14ac:dyDescent="0.25">
      <c r="A27" s="1" t="s">
        <v>94</v>
      </c>
      <c r="B27" s="1" t="s">
        <v>95</v>
      </c>
      <c r="C27" s="3">
        <f>IFERROR(VLOOKUP($B27,Data!$B$1:$L$53,8,FALSE)/VLOOKUP($B27,Data!$B$2:$L$53,2,FALSE), "Missing Data")</f>
        <v>380.86079945299406</v>
      </c>
      <c r="D27" s="4"/>
      <c r="E27" s="4">
        <f>IFERROR(VLOOKUP($B27,Data!$B$1:$L$53,5,FALSE)/VLOOKUP($B27,Data!$B$2:$L$53,2,FALSE), "Missing Data")</f>
        <v>11527.475372751627</v>
      </c>
      <c r="F27" s="4"/>
      <c r="G27" s="5">
        <f>IFERROR(VLOOKUP($B27,Data!$B$1:$L$53,8,FALSE)/VLOOKUP($B27,Data!$B$2:$L$53,5,FALSE), "Missing Data")</f>
        <v>3.3039393894804044E-2</v>
      </c>
    </row>
    <row r="28" spans="1:7" x14ac:dyDescent="0.25">
      <c r="A28" s="1" t="s">
        <v>34</v>
      </c>
      <c r="B28" s="1" t="s">
        <v>35</v>
      </c>
      <c r="C28" s="3">
        <f>IFERROR(VLOOKUP($B28,Data!$B$1:$L$53,8,FALSE)/VLOOKUP($B28,Data!$B$2:$L$53,2,FALSE), "Missing Data")</f>
        <v>443.28150114518871</v>
      </c>
      <c r="D28" s="4"/>
      <c r="E28" s="4">
        <f>IFERROR(VLOOKUP($B28,Data!$B$1:$L$53,5,FALSE)/VLOOKUP($B28,Data!$B$2:$L$53,2,FALSE), "Missing Data")</f>
        <v>10275.069835801105</v>
      </c>
      <c r="F28" s="4"/>
      <c r="G28" s="5">
        <f>IFERROR(VLOOKUP($B28,Data!$B$1:$L$53,8,FALSE)/VLOOKUP($B28,Data!$B$2:$L$53,5,FALSE), "Missing Data")</f>
        <v>4.3141458717942414E-2</v>
      </c>
    </row>
    <row r="29" spans="1:7" x14ac:dyDescent="0.25">
      <c r="A29" s="1" t="s">
        <v>70</v>
      </c>
      <c r="B29" s="1" t="s">
        <v>71</v>
      </c>
      <c r="C29" s="3">
        <f>IFERROR(VLOOKUP($B29,Data!$B$1:$L$53,8,FALSE)/VLOOKUP($B29,Data!$B$2:$L$53,2,FALSE), "Missing Data")</f>
        <v>246.87712358709626</v>
      </c>
      <c r="D29" s="4"/>
      <c r="E29" s="4">
        <f>IFERROR(VLOOKUP($B29,Data!$B$1:$L$53,5,FALSE)/VLOOKUP($B29,Data!$B$2:$L$53,2,FALSE), "Missing Data")</f>
        <v>10766.766078171888</v>
      </c>
      <c r="F29" s="4"/>
      <c r="G29" s="5">
        <f>IFERROR(VLOOKUP($B29,Data!$B$1:$L$53,8,FALSE)/VLOOKUP($B29,Data!$B$2:$L$53,5,FALSE), "Missing Data")</f>
        <v>2.2929552085988486E-2</v>
      </c>
    </row>
    <row r="30" spans="1:7" x14ac:dyDescent="0.25">
      <c r="A30" s="1" t="s">
        <v>40</v>
      </c>
      <c r="B30" s="1" t="s">
        <v>41</v>
      </c>
      <c r="C30" s="3">
        <f>IFERROR(VLOOKUP($B30,Data!$B$1:$L$53,8,FALSE)/VLOOKUP($B30,Data!$B$2:$L$53,2,FALSE), "Missing Data")</f>
        <v>383.8930165875222</v>
      </c>
      <c r="D30" s="4"/>
      <c r="E30" s="4">
        <f>IFERROR(VLOOKUP($B30,Data!$B$1:$L$53,5,FALSE)/VLOOKUP($B30,Data!$B$2:$L$53,2,FALSE), "Missing Data")</f>
        <v>10188.543023901519</v>
      </c>
      <c r="F30" s="4"/>
      <c r="G30" s="5">
        <f>IFERROR(VLOOKUP($B30,Data!$B$1:$L$53,8,FALSE)/VLOOKUP($B30,Data!$B$2:$L$53,5,FALSE), "Missing Data")</f>
        <v>3.7678892427203715E-2</v>
      </c>
    </row>
    <row r="31" spans="1:7" x14ac:dyDescent="0.25">
      <c r="A31" s="1" t="s">
        <v>66</v>
      </c>
      <c r="B31" s="1" t="s">
        <v>67</v>
      </c>
      <c r="C31" s="3">
        <f>IFERROR(VLOOKUP($B31,Data!$B$1:$L$53,8,FALSE)/VLOOKUP($B31,Data!$B$2:$L$53,2,FALSE), "Missing Data")</f>
        <v>294.95043243710222</v>
      </c>
      <c r="D31" s="4"/>
      <c r="E31" s="4">
        <f>IFERROR(VLOOKUP($B31,Data!$B$1:$L$53,5,FALSE)/VLOOKUP($B31,Data!$B$2:$L$53,2,FALSE), "Missing Data")</f>
        <v>12268.374782481738</v>
      </c>
      <c r="F31" s="4"/>
      <c r="G31" s="5">
        <f>IFERROR(VLOOKUP($B31,Data!$B$1:$L$53,8,FALSE)/VLOOKUP($B31,Data!$B$2:$L$53,5,FALSE), "Missing Data")</f>
        <v>2.4041524461599264E-2</v>
      </c>
    </row>
    <row r="32" spans="1:7" x14ac:dyDescent="0.25">
      <c r="A32" s="1" t="s">
        <v>50</v>
      </c>
      <c r="B32" s="1" t="s">
        <v>51</v>
      </c>
      <c r="C32" s="3">
        <f>IFERROR(VLOOKUP($B32,Data!$B$1:$L$53,8,FALSE)/VLOOKUP($B32,Data!$B$2:$L$53,2,FALSE), "Missing Data")</f>
        <v>376.96348644501887</v>
      </c>
      <c r="D32" s="4"/>
      <c r="E32" s="4">
        <f>IFERROR(VLOOKUP($B32,Data!$B$1:$L$53,5,FALSE)/VLOOKUP($B32,Data!$B$2:$L$53,2,FALSE), "Missing Data")</f>
        <v>10593.321201721452</v>
      </c>
      <c r="F32" s="4"/>
      <c r="G32" s="5">
        <f>IFERROR(VLOOKUP($B32,Data!$B$1:$L$53,8,FALSE)/VLOOKUP($B32,Data!$B$2:$L$53,5,FALSE), "Missing Data")</f>
        <v>3.5585014299742083E-2</v>
      </c>
    </row>
    <row r="33" spans="1:7" x14ac:dyDescent="0.25">
      <c r="A33" s="1" t="s">
        <v>54</v>
      </c>
      <c r="B33" s="1" t="s">
        <v>55</v>
      </c>
      <c r="C33" s="3">
        <f>IFERROR(VLOOKUP($B33,Data!$B$1:$L$53,8,FALSE)/VLOOKUP($B33,Data!$B$2:$L$53,2,FALSE), "Missing Data")</f>
        <v>278.03833465957962</v>
      </c>
      <c r="D33" s="4"/>
      <c r="E33" s="4">
        <f>IFERROR(VLOOKUP($B33,Data!$B$1:$L$53,5,FALSE)/VLOOKUP($B33,Data!$B$2:$L$53,2,FALSE), "Missing Data")</f>
        <v>11478.521025829434</v>
      </c>
      <c r="F33" s="4"/>
      <c r="G33" s="5">
        <f>IFERROR(VLOOKUP($B33,Data!$B$1:$L$53,8,FALSE)/VLOOKUP($B33,Data!$B$2:$L$53,5,FALSE), "Missing Data")</f>
        <v>2.4222487725894869E-2</v>
      </c>
    </row>
    <row r="34" spans="1:7" x14ac:dyDescent="0.25">
      <c r="A34" s="1" t="s">
        <v>96</v>
      </c>
      <c r="B34" s="1" t="s">
        <v>97</v>
      </c>
      <c r="C34" s="3">
        <f>IFERROR(VLOOKUP($B34,Data!$B$1:$L$53,8,FALSE)/VLOOKUP($B34,Data!$B$2:$L$53,2,FALSE), "Missing Data")</f>
        <v>266.59791845922399</v>
      </c>
      <c r="D34" s="4"/>
      <c r="E34" s="4">
        <f>IFERROR(VLOOKUP($B34,Data!$B$1:$L$53,5,FALSE)/VLOOKUP($B34,Data!$B$2:$L$53,2,FALSE), "Missing Data")</f>
        <v>9889.1347923657941</v>
      </c>
      <c r="F34" s="4"/>
      <c r="G34" s="5">
        <f>IFERROR(VLOOKUP($B34,Data!$B$1:$L$53,8,FALSE)/VLOOKUP($B34,Data!$B$2:$L$53,5,FALSE), "Missing Data")</f>
        <v>2.6958669697275443E-2</v>
      </c>
    </row>
    <row r="35" spans="1:7" x14ac:dyDescent="0.25">
      <c r="A35" s="1" t="s">
        <v>24</v>
      </c>
      <c r="B35" s="1" t="s">
        <v>25</v>
      </c>
      <c r="C35" s="3">
        <f>IFERROR(VLOOKUP($B35,Data!$B$1:$L$53,8,FALSE)/VLOOKUP($B35,Data!$B$2:$L$53,2,FALSE), "Missing Data")</f>
        <v>192.74356506878121</v>
      </c>
      <c r="D35" s="4"/>
      <c r="E35" s="4">
        <f>IFERROR(VLOOKUP($B35,Data!$B$1:$L$53,5,FALSE)/VLOOKUP($B35,Data!$B$2:$L$53,2,FALSE), "Missing Data")</f>
        <v>10840.291916631553</v>
      </c>
      <c r="F35" s="4"/>
      <c r="G35" s="5">
        <f>IFERROR(VLOOKUP($B35,Data!$B$1:$L$53,8,FALSE)/VLOOKUP($B35,Data!$B$2:$L$53,5,FALSE), "Missing Data")</f>
        <v>1.7780292869518328E-2</v>
      </c>
    </row>
    <row r="36" spans="1:7" x14ac:dyDescent="0.25">
      <c r="A36" s="1" t="s">
        <v>22</v>
      </c>
      <c r="B36" s="1" t="s">
        <v>23</v>
      </c>
      <c r="C36" s="3">
        <f>IFERROR(VLOOKUP($B36,Data!$B$1:$L$53,8,FALSE)/VLOOKUP($B36,Data!$B$2:$L$53,2,FALSE), "Missing Data")</f>
        <v>231.17057915301316</v>
      </c>
      <c r="D36" s="4"/>
      <c r="E36" s="4">
        <f>IFERROR(VLOOKUP($B36,Data!$B$1:$L$53,5,FALSE)/VLOOKUP($B36,Data!$B$2:$L$53,2,FALSE), "Missing Data")</f>
        <v>9905.0906602934465</v>
      </c>
      <c r="F36" s="4"/>
      <c r="G36" s="5">
        <f>IFERROR(VLOOKUP($B36,Data!$B$1:$L$53,8,FALSE)/VLOOKUP($B36,Data!$B$2:$L$53,5,FALSE), "Missing Data")</f>
        <v>2.3338562672596933E-2</v>
      </c>
    </row>
    <row r="37" spans="1:7" x14ac:dyDescent="0.25">
      <c r="A37" s="1" t="s">
        <v>18</v>
      </c>
      <c r="B37" s="1" t="s">
        <v>19</v>
      </c>
      <c r="C37" s="3">
        <f>IFERROR(VLOOKUP($B37,Data!$B$1:$L$53,8,FALSE)/VLOOKUP($B37,Data!$B$2:$L$53,2,FALSE), "Missing Data")</f>
        <v>433.09818734576953</v>
      </c>
      <c r="D37" s="4"/>
      <c r="E37" s="4">
        <f>IFERROR(VLOOKUP($B37,Data!$B$1:$L$53,5,FALSE)/VLOOKUP($B37,Data!$B$2:$L$53,2,FALSE), "Missing Data")</f>
        <v>10016.583632570855</v>
      </c>
      <c r="F37" s="4"/>
      <c r="G37" s="5">
        <f>IFERROR(VLOOKUP($B37,Data!$B$1:$L$53,8,FALSE)/VLOOKUP($B37,Data!$B$2:$L$53,5,FALSE), "Missing Data")</f>
        <v>4.3238114234624592E-2</v>
      </c>
    </row>
    <row r="38" spans="1:7" x14ac:dyDescent="0.25">
      <c r="A38" s="1" t="s">
        <v>8</v>
      </c>
      <c r="B38" s="1" t="s">
        <v>9</v>
      </c>
      <c r="C38" s="3">
        <f>IFERROR(VLOOKUP($B38,Data!$B$1:$L$53,8,FALSE)/VLOOKUP($B38,Data!$B$2:$L$53,2,FALSE), "Missing Data")</f>
        <v>213.83714154570441</v>
      </c>
      <c r="D38" s="4"/>
      <c r="E38" s="4">
        <f>IFERROR(VLOOKUP($B38,Data!$B$1:$L$53,5,FALSE)/VLOOKUP($B38,Data!$B$2:$L$53,2,FALSE), "Missing Data")</f>
        <v>9178.4446132457088</v>
      </c>
      <c r="F38" s="4"/>
      <c r="G38" s="5">
        <f>IFERROR(VLOOKUP($B38,Data!$B$1:$L$53,8,FALSE)/VLOOKUP($B38,Data!$B$2:$L$53,5,FALSE), "Missing Data")</f>
        <v>2.329775365611611E-2</v>
      </c>
    </row>
    <row r="39" spans="1:7" x14ac:dyDescent="0.25">
      <c r="A39" s="1" t="s">
        <v>80</v>
      </c>
      <c r="B39" s="1" t="s">
        <v>81</v>
      </c>
      <c r="C39" s="3">
        <f>IFERROR(VLOOKUP($B39,Data!$B$1:$L$53,8,FALSE)/VLOOKUP($B39,Data!$B$2:$L$53,2,FALSE), "Missing Data")</f>
        <v>383.88192228822572</v>
      </c>
      <c r="D39" s="4"/>
      <c r="E39" s="4">
        <f>IFERROR(VLOOKUP($B39,Data!$B$1:$L$53,5,FALSE)/VLOOKUP($B39,Data!$B$2:$L$53,2,FALSE), "Missing Data")</f>
        <v>7746.8431552522152</v>
      </c>
      <c r="F39" s="4"/>
      <c r="G39" s="5">
        <f>IFERROR(VLOOKUP($B39,Data!$B$1:$L$53,8,FALSE)/VLOOKUP($B39,Data!$B$2:$L$53,5,FALSE), "Missing Data")</f>
        <v>4.9553336061536363E-2</v>
      </c>
    </row>
    <row r="40" spans="1:7" x14ac:dyDescent="0.25">
      <c r="A40" s="1" t="s">
        <v>90</v>
      </c>
      <c r="B40" s="1" t="s">
        <v>91</v>
      </c>
      <c r="C40" s="3">
        <f>IFERROR(VLOOKUP($B40,Data!$B$1:$L$53,8,FALSE)/VLOOKUP($B40,Data!$B$2:$L$53,2,FALSE), "Missing Data")</f>
        <v>248.27742514081305</v>
      </c>
      <c r="D40" s="4"/>
      <c r="E40" s="4">
        <f>IFERROR(VLOOKUP($B40,Data!$B$1:$L$53,5,FALSE)/VLOOKUP($B40,Data!$B$2:$L$53,2,FALSE), "Missing Data")</f>
        <v>9126.1917995276126</v>
      </c>
      <c r="F40" s="4"/>
      <c r="G40" s="5">
        <f>IFERROR(VLOOKUP($B40,Data!$B$1:$L$53,8,FALSE)/VLOOKUP($B40,Data!$B$2:$L$53,5,FALSE), "Missing Data")</f>
        <v>2.7204931760656654E-2</v>
      </c>
    </row>
    <row r="41" spans="1:7" x14ac:dyDescent="0.25">
      <c r="A41" s="1" t="s">
        <v>60</v>
      </c>
      <c r="B41" s="1" t="s">
        <v>61</v>
      </c>
      <c r="C41" s="3">
        <f>IFERROR(VLOOKUP($B41,Data!$B$1:$L$53,8,FALSE)/VLOOKUP($B41,Data!$B$2:$L$53,2,FALSE), "Missing Data")</f>
        <v>398.14964089583259</v>
      </c>
      <c r="D41" s="4"/>
      <c r="E41" s="4">
        <f>IFERROR(VLOOKUP($B41,Data!$B$1:$L$53,5,FALSE)/VLOOKUP($B41,Data!$B$2:$L$53,2,FALSE), "Missing Data")</f>
        <v>8753.0471637741557</v>
      </c>
      <c r="F41" s="4"/>
      <c r="G41" s="5">
        <f>IFERROR(VLOOKUP($B41,Data!$B$1:$L$53,8,FALSE)/VLOOKUP($B41,Data!$B$2:$L$53,5,FALSE), "Missing Data")</f>
        <v>4.5486975386541575E-2</v>
      </c>
    </row>
    <row r="42" spans="1:7" x14ac:dyDescent="0.25">
      <c r="A42" s="1" t="s">
        <v>64</v>
      </c>
      <c r="B42" s="1" t="s">
        <v>65</v>
      </c>
      <c r="C42" s="3">
        <f>IFERROR(VLOOKUP($B42,Data!$B$1:$L$53,8,FALSE)/VLOOKUP($B42,Data!$B$2:$L$53,2,FALSE), "Missing Data")</f>
        <v>184.79829503518874</v>
      </c>
      <c r="D42" s="4"/>
      <c r="E42" s="4">
        <f>IFERROR(VLOOKUP($B42,Data!$B$1:$L$53,5,FALSE)/VLOOKUP($B42,Data!$B$2:$L$53,2,FALSE), "Missing Data")</f>
        <v>8370.2612349582741</v>
      </c>
      <c r="F42" s="4"/>
      <c r="G42" s="5">
        <f>IFERROR(VLOOKUP($B42,Data!$B$1:$L$53,8,FALSE)/VLOOKUP($B42,Data!$B$2:$L$53,5,FALSE), "Missing Data")</f>
        <v>2.2077960274809745E-2</v>
      </c>
    </row>
    <row r="43" spans="1:7" x14ac:dyDescent="0.25">
      <c r="A43" s="1" t="s">
        <v>44</v>
      </c>
      <c r="B43" s="1" t="s">
        <v>45</v>
      </c>
      <c r="C43" s="3">
        <f>IFERROR(VLOOKUP($B43,Data!$B$1:$L$53,8,FALSE)/VLOOKUP($B43,Data!$B$2:$L$53,2,FALSE), "Missing Data")</f>
        <v>143.04211003543324</v>
      </c>
      <c r="D43" s="4"/>
      <c r="E43" s="4">
        <f>IFERROR(VLOOKUP($B43,Data!$B$1:$L$53,5,FALSE)/VLOOKUP($B43,Data!$B$2:$L$53,2,FALSE), "Missing Data")</f>
        <v>9596.7468191123407</v>
      </c>
      <c r="F43" s="4"/>
      <c r="G43" s="5">
        <f>IFERROR(VLOOKUP($B43,Data!$B$1:$L$53,8,FALSE)/VLOOKUP($B43,Data!$B$2:$L$53,5,FALSE), "Missing Data")</f>
        <v>1.4905270789321922E-2</v>
      </c>
    </row>
    <row r="44" spans="1:7" x14ac:dyDescent="0.25">
      <c r="A44" s="1" t="s">
        <v>2</v>
      </c>
      <c r="B44" s="1" t="s">
        <v>3</v>
      </c>
      <c r="C44" s="3">
        <f>IFERROR(VLOOKUP($B44,Data!$B$1:$L$53,8,FALSE)/VLOOKUP($B44,Data!$B$2:$L$53,2,FALSE), "Missing Data")</f>
        <v>265.55714744929952</v>
      </c>
      <c r="D44" s="4"/>
      <c r="E44" s="4">
        <f>IFERROR(VLOOKUP($B44,Data!$B$1:$L$53,5,FALSE)/VLOOKUP($B44,Data!$B$2:$L$53,2,FALSE), "Missing Data")</f>
        <v>9460.5985806366862</v>
      </c>
      <c r="F44" s="4"/>
      <c r="G44" s="5">
        <f>IFERROR(VLOOKUP($B44,Data!$B$1:$L$53,8,FALSE)/VLOOKUP($B44,Data!$B$2:$L$53,5,FALSE), "Missing Data")</f>
        <v>2.806980395435274E-2</v>
      </c>
    </row>
    <row r="45" spans="1:7" x14ac:dyDescent="0.25">
      <c r="A45" s="1" t="s">
        <v>30</v>
      </c>
      <c r="B45" s="1" t="s">
        <v>31</v>
      </c>
      <c r="C45" s="3">
        <f>IFERROR(VLOOKUP($B45,Data!$B$1:$L$53,8,FALSE)/VLOOKUP($B45,Data!$B$2:$L$53,2,FALSE), "Missing Data")</f>
        <v>304.79331362168051</v>
      </c>
      <c r="D45" s="4"/>
      <c r="E45" s="4">
        <f>IFERROR(VLOOKUP($B45,Data!$B$1:$L$53,5,FALSE)/VLOOKUP($B45,Data!$B$2:$L$53,2,FALSE), "Missing Data")</f>
        <v>8126.8920296153492</v>
      </c>
      <c r="F45" s="4"/>
      <c r="G45" s="5">
        <f>IFERROR(VLOOKUP($B45,Data!$B$1:$L$53,8,FALSE)/VLOOKUP($B45,Data!$B$2:$L$53,5,FALSE), "Missing Data")</f>
        <v>3.7504289771659059E-2</v>
      </c>
    </row>
    <row r="46" spans="1:7" x14ac:dyDescent="0.25">
      <c r="A46" s="1" t="s">
        <v>12</v>
      </c>
      <c r="B46" s="1" t="s">
        <v>13</v>
      </c>
      <c r="C46" s="3">
        <f>IFERROR(VLOOKUP($B46,Data!$B$1:$L$53,8,FALSE)/VLOOKUP($B46,Data!$B$2:$L$53,2,FALSE), "Missing Data")</f>
        <v>198.94931410042949</v>
      </c>
      <c r="D46" s="4"/>
      <c r="E46" s="4">
        <f>IFERROR(VLOOKUP($B46,Data!$B$1:$L$53,5,FALSE)/VLOOKUP($B46,Data!$B$2:$L$53,2,FALSE), "Missing Data")</f>
        <v>8586.1238519965773</v>
      </c>
      <c r="F46" s="4"/>
      <c r="G46" s="5">
        <f>IFERROR(VLOOKUP($B46,Data!$B$1:$L$53,8,FALSE)/VLOOKUP($B46,Data!$B$2:$L$53,5,FALSE), "Missing Data")</f>
        <v>2.3171027757090498E-2</v>
      </c>
    </row>
    <row r="47" spans="1:7" x14ac:dyDescent="0.25">
      <c r="A47" s="1" t="s">
        <v>78</v>
      </c>
      <c r="B47" s="1" t="s">
        <v>79</v>
      </c>
      <c r="C47" s="3">
        <f>IFERROR(VLOOKUP($B47,Data!$B$1:$L$53,8,FALSE)/VLOOKUP($B47,Data!$B$2:$L$53,2,FALSE), "Missing Data")</f>
        <v>229.36095457178456</v>
      </c>
      <c r="D47" s="4"/>
      <c r="E47" s="4">
        <f>IFERROR(VLOOKUP($B47,Data!$B$1:$L$53,5,FALSE)/VLOOKUP($B47,Data!$B$2:$L$53,2,FALSE), "Missing Data")</f>
        <v>8506.3154319822988</v>
      </c>
      <c r="F47" s="4"/>
      <c r="G47" s="5">
        <f>IFERROR(VLOOKUP($B47,Data!$B$1:$L$53,8,FALSE)/VLOOKUP($B47,Data!$B$2:$L$53,5,FALSE), "Missing Data")</f>
        <v>2.6963607969371365E-2</v>
      </c>
    </row>
    <row r="48" spans="1:7" x14ac:dyDescent="0.25">
      <c r="A48" s="1" t="s">
        <v>46</v>
      </c>
      <c r="B48" s="1" t="s">
        <v>47</v>
      </c>
      <c r="C48" s="3">
        <f>IFERROR(VLOOKUP($B48,Data!$B$1:$L$53,8,FALSE)/VLOOKUP($B48,Data!$B$2:$L$53,2,FALSE), "Missing Data")</f>
        <v>197.38346919621273</v>
      </c>
      <c r="D48" s="4"/>
      <c r="E48" s="4">
        <f>IFERROR(VLOOKUP($B48,Data!$B$1:$L$53,5,FALSE)/VLOOKUP($B48,Data!$B$2:$L$53,2,FALSE), "Missing Data")</f>
        <v>8417.9332008581114</v>
      </c>
      <c r="F48" s="4"/>
      <c r="G48" s="5">
        <f>IFERROR(VLOOKUP($B48,Data!$B$1:$L$53,8,FALSE)/VLOOKUP($B48,Data!$B$2:$L$53,5,FALSE), "Missing Data")</f>
        <v>2.3447972855865827E-2</v>
      </c>
    </row>
    <row r="49" spans="1:7" x14ac:dyDescent="0.25">
      <c r="A49" s="1" t="s">
        <v>16</v>
      </c>
      <c r="B49" s="1" t="s">
        <v>17</v>
      </c>
      <c r="C49" s="3">
        <f>IFERROR(VLOOKUP($B49,Data!$B$1:$L$53,8,FALSE)/VLOOKUP($B49,Data!$B$2:$L$53,2,FALSE), "Missing Data")</f>
        <v>219.22758086901564</v>
      </c>
      <c r="D49" s="4"/>
      <c r="E49" s="4">
        <f>IFERROR(VLOOKUP($B49,Data!$B$1:$L$53,5,FALSE)/VLOOKUP($B49,Data!$B$2:$L$53,2,FALSE), "Missing Data")</f>
        <v>8705.8489962455787</v>
      </c>
      <c r="F49" s="4"/>
      <c r="G49" s="5">
        <f>IFERROR(VLOOKUP($B49,Data!$B$1:$L$53,8,FALSE)/VLOOKUP($B49,Data!$B$2:$L$53,5,FALSE), "Missing Data")</f>
        <v>2.5181642934946166E-2</v>
      </c>
    </row>
    <row r="50" spans="1:7" x14ac:dyDescent="0.25">
      <c r="A50" s="1" t="s">
        <v>92</v>
      </c>
      <c r="B50" s="1" t="s">
        <v>93</v>
      </c>
      <c r="C50" s="3">
        <f>IFERROR(VLOOKUP($B50,Data!$B$1:$L$53,8,FALSE)/VLOOKUP($B50,Data!$B$2:$L$53,2,FALSE), "Missing Data")</f>
        <v>482.51322879387544</v>
      </c>
      <c r="D50" s="4"/>
      <c r="E50" s="4">
        <f>IFERROR(VLOOKUP($B50,Data!$B$1:$L$53,5,FALSE)/VLOOKUP($B50,Data!$B$2:$L$53,2,FALSE), "Missing Data")</f>
        <v>9292.1306627185604</v>
      </c>
      <c r="F50" s="4"/>
      <c r="G50" s="5">
        <f>IFERROR(VLOOKUP($B50,Data!$B$1:$L$53,8,FALSE)/VLOOKUP($B50,Data!$B$2:$L$53,5,FALSE), "Missing Data")</f>
        <v>5.1927081775742977E-2</v>
      </c>
    </row>
    <row r="51" spans="1:7" x14ac:dyDescent="0.25">
      <c r="A51" s="1" t="s">
        <v>98</v>
      </c>
      <c r="B51" s="1" t="s">
        <v>99</v>
      </c>
      <c r="C51" s="3">
        <f>IFERROR(VLOOKUP($B51,Data!$B$1:$L$53,8,FALSE)/VLOOKUP($B51,Data!$B$2:$L$53,2,FALSE), "Missing Data")</f>
        <v>363.21528086159333</v>
      </c>
      <c r="D51" s="4"/>
      <c r="E51" s="4">
        <f>IFERROR(VLOOKUP($B51,Data!$B$1:$L$53,5,FALSE)/VLOOKUP($B51,Data!$B$2:$L$53,2,FALSE), "Missing Data")</f>
        <v>8231.9635166581138</v>
      </c>
      <c r="F51" s="4"/>
      <c r="G51" s="5">
        <f>IFERROR(VLOOKUP($B51,Data!$B$1:$L$53,8,FALSE)/VLOOKUP($B51,Data!$B$2:$L$53,5,FALSE), "Missing Data")</f>
        <v>4.4122557167144236E-2</v>
      </c>
    </row>
    <row r="52" spans="1:7" x14ac:dyDescent="0.25">
      <c r="A52" s="1" t="s">
        <v>26</v>
      </c>
      <c r="B52" s="1" t="s">
        <v>27</v>
      </c>
      <c r="C52" s="3">
        <f>IFERROR(VLOOKUP($B52,Data!$B$1:$L$53,8,FALSE)/VLOOKUP($B52,Data!$B$2:$L$53,2,FALSE), "Missing Data")</f>
        <v>183.76723233747455</v>
      </c>
      <c r="D52" s="4"/>
      <c r="E52" s="4">
        <f>IFERROR(VLOOKUP($B52,Data!$B$1:$L$53,5,FALSE)/VLOOKUP($B52,Data!$B$2:$L$53,2,FALSE), "Missing Data")</f>
        <v>7229.5056123099939</v>
      </c>
      <c r="F52" s="4"/>
      <c r="G52" s="5">
        <f>IFERROR(VLOOKUP($B52,Data!$B$1:$L$53,8,FALSE)/VLOOKUP($B52,Data!$B$2:$L$53,5,FALSE), "Missing Data")</f>
        <v>2.5419059364801665E-2</v>
      </c>
    </row>
    <row r="53" spans="1:7" x14ac:dyDescent="0.25">
      <c r="A53" s="1" t="s">
        <v>68</v>
      </c>
      <c r="B53" s="1" t="s">
        <v>69</v>
      </c>
      <c r="C53" s="3">
        <f>IFERROR(VLOOKUP($B53,Data!$B$1:$L$53,8,FALSE)/VLOOKUP($B53,Data!$B$2:$L$53,2,FALSE), "Missing Data")</f>
        <v>252.92212181930796</v>
      </c>
      <c r="D53" s="4"/>
      <c r="E53" s="4">
        <f>IFERROR(VLOOKUP($B53,Data!$B$1:$L$53,5,FALSE)/VLOOKUP($B53,Data!$B$2:$L$53,2,FALSE), "Missing Data")</f>
        <v>6549.8439103438495</v>
      </c>
      <c r="F53" s="4"/>
      <c r="G53" s="5">
        <f>IFERROR(VLOOKUP($B53,Data!$B$1:$L$53,8,FALSE)/VLOOKUP($B53,Data!$B$2:$L$53,5,FALSE), "Missing Data")</f>
        <v>3.8614984613584515E-2</v>
      </c>
    </row>
    <row r="54" spans="1:7" x14ac:dyDescent="0.25">
      <c r="A54" s="15" t="s">
        <v>20</v>
      </c>
      <c r="B54" s="15" t="s">
        <v>21</v>
      </c>
      <c r="C54" s="6">
        <f>IFERROR(VLOOKUP($B54,Data!$B$1:$L$53,8,FALSE)/VLOOKUP($B54,Data!$B$2:$L$53,2,FALSE), "Missing Data")</f>
        <v>568.41909170275346</v>
      </c>
      <c r="D54" s="7"/>
      <c r="E54" s="7">
        <f>IFERROR(VLOOKUP($B54,Data!$B$1:$L$53,5,FALSE)/VLOOKUP($B54,Data!$B$2:$L$53,2,FALSE), "Missing Data")</f>
        <v>5638.8977672533692</v>
      </c>
      <c r="F54" s="7"/>
      <c r="G54" s="8">
        <f>IFERROR(VLOOKUP($B54,Data!$B$1:$L$53,8,FALSE)/VLOOKUP($B54,Data!$B$2:$L$53,5,FALSE), "Missing Data")</f>
        <v>0.10080322700718559</v>
      </c>
    </row>
  </sheetData>
  <sortState ref="A3:G54">
    <sortCondition ref="C3:C54"/>
  </sortState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H9" sqref="H9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0" bestFit="1" customWidth="1"/>
    <col min="5" max="5" width="10.42578125" bestFit="1" customWidth="1"/>
    <col min="6" max="6" width="12.5703125" bestFit="1" customWidth="1"/>
  </cols>
  <sheetData>
    <row r="1" spans="1:12" ht="105" x14ac:dyDescent="0.25">
      <c r="A1" s="24" t="s">
        <v>167</v>
      </c>
      <c r="B1" s="24" t="s">
        <v>168</v>
      </c>
      <c r="C1" s="24" t="s">
        <v>169</v>
      </c>
      <c r="D1" s="24" t="s">
        <v>170</v>
      </c>
      <c r="E1" s="24" t="s">
        <v>166</v>
      </c>
      <c r="F1" s="25" t="s">
        <v>171</v>
      </c>
      <c r="G1" s="25" t="s">
        <v>172</v>
      </c>
      <c r="H1" s="25" t="s">
        <v>173</v>
      </c>
      <c r="I1" s="25" t="s">
        <v>174</v>
      </c>
      <c r="J1" s="25" t="s">
        <v>175</v>
      </c>
      <c r="K1" s="26" t="s">
        <v>176</v>
      </c>
      <c r="L1" s="27" t="s">
        <v>177</v>
      </c>
    </row>
    <row r="2" spans="1:12" ht="16.5" x14ac:dyDescent="0.3">
      <c r="A2" s="28" t="s">
        <v>178</v>
      </c>
      <c r="B2" s="28" t="s">
        <v>6</v>
      </c>
      <c r="C2" s="29">
        <f t="shared" ref="C2:C33" si="0">IF(LEN(B2)-LEN(SUBSTITUTE(B2,"-",""))=1,2,IF(LEN(B2)-LEN(SUBSTITUTE(B2,"-",""))=2,3,IF(LEN(B2)-LEN(SUBSTITUTE(B2,"-",""))=3,4,1)))</f>
        <v>1</v>
      </c>
      <c r="D2" s="28" t="s">
        <v>179</v>
      </c>
      <c r="E2" s="30">
        <v>2011</v>
      </c>
      <c r="F2" s="31">
        <v>307</v>
      </c>
      <c r="G2" s="31">
        <v>172</v>
      </c>
      <c r="H2" s="31">
        <v>161</v>
      </c>
      <c r="I2" s="31">
        <v>17</v>
      </c>
      <c r="J2" s="31">
        <v>26</v>
      </c>
      <c r="K2" s="31">
        <v>3627</v>
      </c>
      <c r="L2" s="32">
        <v>0.69</v>
      </c>
    </row>
    <row r="3" spans="1:12" ht="16.5" x14ac:dyDescent="0.3">
      <c r="A3" s="28" t="s">
        <v>180</v>
      </c>
      <c r="B3" s="28" t="s">
        <v>4</v>
      </c>
      <c r="C3" s="29">
        <f t="shared" si="0"/>
        <v>1</v>
      </c>
      <c r="D3" s="28" t="s">
        <v>181</v>
      </c>
      <c r="E3" s="30">
        <v>2011</v>
      </c>
      <c r="F3" s="31">
        <v>861</v>
      </c>
      <c r="G3" s="31">
        <v>481</v>
      </c>
      <c r="H3" s="31">
        <v>451</v>
      </c>
      <c r="I3" s="31">
        <v>45</v>
      </c>
      <c r="J3" s="31">
        <v>39</v>
      </c>
      <c r="K3" s="31">
        <v>20903</v>
      </c>
      <c r="L3" s="32">
        <v>0.92</v>
      </c>
    </row>
    <row r="4" spans="1:12" ht="16.5" x14ac:dyDescent="0.3">
      <c r="A4" s="28" t="s">
        <v>182</v>
      </c>
      <c r="B4" s="28" t="s">
        <v>10</v>
      </c>
      <c r="C4" s="29">
        <f t="shared" si="0"/>
        <v>1</v>
      </c>
      <c r="D4" s="28" t="s">
        <v>179</v>
      </c>
      <c r="E4" s="30">
        <v>2011</v>
      </c>
      <c r="F4" s="31">
        <v>464</v>
      </c>
      <c r="G4" s="31">
        <v>260</v>
      </c>
      <c r="H4" s="31">
        <v>244</v>
      </c>
      <c r="I4" s="31">
        <v>32</v>
      </c>
      <c r="J4" s="31">
        <v>32</v>
      </c>
      <c r="K4" s="31">
        <v>8132</v>
      </c>
      <c r="L4" s="32">
        <v>0.84</v>
      </c>
    </row>
    <row r="5" spans="1:12" ht="16.5" x14ac:dyDescent="0.3">
      <c r="A5" s="28" t="s">
        <v>183</v>
      </c>
      <c r="B5" s="28" t="s">
        <v>8</v>
      </c>
      <c r="C5" s="29">
        <f t="shared" si="0"/>
        <v>1</v>
      </c>
      <c r="D5" s="28" t="s">
        <v>184</v>
      </c>
      <c r="E5" s="30">
        <v>2011</v>
      </c>
      <c r="F5" s="31">
        <v>3679</v>
      </c>
      <c r="G5" s="31">
        <v>2001</v>
      </c>
      <c r="H5" s="31">
        <v>1801</v>
      </c>
      <c r="I5" s="31">
        <v>71</v>
      </c>
      <c r="J5" s="31">
        <v>52</v>
      </c>
      <c r="K5" s="31">
        <v>82554</v>
      </c>
      <c r="L5" s="32">
        <v>1.1499999999999999</v>
      </c>
    </row>
    <row r="6" spans="1:12" ht="16.5" x14ac:dyDescent="0.3">
      <c r="A6" s="28" t="s">
        <v>185</v>
      </c>
      <c r="B6" s="28" t="s">
        <v>8</v>
      </c>
      <c r="C6" s="29">
        <f t="shared" si="0"/>
        <v>1</v>
      </c>
      <c r="D6" s="28" t="s">
        <v>181</v>
      </c>
      <c r="E6" s="30">
        <v>2011</v>
      </c>
      <c r="F6" s="31">
        <v>718</v>
      </c>
      <c r="G6" s="31">
        <v>401</v>
      </c>
      <c r="H6" s="31">
        <v>376</v>
      </c>
      <c r="I6" s="31">
        <v>61</v>
      </c>
      <c r="J6" s="31">
        <v>58</v>
      </c>
      <c r="K6" s="31">
        <v>19078</v>
      </c>
      <c r="L6" s="32">
        <v>1.1299999999999999</v>
      </c>
    </row>
    <row r="7" spans="1:12" ht="16.5" x14ac:dyDescent="0.3">
      <c r="A7" s="28" t="s">
        <v>186</v>
      </c>
      <c r="B7" s="28" t="s">
        <v>12</v>
      </c>
      <c r="C7" s="29">
        <f t="shared" si="0"/>
        <v>1</v>
      </c>
      <c r="D7" s="28" t="s">
        <v>181</v>
      </c>
      <c r="E7" s="30">
        <v>2011</v>
      </c>
      <c r="F7" s="31">
        <v>544</v>
      </c>
      <c r="G7" s="31">
        <v>304</v>
      </c>
      <c r="H7" s="31">
        <v>285</v>
      </c>
      <c r="I7" s="31">
        <v>34</v>
      </c>
      <c r="J7" s="31">
        <v>30</v>
      </c>
      <c r="K7" s="31">
        <v>4752</v>
      </c>
      <c r="L7" s="32">
        <v>0.81</v>
      </c>
    </row>
    <row r="8" spans="1:12" ht="16.5" x14ac:dyDescent="0.3">
      <c r="A8" s="28" t="s">
        <v>187</v>
      </c>
      <c r="B8" s="28" t="s">
        <v>12</v>
      </c>
      <c r="C8" s="29">
        <f t="shared" si="0"/>
        <v>1</v>
      </c>
      <c r="D8" s="28" t="s">
        <v>181</v>
      </c>
      <c r="E8" s="30">
        <v>2011</v>
      </c>
      <c r="F8" s="31">
        <v>686</v>
      </c>
      <c r="G8" s="31">
        <v>383</v>
      </c>
      <c r="H8" s="31">
        <v>359</v>
      </c>
      <c r="I8" s="31">
        <v>42</v>
      </c>
      <c r="J8" s="31">
        <v>38</v>
      </c>
      <c r="K8" s="31">
        <v>7376</v>
      </c>
      <c r="L8" s="32">
        <v>0.95</v>
      </c>
    </row>
    <row r="9" spans="1:12" ht="16.5" x14ac:dyDescent="0.3">
      <c r="A9" s="28" t="s">
        <v>188</v>
      </c>
      <c r="B9" s="28" t="s">
        <v>12</v>
      </c>
      <c r="C9" s="29">
        <f t="shared" si="0"/>
        <v>1</v>
      </c>
      <c r="D9" s="28" t="s">
        <v>181</v>
      </c>
      <c r="E9" s="30">
        <v>2011</v>
      </c>
      <c r="F9" s="31">
        <v>585</v>
      </c>
      <c r="G9" s="31">
        <v>327</v>
      </c>
      <c r="H9" s="31">
        <v>306</v>
      </c>
      <c r="I9" s="31">
        <v>31</v>
      </c>
      <c r="J9" s="31">
        <v>37</v>
      </c>
      <c r="K9" s="31">
        <v>6036</v>
      </c>
      <c r="L9" s="32">
        <v>0.93</v>
      </c>
    </row>
    <row r="10" spans="1:12" ht="16.5" x14ac:dyDescent="0.3">
      <c r="A10" s="28" t="s">
        <v>189</v>
      </c>
      <c r="B10" s="28" t="s">
        <v>12</v>
      </c>
      <c r="C10" s="29">
        <f t="shared" si="0"/>
        <v>1</v>
      </c>
      <c r="D10" s="28" t="s">
        <v>181</v>
      </c>
      <c r="E10" s="30">
        <v>2011</v>
      </c>
      <c r="F10" s="31">
        <v>606</v>
      </c>
      <c r="G10" s="31">
        <v>339</v>
      </c>
      <c r="H10" s="31">
        <v>317</v>
      </c>
      <c r="I10" s="31">
        <v>29</v>
      </c>
      <c r="J10" s="31">
        <v>32</v>
      </c>
      <c r="K10" s="31">
        <v>6541</v>
      </c>
      <c r="L10" s="32">
        <v>0.95</v>
      </c>
    </row>
    <row r="11" spans="1:12" ht="16.5" x14ac:dyDescent="0.3">
      <c r="A11" s="28" t="s">
        <v>190</v>
      </c>
      <c r="B11" s="28" t="s">
        <v>12</v>
      </c>
      <c r="C11" s="29">
        <f t="shared" si="0"/>
        <v>1</v>
      </c>
      <c r="D11" s="28" t="s">
        <v>184</v>
      </c>
      <c r="E11" s="30">
        <v>2011</v>
      </c>
      <c r="F11" s="31">
        <v>13229</v>
      </c>
      <c r="G11" s="31">
        <v>7289</v>
      </c>
      <c r="H11" s="31">
        <v>6597</v>
      </c>
      <c r="I11" s="31">
        <v>94</v>
      </c>
      <c r="J11" s="31">
        <v>62</v>
      </c>
      <c r="K11" s="31">
        <v>501881</v>
      </c>
      <c r="L11" s="32">
        <v>1.57</v>
      </c>
    </row>
    <row r="12" spans="1:12" ht="16.5" x14ac:dyDescent="0.3">
      <c r="A12" s="28" t="s">
        <v>191</v>
      </c>
      <c r="B12" s="28" t="s">
        <v>12</v>
      </c>
      <c r="C12" s="29">
        <f t="shared" si="0"/>
        <v>1</v>
      </c>
      <c r="D12" s="28" t="s">
        <v>181</v>
      </c>
      <c r="E12" s="30">
        <v>2011</v>
      </c>
      <c r="F12" s="31">
        <v>710</v>
      </c>
      <c r="G12" s="31">
        <v>397</v>
      </c>
      <c r="H12" s="31">
        <v>372</v>
      </c>
      <c r="I12" s="31">
        <v>59</v>
      </c>
      <c r="J12" s="31">
        <v>43</v>
      </c>
      <c r="K12" s="31">
        <v>12445</v>
      </c>
      <c r="L12" s="32">
        <v>1.22</v>
      </c>
    </row>
    <row r="13" spans="1:12" ht="16.5" x14ac:dyDescent="0.3">
      <c r="A13" s="28" t="s">
        <v>192</v>
      </c>
      <c r="B13" s="28" t="s">
        <v>12</v>
      </c>
      <c r="C13" s="29">
        <f t="shared" si="0"/>
        <v>1</v>
      </c>
      <c r="D13" s="28" t="s">
        <v>193</v>
      </c>
      <c r="E13" s="30">
        <v>2011</v>
      </c>
      <c r="F13" s="31">
        <v>2025</v>
      </c>
      <c r="G13" s="31">
        <v>1112</v>
      </c>
      <c r="H13" s="31">
        <v>1033</v>
      </c>
      <c r="I13" s="31">
        <v>82</v>
      </c>
      <c r="J13" s="31">
        <v>52</v>
      </c>
      <c r="K13" s="31">
        <v>51195</v>
      </c>
      <c r="L13" s="32">
        <v>1.41</v>
      </c>
    </row>
    <row r="14" spans="1:12" ht="16.5" x14ac:dyDescent="0.3">
      <c r="A14" s="28" t="s">
        <v>194</v>
      </c>
      <c r="B14" s="28" t="s">
        <v>12</v>
      </c>
      <c r="C14" s="29">
        <f t="shared" si="0"/>
        <v>1</v>
      </c>
      <c r="D14" s="28" t="s">
        <v>193</v>
      </c>
      <c r="E14" s="30">
        <v>2011</v>
      </c>
      <c r="F14" s="31">
        <v>1895</v>
      </c>
      <c r="G14" s="31">
        <v>1031</v>
      </c>
      <c r="H14" s="31">
        <v>933</v>
      </c>
      <c r="I14" s="31">
        <v>81</v>
      </c>
      <c r="J14" s="31">
        <v>60</v>
      </c>
      <c r="K14" s="31">
        <v>39138</v>
      </c>
      <c r="L14" s="32">
        <v>1.3</v>
      </c>
    </row>
    <row r="15" spans="1:12" ht="16.5" x14ac:dyDescent="0.3">
      <c r="A15" s="28" t="s">
        <v>195</v>
      </c>
      <c r="B15" s="28" t="s">
        <v>12</v>
      </c>
      <c r="C15" s="29">
        <f t="shared" si="0"/>
        <v>1</v>
      </c>
      <c r="D15" s="28" t="s">
        <v>184</v>
      </c>
      <c r="E15" s="30">
        <v>2011</v>
      </c>
      <c r="F15" s="31">
        <v>3121</v>
      </c>
      <c r="G15" s="31">
        <v>1698</v>
      </c>
      <c r="H15" s="31">
        <v>1528</v>
      </c>
      <c r="I15" s="31">
        <v>75</v>
      </c>
      <c r="J15" s="31">
        <v>58</v>
      </c>
      <c r="K15" s="31">
        <v>72331</v>
      </c>
      <c r="L15" s="32">
        <v>1.32</v>
      </c>
    </row>
    <row r="16" spans="1:12" ht="16.5" x14ac:dyDescent="0.3">
      <c r="A16" s="28" t="s">
        <v>196</v>
      </c>
      <c r="B16" s="28" t="s">
        <v>12</v>
      </c>
      <c r="C16" s="29">
        <f t="shared" si="0"/>
        <v>1</v>
      </c>
      <c r="D16" s="28" t="s">
        <v>184</v>
      </c>
      <c r="E16" s="30">
        <v>2011</v>
      </c>
      <c r="F16" s="31">
        <v>4101</v>
      </c>
      <c r="G16" s="31">
        <v>2165</v>
      </c>
      <c r="H16" s="31">
        <v>1931</v>
      </c>
      <c r="I16" s="31">
        <v>79</v>
      </c>
      <c r="J16" s="31">
        <v>59</v>
      </c>
      <c r="K16" s="31">
        <v>155157</v>
      </c>
      <c r="L16" s="32">
        <v>1.41</v>
      </c>
    </row>
    <row r="17" spans="1:12" ht="16.5" x14ac:dyDescent="0.3">
      <c r="A17" s="28" t="s">
        <v>197</v>
      </c>
      <c r="B17" s="28" t="s">
        <v>12</v>
      </c>
      <c r="C17" s="29">
        <f t="shared" si="0"/>
        <v>1</v>
      </c>
      <c r="D17" s="28" t="s">
        <v>193</v>
      </c>
      <c r="E17" s="30">
        <v>2011</v>
      </c>
      <c r="F17" s="31">
        <v>1838</v>
      </c>
      <c r="G17" s="31">
        <v>1048</v>
      </c>
      <c r="H17" s="31">
        <v>973</v>
      </c>
      <c r="I17" s="31">
        <v>77</v>
      </c>
      <c r="J17" s="31">
        <v>63</v>
      </c>
      <c r="K17" s="31">
        <v>47385</v>
      </c>
      <c r="L17" s="32">
        <v>1.37</v>
      </c>
    </row>
    <row r="18" spans="1:12" ht="16.5" x14ac:dyDescent="0.3">
      <c r="A18" s="28" t="s">
        <v>198</v>
      </c>
      <c r="B18" s="28" t="s">
        <v>12</v>
      </c>
      <c r="C18" s="29">
        <f t="shared" si="0"/>
        <v>1</v>
      </c>
      <c r="D18" s="28" t="s">
        <v>179</v>
      </c>
      <c r="E18" s="30">
        <v>2011</v>
      </c>
      <c r="F18" s="31">
        <v>409</v>
      </c>
      <c r="G18" s="31">
        <v>229</v>
      </c>
      <c r="H18" s="31">
        <v>215</v>
      </c>
      <c r="I18" s="31">
        <v>34</v>
      </c>
      <c r="J18" s="31">
        <v>32</v>
      </c>
      <c r="K18" s="31">
        <v>3519</v>
      </c>
      <c r="L18" s="32">
        <v>1.1200000000000001</v>
      </c>
    </row>
    <row r="19" spans="1:12" ht="16.5" x14ac:dyDescent="0.3">
      <c r="A19" s="28" t="s">
        <v>199</v>
      </c>
      <c r="B19" s="28" t="s">
        <v>14</v>
      </c>
      <c r="C19" s="29">
        <f t="shared" si="0"/>
        <v>1</v>
      </c>
      <c r="D19" s="28" t="s">
        <v>179</v>
      </c>
      <c r="E19" s="30">
        <v>2011</v>
      </c>
      <c r="F19" s="31">
        <v>152</v>
      </c>
      <c r="G19" s="31">
        <v>85</v>
      </c>
      <c r="H19" s="31">
        <v>80</v>
      </c>
      <c r="I19" s="31">
        <v>17</v>
      </c>
      <c r="J19" s="31">
        <v>22</v>
      </c>
      <c r="K19" s="31">
        <v>2237</v>
      </c>
      <c r="L19" s="32">
        <v>0.87</v>
      </c>
    </row>
    <row r="20" spans="1:12" ht="16.5" x14ac:dyDescent="0.3">
      <c r="A20" s="28" t="s">
        <v>200</v>
      </c>
      <c r="B20" s="28" t="s">
        <v>14</v>
      </c>
      <c r="C20" s="29">
        <f t="shared" si="0"/>
        <v>1</v>
      </c>
      <c r="D20" s="28" t="s">
        <v>181</v>
      </c>
      <c r="E20" s="30">
        <v>2011</v>
      </c>
      <c r="F20" s="31">
        <v>557</v>
      </c>
      <c r="G20" s="31">
        <v>311</v>
      </c>
      <c r="H20" s="31">
        <v>292</v>
      </c>
      <c r="I20" s="31">
        <v>32</v>
      </c>
      <c r="J20" s="31">
        <v>28</v>
      </c>
      <c r="K20" s="31">
        <v>9941</v>
      </c>
      <c r="L20" s="32">
        <v>0.8</v>
      </c>
    </row>
    <row r="21" spans="1:12" ht="16.5" x14ac:dyDescent="0.3">
      <c r="A21" s="28" t="s">
        <v>201</v>
      </c>
      <c r="B21" s="28" t="s">
        <v>14</v>
      </c>
      <c r="C21" s="29">
        <f t="shared" si="0"/>
        <v>1</v>
      </c>
      <c r="D21" s="28" t="s">
        <v>193</v>
      </c>
      <c r="E21" s="30">
        <v>2011</v>
      </c>
      <c r="F21" s="31">
        <v>2348</v>
      </c>
      <c r="G21" s="31">
        <v>1477</v>
      </c>
      <c r="H21" s="31">
        <v>1396</v>
      </c>
      <c r="I21" s="31">
        <v>72</v>
      </c>
      <c r="J21" s="31">
        <v>59</v>
      </c>
      <c r="K21" s="31">
        <v>76154</v>
      </c>
      <c r="L21" s="32">
        <v>1.0900000000000001</v>
      </c>
    </row>
    <row r="22" spans="1:12" ht="16.5" x14ac:dyDescent="0.3">
      <c r="A22" s="28" t="s">
        <v>202</v>
      </c>
      <c r="B22" s="28" t="s">
        <v>16</v>
      </c>
      <c r="C22" s="29">
        <f t="shared" si="0"/>
        <v>1</v>
      </c>
      <c r="D22" s="28" t="s">
        <v>181</v>
      </c>
      <c r="E22" s="30">
        <v>2011</v>
      </c>
      <c r="F22" s="31">
        <v>905</v>
      </c>
      <c r="G22" s="31">
        <v>500</v>
      </c>
      <c r="H22" s="31">
        <v>468</v>
      </c>
      <c r="I22" s="31">
        <v>41</v>
      </c>
      <c r="J22" s="31">
        <v>29</v>
      </c>
      <c r="K22" s="31">
        <v>22995</v>
      </c>
      <c r="L22" s="32">
        <v>0.88</v>
      </c>
    </row>
    <row r="23" spans="1:12" ht="16.5" x14ac:dyDescent="0.3">
      <c r="A23" s="28" t="s">
        <v>203</v>
      </c>
      <c r="B23" s="28" t="s">
        <v>16</v>
      </c>
      <c r="C23" s="29">
        <f t="shared" si="0"/>
        <v>1</v>
      </c>
      <c r="D23" s="28" t="s">
        <v>181</v>
      </c>
      <c r="E23" s="30">
        <v>2011</v>
      </c>
      <c r="F23" s="31">
        <v>616</v>
      </c>
      <c r="G23" s="31">
        <v>344</v>
      </c>
      <c r="H23" s="31">
        <v>323</v>
      </c>
      <c r="I23" s="31">
        <v>39</v>
      </c>
      <c r="J23" s="31">
        <v>29</v>
      </c>
      <c r="K23" s="31">
        <v>14560</v>
      </c>
      <c r="L23" s="32">
        <v>0.93</v>
      </c>
    </row>
    <row r="24" spans="1:12" ht="16.5" x14ac:dyDescent="0.3">
      <c r="A24" s="28" t="s">
        <v>204</v>
      </c>
      <c r="B24" s="28" t="s">
        <v>205</v>
      </c>
      <c r="C24" s="29">
        <f t="shared" si="0"/>
        <v>2</v>
      </c>
      <c r="D24" s="28" t="s">
        <v>181</v>
      </c>
      <c r="E24" s="30">
        <v>2011</v>
      </c>
      <c r="F24" s="31">
        <v>938</v>
      </c>
      <c r="G24" s="31">
        <v>524</v>
      </c>
      <c r="H24" s="31">
        <v>491</v>
      </c>
      <c r="I24" s="31">
        <v>59</v>
      </c>
      <c r="J24" s="31">
        <v>40</v>
      </c>
      <c r="K24" s="31">
        <v>26503</v>
      </c>
      <c r="L24" s="32">
        <v>1.0900000000000001</v>
      </c>
    </row>
    <row r="25" spans="1:12" ht="16.5" x14ac:dyDescent="0.3">
      <c r="A25" s="28" t="s">
        <v>99</v>
      </c>
      <c r="B25" s="28" t="s">
        <v>206</v>
      </c>
      <c r="C25" s="29">
        <f t="shared" si="0"/>
        <v>3</v>
      </c>
      <c r="D25" s="28" t="s">
        <v>184</v>
      </c>
      <c r="E25" s="30">
        <v>2011</v>
      </c>
      <c r="F25" s="31">
        <v>4613</v>
      </c>
      <c r="G25" s="31">
        <v>2343</v>
      </c>
      <c r="H25" s="31">
        <v>2011</v>
      </c>
      <c r="I25" s="31">
        <v>85</v>
      </c>
      <c r="J25" s="31">
        <v>69</v>
      </c>
      <c r="K25" s="31">
        <v>179331</v>
      </c>
      <c r="L25" s="32">
        <v>1.32</v>
      </c>
    </row>
    <row r="26" spans="1:12" ht="16.5" x14ac:dyDescent="0.3">
      <c r="A26" s="28" t="s">
        <v>207</v>
      </c>
      <c r="B26" s="28" t="s">
        <v>22</v>
      </c>
      <c r="C26" s="29">
        <f t="shared" si="0"/>
        <v>1</v>
      </c>
      <c r="D26" s="28" t="s">
        <v>179</v>
      </c>
      <c r="E26" s="30">
        <v>2011</v>
      </c>
      <c r="F26" s="31">
        <v>473</v>
      </c>
      <c r="G26" s="31">
        <v>265</v>
      </c>
      <c r="H26" s="31">
        <v>249</v>
      </c>
      <c r="I26" s="31">
        <v>43</v>
      </c>
      <c r="J26" s="31">
        <v>40</v>
      </c>
      <c r="K26" s="31">
        <v>9964</v>
      </c>
      <c r="L26" s="32">
        <v>1.08</v>
      </c>
    </row>
    <row r="27" spans="1:12" ht="16.5" x14ac:dyDescent="0.3">
      <c r="A27" s="28" t="s">
        <v>208</v>
      </c>
      <c r="B27" s="28" t="s">
        <v>22</v>
      </c>
      <c r="C27" s="29">
        <f t="shared" si="0"/>
        <v>1</v>
      </c>
      <c r="D27" s="28" t="s">
        <v>193</v>
      </c>
      <c r="E27" s="30">
        <v>2011</v>
      </c>
      <c r="F27" s="31">
        <v>1083</v>
      </c>
      <c r="G27" s="31">
        <v>617</v>
      </c>
      <c r="H27" s="31">
        <v>573</v>
      </c>
      <c r="I27" s="31">
        <v>55</v>
      </c>
      <c r="J27" s="31">
        <v>50</v>
      </c>
      <c r="K27" s="31">
        <v>22629</v>
      </c>
      <c r="L27" s="32">
        <v>0.99</v>
      </c>
    </row>
    <row r="28" spans="1:12" ht="16.5" x14ac:dyDescent="0.3">
      <c r="A28" s="28" t="s">
        <v>209</v>
      </c>
      <c r="B28" s="28" t="s">
        <v>22</v>
      </c>
      <c r="C28" s="29">
        <f t="shared" si="0"/>
        <v>1</v>
      </c>
      <c r="D28" s="28" t="s">
        <v>184</v>
      </c>
      <c r="E28" s="30">
        <v>2011</v>
      </c>
      <c r="F28" s="31">
        <v>5482</v>
      </c>
      <c r="G28" s="31">
        <v>3163</v>
      </c>
      <c r="H28" s="31">
        <v>2875</v>
      </c>
      <c r="I28" s="31">
        <v>94</v>
      </c>
      <c r="J28" s="31">
        <v>81</v>
      </c>
      <c r="K28" s="31">
        <v>174612</v>
      </c>
      <c r="L28" s="32">
        <v>1.35</v>
      </c>
    </row>
    <row r="29" spans="1:12" ht="16.5" x14ac:dyDescent="0.3">
      <c r="A29" s="28" t="s">
        <v>210</v>
      </c>
      <c r="B29" s="28" t="s">
        <v>22</v>
      </c>
      <c r="C29" s="29">
        <f t="shared" si="0"/>
        <v>1</v>
      </c>
      <c r="D29" s="28" t="s">
        <v>193</v>
      </c>
      <c r="E29" s="30">
        <v>2011</v>
      </c>
      <c r="F29" s="31">
        <v>1475</v>
      </c>
      <c r="G29" s="31">
        <v>841</v>
      </c>
      <c r="H29" s="31">
        <v>781</v>
      </c>
      <c r="I29" s="31">
        <v>80</v>
      </c>
      <c r="J29" s="31">
        <v>75</v>
      </c>
      <c r="K29" s="31">
        <v>46607</v>
      </c>
      <c r="L29" s="32">
        <v>1.07</v>
      </c>
    </row>
    <row r="30" spans="1:12" ht="16.5" x14ac:dyDescent="0.3">
      <c r="A30" s="28" t="s">
        <v>211</v>
      </c>
      <c r="B30" s="28" t="s">
        <v>22</v>
      </c>
      <c r="C30" s="29">
        <f t="shared" si="0"/>
        <v>1</v>
      </c>
      <c r="D30" s="28" t="s">
        <v>181</v>
      </c>
      <c r="E30" s="30">
        <v>2011</v>
      </c>
      <c r="F30" s="31">
        <v>688</v>
      </c>
      <c r="G30" s="31">
        <v>385</v>
      </c>
      <c r="H30" s="31">
        <v>360</v>
      </c>
      <c r="I30" s="31">
        <v>62</v>
      </c>
      <c r="J30" s="31">
        <v>57</v>
      </c>
      <c r="K30" s="31">
        <v>10523</v>
      </c>
      <c r="L30" s="32">
        <v>1.1299999999999999</v>
      </c>
    </row>
    <row r="31" spans="1:12" ht="16.5" x14ac:dyDescent="0.3">
      <c r="A31" s="28" t="s">
        <v>212</v>
      </c>
      <c r="B31" s="28" t="s">
        <v>22</v>
      </c>
      <c r="C31" s="29">
        <f t="shared" si="0"/>
        <v>1</v>
      </c>
      <c r="D31" s="28" t="s">
        <v>193</v>
      </c>
      <c r="E31" s="30">
        <v>2011</v>
      </c>
      <c r="F31" s="31">
        <v>2393</v>
      </c>
      <c r="G31" s="31">
        <v>1364</v>
      </c>
      <c r="H31" s="31">
        <v>1267</v>
      </c>
      <c r="I31" s="31">
        <v>70</v>
      </c>
      <c r="J31" s="31">
        <v>66</v>
      </c>
      <c r="K31" s="31">
        <v>62876</v>
      </c>
      <c r="L31" s="32">
        <v>1.19</v>
      </c>
    </row>
    <row r="32" spans="1:12" ht="16.5" x14ac:dyDescent="0.3">
      <c r="A32" s="28" t="s">
        <v>213</v>
      </c>
      <c r="B32" s="28" t="s">
        <v>214</v>
      </c>
      <c r="C32" s="29">
        <f t="shared" si="0"/>
        <v>2</v>
      </c>
      <c r="D32" s="28" t="s">
        <v>179</v>
      </c>
      <c r="E32" s="30">
        <v>2011</v>
      </c>
      <c r="F32" s="31">
        <v>361</v>
      </c>
      <c r="G32" s="31">
        <v>203</v>
      </c>
      <c r="H32" s="31">
        <v>190</v>
      </c>
      <c r="I32" s="31">
        <v>34</v>
      </c>
      <c r="J32" s="31">
        <v>37</v>
      </c>
      <c r="K32" s="31">
        <v>5655</v>
      </c>
      <c r="L32" s="32">
        <v>0.93</v>
      </c>
    </row>
    <row r="33" spans="1:12" ht="16.5" x14ac:dyDescent="0.3">
      <c r="A33" s="28" t="s">
        <v>215</v>
      </c>
      <c r="B33" s="28" t="s">
        <v>24</v>
      </c>
      <c r="C33" s="29">
        <f t="shared" si="0"/>
        <v>1</v>
      </c>
      <c r="D33" s="28" t="s">
        <v>184</v>
      </c>
      <c r="E33" s="30">
        <v>2011</v>
      </c>
      <c r="F33" s="31">
        <v>4360</v>
      </c>
      <c r="G33" s="31">
        <v>2372</v>
      </c>
      <c r="H33" s="31">
        <v>2135</v>
      </c>
      <c r="I33" s="31">
        <v>78</v>
      </c>
      <c r="J33" s="31">
        <v>59</v>
      </c>
      <c r="K33" s="31">
        <v>142041</v>
      </c>
      <c r="L33" s="32">
        <v>1.18</v>
      </c>
    </row>
    <row r="34" spans="1:12" ht="16.5" x14ac:dyDescent="0.3">
      <c r="A34" s="28" t="s">
        <v>216</v>
      </c>
      <c r="B34" s="28" t="s">
        <v>26</v>
      </c>
      <c r="C34" s="29">
        <f t="shared" ref="C34:C65" si="1">IF(LEN(B34)-LEN(SUBSTITUTE(B34,"-",""))=1,2,IF(LEN(B34)-LEN(SUBSTITUTE(B34,"-",""))=2,3,IF(LEN(B34)-LEN(SUBSTITUTE(B34,"-",""))=3,4,1)))</f>
        <v>1</v>
      </c>
      <c r="D34" s="28" t="s">
        <v>181</v>
      </c>
      <c r="E34" s="30">
        <v>2011</v>
      </c>
      <c r="F34" s="31">
        <v>719</v>
      </c>
      <c r="G34" s="31">
        <v>402</v>
      </c>
      <c r="H34" s="31">
        <v>377</v>
      </c>
      <c r="I34" s="31">
        <v>60</v>
      </c>
      <c r="J34" s="31">
        <v>52</v>
      </c>
      <c r="K34" s="31">
        <v>20873</v>
      </c>
      <c r="L34" s="32">
        <v>0.96</v>
      </c>
    </row>
    <row r="35" spans="1:12" ht="16.5" x14ac:dyDescent="0.3">
      <c r="A35" s="28" t="s">
        <v>217</v>
      </c>
      <c r="B35" s="28" t="s">
        <v>28</v>
      </c>
      <c r="C35" s="29">
        <f t="shared" si="1"/>
        <v>1</v>
      </c>
      <c r="D35" s="28" t="s">
        <v>179</v>
      </c>
      <c r="E35" s="30">
        <v>2011</v>
      </c>
      <c r="F35" s="31">
        <v>319</v>
      </c>
      <c r="G35" s="31">
        <v>179</v>
      </c>
      <c r="H35" s="31">
        <v>168</v>
      </c>
      <c r="I35" s="31">
        <v>39</v>
      </c>
      <c r="J35" s="31">
        <v>49</v>
      </c>
      <c r="K35" s="31">
        <v>3636</v>
      </c>
      <c r="L35" s="32">
        <v>0.91</v>
      </c>
    </row>
    <row r="36" spans="1:12" ht="16.5" x14ac:dyDescent="0.3">
      <c r="A36" s="28" t="s">
        <v>218</v>
      </c>
      <c r="B36" s="28" t="s">
        <v>219</v>
      </c>
      <c r="C36" s="29">
        <f t="shared" si="1"/>
        <v>2</v>
      </c>
      <c r="D36" s="28" t="s">
        <v>184</v>
      </c>
      <c r="E36" s="30">
        <v>2011</v>
      </c>
      <c r="F36" s="31">
        <v>8605</v>
      </c>
      <c r="G36" s="31">
        <v>4707</v>
      </c>
      <c r="H36" s="31">
        <v>3959</v>
      </c>
      <c r="I36" s="31">
        <v>88</v>
      </c>
      <c r="J36" s="31">
        <v>70</v>
      </c>
      <c r="K36" s="31">
        <v>271718</v>
      </c>
      <c r="L36" s="32">
        <v>1.1599999999999999</v>
      </c>
    </row>
    <row r="37" spans="1:12" ht="16.5" x14ac:dyDescent="0.3">
      <c r="A37" s="28" t="s">
        <v>220</v>
      </c>
      <c r="B37" s="28" t="s">
        <v>32</v>
      </c>
      <c r="C37" s="29">
        <f t="shared" si="1"/>
        <v>1</v>
      </c>
      <c r="D37" s="28" t="s">
        <v>193</v>
      </c>
      <c r="E37" s="30">
        <v>2011</v>
      </c>
      <c r="F37" s="31">
        <v>1234</v>
      </c>
      <c r="G37" s="31">
        <v>703</v>
      </c>
      <c r="H37" s="31">
        <v>653</v>
      </c>
      <c r="I37" s="31">
        <v>62</v>
      </c>
      <c r="J37" s="31">
        <v>57</v>
      </c>
      <c r="K37" s="31">
        <v>35186</v>
      </c>
      <c r="L37" s="32">
        <v>1.02</v>
      </c>
    </row>
    <row r="38" spans="1:12" ht="16.5" x14ac:dyDescent="0.3">
      <c r="A38" s="28" t="s">
        <v>221</v>
      </c>
      <c r="B38" s="28" t="s">
        <v>36</v>
      </c>
      <c r="C38" s="29">
        <f t="shared" si="1"/>
        <v>1</v>
      </c>
      <c r="D38" s="28" t="s">
        <v>181</v>
      </c>
      <c r="E38" s="30">
        <v>2011</v>
      </c>
      <c r="F38" s="31">
        <v>510</v>
      </c>
      <c r="G38" s="31">
        <v>285</v>
      </c>
      <c r="H38" s="31">
        <v>267</v>
      </c>
      <c r="I38" s="31">
        <v>5</v>
      </c>
      <c r="J38" s="31">
        <v>9</v>
      </c>
      <c r="K38" s="31">
        <v>6906</v>
      </c>
      <c r="L38" s="32">
        <v>0.52</v>
      </c>
    </row>
    <row r="39" spans="1:12" ht="16.5" x14ac:dyDescent="0.3">
      <c r="A39" s="28" t="s">
        <v>222</v>
      </c>
      <c r="B39" s="28" t="s">
        <v>223</v>
      </c>
      <c r="C39" s="29">
        <f t="shared" si="1"/>
        <v>2</v>
      </c>
      <c r="D39" s="28" t="s">
        <v>193</v>
      </c>
      <c r="E39" s="30">
        <v>2011</v>
      </c>
      <c r="F39" s="31">
        <v>1084</v>
      </c>
      <c r="G39" s="31">
        <v>618</v>
      </c>
      <c r="H39" s="31">
        <v>574</v>
      </c>
      <c r="I39" s="31">
        <v>57</v>
      </c>
      <c r="J39" s="31">
        <v>49</v>
      </c>
      <c r="K39" s="31">
        <v>26253</v>
      </c>
      <c r="L39" s="32">
        <v>1.02</v>
      </c>
    </row>
    <row r="40" spans="1:12" ht="16.5" x14ac:dyDescent="0.3">
      <c r="A40" s="28" t="s">
        <v>224</v>
      </c>
      <c r="B40" s="28" t="s">
        <v>40</v>
      </c>
      <c r="C40" s="29">
        <f t="shared" si="1"/>
        <v>1</v>
      </c>
      <c r="D40" s="28" t="s">
        <v>181</v>
      </c>
      <c r="E40" s="30">
        <v>2011</v>
      </c>
      <c r="F40" s="31">
        <v>610</v>
      </c>
      <c r="G40" s="31">
        <v>341</v>
      </c>
      <c r="H40" s="31">
        <v>320</v>
      </c>
      <c r="I40" s="31">
        <v>44</v>
      </c>
      <c r="J40" s="31">
        <v>39</v>
      </c>
      <c r="K40" s="31">
        <v>17122</v>
      </c>
      <c r="L40" s="32">
        <v>1.18</v>
      </c>
    </row>
    <row r="41" spans="1:12" ht="16.5" x14ac:dyDescent="0.3">
      <c r="A41" s="28" t="s">
        <v>225</v>
      </c>
      <c r="B41" s="28" t="s">
        <v>40</v>
      </c>
      <c r="C41" s="29">
        <f t="shared" si="1"/>
        <v>1</v>
      </c>
      <c r="D41" s="28" t="s">
        <v>193</v>
      </c>
      <c r="E41" s="30">
        <v>2011</v>
      </c>
      <c r="F41" s="31">
        <v>1065</v>
      </c>
      <c r="G41" s="31">
        <v>566</v>
      </c>
      <c r="H41" s="31">
        <v>525</v>
      </c>
      <c r="I41" s="31">
        <v>44</v>
      </c>
      <c r="J41" s="31">
        <v>36</v>
      </c>
      <c r="K41" s="31">
        <v>19125</v>
      </c>
      <c r="L41" s="32">
        <v>0.89</v>
      </c>
    </row>
    <row r="42" spans="1:12" ht="16.5" x14ac:dyDescent="0.3">
      <c r="A42" s="28" t="s">
        <v>226</v>
      </c>
      <c r="B42" s="28" t="s">
        <v>227</v>
      </c>
      <c r="C42" s="29">
        <f t="shared" si="1"/>
        <v>2</v>
      </c>
      <c r="D42" s="28" t="s">
        <v>181</v>
      </c>
      <c r="E42" s="30">
        <v>2011</v>
      </c>
      <c r="F42" s="31">
        <v>628</v>
      </c>
      <c r="G42" s="31">
        <v>351</v>
      </c>
      <c r="H42" s="31">
        <v>329</v>
      </c>
      <c r="I42" s="31">
        <v>21</v>
      </c>
      <c r="J42" s="31">
        <v>24</v>
      </c>
      <c r="K42" s="31">
        <v>12084</v>
      </c>
      <c r="L42" s="32">
        <v>0.79</v>
      </c>
    </row>
    <row r="43" spans="1:12" ht="16.5" x14ac:dyDescent="0.3">
      <c r="A43" s="28" t="s">
        <v>228</v>
      </c>
      <c r="B43" s="28" t="s">
        <v>227</v>
      </c>
      <c r="C43" s="29">
        <f t="shared" si="1"/>
        <v>2</v>
      </c>
      <c r="D43" s="28" t="s">
        <v>179</v>
      </c>
      <c r="E43" s="30">
        <v>2011</v>
      </c>
      <c r="F43" s="31">
        <v>447</v>
      </c>
      <c r="G43" s="31">
        <v>251</v>
      </c>
      <c r="H43" s="31">
        <v>235</v>
      </c>
      <c r="I43" s="31">
        <v>22</v>
      </c>
      <c r="J43" s="31">
        <v>28</v>
      </c>
      <c r="K43" s="31">
        <v>10139</v>
      </c>
      <c r="L43" s="32">
        <v>0.77</v>
      </c>
    </row>
    <row r="44" spans="1:12" ht="16.5" x14ac:dyDescent="0.3">
      <c r="A44" s="28" t="s">
        <v>229</v>
      </c>
      <c r="B44" s="28" t="s">
        <v>230</v>
      </c>
      <c r="C44" s="29">
        <f t="shared" si="1"/>
        <v>3</v>
      </c>
      <c r="D44" s="28" t="s">
        <v>184</v>
      </c>
      <c r="E44" s="30">
        <v>2011</v>
      </c>
      <c r="F44" s="31">
        <v>4320</v>
      </c>
      <c r="G44" s="31">
        <v>2199</v>
      </c>
      <c r="H44" s="31">
        <v>1979</v>
      </c>
      <c r="I44" s="31">
        <v>56</v>
      </c>
      <c r="J44" s="31">
        <v>39</v>
      </c>
      <c r="K44" s="31">
        <v>136966</v>
      </c>
      <c r="L44" s="32">
        <v>1.02</v>
      </c>
    </row>
    <row r="45" spans="1:12" ht="16.5" x14ac:dyDescent="0.3">
      <c r="A45" s="28" t="s">
        <v>231</v>
      </c>
      <c r="B45" s="28" t="s">
        <v>44</v>
      </c>
      <c r="C45" s="29">
        <f t="shared" si="1"/>
        <v>1</v>
      </c>
      <c r="D45" s="28" t="s">
        <v>193</v>
      </c>
      <c r="E45" s="30">
        <v>2011</v>
      </c>
      <c r="F45" s="31">
        <v>2523</v>
      </c>
      <c r="G45" s="31">
        <v>1438</v>
      </c>
      <c r="H45" s="31">
        <v>1336</v>
      </c>
      <c r="I45" s="31">
        <v>77</v>
      </c>
      <c r="J45" s="31">
        <v>58</v>
      </c>
      <c r="K45" s="31">
        <v>70263</v>
      </c>
      <c r="L45" s="32">
        <v>1.21</v>
      </c>
    </row>
    <row r="46" spans="1:12" ht="16.5" x14ac:dyDescent="0.3">
      <c r="A46" s="28" t="s">
        <v>232</v>
      </c>
      <c r="B46" s="28" t="s">
        <v>48</v>
      </c>
      <c r="C46" s="29">
        <f t="shared" si="1"/>
        <v>1</v>
      </c>
      <c r="D46" s="28" t="s">
        <v>184</v>
      </c>
      <c r="E46" s="30">
        <v>2011</v>
      </c>
      <c r="F46" s="31">
        <v>3869</v>
      </c>
      <c r="G46" s="31">
        <v>2190</v>
      </c>
      <c r="H46" s="31">
        <v>2054</v>
      </c>
      <c r="I46" s="31">
        <v>60</v>
      </c>
      <c r="J46" s="31">
        <v>47</v>
      </c>
      <c r="K46" s="31">
        <v>106434</v>
      </c>
      <c r="L46" s="32">
        <v>1.08</v>
      </c>
    </row>
    <row r="47" spans="1:12" ht="16.5" x14ac:dyDescent="0.3">
      <c r="A47" s="28" t="s">
        <v>233</v>
      </c>
      <c r="B47" s="28" t="s">
        <v>48</v>
      </c>
      <c r="C47" s="29">
        <f t="shared" si="1"/>
        <v>1</v>
      </c>
      <c r="D47" s="28" t="s">
        <v>181</v>
      </c>
      <c r="E47" s="30">
        <v>2011</v>
      </c>
      <c r="F47" s="31">
        <v>612</v>
      </c>
      <c r="G47" s="31">
        <v>342</v>
      </c>
      <c r="H47" s="31">
        <v>321</v>
      </c>
      <c r="I47" s="31">
        <v>29</v>
      </c>
      <c r="J47" s="31">
        <v>33</v>
      </c>
      <c r="K47" s="31">
        <v>10016</v>
      </c>
      <c r="L47" s="32">
        <v>0.8</v>
      </c>
    </row>
    <row r="48" spans="1:12" ht="16.5" x14ac:dyDescent="0.3">
      <c r="A48" s="28" t="s">
        <v>234</v>
      </c>
      <c r="B48" s="28" t="s">
        <v>50</v>
      </c>
      <c r="C48" s="29">
        <f t="shared" si="1"/>
        <v>1</v>
      </c>
      <c r="D48" s="28" t="s">
        <v>193</v>
      </c>
      <c r="E48" s="30">
        <v>2011</v>
      </c>
      <c r="F48" s="31">
        <v>2757</v>
      </c>
      <c r="G48" s="31">
        <v>1571</v>
      </c>
      <c r="H48" s="31">
        <v>1460</v>
      </c>
      <c r="I48" s="31">
        <v>50</v>
      </c>
      <c r="J48" s="31">
        <v>35</v>
      </c>
      <c r="K48" s="31">
        <v>60788</v>
      </c>
      <c r="L48" s="32">
        <v>1.02</v>
      </c>
    </row>
    <row r="49" spans="1:12" ht="16.5" x14ac:dyDescent="0.3">
      <c r="A49" s="28" t="s">
        <v>235</v>
      </c>
      <c r="B49" s="28" t="s">
        <v>236</v>
      </c>
      <c r="C49" s="29">
        <f t="shared" si="1"/>
        <v>2</v>
      </c>
      <c r="D49" s="28" t="s">
        <v>193</v>
      </c>
      <c r="E49" s="30">
        <v>2011</v>
      </c>
      <c r="F49" s="31">
        <v>2343</v>
      </c>
      <c r="G49" s="31">
        <v>1336</v>
      </c>
      <c r="H49" s="31">
        <v>1241</v>
      </c>
      <c r="I49" s="31">
        <v>31</v>
      </c>
      <c r="J49" s="31">
        <v>25</v>
      </c>
      <c r="K49" s="31">
        <v>49605</v>
      </c>
      <c r="L49" s="32">
        <v>0.83</v>
      </c>
    </row>
    <row r="50" spans="1:12" ht="16.5" x14ac:dyDescent="0.3">
      <c r="A50" s="28" t="s">
        <v>237</v>
      </c>
      <c r="B50" s="28" t="s">
        <v>238</v>
      </c>
      <c r="C50" s="29">
        <f t="shared" si="1"/>
        <v>2</v>
      </c>
      <c r="D50" s="28" t="s">
        <v>193</v>
      </c>
      <c r="E50" s="30">
        <v>2011</v>
      </c>
      <c r="F50" s="31">
        <v>1585</v>
      </c>
      <c r="G50" s="31">
        <v>903</v>
      </c>
      <c r="H50" s="31">
        <v>839</v>
      </c>
      <c r="I50" s="31">
        <v>23</v>
      </c>
      <c r="J50" s="31">
        <v>23</v>
      </c>
      <c r="K50" s="31">
        <v>29448</v>
      </c>
      <c r="L50" s="32">
        <v>0.74</v>
      </c>
    </row>
    <row r="51" spans="1:12" ht="16.5" x14ac:dyDescent="0.3">
      <c r="A51" s="28" t="s">
        <v>239</v>
      </c>
      <c r="B51" s="28" t="s">
        <v>52</v>
      </c>
      <c r="C51" s="29">
        <f t="shared" si="1"/>
        <v>1</v>
      </c>
      <c r="D51" s="28" t="s">
        <v>179</v>
      </c>
      <c r="E51" s="30">
        <v>2011</v>
      </c>
      <c r="F51" s="31">
        <v>426</v>
      </c>
      <c r="G51" s="31">
        <v>239</v>
      </c>
      <c r="H51" s="31">
        <v>224</v>
      </c>
      <c r="I51" s="31">
        <v>23</v>
      </c>
      <c r="J51" s="31">
        <v>22</v>
      </c>
      <c r="K51" s="31">
        <v>7535</v>
      </c>
      <c r="L51" s="32">
        <v>0.85</v>
      </c>
    </row>
    <row r="52" spans="1:12" ht="16.5" x14ac:dyDescent="0.3">
      <c r="A52" s="28" t="s">
        <v>240</v>
      </c>
      <c r="B52" s="28" t="s">
        <v>70</v>
      </c>
      <c r="C52" s="29">
        <f t="shared" si="1"/>
        <v>1</v>
      </c>
      <c r="D52" s="28" t="s">
        <v>179</v>
      </c>
      <c r="E52" s="30">
        <v>2011</v>
      </c>
      <c r="F52" s="31">
        <v>351</v>
      </c>
      <c r="G52" s="31">
        <v>197</v>
      </c>
      <c r="H52" s="31">
        <v>185</v>
      </c>
      <c r="I52" s="31">
        <v>18</v>
      </c>
      <c r="J52" s="31">
        <v>28</v>
      </c>
      <c r="K52" s="31">
        <v>6625</v>
      </c>
      <c r="L52" s="32">
        <v>0.63</v>
      </c>
    </row>
    <row r="53" spans="1:12" ht="16.5" x14ac:dyDescent="0.3">
      <c r="A53" s="28" t="s">
        <v>241</v>
      </c>
      <c r="B53" s="28" t="s">
        <v>70</v>
      </c>
      <c r="C53" s="29">
        <f t="shared" si="1"/>
        <v>1</v>
      </c>
      <c r="D53" s="28" t="s">
        <v>193</v>
      </c>
      <c r="E53" s="30">
        <v>2011</v>
      </c>
      <c r="F53" s="31">
        <v>1142</v>
      </c>
      <c r="G53" s="31">
        <v>651</v>
      </c>
      <c r="H53" s="31">
        <v>605</v>
      </c>
      <c r="I53" s="31">
        <v>50</v>
      </c>
      <c r="J53" s="31">
        <v>52</v>
      </c>
      <c r="K53" s="31">
        <v>17923</v>
      </c>
      <c r="L53" s="32">
        <v>0.96</v>
      </c>
    </row>
    <row r="54" spans="1:12" ht="16.5" x14ac:dyDescent="0.3">
      <c r="A54" s="28" t="s">
        <v>242</v>
      </c>
      <c r="B54" s="28" t="s">
        <v>70</v>
      </c>
      <c r="C54" s="29">
        <f t="shared" si="1"/>
        <v>1</v>
      </c>
      <c r="D54" s="28" t="s">
        <v>179</v>
      </c>
      <c r="E54" s="30">
        <v>2011</v>
      </c>
      <c r="F54" s="31">
        <v>388</v>
      </c>
      <c r="G54" s="31">
        <v>218</v>
      </c>
      <c r="H54" s="31">
        <v>204</v>
      </c>
      <c r="I54" s="31">
        <v>18</v>
      </c>
      <c r="J54" s="31">
        <v>23</v>
      </c>
      <c r="K54" s="31">
        <v>5385</v>
      </c>
      <c r="L54" s="32">
        <v>0.76</v>
      </c>
    </row>
    <row r="55" spans="1:12" ht="16.5" x14ac:dyDescent="0.3">
      <c r="A55" s="28" t="s">
        <v>243</v>
      </c>
      <c r="B55" s="28" t="s">
        <v>244</v>
      </c>
      <c r="C55" s="29">
        <f t="shared" si="1"/>
        <v>2</v>
      </c>
      <c r="D55" s="28" t="s">
        <v>193</v>
      </c>
      <c r="E55" s="30">
        <v>2011</v>
      </c>
      <c r="F55" s="31">
        <v>1070</v>
      </c>
      <c r="G55" s="31">
        <v>610</v>
      </c>
      <c r="H55" s="31">
        <v>567</v>
      </c>
      <c r="I55" s="31">
        <v>59</v>
      </c>
      <c r="J55" s="31">
        <v>51</v>
      </c>
      <c r="K55" s="31">
        <v>28974</v>
      </c>
      <c r="L55" s="32">
        <v>0.99</v>
      </c>
    </row>
    <row r="56" spans="1:12" ht="16.5" x14ac:dyDescent="0.3">
      <c r="A56" s="28" t="s">
        <v>245</v>
      </c>
      <c r="B56" s="28" t="s">
        <v>246</v>
      </c>
      <c r="C56" s="29">
        <f t="shared" si="1"/>
        <v>2</v>
      </c>
      <c r="D56" s="28" t="s">
        <v>181</v>
      </c>
      <c r="E56" s="30">
        <v>2011</v>
      </c>
      <c r="F56" s="31">
        <v>646</v>
      </c>
      <c r="G56" s="31">
        <v>361</v>
      </c>
      <c r="H56" s="31">
        <v>338</v>
      </c>
      <c r="I56" s="31">
        <v>44</v>
      </c>
      <c r="J56" s="31">
        <v>39</v>
      </c>
      <c r="K56" s="31">
        <v>10721</v>
      </c>
      <c r="L56" s="32">
        <v>0.87</v>
      </c>
    </row>
    <row r="57" spans="1:12" ht="16.5" x14ac:dyDescent="0.3">
      <c r="A57" s="28" t="s">
        <v>247</v>
      </c>
      <c r="B57" s="28" t="s">
        <v>66</v>
      </c>
      <c r="C57" s="29">
        <f t="shared" si="1"/>
        <v>1</v>
      </c>
      <c r="D57" s="28" t="s">
        <v>181</v>
      </c>
      <c r="E57" s="30">
        <v>2011</v>
      </c>
      <c r="F57" s="31">
        <v>630</v>
      </c>
      <c r="G57" s="31">
        <v>352</v>
      </c>
      <c r="H57" s="31">
        <v>330</v>
      </c>
      <c r="I57" s="31">
        <v>39</v>
      </c>
      <c r="J57" s="31">
        <v>33</v>
      </c>
      <c r="K57" s="31">
        <v>12488</v>
      </c>
      <c r="L57" s="32">
        <v>0.98</v>
      </c>
    </row>
    <row r="58" spans="1:12" ht="16.5" x14ac:dyDescent="0.3">
      <c r="A58" s="28" t="s">
        <v>248</v>
      </c>
      <c r="B58" s="28" t="s">
        <v>60</v>
      </c>
      <c r="C58" s="29">
        <f t="shared" si="1"/>
        <v>1</v>
      </c>
      <c r="D58" s="28" t="s">
        <v>193</v>
      </c>
      <c r="E58" s="30">
        <v>2011</v>
      </c>
      <c r="F58" s="31">
        <v>1443</v>
      </c>
      <c r="G58" s="31">
        <v>823</v>
      </c>
      <c r="H58" s="31">
        <v>764</v>
      </c>
      <c r="I58" s="31">
        <v>78</v>
      </c>
      <c r="J58" s="31">
        <v>58</v>
      </c>
      <c r="K58" s="31">
        <v>45419</v>
      </c>
      <c r="L58" s="32">
        <v>1.1299999999999999</v>
      </c>
    </row>
    <row r="59" spans="1:12" ht="16.5" x14ac:dyDescent="0.3">
      <c r="A59" s="28" t="s">
        <v>249</v>
      </c>
      <c r="B59" s="28" t="s">
        <v>68</v>
      </c>
      <c r="C59" s="29">
        <f t="shared" si="1"/>
        <v>1</v>
      </c>
      <c r="D59" s="28" t="s">
        <v>181</v>
      </c>
      <c r="E59" s="30">
        <v>2011</v>
      </c>
      <c r="F59" s="31">
        <v>616</v>
      </c>
      <c r="G59" s="31">
        <v>344</v>
      </c>
      <c r="H59" s="31">
        <v>323</v>
      </c>
      <c r="I59" s="31">
        <v>26</v>
      </c>
      <c r="J59" s="31">
        <v>32</v>
      </c>
      <c r="K59" s="31">
        <v>13092</v>
      </c>
      <c r="L59" s="32">
        <v>0.74</v>
      </c>
    </row>
    <row r="60" spans="1:12" ht="16.5" x14ac:dyDescent="0.3">
      <c r="A60" s="28" t="s">
        <v>250</v>
      </c>
      <c r="B60" s="28" t="s">
        <v>68</v>
      </c>
      <c r="C60" s="29">
        <f t="shared" si="1"/>
        <v>1</v>
      </c>
      <c r="D60" s="28" t="s">
        <v>193</v>
      </c>
      <c r="E60" s="30">
        <v>2011</v>
      </c>
      <c r="F60" s="31">
        <v>1048</v>
      </c>
      <c r="G60" s="31">
        <v>508</v>
      </c>
      <c r="H60" s="31">
        <v>472</v>
      </c>
      <c r="I60" s="31">
        <v>20</v>
      </c>
      <c r="J60" s="31">
        <v>21</v>
      </c>
      <c r="K60" s="31">
        <v>21545</v>
      </c>
      <c r="L60" s="32">
        <v>0.67</v>
      </c>
    </row>
    <row r="61" spans="1:12" ht="16.5" x14ac:dyDescent="0.3">
      <c r="A61" s="28" t="s">
        <v>251</v>
      </c>
      <c r="B61" s="28" t="s">
        <v>68</v>
      </c>
      <c r="C61" s="29">
        <f t="shared" si="1"/>
        <v>1</v>
      </c>
      <c r="D61" s="28" t="s">
        <v>181</v>
      </c>
      <c r="E61" s="30">
        <v>2011</v>
      </c>
      <c r="F61" s="31">
        <v>550</v>
      </c>
      <c r="G61" s="31">
        <v>307</v>
      </c>
      <c r="H61" s="31">
        <v>288</v>
      </c>
      <c r="I61" s="31">
        <v>29</v>
      </c>
      <c r="J61" s="31">
        <v>37</v>
      </c>
      <c r="K61" s="31">
        <v>9787</v>
      </c>
      <c r="L61" s="32">
        <v>0.79</v>
      </c>
    </row>
    <row r="62" spans="1:12" ht="16.5" x14ac:dyDescent="0.3">
      <c r="A62" s="28" t="s">
        <v>252</v>
      </c>
      <c r="B62" s="28" t="s">
        <v>68</v>
      </c>
      <c r="C62" s="29">
        <f t="shared" si="1"/>
        <v>1</v>
      </c>
      <c r="D62" s="28" t="s">
        <v>181</v>
      </c>
      <c r="E62" s="30">
        <v>2011</v>
      </c>
      <c r="F62" s="31">
        <v>749</v>
      </c>
      <c r="G62" s="31">
        <v>419</v>
      </c>
      <c r="H62" s="31">
        <v>392</v>
      </c>
      <c r="I62" s="31">
        <v>17</v>
      </c>
      <c r="J62" s="31">
        <v>18</v>
      </c>
      <c r="K62" s="31">
        <v>14850</v>
      </c>
      <c r="L62" s="32">
        <v>0.77</v>
      </c>
    </row>
    <row r="63" spans="1:12" ht="16.5" x14ac:dyDescent="0.3">
      <c r="A63" s="28" t="s">
        <v>253</v>
      </c>
      <c r="B63" s="28" t="s">
        <v>254</v>
      </c>
      <c r="C63" s="29">
        <f t="shared" si="1"/>
        <v>3</v>
      </c>
      <c r="D63" s="28" t="s">
        <v>184</v>
      </c>
      <c r="E63" s="30">
        <v>2011</v>
      </c>
      <c r="F63" s="31">
        <v>18946</v>
      </c>
      <c r="G63" s="31">
        <v>9056</v>
      </c>
      <c r="H63" s="31">
        <v>6040</v>
      </c>
      <c r="I63" s="31">
        <v>72</v>
      </c>
      <c r="J63" s="31">
        <v>52</v>
      </c>
      <c r="K63" s="31">
        <v>544063</v>
      </c>
      <c r="L63" s="32">
        <v>1.1100000000000001</v>
      </c>
    </row>
    <row r="64" spans="1:12" ht="16.5" x14ac:dyDescent="0.3">
      <c r="A64" s="28" t="s">
        <v>255</v>
      </c>
      <c r="B64" s="28" t="s">
        <v>74</v>
      </c>
      <c r="C64" s="29">
        <f t="shared" si="1"/>
        <v>1</v>
      </c>
      <c r="D64" s="28" t="s">
        <v>181</v>
      </c>
      <c r="E64" s="30">
        <v>2011</v>
      </c>
      <c r="F64" s="31">
        <v>619</v>
      </c>
      <c r="G64" s="31">
        <v>346</v>
      </c>
      <c r="H64" s="31">
        <v>324</v>
      </c>
      <c r="I64" s="31">
        <v>20</v>
      </c>
      <c r="J64" s="31">
        <v>19</v>
      </c>
      <c r="K64" s="31">
        <v>9789</v>
      </c>
      <c r="L64" s="32">
        <v>0.83</v>
      </c>
    </row>
    <row r="65" spans="1:12" ht="16.5" x14ac:dyDescent="0.3">
      <c r="A65" s="28" t="s">
        <v>256</v>
      </c>
      <c r="B65" s="28" t="s">
        <v>74</v>
      </c>
      <c r="C65" s="29">
        <f t="shared" si="1"/>
        <v>1</v>
      </c>
      <c r="D65" s="28" t="s">
        <v>193</v>
      </c>
      <c r="E65" s="30">
        <v>2011</v>
      </c>
      <c r="F65" s="31">
        <v>1700</v>
      </c>
      <c r="G65" s="31">
        <v>955</v>
      </c>
      <c r="H65" s="31">
        <v>857</v>
      </c>
      <c r="I65" s="31">
        <v>21</v>
      </c>
      <c r="J65" s="31">
        <v>21</v>
      </c>
      <c r="K65" s="31">
        <v>34980</v>
      </c>
      <c r="L65" s="32">
        <v>0.83</v>
      </c>
    </row>
    <row r="66" spans="1:12" ht="16.5" x14ac:dyDescent="0.3">
      <c r="A66" s="28" t="s">
        <v>257</v>
      </c>
      <c r="B66" s="28" t="s">
        <v>74</v>
      </c>
      <c r="C66" s="29">
        <f t="shared" ref="C66:C97" si="2">IF(LEN(B66)-LEN(SUBSTITUTE(B66,"-",""))=1,2,IF(LEN(B66)-LEN(SUBSTITUTE(B66,"-",""))=2,3,IF(LEN(B66)-LEN(SUBSTITUTE(B66,"-",""))=3,4,1)))</f>
        <v>1</v>
      </c>
      <c r="D66" s="28" t="s">
        <v>193</v>
      </c>
      <c r="E66" s="30">
        <v>2011</v>
      </c>
      <c r="F66" s="31">
        <v>1289</v>
      </c>
      <c r="G66" s="31">
        <v>735</v>
      </c>
      <c r="H66" s="31">
        <v>683</v>
      </c>
      <c r="I66" s="31">
        <v>49</v>
      </c>
      <c r="J66" s="31">
        <v>36</v>
      </c>
      <c r="K66" s="31">
        <v>35689</v>
      </c>
      <c r="L66" s="32">
        <v>1.05</v>
      </c>
    </row>
    <row r="67" spans="1:12" ht="16.5" x14ac:dyDescent="0.3">
      <c r="A67" s="28" t="s">
        <v>258</v>
      </c>
      <c r="B67" s="28" t="s">
        <v>74</v>
      </c>
      <c r="C67" s="29">
        <f t="shared" si="2"/>
        <v>1</v>
      </c>
      <c r="D67" s="28" t="s">
        <v>181</v>
      </c>
      <c r="E67" s="30">
        <v>2011</v>
      </c>
      <c r="F67" s="31">
        <v>745</v>
      </c>
      <c r="G67" s="31">
        <v>416</v>
      </c>
      <c r="H67" s="31">
        <v>390</v>
      </c>
      <c r="I67" s="31">
        <v>25</v>
      </c>
      <c r="J67" s="31">
        <v>24</v>
      </c>
      <c r="K67" s="31">
        <v>12442</v>
      </c>
      <c r="L67" s="32">
        <v>0.79</v>
      </c>
    </row>
    <row r="68" spans="1:12" ht="16.5" x14ac:dyDescent="0.3">
      <c r="A68" s="28" t="s">
        <v>259</v>
      </c>
      <c r="B68" s="28" t="s">
        <v>260</v>
      </c>
      <c r="C68" s="29">
        <f t="shared" si="2"/>
        <v>3</v>
      </c>
      <c r="D68" s="28" t="s">
        <v>193</v>
      </c>
      <c r="E68" s="30">
        <v>2011</v>
      </c>
      <c r="F68" s="31">
        <v>1717</v>
      </c>
      <c r="G68" s="31">
        <v>986</v>
      </c>
      <c r="H68" s="31">
        <v>887</v>
      </c>
      <c r="I68" s="31">
        <v>47</v>
      </c>
      <c r="J68" s="31">
        <v>35</v>
      </c>
      <c r="K68" s="31">
        <v>42785</v>
      </c>
      <c r="L68" s="32">
        <v>1</v>
      </c>
    </row>
    <row r="69" spans="1:12" ht="16.5" x14ac:dyDescent="0.3">
      <c r="A69" s="28" t="s">
        <v>261</v>
      </c>
      <c r="B69" s="28" t="s">
        <v>262</v>
      </c>
      <c r="C69" s="29">
        <f t="shared" si="2"/>
        <v>2</v>
      </c>
      <c r="D69" s="28" t="s">
        <v>181</v>
      </c>
      <c r="E69" s="30">
        <v>2011</v>
      </c>
      <c r="F69" s="31">
        <v>516</v>
      </c>
      <c r="G69" s="31">
        <v>288</v>
      </c>
      <c r="H69" s="31">
        <v>270</v>
      </c>
      <c r="I69" s="31">
        <v>22</v>
      </c>
      <c r="J69" s="31">
        <v>23</v>
      </c>
      <c r="K69" s="31">
        <v>9195</v>
      </c>
      <c r="L69" s="32">
        <v>0.73</v>
      </c>
    </row>
    <row r="70" spans="1:12" ht="16.5" x14ac:dyDescent="0.3">
      <c r="A70" s="28" t="s">
        <v>263</v>
      </c>
      <c r="B70" s="28" t="s">
        <v>76</v>
      </c>
      <c r="C70" s="29">
        <f t="shared" si="2"/>
        <v>1</v>
      </c>
      <c r="D70" s="28" t="s">
        <v>181</v>
      </c>
      <c r="E70" s="30">
        <v>2011</v>
      </c>
      <c r="F70" s="31">
        <v>983</v>
      </c>
      <c r="G70" s="31">
        <v>549</v>
      </c>
      <c r="H70" s="31">
        <v>515</v>
      </c>
      <c r="I70" s="31">
        <v>38</v>
      </c>
      <c r="J70" s="31">
        <v>37</v>
      </c>
      <c r="K70" s="31">
        <v>25182</v>
      </c>
      <c r="L70" s="32">
        <v>0.86</v>
      </c>
    </row>
    <row r="71" spans="1:12" ht="16.5" x14ac:dyDescent="0.3">
      <c r="A71" s="28" t="s">
        <v>264</v>
      </c>
      <c r="B71" s="28" t="s">
        <v>76</v>
      </c>
      <c r="C71" s="29">
        <f t="shared" si="2"/>
        <v>1</v>
      </c>
      <c r="D71" s="28" t="s">
        <v>181</v>
      </c>
      <c r="E71" s="30">
        <v>2011</v>
      </c>
      <c r="F71" s="31">
        <v>717</v>
      </c>
      <c r="G71" s="31">
        <v>401</v>
      </c>
      <c r="H71" s="31">
        <v>376</v>
      </c>
      <c r="I71" s="31">
        <v>25</v>
      </c>
      <c r="J71" s="31">
        <v>37</v>
      </c>
      <c r="K71" s="31">
        <v>15500</v>
      </c>
      <c r="L71" s="32">
        <v>0.69</v>
      </c>
    </row>
    <row r="72" spans="1:12" ht="16.5" x14ac:dyDescent="0.3">
      <c r="A72" s="28" t="s">
        <v>265</v>
      </c>
      <c r="B72" s="28" t="s">
        <v>78</v>
      </c>
      <c r="C72" s="29">
        <f t="shared" si="2"/>
        <v>1</v>
      </c>
      <c r="D72" s="28" t="s">
        <v>179</v>
      </c>
      <c r="E72" s="30">
        <v>2011</v>
      </c>
      <c r="F72" s="31">
        <v>256</v>
      </c>
      <c r="G72" s="31">
        <v>144</v>
      </c>
      <c r="H72" s="31">
        <v>135</v>
      </c>
      <c r="I72" s="31">
        <v>18</v>
      </c>
      <c r="J72" s="31">
        <v>23</v>
      </c>
      <c r="K72" s="31">
        <v>2271</v>
      </c>
      <c r="L72" s="32">
        <v>0.8</v>
      </c>
    </row>
    <row r="73" spans="1:12" ht="16.5" x14ac:dyDescent="0.3">
      <c r="A73" s="28" t="s">
        <v>266</v>
      </c>
      <c r="B73" s="28" t="s">
        <v>78</v>
      </c>
      <c r="C73" s="29">
        <f t="shared" si="2"/>
        <v>1</v>
      </c>
      <c r="D73" s="28" t="s">
        <v>179</v>
      </c>
      <c r="E73" s="30">
        <v>2011</v>
      </c>
      <c r="F73" s="31">
        <v>246</v>
      </c>
      <c r="G73" s="31">
        <v>138</v>
      </c>
      <c r="H73" s="31">
        <v>129</v>
      </c>
      <c r="I73" s="31">
        <v>24</v>
      </c>
      <c r="J73" s="31">
        <v>29</v>
      </c>
      <c r="K73" s="31">
        <v>4593</v>
      </c>
      <c r="L73" s="32">
        <v>0.82</v>
      </c>
    </row>
    <row r="74" spans="1:12" ht="16.5" x14ac:dyDescent="0.3">
      <c r="A74" s="28" t="s">
        <v>267</v>
      </c>
      <c r="B74" s="28" t="s">
        <v>268</v>
      </c>
      <c r="C74" s="29">
        <f t="shared" si="2"/>
        <v>2</v>
      </c>
      <c r="D74" s="28" t="s">
        <v>193</v>
      </c>
      <c r="E74" s="30">
        <v>2011</v>
      </c>
      <c r="F74" s="31">
        <v>1925</v>
      </c>
      <c r="G74" s="31">
        <v>1007</v>
      </c>
      <c r="H74" s="31">
        <v>932</v>
      </c>
      <c r="I74" s="31">
        <v>68</v>
      </c>
      <c r="J74" s="31">
        <v>51</v>
      </c>
      <c r="K74" s="31">
        <v>51987</v>
      </c>
      <c r="L74" s="32">
        <v>1.1000000000000001</v>
      </c>
    </row>
    <row r="75" spans="1:12" ht="16.5" x14ac:dyDescent="0.3">
      <c r="A75" s="28" t="s">
        <v>269</v>
      </c>
      <c r="B75" s="28" t="s">
        <v>80</v>
      </c>
      <c r="C75" s="29">
        <f t="shared" si="2"/>
        <v>1</v>
      </c>
      <c r="D75" s="28" t="s">
        <v>193</v>
      </c>
      <c r="E75" s="30">
        <v>2011</v>
      </c>
      <c r="F75" s="31">
        <v>1761</v>
      </c>
      <c r="G75" s="31">
        <v>997</v>
      </c>
      <c r="H75" s="31">
        <v>926</v>
      </c>
      <c r="I75" s="31">
        <v>25</v>
      </c>
      <c r="J75" s="31">
        <v>34</v>
      </c>
      <c r="K75" s="31">
        <v>46725</v>
      </c>
      <c r="L75" s="32">
        <v>0.69</v>
      </c>
    </row>
    <row r="76" spans="1:12" ht="16.5" x14ac:dyDescent="0.3">
      <c r="A76" s="28" t="s">
        <v>270</v>
      </c>
      <c r="B76" s="28" t="s">
        <v>271</v>
      </c>
      <c r="C76" s="29">
        <f t="shared" si="2"/>
        <v>2</v>
      </c>
      <c r="D76" s="28" t="s">
        <v>181</v>
      </c>
      <c r="E76" s="30">
        <v>2011</v>
      </c>
      <c r="F76" s="31">
        <v>635</v>
      </c>
      <c r="G76" s="31">
        <v>355</v>
      </c>
      <c r="H76" s="31">
        <v>333</v>
      </c>
      <c r="I76" s="31">
        <v>38</v>
      </c>
      <c r="J76" s="31">
        <v>42</v>
      </c>
      <c r="K76" s="31">
        <v>13247</v>
      </c>
      <c r="L76" s="32">
        <v>0.9</v>
      </c>
    </row>
    <row r="77" spans="1:12" ht="16.5" x14ac:dyDescent="0.3">
      <c r="A77" s="28" t="s">
        <v>272</v>
      </c>
      <c r="B77" s="28" t="s">
        <v>273</v>
      </c>
      <c r="C77" s="29">
        <f t="shared" si="2"/>
        <v>4</v>
      </c>
      <c r="D77" s="28" t="s">
        <v>184</v>
      </c>
      <c r="E77" s="30">
        <v>2011</v>
      </c>
      <c r="F77" s="31">
        <v>5381</v>
      </c>
      <c r="G77" s="31">
        <v>3019</v>
      </c>
      <c r="H77" s="31">
        <v>2406</v>
      </c>
      <c r="I77" s="31">
        <v>61</v>
      </c>
      <c r="J77" s="31">
        <v>54</v>
      </c>
      <c r="K77" s="31">
        <v>156027</v>
      </c>
      <c r="L77" s="32">
        <v>0.97</v>
      </c>
    </row>
    <row r="78" spans="1:12" ht="16.5" x14ac:dyDescent="0.3">
      <c r="A78" s="28" t="s">
        <v>274</v>
      </c>
      <c r="B78" s="28" t="s">
        <v>275</v>
      </c>
      <c r="C78" s="29">
        <f t="shared" si="2"/>
        <v>1</v>
      </c>
      <c r="D78" s="28" t="s">
        <v>193</v>
      </c>
      <c r="E78" s="30">
        <v>2011</v>
      </c>
      <c r="F78" s="31">
        <v>2333</v>
      </c>
      <c r="G78" s="31">
        <v>1330</v>
      </c>
      <c r="H78" s="31">
        <v>1235</v>
      </c>
      <c r="I78" s="31">
        <v>74</v>
      </c>
      <c r="J78" s="31">
        <v>63</v>
      </c>
      <c r="K78" s="31">
        <v>45991</v>
      </c>
      <c r="L78" s="32">
        <v>1.17</v>
      </c>
    </row>
    <row r="79" spans="1:12" ht="16.5" x14ac:dyDescent="0.3">
      <c r="A79" s="28" t="s">
        <v>276</v>
      </c>
      <c r="B79" s="28" t="s">
        <v>277</v>
      </c>
      <c r="C79" s="29">
        <f t="shared" si="2"/>
        <v>2</v>
      </c>
      <c r="D79" s="28" t="s">
        <v>193</v>
      </c>
      <c r="E79" s="30">
        <v>2011</v>
      </c>
      <c r="F79" s="31">
        <v>1236</v>
      </c>
      <c r="G79" s="31">
        <v>685</v>
      </c>
      <c r="H79" s="31">
        <v>636</v>
      </c>
      <c r="I79" s="31">
        <v>33</v>
      </c>
      <c r="J79" s="31">
        <v>34</v>
      </c>
      <c r="K79" s="31">
        <v>24618</v>
      </c>
      <c r="L79" s="32">
        <v>0.83</v>
      </c>
    </row>
    <row r="80" spans="1:12" ht="16.5" x14ac:dyDescent="0.3">
      <c r="A80" s="28" t="s">
        <v>278</v>
      </c>
      <c r="B80" s="28" t="s">
        <v>84</v>
      </c>
      <c r="C80" s="29">
        <f t="shared" si="2"/>
        <v>1</v>
      </c>
      <c r="D80" s="28" t="s">
        <v>181</v>
      </c>
      <c r="E80" s="30">
        <v>2011</v>
      </c>
      <c r="F80" s="31">
        <v>535</v>
      </c>
      <c r="G80" s="31">
        <v>299</v>
      </c>
      <c r="H80" s="31">
        <v>280</v>
      </c>
      <c r="I80" s="31">
        <v>52</v>
      </c>
      <c r="J80" s="31">
        <v>51</v>
      </c>
      <c r="K80" s="31">
        <v>10885</v>
      </c>
      <c r="L80" s="32">
        <v>1.1499999999999999</v>
      </c>
    </row>
    <row r="81" spans="1:12" ht="16.5" x14ac:dyDescent="0.3">
      <c r="A81" s="28" t="s">
        <v>279</v>
      </c>
      <c r="B81" s="28" t="s">
        <v>84</v>
      </c>
      <c r="C81" s="29">
        <f t="shared" si="2"/>
        <v>1</v>
      </c>
      <c r="D81" s="28" t="s">
        <v>179</v>
      </c>
      <c r="E81" s="30">
        <v>2011</v>
      </c>
      <c r="F81" s="31">
        <v>490</v>
      </c>
      <c r="G81" s="31">
        <v>275</v>
      </c>
      <c r="H81" s="31">
        <v>258</v>
      </c>
      <c r="I81" s="31">
        <v>34</v>
      </c>
      <c r="J81" s="31">
        <v>40</v>
      </c>
      <c r="K81" s="31">
        <v>10081</v>
      </c>
      <c r="L81" s="32">
        <v>0.9</v>
      </c>
    </row>
    <row r="82" spans="1:12" ht="16.5" x14ac:dyDescent="0.3">
      <c r="A82" s="28" t="s">
        <v>280</v>
      </c>
      <c r="B82" s="28" t="s">
        <v>88</v>
      </c>
      <c r="C82" s="29">
        <f t="shared" si="2"/>
        <v>1</v>
      </c>
      <c r="D82" s="28" t="s">
        <v>181</v>
      </c>
      <c r="E82" s="30">
        <v>2011</v>
      </c>
      <c r="F82" s="31">
        <v>508</v>
      </c>
      <c r="G82" s="31">
        <v>285</v>
      </c>
      <c r="H82" s="31">
        <v>267</v>
      </c>
      <c r="I82" s="31">
        <v>31</v>
      </c>
      <c r="J82" s="31">
        <v>32</v>
      </c>
      <c r="K82" s="31">
        <v>13247</v>
      </c>
      <c r="L82" s="32">
        <v>1.06</v>
      </c>
    </row>
    <row r="83" spans="1:12" ht="16.5" x14ac:dyDescent="0.3">
      <c r="A83" s="28" t="s">
        <v>281</v>
      </c>
      <c r="B83" s="28" t="s">
        <v>88</v>
      </c>
      <c r="C83" s="29">
        <f t="shared" si="2"/>
        <v>1</v>
      </c>
      <c r="D83" s="28" t="s">
        <v>193</v>
      </c>
      <c r="E83" s="30">
        <v>2011</v>
      </c>
      <c r="F83" s="31">
        <v>1145</v>
      </c>
      <c r="G83" s="31">
        <v>653</v>
      </c>
      <c r="H83" s="31">
        <v>606</v>
      </c>
      <c r="I83" s="31">
        <v>48</v>
      </c>
      <c r="J83" s="31">
        <v>49</v>
      </c>
      <c r="K83" s="31">
        <v>35781</v>
      </c>
      <c r="L83" s="32">
        <v>1.01</v>
      </c>
    </row>
    <row r="84" spans="1:12" ht="16.5" x14ac:dyDescent="0.3">
      <c r="A84" s="28" t="s">
        <v>282</v>
      </c>
      <c r="B84" s="28" t="s">
        <v>283</v>
      </c>
      <c r="C84" s="29">
        <f t="shared" si="2"/>
        <v>3</v>
      </c>
      <c r="D84" s="28" t="s">
        <v>193</v>
      </c>
      <c r="E84" s="30">
        <v>2011</v>
      </c>
      <c r="F84" s="31">
        <v>1058</v>
      </c>
      <c r="G84" s="31">
        <v>603</v>
      </c>
      <c r="H84" s="31">
        <v>560</v>
      </c>
      <c r="I84" s="31">
        <v>33</v>
      </c>
      <c r="J84" s="31">
        <v>30</v>
      </c>
      <c r="K84" s="31">
        <v>28700</v>
      </c>
      <c r="L84" s="32">
        <v>0.86</v>
      </c>
    </row>
    <row r="85" spans="1:12" ht="16.5" x14ac:dyDescent="0.3">
      <c r="A85" s="28" t="s">
        <v>284</v>
      </c>
      <c r="B85" s="28" t="s">
        <v>90</v>
      </c>
      <c r="C85" s="29">
        <f t="shared" si="2"/>
        <v>1</v>
      </c>
      <c r="D85" s="28" t="s">
        <v>193</v>
      </c>
      <c r="E85" s="30">
        <v>2011</v>
      </c>
      <c r="F85" s="31">
        <v>1345</v>
      </c>
      <c r="G85" s="31">
        <v>767</v>
      </c>
      <c r="H85" s="31">
        <v>712</v>
      </c>
      <c r="I85" s="31">
        <v>61</v>
      </c>
      <c r="J85" s="31">
        <v>49</v>
      </c>
      <c r="K85" s="31">
        <v>38307</v>
      </c>
      <c r="L85" s="32">
        <v>0.98</v>
      </c>
    </row>
    <row r="86" spans="1:12" ht="16.5" x14ac:dyDescent="0.3">
      <c r="A86" s="28" t="s">
        <v>285</v>
      </c>
      <c r="B86" s="28" t="s">
        <v>90</v>
      </c>
      <c r="C86" s="29">
        <f t="shared" si="2"/>
        <v>1</v>
      </c>
      <c r="D86" s="28" t="s">
        <v>179</v>
      </c>
      <c r="E86" s="30">
        <v>2011</v>
      </c>
      <c r="F86" s="31">
        <v>243</v>
      </c>
      <c r="G86" s="31">
        <v>136</v>
      </c>
      <c r="H86" s="31">
        <v>128</v>
      </c>
      <c r="I86" s="31">
        <v>15</v>
      </c>
      <c r="J86" s="31">
        <v>15</v>
      </c>
      <c r="K86" s="31">
        <v>4205</v>
      </c>
      <c r="L86" s="32">
        <v>0.79</v>
      </c>
    </row>
    <row r="87" spans="1:12" ht="16.5" x14ac:dyDescent="0.3">
      <c r="A87" s="28" t="s">
        <v>286</v>
      </c>
      <c r="B87" s="28" t="s">
        <v>90</v>
      </c>
      <c r="C87" s="29">
        <f t="shared" si="2"/>
        <v>1</v>
      </c>
      <c r="D87" s="28" t="s">
        <v>179</v>
      </c>
      <c r="E87" s="30">
        <v>2011</v>
      </c>
      <c r="F87" s="31">
        <v>214</v>
      </c>
      <c r="G87" s="31">
        <v>120</v>
      </c>
      <c r="H87" s="31">
        <v>112</v>
      </c>
      <c r="I87" s="31">
        <v>17</v>
      </c>
      <c r="J87" s="31">
        <v>24</v>
      </c>
      <c r="K87" s="31">
        <v>3697</v>
      </c>
      <c r="L87" s="32">
        <v>0.73</v>
      </c>
    </row>
    <row r="88" spans="1:12" ht="16.5" x14ac:dyDescent="0.3">
      <c r="A88" s="28" t="s">
        <v>287</v>
      </c>
      <c r="B88" s="28" t="s">
        <v>90</v>
      </c>
      <c r="C88" s="29">
        <f t="shared" si="2"/>
        <v>1</v>
      </c>
      <c r="D88" s="28" t="s">
        <v>179</v>
      </c>
      <c r="E88" s="30">
        <v>2011</v>
      </c>
      <c r="F88" s="31">
        <v>337</v>
      </c>
      <c r="G88" s="31">
        <v>189</v>
      </c>
      <c r="H88" s="31">
        <v>177</v>
      </c>
      <c r="I88" s="31">
        <v>12</v>
      </c>
      <c r="J88" s="31">
        <v>16</v>
      </c>
      <c r="K88" s="31">
        <v>3160</v>
      </c>
      <c r="L88" s="32">
        <v>0.67</v>
      </c>
    </row>
    <row r="89" spans="1:12" ht="16.5" x14ac:dyDescent="0.3">
      <c r="A89" s="28" t="s">
        <v>288</v>
      </c>
      <c r="B89" s="28" t="s">
        <v>90</v>
      </c>
      <c r="C89" s="29">
        <f t="shared" si="2"/>
        <v>1</v>
      </c>
      <c r="D89" s="28" t="s">
        <v>184</v>
      </c>
      <c r="E89" s="30">
        <v>2011</v>
      </c>
      <c r="F89" s="31">
        <v>5260</v>
      </c>
      <c r="G89" s="31">
        <v>3161</v>
      </c>
      <c r="H89" s="31">
        <v>3003</v>
      </c>
      <c r="I89" s="31">
        <v>70</v>
      </c>
      <c r="J89" s="31">
        <v>44</v>
      </c>
      <c r="K89" s="31">
        <v>167718</v>
      </c>
      <c r="L89" s="32">
        <v>1.1599999999999999</v>
      </c>
    </row>
    <row r="90" spans="1:12" ht="16.5" x14ac:dyDescent="0.3">
      <c r="A90" s="28" t="s">
        <v>289</v>
      </c>
      <c r="B90" s="28" t="s">
        <v>90</v>
      </c>
      <c r="C90" s="29">
        <f t="shared" si="2"/>
        <v>1</v>
      </c>
      <c r="D90" s="28" t="s">
        <v>184</v>
      </c>
      <c r="E90" s="30">
        <v>2011</v>
      </c>
      <c r="F90" s="31">
        <v>4129</v>
      </c>
      <c r="G90" s="31">
        <v>2440</v>
      </c>
      <c r="H90" s="31">
        <v>2274</v>
      </c>
      <c r="I90" s="31">
        <v>69</v>
      </c>
      <c r="J90" s="31">
        <v>49</v>
      </c>
      <c r="K90" s="31">
        <v>145832</v>
      </c>
      <c r="L90" s="32">
        <v>1.1499999999999999</v>
      </c>
    </row>
    <row r="91" spans="1:12" ht="16.5" x14ac:dyDescent="0.3">
      <c r="A91" s="28" t="s">
        <v>290</v>
      </c>
      <c r="B91" s="28" t="s">
        <v>90</v>
      </c>
      <c r="C91" s="29">
        <f t="shared" si="2"/>
        <v>1</v>
      </c>
      <c r="D91" s="28" t="s">
        <v>179</v>
      </c>
      <c r="E91" s="30">
        <v>2011</v>
      </c>
      <c r="F91" s="31">
        <v>235</v>
      </c>
      <c r="G91" s="31">
        <v>132</v>
      </c>
      <c r="H91" s="31">
        <v>124</v>
      </c>
      <c r="I91" s="31">
        <v>96</v>
      </c>
      <c r="J91" s="31">
        <v>125</v>
      </c>
      <c r="K91" s="31">
        <v>3074</v>
      </c>
      <c r="L91" s="32">
        <v>0.82</v>
      </c>
    </row>
    <row r="92" spans="1:12" ht="16.5" x14ac:dyDescent="0.3">
      <c r="A92" s="28" t="s">
        <v>291</v>
      </c>
      <c r="B92" s="28" t="s">
        <v>90</v>
      </c>
      <c r="C92" s="29">
        <f t="shared" si="2"/>
        <v>1</v>
      </c>
      <c r="D92" s="28" t="s">
        <v>181</v>
      </c>
      <c r="E92" s="30">
        <v>2011</v>
      </c>
      <c r="F92" s="31">
        <v>578</v>
      </c>
      <c r="G92" s="31">
        <v>323</v>
      </c>
      <c r="H92" s="31">
        <v>303</v>
      </c>
      <c r="I92" s="31">
        <v>30</v>
      </c>
      <c r="J92" s="31">
        <v>41</v>
      </c>
      <c r="K92" s="31">
        <v>11469</v>
      </c>
      <c r="L92" s="32">
        <v>0.82</v>
      </c>
    </row>
    <row r="93" spans="1:12" ht="16.5" x14ac:dyDescent="0.3">
      <c r="A93" s="28" t="s">
        <v>292</v>
      </c>
      <c r="B93" s="28" t="s">
        <v>90</v>
      </c>
      <c r="C93" s="29">
        <f t="shared" si="2"/>
        <v>1</v>
      </c>
      <c r="D93" s="28" t="s">
        <v>193</v>
      </c>
      <c r="E93" s="30">
        <v>2011</v>
      </c>
      <c r="F93" s="31">
        <v>1558</v>
      </c>
      <c r="G93" s="31">
        <v>888</v>
      </c>
      <c r="H93" s="31">
        <v>825</v>
      </c>
      <c r="I93" s="31">
        <v>63</v>
      </c>
      <c r="J93" s="31">
        <v>46</v>
      </c>
      <c r="K93" s="31">
        <v>39998</v>
      </c>
      <c r="L93" s="32">
        <v>1.05</v>
      </c>
    </row>
    <row r="94" spans="1:12" ht="16.5" x14ac:dyDescent="0.3">
      <c r="A94" s="28" t="s">
        <v>293</v>
      </c>
      <c r="B94" s="28" t="s">
        <v>294</v>
      </c>
      <c r="C94" s="29">
        <f t="shared" si="2"/>
        <v>2</v>
      </c>
      <c r="D94" s="28" t="s">
        <v>181</v>
      </c>
      <c r="E94" s="30">
        <v>2011</v>
      </c>
      <c r="F94" s="31">
        <v>739</v>
      </c>
      <c r="G94" s="31">
        <v>413</v>
      </c>
      <c r="H94" s="31">
        <v>387</v>
      </c>
      <c r="I94" s="31">
        <v>31</v>
      </c>
      <c r="J94" s="31">
        <v>25</v>
      </c>
      <c r="K94" s="31">
        <v>15990</v>
      </c>
      <c r="L94" s="32">
        <v>0.79</v>
      </c>
    </row>
    <row r="95" spans="1:12" ht="16.5" x14ac:dyDescent="0.3">
      <c r="A95" s="28" t="s">
        <v>295</v>
      </c>
      <c r="B95" s="28" t="s">
        <v>92</v>
      </c>
      <c r="C95" s="29">
        <f t="shared" si="2"/>
        <v>1</v>
      </c>
      <c r="D95" s="28" t="s">
        <v>179</v>
      </c>
      <c r="E95" s="30">
        <v>2011</v>
      </c>
      <c r="F95" s="31">
        <v>479</v>
      </c>
      <c r="G95" s="31">
        <v>269</v>
      </c>
      <c r="H95" s="31">
        <v>252</v>
      </c>
      <c r="I95" s="31">
        <v>32</v>
      </c>
      <c r="J95" s="31">
        <v>35</v>
      </c>
      <c r="K95" s="31">
        <v>8312</v>
      </c>
      <c r="L95" s="32">
        <v>0.97</v>
      </c>
    </row>
    <row r="96" spans="1:12" ht="16.5" x14ac:dyDescent="0.3">
      <c r="A96" s="28" t="s">
        <v>296</v>
      </c>
      <c r="B96" s="28" t="s">
        <v>92</v>
      </c>
      <c r="C96" s="29">
        <f t="shared" si="2"/>
        <v>1</v>
      </c>
      <c r="D96" s="28" t="s">
        <v>193</v>
      </c>
      <c r="E96" s="30">
        <v>2011</v>
      </c>
      <c r="F96" s="31">
        <v>1027</v>
      </c>
      <c r="G96" s="31">
        <v>574</v>
      </c>
      <c r="H96" s="31">
        <v>538</v>
      </c>
      <c r="I96" s="31">
        <v>58</v>
      </c>
      <c r="J96" s="31">
        <v>54</v>
      </c>
      <c r="K96" s="31">
        <v>21903</v>
      </c>
      <c r="L96" s="32">
        <v>1.01</v>
      </c>
    </row>
    <row r="97" spans="1:12" ht="16.5" x14ac:dyDescent="0.3">
      <c r="A97" s="28" t="s">
        <v>297</v>
      </c>
      <c r="B97" s="28" t="s">
        <v>96</v>
      </c>
      <c r="C97" s="29">
        <f t="shared" si="2"/>
        <v>1</v>
      </c>
      <c r="D97" s="28" t="s">
        <v>181</v>
      </c>
      <c r="E97" s="30">
        <v>2011</v>
      </c>
      <c r="F97" s="31">
        <v>974</v>
      </c>
      <c r="G97" s="31">
        <v>544</v>
      </c>
      <c r="H97" s="31">
        <v>510</v>
      </c>
      <c r="I97" s="31">
        <v>33</v>
      </c>
      <c r="J97" s="31">
        <v>36</v>
      </c>
      <c r="K97" s="31">
        <v>19499</v>
      </c>
      <c r="L97" s="32">
        <v>0.79</v>
      </c>
    </row>
    <row r="98" spans="1:12" ht="16.5" x14ac:dyDescent="0.3">
      <c r="A98" s="28" t="s">
        <v>298</v>
      </c>
      <c r="B98" s="28" t="s">
        <v>96</v>
      </c>
      <c r="C98" s="29">
        <f t="shared" ref="C98:C129" si="3">IF(LEN(B98)-LEN(SUBSTITUTE(B98,"-",""))=1,2,IF(LEN(B98)-LEN(SUBSTITUTE(B98,"-",""))=2,3,IF(LEN(B98)-LEN(SUBSTITUTE(B98,"-",""))=3,4,1)))</f>
        <v>1</v>
      </c>
      <c r="D98" s="28" t="s">
        <v>193</v>
      </c>
      <c r="E98" s="30">
        <v>2011</v>
      </c>
      <c r="F98" s="31">
        <v>1555</v>
      </c>
      <c r="G98" s="31">
        <v>886</v>
      </c>
      <c r="H98" s="31">
        <v>823</v>
      </c>
      <c r="I98" s="31">
        <v>50</v>
      </c>
      <c r="J98" s="31">
        <v>44</v>
      </c>
      <c r="K98" s="31">
        <v>46172</v>
      </c>
      <c r="L98" s="32">
        <v>1.02</v>
      </c>
    </row>
    <row r="99" spans="1:12" ht="16.5" x14ac:dyDescent="0.3">
      <c r="A99" s="28" t="s">
        <v>299</v>
      </c>
      <c r="B99" s="28" t="s">
        <v>98</v>
      </c>
      <c r="C99" s="29">
        <f t="shared" si="3"/>
        <v>1</v>
      </c>
      <c r="D99" s="28" t="s">
        <v>184</v>
      </c>
      <c r="E99" s="30">
        <v>2011</v>
      </c>
      <c r="F99" s="31">
        <v>3286</v>
      </c>
      <c r="G99" s="31">
        <v>1837</v>
      </c>
      <c r="H99" s="31">
        <v>1659</v>
      </c>
      <c r="I99" s="31">
        <v>64</v>
      </c>
      <c r="J99" s="31">
        <v>47</v>
      </c>
      <c r="K99" s="31">
        <v>100802</v>
      </c>
      <c r="L99" s="32">
        <v>1.03</v>
      </c>
    </row>
    <row r="100" spans="1:12" ht="16.5" x14ac:dyDescent="0.3">
      <c r="A100" s="28" t="s">
        <v>300</v>
      </c>
      <c r="B100" s="28" t="s">
        <v>301</v>
      </c>
      <c r="C100" s="29">
        <f t="shared" si="3"/>
        <v>2</v>
      </c>
      <c r="D100" s="28" t="s">
        <v>179</v>
      </c>
      <c r="E100" s="30">
        <v>2011</v>
      </c>
      <c r="F100" s="31">
        <v>383</v>
      </c>
      <c r="G100" s="31">
        <v>215</v>
      </c>
      <c r="H100" s="31">
        <v>201</v>
      </c>
      <c r="I100" s="31">
        <v>13</v>
      </c>
      <c r="J100" s="31">
        <v>15</v>
      </c>
      <c r="K100" s="31">
        <v>6107</v>
      </c>
      <c r="L100" s="32">
        <v>0.68</v>
      </c>
    </row>
    <row r="101" spans="1:12" ht="16.5" x14ac:dyDescent="0.3">
      <c r="A101" s="28" t="s">
        <v>302</v>
      </c>
      <c r="B101" s="28" t="s">
        <v>102</v>
      </c>
      <c r="C101" s="29">
        <f t="shared" si="3"/>
        <v>1</v>
      </c>
      <c r="D101" s="28" t="s">
        <v>179</v>
      </c>
      <c r="E101" s="30">
        <v>2011</v>
      </c>
      <c r="F101" s="31">
        <v>403</v>
      </c>
      <c r="G101" s="31">
        <v>226</v>
      </c>
      <c r="H101" s="31">
        <v>212</v>
      </c>
      <c r="I101" s="31">
        <v>26</v>
      </c>
      <c r="J101" s="31">
        <v>31</v>
      </c>
      <c r="K101" s="31">
        <v>5349</v>
      </c>
      <c r="L101" s="32">
        <v>0.84</v>
      </c>
    </row>
    <row r="102" spans="1:12" ht="16.5" x14ac:dyDescent="0.3">
      <c r="A102" s="28" t="s">
        <v>303</v>
      </c>
      <c r="B102" s="28" t="s">
        <v>102</v>
      </c>
      <c r="C102" s="29">
        <f t="shared" si="3"/>
        <v>1</v>
      </c>
      <c r="D102" s="28" t="s">
        <v>193</v>
      </c>
      <c r="E102" s="30">
        <v>2011</v>
      </c>
      <c r="F102" s="31">
        <v>1496</v>
      </c>
      <c r="G102" s="31">
        <v>832</v>
      </c>
      <c r="H102" s="31">
        <v>790</v>
      </c>
      <c r="I102" s="31">
        <v>34</v>
      </c>
      <c r="J102" s="31">
        <v>26</v>
      </c>
      <c r="K102" s="31">
        <v>27755</v>
      </c>
      <c r="L102" s="32">
        <v>0.9</v>
      </c>
    </row>
    <row r="103" spans="1:12" x14ac:dyDescent="0.25">
      <c r="A103" s="28" t="s">
        <v>304</v>
      </c>
      <c r="B103" s="28" t="s">
        <v>305</v>
      </c>
      <c r="C103" s="28" t="s">
        <v>305</v>
      </c>
      <c r="D103" s="33" t="s">
        <v>306</v>
      </c>
      <c r="E103" s="30">
        <v>2011</v>
      </c>
      <c r="F103" s="31">
        <v>452.0140562248996</v>
      </c>
      <c r="G103" s="31">
        <v>248.83333333333334</v>
      </c>
      <c r="H103" s="31">
        <v>223.83734939759037</v>
      </c>
      <c r="I103" s="31">
        <v>55</v>
      </c>
      <c r="J103" s="31">
        <v>43</v>
      </c>
      <c r="K103" s="31">
        <v>11084.748995983935</v>
      </c>
      <c r="L103" s="32">
        <v>0.99</v>
      </c>
    </row>
    <row r="104" spans="1:12" x14ac:dyDescent="0.25">
      <c r="A104" s="28" t="s">
        <v>307</v>
      </c>
      <c r="B104" s="28" t="s">
        <v>305</v>
      </c>
      <c r="C104" s="28" t="s">
        <v>305</v>
      </c>
      <c r="D104" s="33" t="s">
        <v>308</v>
      </c>
      <c r="E104" s="30">
        <v>2011</v>
      </c>
      <c r="F104" s="31">
        <v>1717.7524752475247</v>
      </c>
      <c r="G104" s="31">
        <v>943.7227722772277</v>
      </c>
      <c r="H104" s="31">
        <v>839.37623762376234</v>
      </c>
      <c r="I104" s="31">
        <v>62.828039080695483</v>
      </c>
      <c r="J104" s="31">
        <v>49.519401843361472</v>
      </c>
      <c r="K104" s="31">
        <v>47254.564356435643</v>
      </c>
      <c r="L104" s="32">
        <v>1.06</v>
      </c>
    </row>
    <row r="105" spans="1:12" x14ac:dyDescent="0.25">
      <c r="A105" s="28" t="s">
        <v>309</v>
      </c>
      <c r="B105" s="28" t="s">
        <v>305</v>
      </c>
      <c r="C105" s="28" t="s">
        <v>305</v>
      </c>
      <c r="D105" s="28" t="s">
        <v>184</v>
      </c>
      <c r="E105" s="30">
        <v>2011</v>
      </c>
      <c r="F105" s="31">
        <v>6158.7333333333336</v>
      </c>
      <c r="G105" s="31">
        <v>3309.3333333333335</v>
      </c>
      <c r="H105" s="31">
        <v>2816.8</v>
      </c>
      <c r="I105" s="31">
        <v>76.966679051522263</v>
      </c>
      <c r="J105" s="31">
        <v>56.903758298169187</v>
      </c>
      <c r="K105" s="31">
        <v>195831.13333333333</v>
      </c>
      <c r="L105" s="32">
        <v>1.2</v>
      </c>
    </row>
    <row r="106" spans="1:12" x14ac:dyDescent="0.25">
      <c r="A106" s="28" t="s">
        <v>310</v>
      </c>
      <c r="B106" s="28" t="s">
        <v>305</v>
      </c>
      <c r="C106" s="28" t="s">
        <v>305</v>
      </c>
      <c r="D106" s="28" t="s">
        <v>193</v>
      </c>
      <c r="E106" s="30">
        <v>2011</v>
      </c>
      <c r="F106" s="31">
        <v>1609.25</v>
      </c>
      <c r="G106" s="31">
        <v>909.84375</v>
      </c>
      <c r="H106" s="31">
        <v>843.8125</v>
      </c>
      <c r="I106" s="31">
        <v>55.3682372628056</v>
      </c>
      <c r="J106" s="31">
        <v>46.0739520296368</v>
      </c>
      <c r="K106" s="31">
        <v>39747</v>
      </c>
      <c r="L106" s="32">
        <v>0.99</v>
      </c>
    </row>
    <row r="107" spans="1:12" x14ac:dyDescent="0.25">
      <c r="A107" s="28" t="s">
        <v>311</v>
      </c>
      <c r="B107" s="28" t="s">
        <v>305</v>
      </c>
      <c r="C107" s="28" t="s">
        <v>305</v>
      </c>
      <c r="D107" s="28" t="s">
        <v>181</v>
      </c>
      <c r="E107" s="30">
        <v>2011</v>
      </c>
      <c r="F107" s="31">
        <v>673.72727272727275</v>
      </c>
      <c r="G107" s="31">
        <v>376.33333333333331</v>
      </c>
      <c r="H107" s="31">
        <v>352.72727272727275</v>
      </c>
      <c r="I107" s="31">
        <v>36.917077793227669</v>
      </c>
      <c r="J107" s="31">
        <v>34.863870511215467</v>
      </c>
      <c r="K107" s="31">
        <v>13516.272727272728</v>
      </c>
      <c r="L107" s="32">
        <v>0.86</v>
      </c>
    </row>
    <row r="108" spans="1:12" x14ac:dyDescent="0.25">
      <c r="A108" s="28" t="s">
        <v>312</v>
      </c>
      <c r="B108" s="28" t="s">
        <v>305</v>
      </c>
      <c r="C108" s="28" t="s">
        <v>305</v>
      </c>
      <c r="D108" s="28" t="s">
        <v>179</v>
      </c>
      <c r="E108" s="30">
        <v>2011</v>
      </c>
      <c r="F108" s="31">
        <v>351.57142857142856</v>
      </c>
      <c r="G108" s="31">
        <v>197.23809523809524</v>
      </c>
      <c r="H108" s="31">
        <v>184.9047619047619</v>
      </c>
      <c r="I108" s="31">
        <v>27.210514635716031</v>
      </c>
      <c r="J108" s="31">
        <v>31.106048837501756</v>
      </c>
      <c r="K108" s="31">
        <v>5585.8571428571431</v>
      </c>
      <c r="L108" s="32">
        <v>0.81</v>
      </c>
    </row>
  </sheetData>
  <sortState ref="A2:C53">
    <sortCondition ref="B2:B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38.28515625" customWidth="1"/>
    <col min="3" max="3" width="69.42578125" customWidth="1"/>
  </cols>
  <sheetData>
    <row r="1" spans="1:4" x14ac:dyDescent="0.25">
      <c r="A1" t="s">
        <v>134</v>
      </c>
      <c r="B1" t="s">
        <v>135</v>
      </c>
      <c r="C1" t="s">
        <v>136</v>
      </c>
      <c r="D1" t="s">
        <v>137</v>
      </c>
    </row>
    <row r="2" spans="1:4" ht="60" x14ac:dyDescent="0.25">
      <c r="A2" t="s">
        <v>106</v>
      </c>
      <c r="B2" t="s">
        <v>138</v>
      </c>
      <c r="C2" s="21" t="s">
        <v>139</v>
      </c>
      <c r="D2" s="22" t="s">
        <v>140</v>
      </c>
    </row>
    <row r="3" spans="1:4" ht="75" x14ac:dyDescent="0.25">
      <c r="A3" t="s">
        <v>113</v>
      </c>
      <c r="B3" s="21" t="s">
        <v>154</v>
      </c>
      <c r="C3" s="21" t="s">
        <v>155</v>
      </c>
    </row>
    <row r="4" spans="1:4" ht="30" x14ac:dyDescent="0.25">
      <c r="A4" t="s">
        <v>114</v>
      </c>
      <c r="B4" t="s">
        <v>156</v>
      </c>
      <c r="C4" s="21" t="s">
        <v>157</v>
      </c>
    </row>
    <row r="5" spans="1:4" ht="30" x14ac:dyDescent="0.25">
      <c r="A5" t="s">
        <v>107</v>
      </c>
      <c r="B5" t="s">
        <v>158</v>
      </c>
      <c r="C5" s="21" t="s">
        <v>159</v>
      </c>
    </row>
    <row r="6" spans="1:4" ht="45" x14ac:dyDescent="0.25">
      <c r="A6" t="s">
        <v>141</v>
      </c>
      <c r="B6" s="21" t="s">
        <v>142</v>
      </c>
      <c r="C6" s="21" t="s">
        <v>151</v>
      </c>
      <c r="D6" t="s">
        <v>143</v>
      </c>
    </row>
    <row r="7" spans="1:4" ht="45" x14ac:dyDescent="0.25">
      <c r="A7" t="s">
        <v>108</v>
      </c>
      <c r="B7" t="s">
        <v>144</v>
      </c>
      <c r="C7" s="21" t="s">
        <v>145</v>
      </c>
      <c r="D7" t="s">
        <v>146</v>
      </c>
    </row>
    <row r="8" spans="1:4" ht="45" x14ac:dyDescent="0.25">
      <c r="A8" t="s">
        <v>147</v>
      </c>
      <c r="B8" t="s">
        <v>148</v>
      </c>
      <c r="C8" s="21" t="s">
        <v>149</v>
      </c>
      <c r="D8" t="s">
        <v>143</v>
      </c>
    </row>
    <row r="9" spans="1:4" ht="30" x14ac:dyDescent="0.25">
      <c r="A9" t="s">
        <v>150</v>
      </c>
      <c r="B9" t="s">
        <v>160</v>
      </c>
      <c r="C9" s="21" t="s">
        <v>161</v>
      </c>
    </row>
    <row r="10" spans="1:4" x14ac:dyDescent="0.25">
      <c r="A10" t="s">
        <v>162</v>
      </c>
      <c r="B10" t="s">
        <v>163</v>
      </c>
      <c r="C10" s="23" t="s">
        <v>164</v>
      </c>
      <c r="D10" t="s">
        <v>165</v>
      </c>
    </row>
    <row r="15" spans="1:4" x14ac:dyDescent="0.25">
      <c r="B15" s="21"/>
      <c r="C15" s="21"/>
    </row>
    <row r="17" spans="2:3" x14ac:dyDescent="0.25">
      <c r="C17" s="21"/>
    </row>
    <row r="18" spans="2:3" x14ac:dyDescent="0.25">
      <c r="B18" s="21"/>
      <c r="C18" s="21"/>
    </row>
    <row r="19" spans="2:3" x14ac:dyDescent="0.25">
      <c r="C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2015-10-11T18:51:40Z</dcterms:modified>
</cp:coreProperties>
</file>