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330" windowWidth="20835" windowHeight="9750" activeTab="2"/>
  </bookViews>
  <sheets>
    <sheet name="Degrees - Public Normalized" sheetId="1" r:id="rId1"/>
    <sheet name="Scatter Plot" sheetId="2" r:id="rId2"/>
    <sheet name="Circle Plot" sheetId="3" r:id="rId3"/>
  </sheets>
  <externalReferences>
    <externalReference r:id="rId4"/>
    <externalReference r:id="rId5"/>
  </externalReferences>
  <definedNames>
    <definedName name="currentdollars">'[1]Total appropriations'!$B$2:$P$2</definedName>
    <definedName name="real">'[1]Total appropriations'!$B$3:$P$3</definedName>
    <definedName name="table1">#REF!</definedName>
    <definedName name="table2">#REF!</definedName>
    <definedName name="table3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estest">#REF!</definedName>
  </definedNames>
  <calcPr calcId="14562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  <c r="R2" i="3" l="1"/>
  <c r="Q2" i="3"/>
  <c r="Q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F55" i="1" l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F5" i="1"/>
  <c r="D5" i="1"/>
  <c r="F4" i="1"/>
  <c r="D4" i="1"/>
</calcChain>
</file>

<file path=xl/sharedStrings.xml><?xml version="1.0" encoding="utf-8"?>
<sst xmlns="http://schemas.openxmlformats.org/spreadsheetml/2006/main" count="355" uniqueCount="130">
  <si>
    <t>Table 2 - Degrees conferred by Public Institutions, Normalized by Fall Enrollment (2011-2012)</t>
  </si>
  <si>
    <t>State</t>
  </si>
  <si>
    <t>Acronym</t>
  </si>
  <si>
    <t>Associates Degree</t>
  </si>
  <si>
    <t>Bachelors Degree</t>
  </si>
  <si>
    <t>Per 2-year FTE</t>
  </si>
  <si>
    <t>Rank</t>
  </si>
  <si>
    <t>Per 4-year FTE</t>
  </si>
  <si>
    <t>United States</t>
  </si>
  <si>
    <t>US</t>
  </si>
  <si>
    <t>Alabama</t>
  </si>
  <si>
    <t>AL</t>
  </si>
  <si>
    <t>Alaska</t>
  </si>
  <si>
    <t>AK</t>
  </si>
  <si>
    <t>NA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</si>
  <si>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</si>
  <si>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</si>
  <si>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</si>
  <si>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</si>
  <si>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</si>
  <si>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</si>
  <si>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</si>
  <si>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</si>
  <si>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</si>
  <si>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</si>
  <si>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</si>
  <si>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</si>
  <si>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</si>
  <si>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</si>
  <si>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</si>
  <si>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</si>
  <si>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</si>
  <si>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</si>
  <si>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</si>
  <si>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</si>
  <si>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</si>
  <si>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</si>
  <si>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</si>
  <si>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</si>
  <si>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</si>
  <si>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</si>
  <si>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</si>
  <si>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</si>
  <si>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</si>
  <si>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</si>
  <si>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</si>
  <si>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</si>
  <si>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</si>
  <si>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</si>
  <si>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</si>
  <si>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</si>
  <si>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</si>
  <si>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</si>
  <si>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</si>
  <si>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</si>
  <si>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</si>
  <si>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</si>
  <si>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</si>
  <si>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</si>
  <si>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</si>
  <si>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</si>
  <si>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</si>
  <si>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</si>
  <si>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</si>
  <si>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</si>
  <si>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</si>
  <si>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</si>
  <si>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</si>
  <si>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</si>
  <si>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</si>
  <si>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</si>
  <si>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</si>
  <si>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</si>
  <si>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</si>
  <si>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</si>
  <si>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</si>
  <si>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</si>
  <si>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</si>
  <si>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</si>
  <si>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</si>
  <si>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</si>
  <si>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</si>
  <si>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</si>
  <si>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</si>
  <si>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</si>
  <si>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</si>
  <si>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</si>
  <si>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</si>
  <si>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</si>
  <si>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</si>
  <si>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</si>
  <si>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</si>
  <si>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</si>
  <si>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</si>
  <si>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</si>
  <si>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</si>
  <si>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</si>
  <si>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</si>
  <si>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</si>
  <si>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</si>
  <si>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</si>
  <si>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</si>
  <si>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</si>
  <si>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</si>
  <si>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</si>
  <si>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</si>
  <si>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</si>
  <si>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</si>
  <si>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</si>
  <si>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</si>
  <si>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</si>
  <si>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</si>
  <si>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</si>
  <si>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Degree count from the U.S. Department of Education, National Center for Education Statistics, Digest of Education Statistics 2013, Table 319.10: Degrees conferred by postsecondary institutions, by control of institution, level of degree, and state or jurisdiction: 2011-12. Enrollment from the Urban Institute calculations using the  Integrated Postsecondary Education Data System by the College Board.  
</t>
    </r>
    <r>
      <rPr>
        <b/>
        <sz val="12"/>
        <color theme="1"/>
        <rFont val="Calibri"/>
        <family val="2"/>
        <scheme val="minor"/>
      </rPr>
      <t>Notes:</t>
    </r>
    <r>
      <rPr>
        <sz val="11"/>
        <color theme="1"/>
        <rFont val="Calibri"/>
        <family val="2"/>
        <scheme val="minor"/>
      </rPr>
      <t xml:space="preserve"> Data are for postsecondary institutions participating in Title IV federal financial aid programs. Alaska does not have a community college system. </t>
    </r>
  </si>
  <si>
    <t>Code</t>
  </si>
  <si>
    <t xml:space="preserve">State </t>
  </si>
  <si>
    <t>Population</t>
  </si>
  <si>
    <t>Potentially Eligible Population</t>
  </si>
  <si>
    <t>Eligible Population</t>
  </si>
  <si>
    <t>Recipients</t>
  </si>
  <si>
    <t>Total Expenditures</t>
  </si>
  <si>
    <t>Current Expenditures</t>
  </si>
  <si>
    <t>Payroll</t>
  </si>
  <si>
    <t xml:space="preserve">Employment </t>
  </si>
  <si>
    <t>Spending Per FTE</t>
  </si>
  <si>
    <t>Degrees Conferred per 2-year FTE</t>
  </si>
  <si>
    <t>Degrees Conferred per 4-year FTE</t>
  </si>
  <si>
    <t>Corr - 2 year</t>
  </si>
  <si>
    <t>Corr - 4 year</t>
  </si>
  <si>
    <t>Public School Students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</si>
</sst>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([$€-2]* #,##0.00_);_([$€-2]* \(#,##0.00\);_([$€-2]* &quot;-&quot;??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urier"/>
      <family val="3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39" fontId="4" fillId="0" borderId="0"/>
    <xf numFmtId="0" fontId="7" fillId="0" borderId="0"/>
    <xf numFmtId="0" fontId="5" fillId="0" borderId="0"/>
    <xf numFmtId="0" fontId="5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43" fontId="0" fillId="0" borderId="0" xfId="1" applyFont="1" applyBorder="1"/>
    <xf numFmtId="164" fontId="0" fillId="0" borderId="3" xfId="1" applyNumberFormat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43" fontId="0" fillId="0" borderId="0" xfId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</cellXfs>
  <cellStyles count="32">
    <cellStyle name="Comma" xfId="1" builtinId="3"/>
    <cellStyle name="Comma 2" xfId="2"/>
    <cellStyle name="Comma 3" xfId="3"/>
    <cellStyle name="Comma 4" xfId="4"/>
    <cellStyle name="Comma 5" xfId="5"/>
    <cellStyle name="Currency 2" xfId="6"/>
    <cellStyle name="Currency0" xfId="7"/>
    <cellStyle name="Euro" xfId="8"/>
    <cellStyle name="Hyperlink 2" xfId="9"/>
    <cellStyle name="Hyperlink 3" xfId="10"/>
    <cellStyle name="Normal" xfId="0" builtinId="0"/>
    <cellStyle name="Normal 11 4" xfId="11"/>
    <cellStyle name="Normal 2" xfId="12"/>
    <cellStyle name="Normal 2 2" xfId="13"/>
    <cellStyle name="Normal 2 3" xfId="14"/>
    <cellStyle name="Normal 3" xfId="15"/>
    <cellStyle name="Normal 3 2" xfId="16"/>
    <cellStyle name="Normal 4" xfId="17"/>
    <cellStyle name="Normal 5" xfId="18"/>
    <cellStyle name="Normal 5 2" xfId="19"/>
    <cellStyle name="Normal 5 3" xfId="20"/>
    <cellStyle name="Normal 7 2" xfId="21"/>
    <cellStyle name="Normal 7 2 2" xfId="22"/>
    <cellStyle name="Normal 7 2 2 2" xfId="23"/>
    <cellStyle name="Normal 7 2 2 3" xfId="24"/>
    <cellStyle name="Normal 8" xfId="25"/>
    <cellStyle name="Normal 8 2" xfId="26"/>
    <cellStyle name="Percent 2" xfId="27"/>
    <cellStyle name="Percent 2 2" xfId="28"/>
    <cellStyle name="Percent 3" xfId="29"/>
    <cellStyle name="Percent 3 2" xfId="30"/>
    <cellStyle name="Percent 5 3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Plot'!$L$1</c:f>
              <c:strCache>
                <c:ptCount val="1"/>
                <c:pt idx="0">
                  <c:v>Degrees Conferred per 2-year FTE</c:v>
                </c:pt>
              </c:strCache>
            </c:strRef>
          </c:tx>
          <c:spPr>
            <a:ln w="28575">
              <a:noFill/>
            </a:ln>
          </c:spPr>
          <c:xVal>
            <c:numRef>
              <c:f>'Scatter Plot'!$K$2:$K$53</c:f>
              <c:numCache>
                <c:formatCode>_(* #,##0.00_);_(* \(#,##0.00\);_(* "-"??_);_(@_)</c:formatCode>
                <c:ptCount val="52"/>
                <c:pt idx="0">
                  <c:v>12611.250291743947</c:v>
                </c:pt>
                <c:pt idx="1">
                  <c:v>12051.106375351033</c:v>
                </c:pt>
                <c:pt idx="2">
                  <c:v>24084.785095603856</c:v>
                </c:pt>
                <c:pt idx="3">
                  <c:v>9477.973660255715</c:v>
                </c:pt>
                <c:pt idx="4">
                  <c:v>14579.822418969114</c:v>
                </c:pt>
                <c:pt idx="5">
                  <c:v>14875.481412318144</c:v>
                </c:pt>
                <c:pt idx="6">
                  <c:v>9605.1996006518766</c:v>
                </c:pt>
                <c:pt idx="7">
                  <c:v>14483.761764517574</c:v>
                </c:pt>
                <c:pt idx="8">
                  <c:v>15109.965217814317</c:v>
                </c:pt>
                <c:pt idx="9">
                  <c:v>25954.163623082542</c:v>
                </c:pt>
                <c:pt idx="10">
                  <c:v>10288.235389148409</c:v>
                </c:pt>
                <c:pt idx="11">
                  <c:v>10872.687350925769</c:v>
                </c:pt>
                <c:pt idx="12">
                  <c:v>20320.225557674767</c:v>
                </c:pt>
                <c:pt idx="13">
                  <c:v>8581.5869308589627</c:v>
                </c:pt>
                <c:pt idx="14">
                  <c:v>11303.821142735091</c:v>
                </c:pt>
                <c:pt idx="15">
                  <c:v>10588.445901207122</c:v>
                </c:pt>
                <c:pt idx="16">
                  <c:v>12504.730407126148</c:v>
                </c:pt>
                <c:pt idx="17">
                  <c:v>10858.334782797756</c:v>
                </c:pt>
                <c:pt idx="18">
                  <c:v>14055.312103957303</c:v>
                </c:pt>
                <c:pt idx="19">
                  <c:v>10520.851152413665</c:v>
                </c:pt>
                <c:pt idx="20">
                  <c:v>11222.558185796697</c:v>
                </c:pt>
                <c:pt idx="21">
                  <c:v>13118.002080495196</c:v>
                </c:pt>
                <c:pt idx="22">
                  <c:v>13705.764797657968</c:v>
                </c:pt>
                <c:pt idx="23">
                  <c:v>12419.524953631892</c:v>
                </c:pt>
                <c:pt idx="24">
                  <c:v>11386.205883433104</c:v>
                </c:pt>
                <c:pt idx="25">
                  <c:v>12267.698344884331</c:v>
                </c:pt>
                <c:pt idx="26">
                  <c:v>9686.1554597366267</c:v>
                </c:pt>
                <c:pt idx="27">
                  <c:v>9718.6187490948214</c:v>
                </c:pt>
                <c:pt idx="28">
                  <c:v>12842.808593975002</c:v>
                </c:pt>
                <c:pt idx="29">
                  <c:v>9595.0646117024862</c:v>
                </c:pt>
                <c:pt idx="30">
                  <c:v>10519.924230173947</c:v>
                </c:pt>
                <c:pt idx="31">
                  <c:v>10574.157820320039</c:v>
                </c:pt>
                <c:pt idx="32">
                  <c:v>13289.320943920649</c:v>
                </c:pt>
                <c:pt idx="33">
                  <c:v>16675.825240836581</c:v>
                </c:pt>
                <c:pt idx="34">
                  <c:v>15087.819207874867</c:v>
                </c:pt>
                <c:pt idx="35">
                  <c:v>12500.214596660468</c:v>
                </c:pt>
                <c:pt idx="36">
                  <c:v>9392.2832218912226</c:v>
                </c:pt>
                <c:pt idx="37">
                  <c:v>10561.085740937209</c:v>
                </c:pt>
                <c:pt idx="38">
                  <c:v>11640.991945739721</c:v>
                </c:pt>
                <c:pt idx="39">
                  <c:v>11589.354058559722</c:v>
                </c:pt>
                <c:pt idx="40">
                  <c:v>9120.3129339875941</c:v>
                </c:pt>
                <c:pt idx="41">
                  <c:v>11764.700535347785</c:v>
                </c:pt>
                <c:pt idx="42">
                  <c:v>8728.9125268756361</c:v>
                </c:pt>
                <c:pt idx="43">
                  <c:v>12454.41896089528</c:v>
                </c:pt>
                <c:pt idx="44">
                  <c:v>13299.989613164573</c:v>
                </c:pt>
                <c:pt idx="45">
                  <c:v>14129.28579365033</c:v>
                </c:pt>
                <c:pt idx="46">
                  <c:v>13643.485151503717</c:v>
                </c:pt>
                <c:pt idx="47">
                  <c:v>11055.73113558656</c:v>
                </c:pt>
                <c:pt idx="48">
                  <c:v>14446.463368828592</c:v>
                </c:pt>
                <c:pt idx="49">
                  <c:v>11546.93228119591</c:v>
                </c:pt>
                <c:pt idx="50">
                  <c:v>15203.138206505439</c:v>
                </c:pt>
                <c:pt idx="51">
                  <c:v>16735.408126272345</c:v>
                </c:pt>
              </c:numCache>
            </c:numRef>
          </c:xVal>
          <c:yVal>
            <c:numRef>
              <c:f>'Scatter Plot'!$L$2:$L$53</c:f>
              <c:numCache>
                <c:formatCode>General</c:formatCode>
                <c:ptCount val="52"/>
                <c:pt idx="0">
                  <c:v>0.15249153545803953</c:v>
                </c:pt>
                <c:pt idx="1">
                  <c:v>0.1547346687087203</c:v>
                </c:pt>
                <c:pt idx="2">
                  <c:v>0</c:v>
                </c:pt>
                <c:pt idx="3">
                  <c:v>0.13456311173422386</c:v>
                </c:pt>
                <c:pt idx="4">
                  <c:v>0.18341499914804313</c:v>
                </c:pt>
                <c:pt idx="5">
                  <c:v>0.1066696014054454</c:v>
                </c:pt>
                <c:pt idx="6">
                  <c:v>0.12608902553857679</c:v>
                </c:pt>
                <c:pt idx="7">
                  <c:v>0.14957641104140787</c:v>
                </c:pt>
                <c:pt idx="8">
                  <c:v>0.17529089721632068</c:v>
                </c:pt>
                <c:pt idx="9">
                  <c:v>0</c:v>
                </c:pt>
                <c:pt idx="10">
                  <c:v>0.24782791437937607</c:v>
                </c:pt>
                <c:pt idx="11">
                  <c:v>0.11770554797131549</c:v>
                </c:pt>
                <c:pt idx="12">
                  <c:v>0.13770327729678247</c:v>
                </c:pt>
                <c:pt idx="13">
                  <c:v>0.16487512796790613</c:v>
                </c:pt>
                <c:pt idx="14">
                  <c:v>0.14016795550642255</c:v>
                </c:pt>
                <c:pt idx="15">
                  <c:v>0.15998171808419781</c:v>
                </c:pt>
                <c:pt idx="16">
                  <c:v>0.19107502453824546</c:v>
                </c:pt>
                <c:pt idx="17">
                  <c:v>0.15549641389492208</c:v>
                </c:pt>
                <c:pt idx="18">
                  <c:v>0.15287161057217963</c:v>
                </c:pt>
                <c:pt idx="19">
                  <c:v>0.10571614115252545</c:v>
                </c:pt>
                <c:pt idx="20">
                  <c:v>0.20406237330577123</c:v>
                </c:pt>
                <c:pt idx="21">
                  <c:v>0.15195379633500936</c:v>
                </c:pt>
                <c:pt idx="22">
                  <c:v>0.15905984497326017</c:v>
                </c:pt>
                <c:pt idx="23">
                  <c:v>0.18006290418929521</c:v>
                </c:pt>
                <c:pt idx="24">
                  <c:v>0.1819481021554451</c:v>
                </c:pt>
                <c:pt idx="25">
                  <c:v>0.17733172093411942</c:v>
                </c:pt>
                <c:pt idx="26">
                  <c:v>0.15016348986870406</c:v>
                </c:pt>
                <c:pt idx="27">
                  <c:v>0.33145556787342945</c:v>
                </c:pt>
                <c:pt idx="28">
                  <c:v>0.1615622689832468</c:v>
                </c:pt>
                <c:pt idx="29">
                  <c:v>0.12141182070545692</c:v>
                </c:pt>
                <c:pt idx="30">
                  <c:v>0.23205387501586131</c:v>
                </c:pt>
                <c:pt idx="31">
                  <c:v>0.16069628366267974</c:v>
                </c:pt>
                <c:pt idx="32">
                  <c:v>0.12838696056599652</c:v>
                </c:pt>
                <c:pt idx="33">
                  <c:v>0.16744436679705935</c:v>
                </c:pt>
                <c:pt idx="34">
                  <c:v>0.15048831509574914</c:v>
                </c:pt>
                <c:pt idx="35">
                  <c:v>0.21731527463398417</c:v>
                </c:pt>
                <c:pt idx="36">
                  <c:v>0.15146005448102132</c:v>
                </c:pt>
                <c:pt idx="37">
                  <c:v>0.18741875569042044</c:v>
                </c:pt>
                <c:pt idx="38">
                  <c:v>0.15268713889621821</c:v>
                </c:pt>
                <c:pt idx="39">
                  <c:v>0.16902211791369906</c:v>
                </c:pt>
                <c:pt idx="40">
                  <c:v>0.14353343549295974</c:v>
                </c:pt>
                <c:pt idx="41">
                  <c:v>0.12806453097905657</c:v>
                </c:pt>
                <c:pt idx="42">
                  <c:v>0.28563045800853565</c:v>
                </c:pt>
                <c:pt idx="43">
                  <c:v>0.14689405254629809</c:v>
                </c:pt>
                <c:pt idx="44">
                  <c:v>0.1303184999231175</c:v>
                </c:pt>
                <c:pt idx="45">
                  <c:v>0.35048527541065028</c:v>
                </c:pt>
                <c:pt idx="46">
                  <c:v>0.20631024687298957</c:v>
                </c:pt>
                <c:pt idx="47">
                  <c:v>0.14656699300625103</c:v>
                </c:pt>
                <c:pt idx="48">
                  <c:v>0.19424671584428088</c:v>
                </c:pt>
                <c:pt idx="49">
                  <c:v>0.14619100012368189</c:v>
                </c:pt>
                <c:pt idx="50">
                  <c:v>0.16970971646809427</c:v>
                </c:pt>
                <c:pt idx="51">
                  <c:v>0.17631405567620592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'Scatter Plot'!$M$1</c:f>
              <c:strCache>
                <c:ptCount val="1"/>
                <c:pt idx="0">
                  <c:v>Degrees Conferred per 4-year FTE</c:v>
                </c:pt>
              </c:strCache>
            </c:strRef>
          </c:tx>
          <c:spPr>
            <a:ln w="28575">
              <a:noFill/>
            </a:ln>
          </c:spPr>
          <c:xVal>
            <c:numRef>
              <c:f>'Scatter Plot'!$K$2:$K$53</c:f>
              <c:numCache>
                <c:formatCode>_(* #,##0.00_);_(* \(#,##0.00\);_(* "-"??_);_(@_)</c:formatCode>
                <c:ptCount val="52"/>
                <c:pt idx="0">
                  <c:v>12611.250291743947</c:v>
                </c:pt>
                <c:pt idx="1">
                  <c:v>12051.106375351033</c:v>
                </c:pt>
                <c:pt idx="2">
                  <c:v>24084.785095603856</c:v>
                </c:pt>
                <c:pt idx="3">
                  <c:v>9477.973660255715</c:v>
                </c:pt>
                <c:pt idx="4">
                  <c:v>14579.822418969114</c:v>
                </c:pt>
                <c:pt idx="5">
                  <c:v>14875.481412318144</c:v>
                </c:pt>
                <c:pt idx="6">
                  <c:v>9605.1996006518766</c:v>
                </c:pt>
                <c:pt idx="7">
                  <c:v>14483.761764517574</c:v>
                </c:pt>
                <c:pt idx="8">
                  <c:v>15109.965217814317</c:v>
                </c:pt>
                <c:pt idx="9">
                  <c:v>25954.163623082542</c:v>
                </c:pt>
                <c:pt idx="10">
                  <c:v>10288.235389148409</c:v>
                </c:pt>
                <c:pt idx="11">
                  <c:v>10872.687350925769</c:v>
                </c:pt>
                <c:pt idx="12">
                  <c:v>20320.225557674767</c:v>
                </c:pt>
                <c:pt idx="13">
                  <c:v>8581.5869308589627</c:v>
                </c:pt>
                <c:pt idx="14">
                  <c:v>11303.821142735091</c:v>
                </c:pt>
                <c:pt idx="15">
                  <c:v>10588.445901207122</c:v>
                </c:pt>
                <c:pt idx="16">
                  <c:v>12504.730407126148</c:v>
                </c:pt>
                <c:pt idx="17">
                  <c:v>10858.334782797756</c:v>
                </c:pt>
                <c:pt idx="18">
                  <c:v>14055.312103957303</c:v>
                </c:pt>
                <c:pt idx="19">
                  <c:v>10520.851152413665</c:v>
                </c:pt>
                <c:pt idx="20">
                  <c:v>11222.558185796697</c:v>
                </c:pt>
                <c:pt idx="21">
                  <c:v>13118.002080495196</c:v>
                </c:pt>
                <c:pt idx="22">
                  <c:v>13705.764797657968</c:v>
                </c:pt>
                <c:pt idx="23">
                  <c:v>12419.524953631892</c:v>
                </c:pt>
                <c:pt idx="24">
                  <c:v>11386.205883433104</c:v>
                </c:pt>
                <c:pt idx="25">
                  <c:v>12267.698344884331</c:v>
                </c:pt>
                <c:pt idx="26">
                  <c:v>9686.1554597366267</c:v>
                </c:pt>
                <c:pt idx="27">
                  <c:v>9718.6187490948214</c:v>
                </c:pt>
                <c:pt idx="28">
                  <c:v>12842.808593975002</c:v>
                </c:pt>
                <c:pt idx="29">
                  <c:v>9595.0646117024862</c:v>
                </c:pt>
                <c:pt idx="30">
                  <c:v>10519.924230173947</c:v>
                </c:pt>
                <c:pt idx="31">
                  <c:v>10574.157820320039</c:v>
                </c:pt>
                <c:pt idx="32">
                  <c:v>13289.320943920649</c:v>
                </c:pt>
                <c:pt idx="33">
                  <c:v>16675.825240836581</c:v>
                </c:pt>
                <c:pt idx="34">
                  <c:v>15087.819207874867</c:v>
                </c:pt>
                <c:pt idx="35">
                  <c:v>12500.214596660468</c:v>
                </c:pt>
                <c:pt idx="36">
                  <c:v>9392.2832218912226</c:v>
                </c:pt>
                <c:pt idx="37">
                  <c:v>10561.085740937209</c:v>
                </c:pt>
                <c:pt idx="38">
                  <c:v>11640.991945739721</c:v>
                </c:pt>
                <c:pt idx="39">
                  <c:v>11589.354058559722</c:v>
                </c:pt>
                <c:pt idx="40">
                  <c:v>9120.3129339875941</c:v>
                </c:pt>
                <c:pt idx="41">
                  <c:v>11764.700535347785</c:v>
                </c:pt>
                <c:pt idx="42">
                  <c:v>8728.9125268756361</c:v>
                </c:pt>
                <c:pt idx="43">
                  <c:v>12454.41896089528</c:v>
                </c:pt>
                <c:pt idx="44">
                  <c:v>13299.989613164573</c:v>
                </c:pt>
                <c:pt idx="45">
                  <c:v>14129.28579365033</c:v>
                </c:pt>
                <c:pt idx="46">
                  <c:v>13643.485151503717</c:v>
                </c:pt>
                <c:pt idx="47">
                  <c:v>11055.73113558656</c:v>
                </c:pt>
                <c:pt idx="48">
                  <c:v>14446.463368828592</c:v>
                </c:pt>
                <c:pt idx="49">
                  <c:v>11546.93228119591</c:v>
                </c:pt>
                <c:pt idx="50">
                  <c:v>15203.138206505439</c:v>
                </c:pt>
                <c:pt idx="51">
                  <c:v>16735.408126272345</c:v>
                </c:pt>
              </c:numCache>
            </c:numRef>
          </c:xVal>
          <c:yVal>
            <c:numRef>
              <c:f>'Scatter Plot'!$M$2:$M$53</c:f>
              <c:numCache>
                <c:formatCode>General</c:formatCode>
                <c:ptCount val="52"/>
                <c:pt idx="0">
                  <c:v>0.19439709270736438</c:v>
                </c:pt>
                <c:pt idx="1">
                  <c:v>0.16537509605311398</c:v>
                </c:pt>
                <c:pt idx="2">
                  <c:v>7.9338517570627029E-2</c:v>
                </c:pt>
                <c:pt idx="3">
                  <c:v>0.2039606608692649</c:v>
                </c:pt>
                <c:pt idx="4">
                  <c:v>0.15335011938042847</c:v>
                </c:pt>
                <c:pt idx="5">
                  <c:v>0.22167251731453375</c:v>
                </c:pt>
                <c:pt idx="6">
                  <c:v>0.17039032940076651</c:v>
                </c:pt>
                <c:pt idx="7">
                  <c:v>0.20790451344786165</c:v>
                </c:pt>
                <c:pt idx="8">
                  <c:v>0.17186247808857988</c:v>
                </c:pt>
                <c:pt idx="9">
                  <c:v>0</c:v>
                </c:pt>
                <c:pt idx="10">
                  <c:v>0.24724200614802511</c:v>
                </c:pt>
                <c:pt idx="11">
                  <c:v>0.16916453823682306</c:v>
                </c:pt>
                <c:pt idx="12">
                  <c:v>0.20470618656905959</c:v>
                </c:pt>
                <c:pt idx="13">
                  <c:v>0.14775141222695906</c:v>
                </c:pt>
                <c:pt idx="14">
                  <c:v>0.23095454941075727</c:v>
                </c:pt>
                <c:pt idx="15">
                  <c:v>0.171290875100262</c:v>
                </c:pt>
                <c:pt idx="16">
                  <c:v>0.18181595273650059</c:v>
                </c:pt>
                <c:pt idx="17">
                  <c:v>0.19202126819056523</c:v>
                </c:pt>
                <c:pt idx="18">
                  <c:v>0.15928946037813235</c:v>
                </c:pt>
                <c:pt idx="19">
                  <c:v>0.16171941547182545</c:v>
                </c:pt>
                <c:pt idx="20">
                  <c:v>0.19257527243819644</c:v>
                </c:pt>
                <c:pt idx="21">
                  <c:v>0.20488783205157349</c:v>
                </c:pt>
                <c:pt idx="22">
                  <c:v>0.19168721434734365</c:v>
                </c:pt>
                <c:pt idx="23">
                  <c:v>0.17896555920713236</c:v>
                </c:pt>
                <c:pt idx="24">
                  <c:v>0.20184319366052</c:v>
                </c:pt>
                <c:pt idx="25">
                  <c:v>0.17068682456884854</c:v>
                </c:pt>
                <c:pt idx="26">
                  <c:v>0.17887137583953605</c:v>
                </c:pt>
                <c:pt idx="27">
                  <c:v>0.14167396366004364</c:v>
                </c:pt>
                <c:pt idx="28">
                  <c:v>0.17549311662009384</c:v>
                </c:pt>
                <c:pt idx="29">
                  <c:v>0.17524121250597149</c:v>
                </c:pt>
                <c:pt idx="30">
                  <c:v>0.20974258660269901</c:v>
                </c:pt>
                <c:pt idx="31">
                  <c:v>0.21075683035331158</c:v>
                </c:pt>
                <c:pt idx="32">
                  <c:v>0.16150698786926146</c:v>
                </c:pt>
                <c:pt idx="33">
                  <c:v>0.22115334458375902</c:v>
                </c:pt>
                <c:pt idx="34">
                  <c:v>0.19685224537527168</c:v>
                </c:pt>
                <c:pt idx="35">
                  <c:v>0.16530207323147769</c:v>
                </c:pt>
                <c:pt idx="36">
                  <c:v>0.18869709580516261</c:v>
                </c:pt>
                <c:pt idx="37">
                  <c:v>0.17157696562674946</c:v>
                </c:pt>
                <c:pt idx="38">
                  <c:v>0.19335306281736545</c:v>
                </c:pt>
                <c:pt idx="39">
                  <c:v>0.19543788225292136</c:v>
                </c:pt>
                <c:pt idx="40">
                  <c:v>0.18766191135590113</c:v>
                </c:pt>
                <c:pt idx="41">
                  <c:v>0.1802907129829778</c:v>
                </c:pt>
                <c:pt idx="42">
                  <c:v>0.14996108037016379</c:v>
                </c:pt>
                <c:pt idx="43">
                  <c:v>0.17034106246343467</c:v>
                </c:pt>
                <c:pt idx="44">
                  <c:v>0.19522369117181199</c:v>
                </c:pt>
                <c:pt idx="45">
                  <c:v>0.15724134003025603</c:v>
                </c:pt>
                <c:pt idx="46">
                  <c:v>0.21513130568792468</c:v>
                </c:pt>
                <c:pt idx="47">
                  <c:v>0.19850873572269648</c:v>
                </c:pt>
                <c:pt idx="48">
                  <c:v>0.24076269121390764</c:v>
                </c:pt>
                <c:pt idx="49">
                  <c:v>0.15995967683070381</c:v>
                </c:pt>
                <c:pt idx="50">
                  <c:v>0.18245738821635321</c:v>
                </c:pt>
                <c:pt idx="51">
                  <c:v>0.20939373716203044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80096"/>
        <c:axId val="155230592"/>
      </c:scatterChart>
      <c:valAx>
        <c:axId val="152980096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55230592"/>
        <c:crosses val="autoZero"/>
        <c:crossBetween val="midCat"/>
      </c:valAx>
      <c:valAx>
        <c:axId val="15523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8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678160919540225E-2"/>
          <c:y val="0.11823633429673823"/>
          <c:w val="0.9225977011494253"/>
          <c:h val="0.79603722945055377"/>
        </c:manualLayout>
      </c:layout>
      <c:bubbleChart>
        <c:varyColors val="0"/>
        <c:ser>
          <c:idx val="1"/>
          <c:order val="0"/>
          <c:tx>
            <c:strRef>
              <c:f>'Circle Plot'!$M$1</c:f>
              <c:strCache>
                <c:ptCount val="1"/>
                <c:pt idx="0">
                  <c:v>Degrees Conferred per 2-year FTE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xVal>
            <c:numRef>
              <c:f>'Circle Plot'!$L$3:$L$51</c:f>
              <c:numCache>
                <c:formatCode>_(* #,##0.00_);_(* \(#,##0.00\);_(* "-"??_);_(@_)</c:formatCode>
                <c:ptCount val="49"/>
                <c:pt idx="0">
                  <c:v>12051.106375351033</c:v>
                </c:pt>
                <c:pt idx="1">
                  <c:v>9477.973660255715</c:v>
                </c:pt>
                <c:pt idx="2">
                  <c:v>14579.822418969114</c:v>
                </c:pt>
                <c:pt idx="3">
                  <c:v>14875.481412318144</c:v>
                </c:pt>
                <c:pt idx="4">
                  <c:v>9605.1996006518766</c:v>
                </c:pt>
                <c:pt idx="5">
                  <c:v>14483.761764517574</c:v>
                </c:pt>
                <c:pt idx="6">
                  <c:v>15109.965217814317</c:v>
                </c:pt>
                <c:pt idx="7">
                  <c:v>10288.235389148409</c:v>
                </c:pt>
                <c:pt idx="8">
                  <c:v>10872.687350925769</c:v>
                </c:pt>
                <c:pt idx="9">
                  <c:v>20320.225557674767</c:v>
                </c:pt>
                <c:pt idx="10">
                  <c:v>8581.5869308589627</c:v>
                </c:pt>
                <c:pt idx="11">
                  <c:v>11303.821142735091</c:v>
                </c:pt>
                <c:pt idx="12">
                  <c:v>10588.445901207122</c:v>
                </c:pt>
                <c:pt idx="13">
                  <c:v>12504.730407126148</c:v>
                </c:pt>
                <c:pt idx="14">
                  <c:v>10858.334782797756</c:v>
                </c:pt>
                <c:pt idx="15">
                  <c:v>14055.312103957303</c:v>
                </c:pt>
                <c:pt idx="16">
                  <c:v>10520.851152413665</c:v>
                </c:pt>
                <c:pt idx="17">
                  <c:v>11222.558185796697</c:v>
                </c:pt>
                <c:pt idx="18">
                  <c:v>13118.002080495196</c:v>
                </c:pt>
                <c:pt idx="19">
                  <c:v>13705.764797657968</c:v>
                </c:pt>
                <c:pt idx="20">
                  <c:v>12419.524953631892</c:v>
                </c:pt>
                <c:pt idx="21">
                  <c:v>11386.205883433104</c:v>
                </c:pt>
                <c:pt idx="22">
                  <c:v>12267.698344884331</c:v>
                </c:pt>
                <c:pt idx="23">
                  <c:v>9686.1554597366267</c:v>
                </c:pt>
                <c:pt idx="24">
                  <c:v>9718.6187490948214</c:v>
                </c:pt>
                <c:pt idx="25">
                  <c:v>12842.808593975002</c:v>
                </c:pt>
                <c:pt idx="26">
                  <c:v>9595.0646117024862</c:v>
                </c:pt>
                <c:pt idx="27">
                  <c:v>10519.924230173947</c:v>
                </c:pt>
                <c:pt idx="28">
                  <c:v>10574.157820320039</c:v>
                </c:pt>
                <c:pt idx="29">
                  <c:v>13289.320943920649</c:v>
                </c:pt>
                <c:pt idx="30">
                  <c:v>16675.825240836581</c:v>
                </c:pt>
                <c:pt idx="31">
                  <c:v>15087.819207874867</c:v>
                </c:pt>
                <c:pt idx="32">
                  <c:v>12500.214596660468</c:v>
                </c:pt>
                <c:pt idx="33">
                  <c:v>9392.2832218912226</c:v>
                </c:pt>
                <c:pt idx="34">
                  <c:v>10561.085740937209</c:v>
                </c:pt>
                <c:pt idx="35">
                  <c:v>11640.991945739721</c:v>
                </c:pt>
                <c:pt idx="36">
                  <c:v>11589.354058559722</c:v>
                </c:pt>
                <c:pt idx="37">
                  <c:v>9120.3129339875941</c:v>
                </c:pt>
                <c:pt idx="38">
                  <c:v>11764.700535347785</c:v>
                </c:pt>
                <c:pt idx="39">
                  <c:v>8728.9125268756361</c:v>
                </c:pt>
                <c:pt idx="40">
                  <c:v>12454.41896089528</c:v>
                </c:pt>
                <c:pt idx="41">
                  <c:v>13299.989613164573</c:v>
                </c:pt>
                <c:pt idx="42">
                  <c:v>14129.28579365033</c:v>
                </c:pt>
                <c:pt idx="43">
                  <c:v>13643.485151503717</c:v>
                </c:pt>
                <c:pt idx="44">
                  <c:v>11055.73113558656</c:v>
                </c:pt>
                <c:pt idx="45">
                  <c:v>14446.463368828592</c:v>
                </c:pt>
                <c:pt idx="46">
                  <c:v>11546.93228119591</c:v>
                </c:pt>
                <c:pt idx="47">
                  <c:v>15203.138206505439</c:v>
                </c:pt>
                <c:pt idx="48">
                  <c:v>16735.408126272345</c:v>
                </c:pt>
              </c:numCache>
            </c:numRef>
          </c:xVal>
          <c:yVal>
            <c:numRef>
              <c:f>'Circle Plot'!$M$3:$M$51</c:f>
              <c:numCache>
                <c:formatCode>General</c:formatCode>
                <c:ptCount val="49"/>
                <c:pt idx="0">
                  <c:v>0.1547346687087203</c:v>
                </c:pt>
                <c:pt idx="1">
                  <c:v>0.13456311173422386</c:v>
                </c:pt>
                <c:pt idx="2">
                  <c:v>0.18341499914804313</c:v>
                </c:pt>
                <c:pt idx="3">
                  <c:v>0.1066696014054454</c:v>
                </c:pt>
                <c:pt idx="4">
                  <c:v>0.12608902553857679</c:v>
                </c:pt>
                <c:pt idx="5">
                  <c:v>0.14957641104140787</c:v>
                </c:pt>
                <c:pt idx="6">
                  <c:v>0.17529089721632068</c:v>
                </c:pt>
                <c:pt idx="7">
                  <c:v>0.24782791437937607</c:v>
                </c:pt>
                <c:pt idx="8">
                  <c:v>0.11770554797131549</c:v>
                </c:pt>
                <c:pt idx="9">
                  <c:v>0.13770327729678247</c:v>
                </c:pt>
                <c:pt idx="10">
                  <c:v>0.16487512796790613</c:v>
                </c:pt>
                <c:pt idx="11">
                  <c:v>0.14016795550642255</c:v>
                </c:pt>
                <c:pt idx="12">
                  <c:v>0.15998171808419781</c:v>
                </c:pt>
                <c:pt idx="13">
                  <c:v>0.19107502453824546</c:v>
                </c:pt>
                <c:pt idx="14">
                  <c:v>0.15549641389492208</c:v>
                </c:pt>
                <c:pt idx="15">
                  <c:v>0.15287161057217963</c:v>
                </c:pt>
                <c:pt idx="16">
                  <c:v>0.10571614115252545</c:v>
                </c:pt>
                <c:pt idx="17">
                  <c:v>0.20406237330577123</c:v>
                </c:pt>
                <c:pt idx="18">
                  <c:v>0.15195379633500936</c:v>
                </c:pt>
                <c:pt idx="19">
                  <c:v>0.15905984497326017</c:v>
                </c:pt>
                <c:pt idx="20">
                  <c:v>0.18006290418929521</c:v>
                </c:pt>
                <c:pt idx="21">
                  <c:v>0.1819481021554451</c:v>
                </c:pt>
                <c:pt idx="22">
                  <c:v>0.17733172093411942</c:v>
                </c:pt>
                <c:pt idx="23">
                  <c:v>0.15016348986870406</c:v>
                </c:pt>
                <c:pt idx="24">
                  <c:v>0.33145556787342945</c:v>
                </c:pt>
                <c:pt idx="25">
                  <c:v>0.1615622689832468</c:v>
                </c:pt>
                <c:pt idx="26">
                  <c:v>0.12141182070545692</c:v>
                </c:pt>
                <c:pt idx="27">
                  <c:v>0.23205387501586131</c:v>
                </c:pt>
                <c:pt idx="28">
                  <c:v>0.16069628366267974</c:v>
                </c:pt>
                <c:pt idx="29">
                  <c:v>0.12838696056599652</c:v>
                </c:pt>
                <c:pt idx="30">
                  <c:v>0.16744436679705935</c:v>
                </c:pt>
                <c:pt idx="31">
                  <c:v>0.15048831509574914</c:v>
                </c:pt>
                <c:pt idx="32">
                  <c:v>0.21731527463398417</c:v>
                </c:pt>
                <c:pt idx="33">
                  <c:v>0.15146005448102132</c:v>
                </c:pt>
                <c:pt idx="34">
                  <c:v>0.18741875569042044</c:v>
                </c:pt>
                <c:pt idx="35">
                  <c:v>0.15268713889621821</c:v>
                </c:pt>
                <c:pt idx="36">
                  <c:v>0.16902211791369906</c:v>
                </c:pt>
                <c:pt idx="37">
                  <c:v>0.14353343549295974</c:v>
                </c:pt>
                <c:pt idx="38">
                  <c:v>0.12806453097905657</c:v>
                </c:pt>
                <c:pt idx="39">
                  <c:v>0.28563045800853565</c:v>
                </c:pt>
                <c:pt idx="40">
                  <c:v>0.14689405254629809</c:v>
                </c:pt>
                <c:pt idx="41">
                  <c:v>0.1303184999231175</c:v>
                </c:pt>
                <c:pt idx="42">
                  <c:v>0.35048527541065028</c:v>
                </c:pt>
                <c:pt idx="43">
                  <c:v>0.20631024687298957</c:v>
                </c:pt>
                <c:pt idx="44">
                  <c:v>0.14656699300625103</c:v>
                </c:pt>
                <c:pt idx="45">
                  <c:v>0.19424671584428088</c:v>
                </c:pt>
                <c:pt idx="46">
                  <c:v>0.14619100012368189</c:v>
                </c:pt>
                <c:pt idx="47">
                  <c:v>0.16970971646809427</c:v>
                </c:pt>
                <c:pt idx="48">
                  <c:v>0.17631405567620592</c:v>
                </c:pt>
              </c:numCache>
            </c:numRef>
          </c:yVal>
          <c:bubbleSize>
            <c:numRef>
              <c:f>'Circle Plot'!$F$2:$F$51</c:f>
              <c:numCache>
                <c:formatCode>General</c:formatCode>
                <c:ptCount val="50"/>
                <c:pt idx="0">
                  <c:v>14880343</c:v>
                </c:pt>
                <c:pt idx="1">
                  <c:v>251045</c:v>
                </c:pt>
                <c:pt idx="2">
                  <c:v>359229</c:v>
                </c:pt>
                <c:pt idx="3">
                  <c:v>157224</c:v>
                </c:pt>
                <c:pt idx="4">
                  <c:v>2129152</c:v>
                </c:pt>
                <c:pt idx="5">
                  <c:v>272444</c:v>
                </c:pt>
                <c:pt idx="6">
                  <c:v>124952</c:v>
                </c:pt>
                <c:pt idx="7">
                  <c:v>41113</c:v>
                </c:pt>
                <c:pt idx="8">
                  <c:v>804693</c:v>
                </c:pt>
                <c:pt idx="9">
                  <c:v>422189</c:v>
                </c:pt>
                <c:pt idx="10">
                  <c:v>60295</c:v>
                </c:pt>
                <c:pt idx="11">
                  <c:v>78781</c:v>
                </c:pt>
                <c:pt idx="12">
                  <c:v>557137</c:v>
                </c:pt>
                <c:pt idx="13">
                  <c:v>333769</c:v>
                </c:pt>
                <c:pt idx="14">
                  <c:v>173558</c:v>
                </c:pt>
                <c:pt idx="15">
                  <c:v>183976</c:v>
                </c:pt>
                <c:pt idx="16">
                  <c:v>224092</c:v>
                </c:pt>
                <c:pt idx="17">
                  <c:v>220971</c:v>
                </c:pt>
                <c:pt idx="18">
                  <c:v>50270</c:v>
                </c:pt>
                <c:pt idx="19">
                  <c:v>310503</c:v>
                </c:pt>
                <c:pt idx="20">
                  <c:v>228178</c:v>
                </c:pt>
                <c:pt idx="21">
                  <c:v>540242</c:v>
                </c:pt>
                <c:pt idx="22">
                  <c:v>272290</c:v>
                </c:pt>
                <c:pt idx="23">
                  <c:v>157995</c:v>
                </c:pt>
                <c:pt idx="24">
                  <c:v>257430</c:v>
                </c:pt>
                <c:pt idx="25">
                  <c:v>48333</c:v>
                </c:pt>
                <c:pt idx="26">
                  <c:v>104166</c:v>
                </c:pt>
                <c:pt idx="27">
                  <c:v>103619</c:v>
                </c:pt>
                <c:pt idx="28">
                  <c:v>43289</c:v>
                </c:pt>
                <c:pt idx="29">
                  <c:v>356456</c:v>
                </c:pt>
                <c:pt idx="30">
                  <c:v>146792</c:v>
                </c:pt>
                <c:pt idx="31">
                  <c:v>722274</c:v>
                </c:pt>
                <c:pt idx="32">
                  <c:v>465684</c:v>
                </c:pt>
                <c:pt idx="33">
                  <c:v>48929</c:v>
                </c:pt>
                <c:pt idx="34">
                  <c:v>524338</c:v>
                </c:pt>
                <c:pt idx="35">
                  <c:v>195111</c:v>
                </c:pt>
                <c:pt idx="36">
                  <c:v>212310</c:v>
                </c:pt>
                <c:pt idx="37">
                  <c:v>425890</c:v>
                </c:pt>
                <c:pt idx="38">
                  <c:v>43204</c:v>
                </c:pt>
                <c:pt idx="39">
                  <c:v>209023</c:v>
                </c:pt>
                <c:pt idx="40">
                  <c:v>44185</c:v>
                </c:pt>
                <c:pt idx="41">
                  <c:v>235010</c:v>
                </c:pt>
                <c:pt idx="42">
                  <c:v>1347860</c:v>
                </c:pt>
                <c:pt idx="43">
                  <c:v>171001</c:v>
                </c:pt>
                <c:pt idx="44">
                  <c:v>26501</c:v>
                </c:pt>
                <c:pt idx="45">
                  <c:v>409753</c:v>
                </c:pt>
                <c:pt idx="46">
                  <c:v>311497</c:v>
                </c:pt>
                <c:pt idx="47">
                  <c:v>93017</c:v>
                </c:pt>
                <c:pt idx="48">
                  <c:v>293416</c:v>
                </c:pt>
                <c:pt idx="49">
                  <c:v>35859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'Circle Plot'!$N$1</c:f>
              <c:strCache>
                <c:ptCount val="1"/>
                <c:pt idx="0">
                  <c:v>Degrees Conferred per 4-year FTE</c:v>
                </c:pt>
              </c:strCache>
            </c:strRef>
          </c:tx>
          <c:invertIfNegative val="0"/>
          <c:xVal>
            <c:numRef>
              <c:f>'Circle Plot'!$L$2:$L$51</c:f>
              <c:numCache>
                <c:formatCode>_(* #,##0.00_);_(* \(#,##0.00\);_(* "-"??_);_(@_)</c:formatCode>
                <c:ptCount val="50"/>
                <c:pt idx="0">
                  <c:v>12611.250291743947</c:v>
                </c:pt>
                <c:pt idx="1">
                  <c:v>12051.106375351033</c:v>
                </c:pt>
                <c:pt idx="2">
                  <c:v>9477.973660255715</c:v>
                </c:pt>
                <c:pt idx="3">
                  <c:v>14579.822418969114</c:v>
                </c:pt>
                <c:pt idx="4">
                  <c:v>14875.481412318144</c:v>
                </c:pt>
                <c:pt idx="5">
                  <c:v>9605.1996006518766</c:v>
                </c:pt>
                <c:pt idx="6">
                  <c:v>14483.761764517574</c:v>
                </c:pt>
                <c:pt idx="7">
                  <c:v>15109.965217814317</c:v>
                </c:pt>
                <c:pt idx="8">
                  <c:v>10288.235389148409</c:v>
                </c:pt>
                <c:pt idx="9">
                  <c:v>10872.687350925769</c:v>
                </c:pt>
                <c:pt idx="10">
                  <c:v>20320.225557674767</c:v>
                </c:pt>
                <c:pt idx="11">
                  <c:v>8581.5869308589627</c:v>
                </c:pt>
                <c:pt idx="12">
                  <c:v>11303.821142735091</c:v>
                </c:pt>
                <c:pt idx="13">
                  <c:v>10588.445901207122</c:v>
                </c:pt>
                <c:pt idx="14">
                  <c:v>12504.730407126148</c:v>
                </c:pt>
                <c:pt idx="15">
                  <c:v>10858.334782797756</c:v>
                </c:pt>
                <c:pt idx="16">
                  <c:v>14055.312103957303</c:v>
                </c:pt>
                <c:pt idx="17">
                  <c:v>10520.851152413665</c:v>
                </c:pt>
                <c:pt idx="18">
                  <c:v>11222.558185796697</c:v>
                </c:pt>
                <c:pt idx="19">
                  <c:v>13118.002080495196</c:v>
                </c:pt>
                <c:pt idx="20">
                  <c:v>13705.764797657968</c:v>
                </c:pt>
                <c:pt idx="21">
                  <c:v>12419.524953631892</c:v>
                </c:pt>
                <c:pt idx="22">
                  <c:v>11386.205883433104</c:v>
                </c:pt>
                <c:pt idx="23">
                  <c:v>12267.698344884331</c:v>
                </c:pt>
                <c:pt idx="24">
                  <c:v>9686.1554597366267</c:v>
                </c:pt>
                <c:pt idx="25">
                  <c:v>9718.6187490948214</c:v>
                </c:pt>
                <c:pt idx="26">
                  <c:v>12842.808593975002</c:v>
                </c:pt>
                <c:pt idx="27">
                  <c:v>9595.0646117024862</c:v>
                </c:pt>
                <c:pt idx="28">
                  <c:v>10519.924230173947</c:v>
                </c:pt>
                <c:pt idx="29">
                  <c:v>10574.157820320039</c:v>
                </c:pt>
                <c:pt idx="30">
                  <c:v>13289.320943920649</c:v>
                </c:pt>
                <c:pt idx="31">
                  <c:v>16675.825240836581</c:v>
                </c:pt>
                <c:pt idx="32">
                  <c:v>15087.819207874867</c:v>
                </c:pt>
                <c:pt idx="33">
                  <c:v>12500.214596660468</c:v>
                </c:pt>
                <c:pt idx="34">
                  <c:v>9392.2832218912226</c:v>
                </c:pt>
                <c:pt idx="35">
                  <c:v>10561.085740937209</c:v>
                </c:pt>
                <c:pt idx="36">
                  <c:v>11640.991945739721</c:v>
                </c:pt>
                <c:pt idx="37">
                  <c:v>11589.354058559722</c:v>
                </c:pt>
                <c:pt idx="38">
                  <c:v>9120.3129339875941</c:v>
                </c:pt>
                <c:pt idx="39">
                  <c:v>11764.700535347785</c:v>
                </c:pt>
                <c:pt idx="40">
                  <c:v>8728.9125268756361</c:v>
                </c:pt>
                <c:pt idx="41">
                  <c:v>12454.41896089528</c:v>
                </c:pt>
                <c:pt idx="42">
                  <c:v>13299.989613164573</c:v>
                </c:pt>
                <c:pt idx="43">
                  <c:v>14129.28579365033</c:v>
                </c:pt>
                <c:pt idx="44">
                  <c:v>13643.485151503717</c:v>
                </c:pt>
                <c:pt idx="45">
                  <c:v>11055.73113558656</c:v>
                </c:pt>
                <c:pt idx="46">
                  <c:v>14446.463368828592</c:v>
                </c:pt>
                <c:pt idx="47">
                  <c:v>11546.93228119591</c:v>
                </c:pt>
                <c:pt idx="48">
                  <c:v>15203.138206505439</c:v>
                </c:pt>
                <c:pt idx="49">
                  <c:v>16735.408126272345</c:v>
                </c:pt>
              </c:numCache>
            </c:numRef>
          </c:xVal>
          <c:yVal>
            <c:numRef>
              <c:f>'Circle Plot'!$N$2:$N$51</c:f>
              <c:numCache>
                <c:formatCode>General</c:formatCode>
                <c:ptCount val="50"/>
                <c:pt idx="0">
                  <c:v>0.19439709270736438</c:v>
                </c:pt>
                <c:pt idx="1">
                  <c:v>0.16537509605311398</c:v>
                </c:pt>
                <c:pt idx="2">
                  <c:v>0.2039606608692649</c:v>
                </c:pt>
                <c:pt idx="3">
                  <c:v>0.15335011938042847</c:v>
                </c:pt>
                <c:pt idx="4">
                  <c:v>0.22167251731453375</c:v>
                </c:pt>
                <c:pt idx="5">
                  <c:v>0.17039032940076651</c:v>
                </c:pt>
                <c:pt idx="6">
                  <c:v>0.20790451344786165</c:v>
                </c:pt>
                <c:pt idx="7">
                  <c:v>0.17186247808857988</c:v>
                </c:pt>
                <c:pt idx="8">
                  <c:v>0.24724200614802511</c:v>
                </c:pt>
                <c:pt idx="9">
                  <c:v>0.16916453823682306</c:v>
                </c:pt>
                <c:pt idx="10">
                  <c:v>0.20470618656905959</c:v>
                </c:pt>
                <c:pt idx="11">
                  <c:v>0.14775141222695906</c:v>
                </c:pt>
                <c:pt idx="12">
                  <c:v>0.23095454941075727</c:v>
                </c:pt>
                <c:pt idx="13">
                  <c:v>0.171290875100262</c:v>
                </c:pt>
                <c:pt idx="14">
                  <c:v>0.18181595273650059</c:v>
                </c:pt>
                <c:pt idx="15">
                  <c:v>0.19202126819056523</c:v>
                </c:pt>
                <c:pt idx="16">
                  <c:v>0.15928946037813235</c:v>
                </c:pt>
                <c:pt idx="17">
                  <c:v>0.16171941547182545</c:v>
                </c:pt>
                <c:pt idx="18">
                  <c:v>0.19257527243819644</c:v>
                </c:pt>
                <c:pt idx="19">
                  <c:v>0.20488783205157349</c:v>
                </c:pt>
                <c:pt idx="20">
                  <c:v>0.19168721434734365</c:v>
                </c:pt>
                <c:pt idx="21">
                  <c:v>0.17896555920713236</c:v>
                </c:pt>
                <c:pt idx="22">
                  <c:v>0.20184319366052</c:v>
                </c:pt>
                <c:pt idx="23">
                  <c:v>0.17068682456884854</c:v>
                </c:pt>
                <c:pt idx="24">
                  <c:v>0.17887137583953605</c:v>
                </c:pt>
                <c:pt idx="25">
                  <c:v>0.14167396366004364</c:v>
                </c:pt>
                <c:pt idx="26">
                  <c:v>0.17549311662009384</c:v>
                </c:pt>
                <c:pt idx="27">
                  <c:v>0.17524121250597149</c:v>
                </c:pt>
                <c:pt idx="28">
                  <c:v>0.20974258660269901</c:v>
                </c:pt>
                <c:pt idx="29">
                  <c:v>0.21075683035331158</c:v>
                </c:pt>
                <c:pt idx="30">
                  <c:v>0.16150698786926146</c:v>
                </c:pt>
                <c:pt idx="31">
                  <c:v>0.22115334458375902</c:v>
                </c:pt>
                <c:pt idx="32">
                  <c:v>0.19685224537527168</c:v>
                </c:pt>
                <c:pt idx="33">
                  <c:v>0.16530207323147769</c:v>
                </c:pt>
                <c:pt idx="34">
                  <c:v>0.18869709580516261</c:v>
                </c:pt>
                <c:pt idx="35">
                  <c:v>0.17157696562674946</c:v>
                </c:pt>
                <c:pt idx="36">
                  <c:v>0.19335306281736545</c:v>
                </c:pt>
                <c:pt idx="37">
                  <c:v>0.19543788225292136</c:v>
                </c:pt>
                <c:pt idx="38">
                  <c:v>0.18766191135590113</c:v>
                </c:pt>
                <c:pt idx="39">
                  <c:v>0.1802907129829778</c:v>
                </c:pt>
                <c:pt idx="40">
                  <c:v>0.14996108037016379</c:v>
                </c:pt>
                <c:pt idx="41">
                  <c:v>0.17034106246343467</c:v>
                </c:pt>
                <c:pt idx="42">
                  <c:v>0.19522369117181199</c:v>
                </c:pt>
                <c:pt idx="43">
                  <c:v>0.15724134003025603</c:v>
                </c:pt>
                <c:pt idx="44">
                  <c:v>0.21513130568792468</c:v>
                </c:pt>
                <c:pt idx="45">
                  <c:v>0.19850873572269648</c:v>
                </c:pt>
                <c:pt idx="46">
                  <c:v>0.24076269121390764</c:v>
                </c:pt>
                <c:pt idx="47">
                  <c:v>0.15995967683070381</c:v>
                </c:pt>
                <c:pt idx="48">
                  <c:v>0.18245738821635321</c:v>
                </c:pt>
                <c:pt idx="49">
                  <c:v>0.20939373716203044</c:v>
                </c:pt>
              </c:numCache>
            </c:numRef>
          </c:yVal>
          <c:bubbleSize>
            <c:numRef>
              <c:f>'Circle Plot'!$F$3:$F$51</c:f>
              <c:numCache>
                <c:formatCode>General</c:formatCode>
                <c:ptCount val="49"/>
                <c:pt idx="0">
                  <c:v>251045</c:v>
                </c:pt>
                <c:pt idx="1">
                  <c:v>359229</c:v>
                </c:pt>
                <c:pt idx="2">
                  <c:v>157224</c:v>
                </c:pt>
                <c:pt idx="3">
                  <c:v>2129152</c:v>
                </c:pt>
                <c:pt idx="4">
                  <c:v>272444</c:v>
                </c:pt>
                <c:pt idx="5">
                  <c:v>124952</c:v>
                </c:pt>
                <c:pt idx="6">
                  <c:v>41113</c:v>
                </c:pt>
                <c:pt idx="7">
                  <c:v>804693</c:v>
                </c:pt>
                <c:pt idx="8">
                  <c:v>422189</c:v>
                </c:pt>
                <c:pt idx="9">
                  <c:v>60295</c:v>
                </c:pt>
                <c:pt idx="10">
                  <c:v>78781</c:v>
                </c:pt>
                <c:pt idx="11">
                  <c:v>557137</c:v>
                </c:pt>
                <c:pt idx="12">
                  <c:v>333769</c:v>
                </c:pt>
                <c:pt idx="13">
                  <c:v>173558</c:v>
                </c:pt>
                <c:pt idx="14">
                  <c:v>183976</c:v>
                </c:pt>
                <c:pt idx="15">
                  <c:v>224092</c:v>
                </c:pt>
                <c:pt idx="16">
                  <c:v>220971</c:v>
                </c:pt>
                <c:pt idx="17">
                  <c:v>50270</c:v>
                </c:pt>
                <c:pt idx="18">
                  <c:v>310503</c:v>
                </c:pt>
                <c:pt idx="19">
                  <c:v>228178</c:v>
                </c:pt>
                <c:pt idx="20">
                  <c:v>540242</c:v>
                </c:pt>
                <c:pt idx="21">
                  <c:v>272290</c:v>
                </c:pt>
                <c:pt idx="22">
                  <c:v>157995</c:v>
                </c:pt>
                <c:pt idx="23">
                  <c:v>257430</c:v>
                </c:pt>
                <c:pt idx="24">
                  <c:v>48333</c:v>
                </c:pt>
                <c:pt idx="25">
                  <c:v>104166</c:v>
                </c:pt>
                <c:pt idx="26">
                  <c:v>103619</c:v>
                </c:pt>
                <c:pt idx="27">
                  <c:v>43289</c:v>
                </c:pt>
                <c:pt idx="28">
                  <c:v>356456</c:v>
                </c:pt>
                <c:pt idx="29">
                  <c:v>146792</c:v>
                </c:pt>
                <c:pt idx="30">
                  <c:v>722274</c:v>
                </c:pt>
                <c:pt idx="31">
                  <c:v>465684</c:v>
                </c:pt>
                <c:pt idx="32">
                  <c:v>48929</c:v>
                </c:pt>
                <c:pt idx="33">
                  <c:v>524338</c:v>
                </c:pt>
                <c:pt idx="34">
                  <c:v>195111</c:v>
                </c:pt>
                <c:pt idx="35">
                  <c:v>212310</c:v>
                </c:pt>
                <c:pt idx="36">
                  <c:v>425890</c:v>
                </c:pt>
                <c:pt idx="37">
                  <c:v>43204</c:v>
                </c:pt>
                <c:pt idx="38">
                  <c:v>209023</c:v>
                </c:pt>
                <c:pt idx="39">
                  <c:v>44185</c:v>
                </c:pt>
                <c:pt idx="40">
                  <c:v>235010</c:v>
                </c:pt>
                <c:pt idx="41">
                  <c:v>1347860</c:v>
                </c:pt>
                <c:pt idx="42">
                  <c:v>171001</c:v>
                </c:pt>
                <c:pt idx="43">
                  <c:v>26501</c:v>
                </c:pt>
                <c:pt idx="44">
                  <c:v>409753</c:v>
                </c:pt>
                <c:pt idx="45">
                  <c:v>311497</c:v>
                </c:pt>
                <c:pt idx="46">
                  <c:v>93017</c:v>
                </c:pt>
                <c:pt idx="47">
                  <c:v>293416</c:v>
                </c:pt>
                <c:pt idx="48">
                  <c:v>35859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7730560"/>
        <c:axId val="97732480"/>
      </c:bubbleChart>
      <c:valAx>
        <c:axId val="97730560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97732480"/>
        <c:crosses val="autoZero"/>
        <c:crossBetween val="midCat"/>
      </c:valAx>
      <c:valAx>
        <c:axId val="97732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77305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4</xdr:row>
      <xdr:rowOff>138111</xdr:rowOff>
    </xdr:from>
    <xdr:to>
      <xdr:col>31</xdr:col>
      <xdr:colOff>495300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23</xdr:col>
      <xdr:colOff>238125</xdr:colOff>
      <xdr:row>27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ers/Ibp/Center/Projects/09118%20-%20Alternative%20Funding%20Models%20for%20Higher%20Education/State%20Funding%20for%20Higher%20Ed/Data%20for%20Briefs%20Workbooks/Data%20for%20Brief_9.4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AppData/Local/Microsoft/Windows/Temporary%20Internet%20Files/Content.Outlook/2TUXEN03/spendingXgrow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and Qs"/>
      <sheetName val="Notes for Hannah"/>
      <sheetName val="Approp&amp;Enroll Source Notes"/>
      <sheetName val="B1. F1 Tuition"/>
      <sheetName val="Data for B1. F1"/>
      <sheetName val="B1. F2 Funding per FTE"/>
      <sheetName val="Data for B1. F2"/>
      <sheetName val="B1. F3 Per Personal Income"/>
      <sheetName val="Data for B1. F3"/>
      <sheetName val="B1. F4 In-State"/>
      <sheetName val="Data for B1. F4"/>
      <sheetName val="B1. F5 Two-Year FTE"/>
      <sheetName val="Data for B1. F5"/>
      <sheetName val="B1. F6 Expenditure per FTE"/>
      <sheetName val="Data for B1. F6"/>
      <sheetName val="B1. F7 Grants"/>
      <sheetName val="Data for B1. F7"/>
      <sheetName val="B1. F8 Need-based"/>
      <sheetName val="Data for B1. F8"/>
      <sheetName val="B1. A1 Median Incomes"/>
      <sheetName val="B1. A2 Tuition"/>
      <sheetName val="B1. A3 Tuition Ratios"/>
      <sheetName val="B1. A4 Expenditures"/>
      <sheetName val="B1. A5 Need-based"/>
      <sheetName val="B2. T1 National"/>
      <sheetName val="B2. T2 Funding per FTE"/>
      <sheetName val="B2. F1 Single-Year Fluctuation"/>
      <sheetName val="B2. F2 Enrollment"/>
      <sheetName val="Data for B2. F2"/>
      <sheetName val="B2. F3 Funding &amp; Enrollment"/>
      <sheetName val="Data for B2. F3"/>
      <sheetName val="B2. F4.A 4-Year Tuition"/>
      <sheetName val="B2. F4.B 2-Year Tuition"/>
      <sheetName val="B2. A1 Total Appropriations"/>
      <sheetName val="Appropriations"/>
      <sheetName val="Enrollments"/>
      <sheetName val="B2. A2 Fluctuation"/>
      <sheetName val="B2. A3 Enrollment"/>
      <sheetName val="B2. A4 Tuition"/>
      <sheetName val="B2 Possible Figure Per-St Fund"/>
      <sheetName val="CPI"/>
      <sheetName val="Median Income"/>
      <sheetName val="CPS income"/>
      <sheetName val="Total appropriations"/>
      <sheetName val="per FTE by state"/>
      <sheetName val="per personal income"/>
      <sheetName val="total by state over time_2015$"/>
      <sheetName val="total by state over time_2014$"/>
      <sheetName val="Enrollment"/>
      <sheetName val="Per FTE by state over time"/>
      <sheetName val="New Definition 4-yr"/>
      <sheetName val="Expenditures"/>
      <sheetName val="Migration"/>
      <sheetName val="Tuition"/>
      <sheetName val="Tuition Increases"/>
      <sheetName val="College Board"/>
      <sheetName val="grant aid_state support"/>
      <sheetName val="State Grants"/>
      <sheetName val="total by state over time"/>
      <sheetName val="Grapevine Sources All Years"/>
      <sheetName val="FTE enrollment over time"/>
      <sheetName val="2013 FTE enrollment by state"/>
      <sheetName val="2012 FTE Enrollment by state"/>
    </sheetNames>
    <sheetDataSet>
      <sheetData sheetId="0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>
        <row r="2">
          <cell r="B2">
            <v>60636380000</v>
          </cell>
          <cell r="C2">
            <v>62700486000</v>
          </cell>
          <cell r="D2">
            <v>62429873000</v>
          </cell>
          <cell r="E2">
            <v>60788467000</v>
          </cell>
          <cell r="F2">
            <v>63090983000</v>
          </cell>
          <cell r="G2">
            <v>66714873000</v>
          </cell>
          <cell r="H2">
            <v>72787633000</v>
          </cell>
          <cell r="I2">
            <v>77800730000</v>
          </cell>
          <cell r="J2">
            <v>78527989000</v>
          </cell>
          <cell r="K2">
            <v>78346810834</v>
          </cell>
          <cell r="L2">
            <v>78503741153</v>
          </cell>
          <cell r="M2">
            <v>72261801741.639999</v>
          </cell>
          <cell r="N2">
            <v>72493483463.559998</v>
          </cell>
          <cell r="O2">
            <v>76950508609.179993</v>
          </cell>
          <cell r="P2">
            <v>80973621291.809998</v>
          </cell>
        </row>
        <row r="3">
          <cell r="B3">
            <v>81963987877.407043</v>
          </cell>
          <cell r="C3">
            <v>83279634100.843658</v>
          </cell>
          <cell r="D3">
            <v>81136808893.46405</v>
          </cell>
          <cell r="E3">
            <v>77312471500.413315</v>
          </cell>
          <cell r="F3">
            <v>77896752400.546448</v>
          </cell>
          <cell r="G3">
            <v>79349293684.780334</v>
          </cell>
          <cell r="H3">
            <v>84389689094.185135</v>
          </cell>
          <cell r="I3">
            <v>86978849801.911163</v>
          </cell>
          <cell r="J3">
            <v>86583112571.326126</v>
          </cell>
          <cell r="K3">
            <v>85555394253.987183</v>
          </cell>
          <cell r="L3">
            <v>84039238980.295547</v>
          </cell>
          <cell r="M3">
            <v>75155208975.564392</v>
          </cell>
          <cell r="N3">
            <v>74161819476.297516</v>
          </cell>
          <cell r="O3">
            <v>77510745906.266434</v>
          </cell>
          <cell r="P3">
            <v>80973621291.809998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Spending</v>
          </cell>
        </row>
        <row r="2">
          <cell r="B2">
            <v>1</v>
          </cell>
          <cell r="C2">
            <v>43</v>
          </cell>
          <cell r="D2">
            <v>917347</v>
          </cell>
        </row>
        <row r="3">
          <cell r="B3">
            <v>2</v>
          </cell>
          <cell r="C3">
            <v>5</v>
          </cell>
          <cell r="D3">
            <v>192495.5</v>
          </cell>
        </row>
        <row r="4">
          <cell r="B4">
            <v>3</v>
          </cell>
          <cell r="C4">
            <v>50</v>
          </cell>
          <cell r="D4">
            <v>691079</v>
          </cell>
        </row>
        <row r="5">
          <cell r="B5">
            <v>4</v>
          </cell>
          <cell r="C5">
            <v>49</v>
          </cell>
          <cell r="D5">
            <v>1510093</v>
          </cell>
        </row>
        <row r="6">
          <cell r="B6">
            <v>5</v>
          </cell>
          <cell r="C6">
            <v>28</v>
          </cell>
          <cell r="D6">
            <v>313861</v>
          </cell>
        </row>
        <row r="7">
          <cell r="B7">
            <v>6</v>
          </cell>
          <cell r="C7">
            <v>34</v>
          </cell>
          <cell r="D7">
            <v>5531349</v>
          </cell>
        </row>
        <row r="8">
          <cell r="B8">
            <v>7</v>
          </cell>
          <cell r="C8">
            <v>51</v>
          </cell>
          <cell r="D8">
            <v>325790</v>
          </cell>
        </row>
        <row r="9">
          <cell r="B9">
            <v>8</v>
          </cell>
          <cell r="C9">
            <v>40</v>
          </cell>
          <cell r="D9">
            <v>1886360</v>
          </cell>
        </row>
        <row r="10">
          <cell r="B10">
            <v>9</v>
          </cell>
          <cell r="C10">
            <v>6</v>
          </cell>
          <cell r="D10">
            <v>117520</v>
          </cell>
        </row>
        <row r="11">
          <cell r="B11">
            <v>10</v>
          </cell>
          <cell r="C11">
            <v>30</v>
          </cell>
          <cell r="D11">
            <v>965109.5</v>
          </cell>
        </row>
        <row r="12">
          <cell r="B12">
            <v>11</v>
          </cell>
          <cell r="C12">
            <v>21</v>
          </cell>
          <cell r="D12">
            <v>1230405.5</v>
          </cell>
        </row>
        <row r="13">
          <cell r="B13">
            <v>12</v>
          </cell>
          <cell r="C13">
            <v>7</v>
          </cell>
          <cell r="D13">
            <v>101498</v>
          </cell>
        </row>
        <row r="14">
          <cell r="B14">
            <v>13</v>
          </cell>
          <cell r="C14">
            <v>47</v>
          </cell>
          <cell r="D14">
            <v>1682048</v>
          </cell>
        </row>
        <row r="15">
          <cell r="B15">
            <v>14</v>
          </cell>
          <cell r="C15">
            <v>18</v>
          </cell>
          <cell r="D15">
            <v>1409848.5</v>
          </cell>
        </row>
        <row r="16">
          <cell r="B16">
            <v>15</v>
          </cell>
          <cell r="C16">
            <v>44</v>
          </cell>
          <cell r="D16">
            <v>3231201.5</v>
          </cell>
        </row>
        <row r="17">
          <cell r="B17">
            <v>16</v>
          </cell>
          <cell r="C17">
            <v>26</v>
          </cell>
          <cell r="D17">
            <v>5585142</v>
          </cell>
        </row>
        <row r="18">
          <cell r="B18">
            <v>17</v>
          </cell>
          <cell r="C18">
            <v>35</v>
          </cell>
          <cell r="D18">
            <v>294945</v>
          </cell>
        </row>
        <row r="19">
          <cell r="B19">
            <v>18</v>
          </cell>
          <cell r="C19">
            <v>45</v>
          </cell>
          <cell r="D19">
            <v>112331</v>
          </cell>
        </row>
        <row r="20">
          <cell r="B20">
            <v>19</v>
          </cell>
          <cell r="C20">
            <v>41</v>
          </cell>
          <cell r="D20">
            <v>518618.5</v>
          </cell>
        </row>
        <row r="21">
          <cell r="B21">
            <v>20</v>
          </cell>
          <cell r="C21">
            <v>15</v>
          </cell>
          <cell r="D21">
            <v>123545</v>
          </cell>
        </row>
        <row r="22">
          <cell r="B22">
            <v>21</v>
          </cell>
          <cell r="C22">
            <v>10</v>
          </cell>
          <cell r="D22">
            <v>784970.5</v>
          </cell>
        </row>
        <row r="23">
          <cell r="B23">
            <v>22</v>
          </cell>
          <cell r="C23">
            <v>33</v>
          </cell>
          <cell r="D23">
            <v>606132</v>
          </cell>
        </row>
        <row r="24">
          <cell r="B24">
            <v>23</v>
          </cell>
          <cell r="C24">
            <v>32</v>
          </cell>
          <cell r="D24">
            <v>498638.5</v>
          </cell>
        </row>
        <row r="25">
          <cell r="B25">
            <v>24</v>
          </cell>
          <cell r="C25">
            <v>16</v>
          </cell>
          <cell r="D25">
            <v>682635</v>
          </cell>
        </row>
        <row r="26">
          <cell r="B26">
            <v>25</v>
          </cell>
          <cell r="C26">
            <v>24</v>
          </cell>
          <cell r="D26">
            <v>82265</v>
          </cell>
        </row>
        <row r="27">
          <cell r="B27">
            <v>26</v>
          </cell>
          <cell r="C27">
            <v>38</v>
          </cell>
          <cell r="D27">
            <v>115948</v>
          </cell>
        </row>
        <row r="28">
          <cell r="B28">
            <v>27</v>
          </cell>
          <cell r="C28">
            <v>46</v>
          </cell>
          <cell r="D28">
            <v>672384</v>
          </cell>
        </row>
        <row r="29">
          <cell r="B29">
            <v>28</v>
          </cell>
          <cell r="C29">
            <v>19</v>
          </cell>
          <cell r="D29">
            <v>191390.5</v>
          </cell>
        </row>
        <row r="30">
          <cell r="B30">
            <v>29</v>
          </cell>
          <cell r="C30">
            <v>36</v>
          </cell>
          <cell r="D30">
            <v>294135</v>
          </cell>
        </row>
        <row r="31">
          <cell r="B31">
            <v>30</v>
          </cell>
          <cell r="C31">
            <v>25</v>
          </cell>
          <cell r="D31">
            <v>282186</v>
          </cell>
        </row>
        <row r="32">
          <cell r="B32">
            <v>31</v>
          </cell>
          <cell r="C32">
            <v>31</v>
          </cell>
          <cell r="D32">
            <v>510276.5</v>
          </cell>
        </row>
        <row r="33">
          <cell r="B33">
            <v>32</v>
          </cell>
          <cell r="C33">
            <v>3</v>
          </cell>
          <cell r="D33">
            <v>715069.5</v>
          </cell>
        </row>
        <row r="34">
          <cell r="B34">
            <v>33</v>
          </cell>
          <cell r="C34">
            <v>29</v>
          </cell>
          <cell r="D34">
            <v>472421.5</v>
          </cell>
        </row>
        <row r="35">
          <cell r="B35">
            <v>34</v>
          </cell>
          <cell r="C35">
            <v>20</v>
          </cell>
          <cell r="D35">
            <v>413913</v>
          </cell>
        </row>
        <row r="36">
          <cell r="B36">
            <v>35</v>
          </cell>
          <cell r="C36">
            <v>39</v>
          </cell>
          <cell r="D36">
            <v>301510.5</v>
          </cell>
        </row>
        <row r="37">
          <cell r="B37">
            <v>36</v>
          </cell>
          <cell r="C37">
            <v>4</v>
          </cell>
          <cell r="D37">
            <v>243028.5</v>
          </cell>
        </row>
        <row r="38">
          <cell r="B38">
            <v>37</v>
          </cell>
          <cell r="C38">
            <v>8</v>
          </cell>
          <cell r="D38">
            <v>444075</v>
          </cell>
        </row>
        <row r="39">
          <cell r="B39">
            <v>38</v>
          </cell>
          <cell r="C39">
            <v>42</v>
          </cell>
          <cell r="D39">
            <v>298235.5</v>
          </cell>
        </row>
        <row r="40">
          <cell r="B40">
            <v>39</v>
          </cell>
          <cell r="C40">
            <v>1</v>
          </cell>
          <cell r="D40">
            <v>1211729</v>
          </cell>
        </row>
        <row r="41">
          <cell r="B41">
            <v>40</v>
          </cell>
          <cell r="C41">
            <v>13</v>
          </cell>
          <cell r="D41">
            <v>800242</v>
          </cell>
        </row>
        <row r="42">
          <cell r="B42">
            <v>41</v>
          </cell>
          <cell r="C42">
            <v>23</v>
          </cell>
          <cell r="D42">
            <v>179700</v>
          </cell>
        </row>
        <row r="43">
          <cell r="B43">
            <v>42</v>
          </cell>
          <cell r="C43">
            <v>11</v>
          </cell>
          <cell r="D43">
            <v>69043</v>
          </cell>
        </row>
        <row r="44">
          <cell r="B44">
            <v>43</v>
          </cell>
          <cell r="C44">
            <v>12</v>
          </cell>
          <cell r="D44">
            <v>595997</v>
          </cell>
        </row>
        <row r="45">
          <cell r="B45">
            <v>44</v>
          </cell>
          <cell r="C45">
            <v>37</v>
          </cell>
          <cell r="D45">
            <v>138939.5</v>
          </cell>
        </row>
        <row r="46">
          <cell r="B46">
            <v>45</v>
          </cell>
          <cell r="C46">
            <v>48</v>
          </cell>
          <cell r="D46">
            <v>80225.5</v>
          </cell>
        </row>
        <row r="47">
          <cell r="B47">
            <v>46</v>
          </cell>
          <cell r="C47">
            <v>9</v>
          </cell>
          <cell r="D47">
            <v>12721</v>
          </cell>
        </row>
        <row r="48">
          <cell r="B48">
            <v>47</v>
          </cell>
          <cell r="C48">
            <v>14</v>
          </cell>
          <cell r="D48">
            <v>15825.5</v>
          </cell>
        </row>
        <row r="49">
          <cell r="B49">
            <v>48</v>
          </cell>
          <cell r="C49">
            <v>22</v>
          </cell>
          <cell r="D49">
            <v>126458</v>
          </cell>
        </row>
        <row r="50">
          <cell r="B50">
            <v>49</v>
          </cell>
          <cell r="C50">
            <v>2</v>
          </cell>
          <cell r="D50">
            <v>5344</v>
          </cell>
        </row>
        <row r="51">
          <cell r="B51">
            <v>50</v>
          </cell>
          <cell r="C51">
            <v>17</v>
          </cell>
          <cell r="D51">
            <v>-15159.5</v>
          </cell>
        </row>
        <row r="52">
          <cell r="B52">
            <v>51</v>
          </cell>
          <cell r="C52">
            <v>27</v>
          </cell>
          <cell r="D52">
            <v>-207175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Urban Institute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" workbookViewId="0">
      <selection activeCell="H45" sqref="H45"/>
    </sheetView>
  </sheetViews>
  <sheetFormatPr defaultRowHeight="15" x14ac:dyDescent="0.25"/>
  <cols>
    <col min="1" max="1" width="18.7109375" bestFit="1" customWidth="1"/>
    <col min="2" max="2" width="8.85546875" bestFit="1" customWidth="1"/>
    <col min="3" max="4" width="17.7109375" customWidth="1"/>
    <col min="5" max="5" width="16.7109375" bestFit="1" customWidth="1"/>
    <col min="6" max="6" width="22.28515625" bestFit="1" customWidth="1"/>
    <col min="7" max="7" width="19.85546875" customWidth="1"/>
    <col min="8" max="8" width="16.42578125" customWidth="1"/>
  </cols>
  <sheetData>
    <row r="1" spans="1:6" x14ac:dyDescent="0.25">
      <c r="A1" s="10" t="s">
        <v>0</v>
      </c>
      <c r="B1" s="10"/>
      <c r="C1" s="10"/>
      <c r="D1" s="10"/>
      <c r="E1" s="10"/>
      <c r="F1" s="10"/>
    </row>
    <row r="2" spans="1:6" x14ac:dyDescent="0.25">
      <c r="A2" s="11" t="s">
        <v>1</v>
      </c>
      <c r="B2" s="11" t="s">
        <v>2</v>
      </c>
      <c r="C2" s="11" t="s">
        <v>3</v>
      </c>
      <c r="D2" s="11"/>
      <c r="E2" s="11" t="s">
        <v>4</v>
      </c>
      <c r="F2" s="11"/>
    </row>
    <row r="3" spans="1:6" x14ac:dyDescent="0.25">
      <c r="A3" s="11"/>
      <c r="B3" s="11"/>
      <c r="C3" s="1" t="s">
        <v>5</v>
      </c>
      <c r="D3" s="1" t="s">
        <v>6</v>
      </c>
      <c r="E3" s="1" t="s">
        <v>7</v>
      </c>
      <c r="F3" s="1" t="s">
        <v>6</v>
      </c>
    </row>
    <row r="4" spans="1:6" x14ac:dyDescent="0.25">
      <c r="A4" s="2" t="s">
        <v>8</v>
      </c>
      <c r="B4" s="3" t="s">
        <v>9</v>
      </c>
      <c r="C4" s="4">
        <v>0.15249153545803953</v>
      </c>
      <c r="D4" s="5">
        <f>_xlfn.RANK.EQ(C4,C$4:C$55)</f>
        <v>30</v>
      </c>
      <c r="E4" s="4">
        <v>0.19439709270736438</v>
      </c>
      <c r="F4" s="5">
        <f t="shared" ref="F4:F12" si="0">_xlfn.RANK.EQ(E4,E$4:E$55)</f>
        <v>19</v>
      </c>
    </row>
    <row r="5" spans="1:6" x14ac:dyDescent="0.25">
      <c r="A5" s="2" t="s">
        <v>10</v>
      </c>
      <c r="B5" s="6" t="s">
        <v>11</v>
      </c>
      <c r="C5" s="4">
        <v>0.1547346687087203</v>
      </c>
      <c r="D5" s="7">
        <f>_xlfn.RANK.EQ(C5,C$4:C$55)</f>
        <v>27</v>
      </c>
      <c r="E5" s="4">
        <v>0.16537509605311398</v>
      </c>
      <c r="F5" s="7">
        <f t="shared" si="0"/>
        <v>40</v>
      </c>
    </row>
    <row r="6" spans="1:6" x14ac:dyDescent="0.25">
      <c r="A6" s="2" t="s">
        <v>12</v>
      </c>
      <c r="B6" s="6" t="s">
        <v>13</v>
      </c>
      <c r="C6" s="4" t="s">
        <v>14</v>
      </c>
      <c r="D6" s="7" t="s">
        <v>14</v>
      </c>
      <c r="E6" s="4">
        <v>7.9338517570627029E-2</v>
      </c>
      <c r="F6" s="7">
        <f t="shared" si="0"/>
        <v>51</v>
      </c>
    </row>
    <row r="7" spans="1:6" x14ac:dyDescent="0.25">
      <c r="A7" s="2" t="s">
        <v>15</v>
      </c>
      <c r="B7" s="6" t="s">
        <v>16</v>
      </c>
      <c r="C7" s="4">
        <v>0.13456311173422386</v>
      </c>
      <c r="D7" s="7">
        <f t="shared" ref="D7:D12" si="1">_xlfn.RANK.EQ(C7,C$4:C$55)</f>
        <v>42</v>
      </c>
      <c r="E7" s="4">
        <v>0.2039606608692649</v>
      </c>
      <c r="F7" s="7">
        <f t="shared" si="0"/>
        <v>13</v>
      </c>
    </row>
    <row r="8" spans="1:6" x14ac:dyDescent="0.25">
      <c r="A8" s="2" t="s">
        <v>17</v>
      </c>
      <c r="B8" s="6" t="s">
        <v>18</v>
      </c>
      <c r="C8" s="4">
        <v>0.18341499914804313</v>
      </c>
      <c r="D8" s="7">
        <f t="shared" si="1"/>
        <v>12</v>
      </c>
      <c r="E8" s="4">
        <v>0.15335011938042847</v>
      </c>
      <c r="F8" s="7">
        <f t="shared" si="0"/>
        <v>47</v>
      </c>
    </row>
    <row r="9" spans="1:6" x14ac:dyDescent="0.25">
      <c r="A9" s="2" t="s">
        <v>19</v>
      </c>
      <c r="B9" s="6" t="s">
        <v>20</v>
      </c>
      <c r="C9" s="4">
        <v>0.1066696014054454</v>
      </c>
      <c r="D9" s="7">
        <f t="shared" si="1"/>
        <v>49</v>
      </c>
      <c r="E9" s="4">
        <v>0.22167251731453375</v>
      </c>
      <c r="F9" s="7">
        <f t="shared" si="0"/>
        <v>4</v>
      </c>
    </row>
    <row r="10" spans="1:6" x14ac:dyDescent="0.25">
      <c r="A10" s="2" t="s">
        <v>21</v>
      </c>
      <c r="B10" s="6" t="s">
        <v>22</v>
      </c>
      <c r="C10" s="4">
        <v>0.12608902553857679</v>
      </c>
      <c r="D10" s="7">
        <f t="shared" si="1"/>
        <v>46</v>
      </c>
      <c r="E10" s="4">
        <v>0.17039032940076651</v>
      </c>
      <c r="F10" s="7">
        <f t="shared" si="0"/>
        <v>37</v>
      </c>
    </row>
    <row r="11" spans="1:6" x14ac:dyDescent="0.25">
      <c r="A11" s="2" t="s">
        <v>23</v>
      </c>
      <c r="B11" s="6" t="s">
        <v>24</v>
      </c>
      <c r="C11" s="4">
        <v>0.14957641104140787</v>
      </c>
      <c r="D11" s="7">
        <f t="shared" si="1"/>
        <v>35</v>
      </c>
      <c r="E11" s="4">
        <v>0.20790451344786165</v>
      </c>
      <c r="F11" s="7">
        <f t="shared" si="0"/>
        <v>10</v>
      </c>
    </row>
    <row r="12" spans="1:6" x14ac:dyDescent="0.25">
      <c r="A12" s="2" t="s">
        <v>25</v>
      </c>
      <c r="B12" s="6" t="s">
        <v>26</v>
      </c>
      <c r="C12" s="4">
        <v>0.17529089721632068</v>
      </c>
      <c r="D12" s="7">
        <f t="shared" si="1"/>
        <v>17</v>
      </c>
      <c r="E12" s="4">
        <v>0.17186247808857988</v>
      </c>
      <c r="F12" s="7">
        <f t="shared" si="0"/>
        <v>33</v>
      </c>
    </row>
    <row r="13" spans="1:6" x14ac:dyDescent="0.25">
      <c r="A13" s="2" t="s">
        <v>27</v>
      </c>
      <c r="B13" s="6" t="s">
        <v>28</v>
      </c>
      <c r="C13" s="8" t="s">
        <v>14</v>
      </c>
      <c r="D13" s="7" t="s">
        <v>14</v>
      </c>
      <c r="E13" s="8" t="s">
        <v>14</v>
      </c>
      <c r="F13" s="7" t="s">
        <v>14</v>
      </c>
    </row>
    <row r="14" spans="1:6" x14ac:dyDescent="0.25">
      <c r="A14" s="2" t="s">
        <v>29</v>
      </c>
      <c r="B14" s="6" t="s">
        <v>30</v>
      </c>
      <c r="C14" s="4">
        <v>0.24782791437937607</v>
      </c>
      <c r="D14" s="7">
        <f t="shared" ref="D14:D55" si="2">_xlfn.RANK.EQ(C14,C$4:C$55)</f>
        <v>4</v>
      </c>
      <c r="E14" s="4">
        <v>0.24724200614802511</v>
      </c>
      <c r="F14" s="7">
        <f t="shared" ref="F14:F55" si="3">_xlfn.RANK.EQ(E14,E$4:E$55)</f>
        <v>1</v>
      </c>
    </row>
    <row r="15" spans="1:6" x14ac:dyDescent="0.25">
      <c r="A15" s="2" t="s">
        <v>31</v>
      </c>
      <c r="B15" s="6" t="s">
        <v>32</v>
      </c>
      <c r="C15" s="4">
        <v>0.11770554797131549</v>
      </c>
      <c r="D15" s="7">
        <f t="shared" si="2"/>
        <v>48</v>
      </c>
      <c r="E15" s="4">
        <v>0.16916453823682306</v>
      </c>
      <c r="F15" s="7">
        <f t="shared" si="3"/>
        <v>39</v>
      </c>
    </row>
    <row r="16" spans="1:6" x14ac:dyDescent="0.25">
      <c r="A16" s="2" t="s">
        <v>33</v>
      </c>
      <c r="B16" s="6" t="s">
        <v>34</v>
      </c>
      <c r="C16" s="4">
        <v>0.13770327729678247</v>
      </c>
      <c r="D16" s="7">
        <f t="shared" si="2"/>
        <v>41</v>
      </c>
      <c r="E16" s="4">
        <v>0.20470618656905959</v>
      </c>
      <c r="F16" s="7">
        <f t="shared" si="3"/>
        <v>12</v>
      </c>
    </row>
    <row r="17" spans="1:6" x14ac:dyDescent="0.25">
      <c r="A17" s="2" t="s">
        <v>35</v>
      </c>
      <c r="B17" s="6" t="s">
        <v>36</v>
      </c>
      <c r="C17" s="4">
        <v>0.16487512796790613</v>
      </c>
      <c r="D17" s="7">
        <f t="shared" si="2"/>
        <v>21</v>
      </c>
      <c r="E17" s="4">
        <v>0.14775141222695906</v>
      </c>
      <c r="F17" s="7">
        <f t="shared" si="3"/>
        <v>49</v>
      </c>
    </row>
    <row r="18" spans="1:6" x14ac:dyDescent="0.25">
      <c r="A18" s="2" t="s">
        <v>37</v>
      </c>
      <c r="B18" s="6" t="s">
        <v>38</v>
      </c>
      <c r="C18" s="4">
        <v>0.14016795550642255</v>
      </c>
      <c r="D18" s="7">
        <f t="shared" si="2"/>
        <v>40</v>
      </c>
      <c r="E18" s="4">
        <v>0.23095454941075727</v>
      </c>
      <c r="F18" s="7">
        <f t="shared" si="3"/>
        <v>3</v>
      </c>
    </row>
    <row r="19" spans="1:6" x14ac:dyDescent="0.25">
      <c r="A19" s="2" t="s">
        <v>39</v>
      </c>
      <c r="B19" s="6" t="s">
        <v>40</v>
      </c>
      <c r="C19" s="4">
        <v>0.15998171808419781</v>
      </c>
      <c r="D19" s="7">
        <f t="shared" si="2"/>
        <v>24</v>
      </c>
      <c r="E19" s="4">
        <v>0.171290875100262</v>
      </c>
      <c r="F19" s="7">
        <f t="shared" si="3"/>
        <v>35</v>
      </c>
    </row>
    <row r="20" spans="1:6" x14ac:dyDescent="0.25">
      <c r="A20" s="2" t="s">
        <v>41</v>
      </c>
      <c r="B20" s="6" t="s">
        <v>42</v>
      </c>
      <c r="C20" s="4">
        <v>0.19107502453824546</v>
      </c>
      <c r="D20" s="7">
        <f t="shared" si="2"/>
        <v>10</v>
      </c>
      <c r="E20" s="4">
        <v>0.18181595273650059</v>
      </c>
      <c r="F20" s="7">
        <f t="shared" si="3"/>
        <v>27</v>
      </c>
    </row>
    <row r="21" spans="1:6" x14ac:dyDescent="0.25">
      <c r="A21" s="2" t="s">
        <v>43</v>
      </c>
      <c r="B21" s="6" t="s">
        <v>44</v>
      </c>
      <c r="C21" s="4">
        <v>0.15549641389492208</v>
      </c>
      <c r="D21" s="7">
        <f t="shared" si="2"/>
        <v>26</v>
      </c>
      <c r="E21" s="4">
        <v>0.19202126819056523</v>
      </c>
      <c r="F21" s="7">
        <f t="shared" si="3"/>
        <v>22</v>
      </c>
    </row>
    <row r="22" spans="1:6" x14ac:dyDescent="0.25">
      <c r="A22" s="2" t="s">
        <v>45</v>
      </c>
      <c r="B22" s="6" t="s">
        <v>46</v>
      </c>
      <c r="C22" s="4">
        <v>0.15287161057217963</v>
      </c>
      <c r="D22" s="7">
        <f t="shared" si="2"/>
        <v>28</v>
      </c>
      <c r="E22" s="4">
        <v>0.15928946037813235</v>
      </c>
      <c r="F22" s="7">
        <f t="shared" si="3"/>
        <v>45</v>
      </c>
    </row>
    <row r="23" spans="1:6" x14ac:dyDescent="0.25">
      <c r="A23" s="2" t="s">
        <v>47</v>
      </c>
      <c r="B23" s="6" t="s">
        <v>48</v>
      </c>
      <c r="C23" s="4">
        <v>0.10571614115252545</v>
      </c>
      <c r="D23" s="7">
        <f t="shared" si="2"/>
        <v>50</v>
      </c>
      <c r="E23" s="4">
        <v>0.16171941547182545</v>
      </c>
      <c r="F23" s="7">
        <f t="shared" si="3"/>
        <v>42</v>
      </c>
    </row>
    <row r="24" spans="1:6" x14ac:dyDescent="0.25">
      <c r="A24" s="2" t="s">
        <v>49</v>
      </c>
      <c r="B24" s="6" t="s">
        <v>50</v>
      </c>
      <c r="C24" s="4">
        <v>0.20406237330577123</v>
      </c>
      <c r="D24" s="7">
        <f t="shared" si="2"/>
        <v>8</v>
      </c>
      <c r="E24" s="4">
        <v>0.19257527243819644</v>
      </c>
      <c r="F24" s="7">
        <f t="shared" si="3"/>
        <v>21</v>
      </c>
    </row>
    <row r="25" spans="1:6" x14ac:dyDescent="0.25">
      <c r="A25" s="2" t="s">
        <v>51</v>
      </c>
      <c r="B25" s="6" t="s">
        <v>52</v>
      </c>
      <c r="C25" s="4">
        <v>0.15195379633500936</v>
      </c>
      <c r="D25" s="7">
        <f t="shared" si="2"/>
        <v>31</v>
      </c>
      <c r="E25" s="4">
        <v>0.20488783205157349</v>
      </c>
      <c r="F25" s="7">
        <f t="shared" si="3"/>
        <v>11</v>
      </c>
    </row>
    <row r="26" spans="1:6" x14ac:dyDescent="0.25">
      <c r="A26" s="2" t="s">
        <v>53</v>
      </c>
      <c r="B26" s="6" t="s">
        <v>54</v>
      </c>
      <c r="C26" s="4">
        <v>0.15905984497326017</v>
      </c>
      <c r="D26" s="7">
        <f t="shared" si="2"/>
        <v>25</v>
      </c>
      <c r="E26" s="4">
        <v>0.19168721434734365</v>
      </c>
      <c r="F26" s="7">
        <f t="shared" si="3"/>
        <v>23</v>
      </c>
    </row>
    <row r="27" spans="1:6" x14ac:dyDescent="0.25">
      <c r="A27" s="2" t="s">
        <v>55</v>
      </c>
      <c r="B27" s="6" t="s">
        <v>56</v>
      </c>
      <c r="C27" s="4">
        <v>0.18006290418929521</v>
      </c>
      <c r="D27" s="7">
        <f t="shared" si="2"/>
        <v>14</v>
      </c>
      <c r="E27" s="4">
        <v>0.17896555920713236</v>
      </c>
      <c r="F27" s="7">
        <f t="shared" si="3"/>
        <v>29</v>
      </c>
    </row>
    <row r="28" spans="1:6" x14ac:dyDescent="0.25">
      <c r="A28" s="2" t="s">
        <v>57</v>
      </c>
      <c r="B28" s="6" t="s">
        <v>58</v>
      </c>
      <c r="C28" s="4">
        <v>0.1819481021554451</v>
      </c>
      <c r="D28" s="7">
        <f t="shared" si="2"/>
        <v>13</v>
      </c>
      <c r="E28" s="4">
        <v>0.20184319366052</v>
      </c>
      <c r="F28" s="7">
        <f t="shared" si="3"/>
        <v>14</v>
      </c>
    </row>
    <row r="29" spans="1:6" x14ac:dyDescent="0.25">
      <c r="A29" s="2" t="s">
        <v>59</v>
      </c>
      <c r="B29" s="6" t="s">
        <v>60</v>
      </c>
      <c r="C29" s="4">
        <v>0.17733172093411942</v>
      </c>
      <c r="D29" s="7">
        <f t="shared" si="2"/>
        <v>15</v>
      </c>
      <c r="E29" s="4">
        <v>0.17068682456884854</v>
      </c>
      <c r="F29" s="7">
        <f t="shared" si="3"/>
        <v>36</v>
      </c>
    </row>
    <row r="30" spans="1:6" x14ac:dyDescent="0.25">
      <c r="A30" s="2" t="s">
        <v>61</v>
      </c>
      <c r="B30" s="6" t="s">
        <v>62</v>
      </c>
      <c r="C30" s="4">
        <v>0.15016348986870406</v>
      </c>
      <c r="D30" s="7">
        <f t="shared" si="2"/>
        <v>34</v>
      </c>
      <c r="E30" s="4">
        <v>0.17887137583953605</v>
      </c>
      <c r="F30" s="7">
        <f t="shared" si="3"/>
        <v>30</v>
      </c>
    </row>
    <row r="31" spans="1:6" x14ac:dyDescent="0.25">
      <c r="A31" s="2" t="s">
        <v>63</v>
      </c>
      <c r="B31" s="6" t="s">
        <v>64</v>
      </c>
      <c r="C31" s="4">
        <v>0.33145556787342945</v>
      </c>
      <c r="D31" s="7">
        <f t="shared" si="2"/>
        <v>2</v>
      </c>
      <c r="E31" s="4">
        <v>0.14167396366004364</v>
      </c>
      <c r="F31" s="7">
        <f t="shared" si="3"/>
        <v>50</v>
      </c>
    </row>
    <row r="32" spans="1:6" x14ac:dyDescent="0.25">
      <c r="A32" s="2" t="s">
        <v>65</v>
      </c>
      <c r="B32" s="6" t="s">
        <v>66</v>
      </c>
      <c r="C32" s="4">
        <v>0.1615622689832468</v>
      </c>
      <c r="D32" s="7">
        <f t="shared" si="2"/>
        <v>22</v>
      </c>
      <c r="E32" s="4">
        <v>0.17549311662009384</v>
      </c>
      <c r="F32" s="7">
        <f t="shared" si="3"/>
        <v>31</v>
      </c>
    </row>
    <row r="33" spans="1:6" x14ac:dyDescent="0.25">
      <c r="A33" s="2" t="s">
        <v>67</v>
      </c>
      <c r="B33" s="6" t="s">
        <v>68</v>
      </c>
      <c r="C33" s="4">
        <v>0.12141182070545692</v>
      </c>
      <c r="D33" s="7">
        <f t="shared" si="2"/>
        <v>47</v>
      </c>
      <c r="E33" s="4">
        <v>0.17524121250597149</v>
      </c>
      <c r="F33" s="7">
        <f t="shared" si="3"/>
        <v>32</v>
      </c>
    </row>
    <row r="34" spans="1:6" x14ac:dyDescent="0.25">
      <c r="A34" s="2" t="s">
        <v>69</v>
      </c>
      <c r="B34" s="6" t="s">
        <v>70</v>
      </c>
      <c r="C34" s="4">
        <v>0.23205387501586131</v>
      </c>
      <c r="D34" s="7">
        <f t="shared" si="2"/>
        <v>5</v>
      </c>
      <c r="E34" s="4">
        <v>0.20974258660269901</v>
      </c>
      <c r="F34" s="7">
        <f t="shared" si="3"/>
        <v>8</v>
      </c>
    </row>
    <row r="35" spans="1:6" x14ac:dyDescent="0.25">
      <c r="A35" s="2" t="s">
        <v>71</v>
      </c>
      <c r="B35" s="6" t="s">
        <v>72</v>
      </c>
      <c r="C35" s="4">
        <v>0.16069628366267974</v>
      </c>
      <c r="D35" s="7">
        <f t="shared" si="2"/>
        <v>23</v>
      </c>
      <c r="E35" s="4">
        <v>0.21075683035331158</v>
      </c>
      <c r="F35" s="7">
        <f t="shared" si="3"/>
        <v>7</v>
      </c>
    </row>
    <row r="36" spans="1:6" x14ac:dyDescent="0.25">
      <c r="A36" s="2" t="s">
        <v>73</v>
      </c>
      <c r="B36" s="6" t="s">
        <v>74</v>
      </c>
      <c r="C36" s="4">
        <v>0.12838696056599652</v>
      </c>
      <c r="D36" s="7">
        <f t="shared" si="2"/>
        <v>44</v>
      </c>
      <c r="E36" s="4">
        <v>0.16150698786926146</v>
      </c>
      <c r="F36" s="7">
        <f t="shared" si="3"/>
        <v>43</v>
      </c>
    </row>
    <row r="37" spans="1:6" x14ac:dyDescent="0.25">
      <c r="A37" s="2" t="s">
        <v>75</v>
      </c>
      <c r="B37" s="6" t="s">
        <v>76</v>
      </c>
      <c r="C37" s="4">
        <v>0.16744436679705935</v>
      </c>
      <c r="D37" s="7">
        <f t="shared" si="2"/>
        <v>20</v>
      </c>
      <c r="E37" s="4">
        <v>0.22115334458375902</v>
      </c>
      <c r="F37" s="7">
        <f t="shared" si="3"/>
        <v>5</v>
      </c>
    </row>
    <row r="38" spans="1:6" x14ac:dyDescent="0.25">
      <c r="A38" s="2" t="s">
        <v>77</v>
      </c>
      <c r="B38" s="6" t="s">
        <v>78</v>
      </c>
      <c r="C38" s="4">
        <v>0.15048831509574914</v>
      </c>
      <c r="D38" s="7">
        <f t="shared" si="2"/>
        <v>33</v>
      </c>
      <c r="E38" s="4">
        <v>0.19685224537527168</v>
      </c>
      <c r="F38" s="7">
        <f t="shared" si="3"/>
        <v>16</v>
      </c>
    </row>
    <row r="39" spans="1:6" x14ac:dyDescent="0.25">
      <c r="A39" s="2" t="s">
        <v>79</v>
      </c>
      <c r="B39" s="6" t="s">
        <v>80</v>
      </c>
      <c r="C39" s="4">
        <v>0.21731527463398417</v>
      </c>
      <c r="D39" s="7">
        <f t="shared" si="2"/>
        <v>6</v>
      </c>
      <c r="E39" s="4">
        <v>0.16530207323147769</v>
      </c>
      <c r="F39" s="7">
        <f t="shared" si="3"/>
        <v>41</v>
      </c>
    </row>
    <row r="40" spans="1:6" x14ac:dyDescent="0.25">
      <c r="A40" s="2" t="s">
        <v>81</v>
      </c>
      <c r="B40" s="6" t="s">
        <v>82</v>
      </c>
      <c r="C40" s="4">
        <v>0.15146005448102132</v>
      </c>
      <c r="D40" s="7">
        <f t="shared" si="2"/>
        <v>32</v>
      </c>
      <c r="E40" s="4">
        <v>0.18869709580516261</v>
      </c>
      <c r="F40" s="7">
        <f t="shared" si="3"/>
        <v>24</v>
      </c>
    </row>
    <row r="41" spans="1:6" x14ac:dyDescent="0.25">
      <c r="A41" s="2" t="s">
        <v>83</v>
      </c>
      <c r="B41" s="6" t="s">
        <v>84</v>
      </c>
      <c r="C41" s="4">
        <v>0.18741875569042044</v>
      </c>
      <c r="D41" s="7">
        <f t="shared" si="2"/>
        <v>11</v>
      </c>
      <c r="E41" s="4">
        <v>0.17157696562674946</v>
      </c>
      <c r="F41" s="7">
        <f t="shared" si="3"/>
        <v>34</v>
      </c>
    </row>
    <row r="42" spans="1:6" x14ac:dyDescent="0.25">
      <c r="A42" s="2" t="s">
        <v>85</v>
      </c>
      <c r="B42" s="6" t="s">
        <v>86</v>
      </c>
      <c r="C42" s="4">
        <v>0.15268713889621821</v>
      </c>
      <c r="D42" s="7">
        <f t="shared" si="2"/>
        <v>29</v>
      </c>
      <c r="E42" s="4">
        <v>0.19335306281736545</v>
      </c>
      <c r="F42" s="7">
        <f t="shared" si="3"/>
        <v>20</v>
      </c>
    </row>
    <row r="43" spans="1:6" x14ac:dyDescent="0.25">
      <c r="A43" s="2" t="s">
        <v>87</v>
      </c>
      <c r="B43" s="6" t="s">
        <v>88</v>
      </c>
      <c r="C43" s="4">
        <v>0.16902211791369906</v>
      </c>
      <c r="D43" s="7">
        <f t="shared" si="2"/>
        <v>19</v>
      </c>
      <c r="E43" s="4">
        <v>0.19543788225292136</v>
      </c>
      <c r="F43" s="7">
        <f t="shared" si="3"/>
        <v>17</v>
      </c>
    </row>
    <row r="44" spans="1:6" x14ac:dyDescent="0.25">
      <c r="A44" s="2" t="s">
        <v>89</v>
      </c>
      <c r="B44" s="6" t="s">
        <v>90</v>
      </c>
      <c r="C44" s="4">
        <v>0.14353343549295974</v>
      </c>
      <c r="D44" s="7">
        <f t="shared" si="2"/>
        <v>39</v>
      </c>
      <c r="E44" s="4">
        <v>0.18766191135590113</v>
      </c>
      <c r="F44" s="7">
        <f t="shared" si="3"/>
        <v>25</v>
      </c>
    </row>
    <row r="45" spans="1:6" x14ac:dyDescent="0.25">
      <c r="A45" s="2" t="s">
        <v>91</v>
      </c>
      <c r="B45" s="6" t="s">
        <v>92</v>
      </c>
      <c r="C45" s="4">
        <v>0.12806453097905657</v>
      </c>
      <c r="D45" s="7">
        <f t="shared" si="2"/>
        <v>45</v>
      </c>
      <c r="E45" s="4">
        <v>0.1802907129829778</v>
      </c>
      <c r="F45" s="7">
        <f t="shared" si="3"/>
        <v>28</v>
      </c>
    </row>
    <row r="46" spans="1:6" x14ac:dyDescent="0.25">
      <c r="A46" s="2" t="s">
        <v>93</v>
      </c>
      <c r="B46" s="6" t="s">
        <v>94</v>
      </c>
      <c r="C46" s="4">
        <v>0.28563045800853565</v>
      </c>
      <c r="D46" s="7">
        <f t="shared" si="2"/>
        <v>3</v>
      </c>
      <c r="E46" s="4">
        <v>0.14996108037016379</v>
      </c>
      <c r="F46" s="7">
        <f t="shared" si="3"/>
        <v>48</v>
      </c>
    </row>
    <row r="47" spans="1:6" x14ac:dyDescent="0.25">
      <c r="A47" s="2" t="s">
        <v>95</v>
      </c>
      <c r="B47" s="6" t="s">
        <v>96</v>
      </c>
      <c r="C47" s="4">
        <v>0.14689405254629809</v>
      </c>
      <c r="D47" s="7">
        <f t="shared" si="2"/>
        <v>36</v>
      </c>
      <c r="E47" s="4">
        <v>0.17034106246343467</v>
      </c>
      <c r="F47" s="7">
        <f t="shared" si="3"/>
        <v>38</v>
      </c>
    </row>
    <row r="48" spans="1:6" x14ac:dyDescent="0.25">
      <c r="A48" s="2" t="s">
        <v>97</v>
      </c>
      <c r="B48" s="6" t="s">
        <v>98</v>
      </c>
      <c r="C48" s="4">
        <v>0.1303184999231175</v>
      </c>
      <c r="D48" s="7">
        <f t="shared" si="2"/>
        <v>43</v>
      </c>
      <c r="E48" s="4">
        <v>0.19522369117181199</v>
      </c>
      <c r="F48" s="7">
        <f t="shared" si="3"/>
        <v>18</v>
      </c>
    </row>
    <row r="49" spans="1:8" x14ac:dyDescent="0.25">
      <c r="A49" s="2" t="s">
        <v>99</v>
      </c>
      <c r="B49" s="6" t="s">
        <v>100</v>
      </c>
      <c r="C49" s="4">
        <v>0.35048527541065028</v>
      </c>
      <c r="D49" s="7">
        <f t="shared" si="2"/>
        <v>1</v>
      </c>
      <c r="E49" s="4">
        <v>0.15724134003025603</v>
      </c>
      <c r="F49" s="7">
        <f t="shared" si="3"/>
        <v>46</v>
      </c>
    </row>
    <row r="50" spans="1:8" x14ac:dyDescent="0.25">
      <c r="A50" s="2" t="s">
        <v>101</v>
      </c>
      <c r="B50" s="6" t="s">
        <v>102</v>
      </c>
      <c r="C50" s="4">
        <v>0.20631024687298957</v>
      </c>
      <c r="D50" s="7">
        <f t="shared" si="2"/>
        <v>7</v>
      </c>
      <c r="E50" s="4">
        <v>0.21513130568792468</v>
      </c>
      <c r="F50" s="7">
        <f t="shared" si="3"/>
        <v>6</v>
      </c>
    </row>
    <row r="51" spans="1:8" x14ac:dyDescent="0.25">
      <c r="A51" s="2" t="s">
        <v>103</v>
      </c>
      <c r="B51" s="6" t="s">
        <v>104</v>
      </c>
      <c r="C51" s="4">
        <v>0.14656699300625103</v>
      </c>
      <c r="D51" s="7">
        <f t="shared" si="2"/>
        <v>37</v>
      </c>
      <c r="E51" s="4">
        <v>0.19850873572269648</v>
      </c>
      <c r="F51" s="7">
        <f t="shared" si="3"/>
        <v>15</v>
      </c>
    </row>
    <row r="52" spans="1:8" x14ac:dyDescent="0.25">
      <c r="A52" s="2" t="s">
        <v>105</v>
      </c>
      <c r="B52" s="6" t="s">
        <v>106</v>
      </c>
      <c r="C52" s="4">
        <v>0.19424671584428088</v>
      </c>
      <c r="D52" s="7">
        <f t="shared" si="2"/>
        <v>9</v>
      </c>
      <c r="E52" s="4">
        <v>0.24076269121390764</v>
      </c>
      <c r="F52" s="7">
        <f t="shared" si="3"/>
        <v>2</v>
      </c>
    </row>
    <row r="53" spans="1:8" x14ac:dyDescent="0.25">
      <c r="A53" s="2" t="s">
        <v>107</v>
      </c>
      <c r="B53" s="6" t="s">
        <v>108</v>
      </c>
      <c r="C53" s="4">
        <v>0.14619100012368189</v>
      </c>
      <c r="D53" s="7">
        <f t="shared" si="2"/>
        <v>38</v>
      </c>
      <c r="E53" s="4">
        <v>0.15995967683070381</v>
      </c>
      <c r="F53" s="7">
        <f t="shared" si="3"/>
        <v>44</v>
      </c>
    </row>
    <row r="54" spans="1:8" x14ac:dyDescent="0.25">
      <c r="A54" s="2" t="s">
        <v>109</v>
      </c>
      <c r="B54" s="6" t="s">
        <v>110</v>
      </c>
      <c r="C54" s="4">
        <v>0.16970971646809427</v>
      </c>
      <c r="D54" s="7">
        <f t="shared" si="2"/>
        <v>18</v>
      </c>
      <c r="E54" s="4">
        <v>0.18245738821635321</v>
      </c>
      <c r="F54" s="7">
        <f t="shared" si="3"/>
        <v>26</v>
      </c>
    </row>
    <row r="55" spans="1:8" x14ac:dyDescent="0.25">
      <c r="A55" s="2" t="s">
        <v>111</v>
      </c>
      <c r="B55" s="6" t="s">
        <v>112</v>
      </c>
      <c r="C55" s="4">
        <v>0.17631405567620592</v>
      </c>
      <c r="D55" s="7">
        <f t="shared" si="2"/>
        <v>16</v>
      </c>
      <c r="E55" s="4">
        <v>0.20939373716203044</v>
      </c>
      <c r="F55" s="7">
        <f t="shared" si="3"/>
        <v>9</v>
      </c>
    </row>
    <row r="56" spans="1:8" ht="15" customHeight="1" x14ac:dyDescent="0.25">
      <c r="A56" s="12" t="s">
        <v>113</v>
      </c>
      <c r="B56" s="13"/>
      <c r="C56" s="13"/>
      <c r="D56" s="13"/>
      <c r="E56" s="13"/>
      <c r="F56" s="14"/>
      <c r="G56" s="9"/>
      <c r="H56" s="9"/>
    </row>
    <row r="57" spans="1:8" x14ac:dyDescent="0.25">
      <c r="A57" s="15"/>
      <c r="B57" s="16"/>
      <c r="C57" s="16"/>
      <c r="D57" s="16"/>
      <c r="E57" s="16"/>
      <c r="F57" s="17"/>
      <c r="G57" s="9"/>
      <c r="H57" s="9"/>
    </row>
    <row r="58" spans="1:8" x14ac:dyDescent="0.25">
      <c r="A58" s="15"/>
      <c r="B58" s="16"/>
      <c r="C58" s="16"/>
      <c r="D58" s="16"/>
      <c r="E58" s="16"/>
      <c r="F58" s="17"/>
      <c r="G58" s="9"/>
      <c r="H58" s="9"/>
    </row>
    <row r="59" spans="1:8" x14ac:dyDescent="0.25">
      <c r="A59" s="15"/>
      <c r="B59" s="16"/>
      <c r="C59" s="16"/>
      <c r="D59" s="16"/>
      <c r="E59" s="16"/>
      <c r="F59" s="17"/>
      <c r="G59" s="9"/>
      <c r="H59" s="9"/>
    </row>
    <row r="60" spans="1:8" x14ac:dyDescent="0.25">
      <c r="A60" s="15"/>
      <c r="B60" s="16"/>
      <c r="C60" s="16"/>
      <c r="D60" s="16"/>
      <c r="E60" s="16"/>
      <c r="F60" s="17"/>
    </row>
    <row r="61" spans="1:8" x14ac:dyDescent="0.25">
      <c r="A61" s="18"/>
      <c r="B61" s="19"/>
      <c r="C61" s="19"/>
      <c r="D61" s="19"/>
      <c r="E61" s="19"/>
      <c r="F61" s="20"/>
    </row>
  </sheetData>
  <mergeCells count="6">
    <mergeCell ref="A56:F61"/>
    <mergeCell ref="A1:F1"/>
    <mergeCell ref="A2:A3"/>
    <mergeCell ref="B2:B3"/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D1" workbookViewId="0">
      <selection activeCell="K1" sqref="A1:XFD1048576"/>
    </sheetView>
  </sheetViews>
  <sheetFormatPr defaultRowHeight="15" x14ac:dyDescent="0.25"/>
  <cols>
    <col min="11" max="11" width="10.5703125" bestFit="1" customWidth="1"/>
    <col min="12" max="12" width="31.28515625" bestFit="1" customWidth="1"/>
    <col min="16" max="16" width="12.7109375" bestFit="1" customWidth="1"/>
    <col min="17" max="17" width="11.7109375" bestFit="1" customWidth="1"/>
  </cols>
  <sheetData>
    <row r="1" spans="1:17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P1" t="s">
        <v>127</v>
      </c>
      <c r="Q1" t="s">
        <v>128</v>
      </c>
    </row>
    <row r="2" spans="1:17" x14ac:dyDescent="0.25">
      <c r="A2" t="s">
        <v>9</v>
      </c>
      <c r="B2" t="s">
        <v>8</v>
      </c>
      <c r="C2">
        <v>314112078</v>
      </c>
      <c r="D2">
        <v>31501009</v>
      </c>
      <c r="E2">
        <v>20642819</v>
      </c>
      <c r="F2">
        <v>14880343</v>
      </c>
      <c r="G2">
        <v>187659730000</v>
      </c>
      <c r="H2">
        <v>127978948000</v>
      </c>
      <c r="I2">
        <v>101198784810</v>
      </c>
      <c r="J2">
        <v>2049533</v>
      </c>
      <c r="K2" s="9">
        <f>G2/F2</f>
        <v>12611.250291743947</v>
      </c>
      <c r="L2">
        <f>INDEX('Degrees - Public Normalized'!$C$4:$C$55,MATCH($B2,'Degrees - Public Normalized'!$A$4:$A$55,0))</f>
        <v>0.15249153545803953</v>
      </c>
      <c r="M2">
        <f>INDEX('Degrees - Public Normalized'!$E$4:$E$55,MATCH($B2,'Degrees - Public Normalized'!$A$4:$A$55,0))</f>
        <v>0.19439709270736438</v>
      </c>
      <c r="P2" s="9">
        <f>CORREL($K$2:$K$53,L2:L53)</f>
        <v>-7.5032433731368642E-2</v>
      </c>
      <c r="Q2" s="9">
        <f>CORREL($K$2:$K$53,M2:M53)</f>
        <v>-0.12114048007714801</v>
      </c>
    </row>
    <row r="3" spans="1:17" x14ac:dyDescent="0.25">
      <c r="A3" t="s">
        <v>11</v>
      </c>
      <c r="B3" t="s">
        <v>10</v>
      </c>
      <c r="C3">
        <v>4817484</v>
      </c>
      <c r="D3">
        <v>494085</v>
      </c>
      <c r="E3">
        <v>310311</v>
      </c>
      <c r="F3">
        <v>251045</v>
      </c>
      <c r="G3">
        <v>3025370000</v>
      </c>
      <c r="H3">
        <v>1840444000</v>
      </c>
      <c r="I3">
        <v>1737443850</v>
      </c>
      <c r="J3">
        <v>38042</v>
      </c>
      <c r="K3" s="9">
        <f t="shared" ref="K3:K53" si="0">G3/F3</f>
        <v>12051.106375351033</v>
      </c>
      <c r="L3">
        <f>INDEX('Degrees - Public Normalized'!$C$4:$C$55,MATCH($B3,'Degrees - Public Normalized'!$A$4:$A$55,0))</f>
        <v>0.1547346687087203</v>
      </c>
      <c r="M3">
        <f>INDEX('Degrees - Public Normalized'!$E$4:$E$55,MATCH($B3,'Degrees - Public Normalized'!$A$4:$A$55,0))</f>
        <v>0.16537509605311398</v>
      </c>
    </row>
    <row r="4" spans="1:17" x14ac:dyDescent="0.25">
      <c r="A4" t="s">
        <v>13</v>
      </c>
      <c r="B4" t="s">
        <v>12</v>
      </c>
      <c r="C4">
        <v>731081</v>
      </c>
      <c r="D4">
        <v>78436</v>
      </c>
      <c r="E4">
        <v>32797</v>
      </c>
      <c r="F4">
        <v>30595</v>
      </c>
      <c r="G4">
        <v>736874000</v>
      </c>
      <c r="H4">
        <v>513549000</v>
      </c>
      <c r="I4">
        <v>318358610</v>
      </c>
      <c r="J4">
        <v>6013</v>
      </c>
      <c r="K4" s="9">
        <f t="shared" si="0"/>
        <v>24084.785095603856</v>
      </c>
      <c r="L4" t="str">
        <f>INDEX('Degrees - Public Normalized'!$C$4:$C$55,MATCH($B4,'Degrees - Public Normalized'!$A$4:$A$55,0))</f>
        <v>NA</v>
      </c>
      <c r="M4">
        <f>INDEX('Degrees - Public Normalized'!$E$4:$E$55,MATCH($B4,'Degrees - Public Normalized'!$A$4:$A$55,0))</f>
        <v>7.9338517570627029E-2</v>
      </c>
    </row>
    <row r="5" spans="1:17" x14ac:dyDescent="0.25">
      <c r="A5" t="s">
        <v>16</v>
      </c>
      <c r="B5" t="s">
        <v>15</v>
      </c>
      <c r="C5">
        <v>6556236</v>
      </c>
      <c r="D5">
        <v>683949</v>
      </c>
      <c r="E5">
        <v>736379</v>
      </c>
      <c r="F5">
        <v>359229</v>
      </c>
      <c r="G5">
        <v>3404763000</v>
      </c>
      <c r="H5">
        <v>2122935000</v>
      </c>
      <c r="I5">
        <v>2022842100</v>
      </c>
      <c r="J5">
        <v>42911</v>
      </c>
      <c r="K5" s="9">
        <f t="shared" si="0"/>
        <v>9477.973660255715</v>
      </c>
      <c r="L5">
        <f>INDEX('Degrees - Public Normalized'!$C$4:$C$55,MATCH($B5,'Degrees - Public Normalized'!$A$4:$A$55,0))</f>
        <v>0.13456311173422386</v>
      </c>
      <c r="M5">
        <f>INDEX('Degrees - Public Normalized'!$E$4:$E$55,MATCH($B5,'Degrees - Public Normalized'!$A$4:$A$55,0))</f>
        <v>0.2039606608692649</v>
      </c>
    </row>
    <row r="6" spans="1:17" x14ac:dyDescent="0.25">
      <c r="A6" t="s">
        <v>18</v>
      </c>
      <c r="B6" t="s">
        <v>17</v>
      </c>
      <c r="C6">
        <v>2949300</v>
      </c>
      <c r="D6">
        <v>291407</v>
      </c>
      <c r="E6">
        <v>176458</v>
      </c>
      <c r="F6">
        <v>157224</v>
      </c>
      <c r="G6">
        <v>2292298000</v>
      </c>
      <c r="H6">
        <v>1414004000</v>
      </c>
      <c r="I6">
        <v>1120032660</v>
      </c>
      <c r="J6">
        <v>26248</v>
      </c>
      <c r="K6" s="9">
        <f t="shared" si="0"/>
        <v>14579.822418969114</v>
      </c>
      <c r="L6">
        <f>INDEX('Degrees - Public Normalized'!$C$4:$C$55,MATCH($B6,'Degrees - Public Normalized'!$A$4:$A$55,0))</f>
        <v>0.18341499914804313</v>
      </c>
      <c r="M6">
        <f>INDEX('Degrees - Public Normalized'!$E$4:$E$55,MATCH($B6,'Degrees - Public Normalized'!$A$4:$A$55,0))</f>
        <v>0.15335011938042847</v>
      </c>
    </row>
    <row r="7" spans="1:17" x14ac:dyDescent="0.25">
      <c r="A7" t="s">
        <v>20</v>
      </c>
      <c r="B7" t="s">
        <v>19</v>
      </c>
      <c r="C7">
        <v>38062780</v>
      </c>
      <c r="D7">
        <v>4016014</v>
      </c>
      <c r="E7">
        <v>2621460</v>
      </c>
      <c r="F7">
        <v>2129152</v>
      </c>
      <c r="G7">
        <v>31672161000</v>
      </c>
      <c r="H7">
        <v>23243354000</v>
      </c>
      <c r="I7">
        <v>13916146790</v>
      </c>
      <c r="J7">
        <v>224545</v>
      </c>
      <c r="K7" s="9">
        <f t="shared" si="0"/>
        <v>14875.481412318144</v>
      </c>
      <c r="L7">
        <f>INDEX('Degrees - Public Normalized'!$C$4:$C$55,MATCH($B7,'Degrees - Public Normalized'!$A$4:$A$55,0))</f>
        <v>0.1066696014054454</v>
      </c>
      <c r="M7">
        <f>INDEX('Degrees - Public Normalized'!$E$4:$E$55,MATCH($B7,'Degrees - Public Normalized'!$A$4:$A$55,0))</f>
        <v>0.22167251731453375</v>
      </c>
    </row>
    <row r="8" spans="1:17" x14ac:dyDescent="0.25">
      <c r="A8" t="s">
        <v>22</v>
      </c>
      <c r="B8" t="s">
        <v>21</v>
      </c>
      <c r="C8">
        <v>5191709</v>
      </c>
      <c r="D8">
        <v>510016</v>
      </c>
      <c r="E8">
        <v>362935</v>
      </c>
      <c r="F8">
        <v>272444</v>
      </c>
      <c r="G8">
        <v>2616879000</v>
      </c>
      <c r="H8">
        <v>1735168000</v>
      </c>
      <c r="I8">
        <v>2081444710</v>
      </c>
      <c r="J8">
        <v>40989</v>
      </c>
      <c r="K8" s="9">
        <f t="shared" si="0"/>
        <v>9605.1996006518766</v>
      </c>
      <c r="L8">
        <f>INDEX('Degrees - Public Normalized'!$C$4:$C$55,MATCH($B8,'Degrees - Public Normalized'!$A$4:$A$55,0))</f>
        <v>0.12608902553857679</v>
      </c>
      <c r="M8">
        <f>INDEX('Degrees - Public Normalized'!$E$4:$E$55,MATCH($B8,'Degrees - Public Normalized'!$A$4:$A$55,0))</f>
        <v>0.17039032940076651</v>
      </c>
    </row>
    <row r="9" spans="1:17" x14ac:dyDescent="0.25">
      <c r="A9" t="s">
        <v>24</v>
      </c>
      <c r="B9" t="s">
        <v>23</v>
      </c>
      <c r="C9">
        <v>3594362</v>
      </c>
      <c r="D9">
        <v>334754</v>
      </c>
      <c r="E9">
        <v>201658</v>
      </c>
      <c r="F9">
        <v>124952</v>
      </c>
      <c r="G9">
        <v>1809775000</v>
      </c>
      <c r="H9">
        <v>1090928000</v>
      </c>
      <c r="I9">
        <v>1040410170</v>
      </c>
      <c r="J9">
        <v>18266</v>
      </c>
      <c r="K9" s="9">
        <f t="shared" si="0"/>
        <v>14483.761764517574</v>
      </c>
      <c r="L9">
        <f>INDEX('Degrees - Public Normalized'!$C$4:$C$55,MATCH($B9,'Degrees - Public Normalized'!$A$4:$A$55,0))</f>
        <v>0.14957641104140787</v>
      </c>
      <c r="M9">
        <f>INDEX('Degrees - Public Normalized'!$E$4:$E$55,MATCH($B9,'Degrees - Public Normalized'!$A$4:$A$55,0))</f>
        <v>0.20790451344786165</v>
      </c>
    </row>
    <row r="10" spans="1:17" x14ac:dyDescent="0.25">
      <c r="A10" t="s">
        <v>26</v>
      </c>
      <c r="B10" t="s">
        <v>25</v>
      </c>
      <c r="C10">
        <v>916881</v>
      </c>
      <c r="D10">
        <v>94434</v>
      </c>
      <c r="E10">
        <v>58128</v>
      </c>
      <c r="F10">
        <v>41113</v>
      </c>
      <c r="G10">
        <v>621216000</v>
      </c>
      <c r="H10">
        <v>239423000</v>
      </c>
      <c r="I10">
        <v>413950950</v>
      </c>
      <c r="J10">
        <v>8437</v>
      </c>
      <c r="K10" s="9">
        <f t="shared" si="0"/>
        <v>15109.965217814317</v>
      </c>
      <c r="L10">
        <f>INDEX('Degrees - Public Normalized'!$C$4:$C$55,MATCH($B10,'Degrees - Public Normalized'!$A$4:$A$55,0))</f>
        <v>0.17529089721632068</v>
      </c>
      <c r="M10">
        <f>INDEX('Degrees - Public Normalized'!$E$4:$E$55,MATCH($B10,'Degrees - Public Normalized'!$A$4:$A$55,0))</f>
        <v>0.17186247808857988</v>
      </c>
    </row>
    <row r="11" spans="1:17" x14ac:dyDescent="0.25">
      <c r="A11" t="s">
        <v>28</v>
      </c>
      <c r="B11" t="s">
        <v>27</v>
      </c>
      <c r="C11">
        <v>635040</v>
      </c>
      <c r="D11">
        <v>88601</v>
      </c>
      <c r="E11">
        <v>90150</v>
      </c>
      <c r="F11">
        <v>5476</v>
      </c>
      <c r="G11">
        <v>142125000</v>
      </c>
      <c r="H11">
        <v>114929000</v>
      </c>
      <c r="I11">
        <v>45336080</v>
      </c>
      <c r="J11">
        <v>822</v>
      </c>
      <c r="K11" s="9">
        <f t="shared" si="0"/>
        <v>25954.163623082542</v>
      </c>
      <c r="L11" t="str">
        <f>INDEX('Degrees - Public Normalized'!$C$4:$C$55,MATCH($B11,'Degrees - Public Normalized'!$A$4:$A$55,0))</f>
        <v>NA</v>
      </c>
      <c r="M11" t="str">
        <f>INDEX('Degrees - Public Normalized'!$E$4:$E$55,MATCH($B11,'Degrees - Public Normalized'!$A$4:$A$55,0))</f>
        <v>NA</v>
      </c>
    </row>
    <row r="12" spans="1:17" x14ac:dyDescent="0.25">
      <c r="A12" t="s">
        <v>30</v>
      </c>
      <c r="B12" t="s">
        <v>29</v>
      </c>
      <c r="C12">
        <v>19355257</v>
      </c>
      <c r="D12">
        <v>1797497</v>
      </c>
      <c r="E12">
        <v>1154929</v>
      </c>
      <c r="F12">
        <v>804693</v>
      </c>
      <c r="G12">
        <v>8278871000</v>
      </c>
      <c r="H12">
        <v>5535139000</v>
      </c>
      <c r="I12">
        <v>4281055590</v>
      </c>
      <c r="J12">
        <v>89724</v>
      </c>
      <c r="K12" s="9">
        <f t="shared" si="0"/>
        <v>10288.235389148409</v>
      </c>
      <c r="L12">
        <f>INDEX('Degrees - Public Normalized'!$C$4:$C$55,MATCH($B12,'Degrees - Public Normalized'!$A$4:$A$55,0))</f>
        <v>0.24782791437937607</v>
      </c>
      <c r="M12">
        <f>INDEX('Degrees - Public Normalized'!$E$4:$E$55,MATCH($B12,'Degrees - Public Normalized'!$A$4:$A$55,0))</f>
        <v>0.24724200614802511</v>
      </c>
    </row>
    <row r="13" spans="1:17" x14ac:dyDescent="0.25">
      <c r="A13" t="s">
        <v>32</v>
      </c>
      <c r="B13" t="s">
        <v>31</v>
      </c>
      <c r="C13">
        <v>9919000</v>
      </c>
      <c r="D13">
        <v>1011903</v>
      </c>
      <c r="E13">
        <v>545358</v>
      </c>
      <c r="F13">
        <v>422189</v>
      </c>
      <c r="G13">
        <v>4590329000</v>
      </c>
      <c r="H13">
        <v>2862815000</v>
      </c>
      <c r="I13">
        <v>2801323150</v>
      </c>
      <c r="J13">
        <v>60440</v>
      </c>
      <c r="K13" s="9">
        <f t="shared" si="0"/>
        <v>10872.687350925769</v>
      </c>
      <c r="L13">
        <f>INDEX('Degrees - Public Normalized'!$C$4:$C$55,MATCH($B13,'Degrees - Public Normalized'!$A$4:$A$55,0))</f>
        <v>0.11770554797131549</v>
      </c>
      <c r="M13">
        <f>INDEX('Degrees - Public Normalized'!$E$4:$E$55,MATCH($B13,'Degrees - Public Normalized'!$A$4:$A$55,0))</f>
        <v>0.16916453823682306</v>
      </c>
    </row>
    <row r="14" spans="1:17" x14ac:dyDescent="0.25">
      <c r="A14" t="s">
        <v>34</v>
      </c>
      <c r="B14" t="s">
        <v>33</v>
      </c>
      <c r="C14">
        <v>1392766</v>
      </c>
      <c r="D14">
        <v>134651</v>
      </c>
      <c r="E14">
        <v>78456</v>
      </c>
      <c r="F14">
        <v>60295</v>
      </c>
      <c r="G14">
        <v>1225208000</v>
      </c>
      <c r="H14">
        <v>719091000</v>
      </c>
      <c r="I14">
        <v>500960440</v>
      </c>
      <c r="J14">
        <v>11195</v>
      </c>
      <c r="K14" s="9">
        <f t="shared" si="0"/>
        <v>20320.225557674767</v>
      </c>
      <c r="L14">
        <f>INDEX('Degrees - Public Normalized'!$C$4:$C$55,MATCH($B14,'Degrees - Public Normalized'!$A$4:$A$55,0))</f>
        <v>0.13770327729678247</v>
      </c>
      <c r="M14">
        <f>INDEX('Degrees - Public Normalized'!$E$4:$E$55,MATCH($B14,'Degrees - Public Normalized'!$A$4:$A$55,0))</f>
        <v>0.20470618656905959</v>
      </c>
    </row>
    <row r="15" spans="1:17" x14ac:dyDescent="0.25">
      <c r="A15" t="s">
        <v>36</v>
      </c>
      <c r="B15" t="s">
        <v>35</v>
      </c>
      <c r="C15">
        <v>1595590</v>
      </c>
      <c r="D15">
        <v>156471</v>
      </c>
      <c r="E15">
        <v>108008</v>
      </c>
      <c r="F15">
        <v>78781</v>
      </c>
      <c r="G15">
        <v>676066000</v>
      </c>
      <c r="H15">
        <v>489153000</v>
      </c>
      <c r="I15">
        <v>414869920</v>
      </c>
      <c r="J15">
        <v>10137</v>
      </c>
      <c r="K15" s="9">
        <f t="shared" si="0"/>
        <v>8581.5869308589627</v>
      </c>
      <c r="L15">
        <f>INDEX('Degrees - Public Normalized'!$C$4:$C$55,MATCH($B15,'Degrees - Public Normalized'!$A$4:$A$55,0))</f>
        <v>0.16487512796790613</v>
      </c>
      <c r="M15">
        <f>INDEX('Degrees - Public Normalized'!$E$4:$E$55,MATCH($B15,'Degrees - Public Normalized'!$A$4:$A$55,0))</f>
        <v>0.14775141222695906</v>
      </c>
    </row>
    <row r="16" spans="1:17" x14ac:dyDescent="0.25">
      <c r="A16" t="s">
        <v>38</v>
      </c>
      <c r="B16" t="s">
        <v>37</v>
      </c>
      <c r="C16">
        <v>12873763</v>
      </c>
      <c r="D16">
        <v>1237795</v>
      </c>
      <c r="E16">
        <v>867110</v>
      </c>
      <c r="F16">
        <v>557137</v>
      </c>
      <c r="G16">
        <v>6297777000</v>
      </c>
      <c r="H16">
        <v>4466387000</v>
      </c>
      <c r="I16">
        <v>4011486150</v>
      </c>
      <c r="J16">
        <v>87533</v>
      </c>
      <c r="K16" s="9">
        <f t="shared" si="0"/>
        <v>11303.821142735091</v>
      </c>
      <c r="L16">
        <f>INDEX('Degrees - Public Normalized'!$C$4:$C$55,MATCH($B16,'Degrees - Public Normalized'!$A$4:$A$55,0))</f>
        <v>0.14016795550642255</v>
      </c>
      <c r="M16">
        <f>INDEX('Degrees - Public Normalized'!$E$4:$E$55,MATCH($B16,'Degrees - Public Normalized'!$A$4:$A$55,0))</f>
        <v>0.23095454941075727</v>
      </c>
    </row>
    <row r="17" spans="1:13" x14ac:dyDescent="0.25">
      <c r="A17" t="s">
        <v>40</v>
      </c>
      <c r="B17" t="s">
        <v>39</v>
      </c>
      <c r="C17">
        <v>6537632</v>
      </c>
      <c r="D17">
        <v>671510</v>
      </c>
      <c r="E17">
        <v>447262</v>
      </c>
      <c r="F17">
        <v>333769</v>
      </c>
      <c r="G17">
        <v>3534095000</v>
      </c>
      <c r="H17">
        <v>2058453000</v>
      </c>
      <c r="I17">
        <v>2402594950</v>
      </c>
      <c r="J17">
        <v>58376</v>
      </c>
      <c r="K17" s="9">
        <f t="shared" si="0"/>
        <v>10588.445901207122</v>
      </c>
      <c r="L17">
        <f>INDEX('Degrees - Public Normalized'!$C$4:$C$55,MATCH($B17,'Degrees - Public Normalized'!$A$4:$A$55,0))</f>
        <v>0.15998171808419781</v>
      </c>
      <c r="M17">
        <f>INDEX('Degrees - Public Normalized'!$E$4:$E$55,MATCH($B17,'Degrees - Public Normalized'!$A$4:$A$55,0))</f>
        <v>0.171290875100262</v>
      </c>
    </row>
    <row r="18" spans="1:13" x14ac:dyDescent="0.25">
      <c r="A18" t="s">
        <v>42</v>
      </c>
      <c r="B18" t="s">
        <v>41</v>
      </c>
      <c r="C18">
        <v>3075935</v>
      </c>
      <c r="D18">
        <v>328206</v>
      </c>
      <c r="E18">
        <v>361183</v>
      </c>
      <c r="F18">
        <v>173558</v>
      </c>
      <c r="G18">
        <v>2170296000</v>
      </c>
      <c r="H18">
        <v>1465765000</v>
      </c>
      <c r="I18">
        <v>1482412360</v>
      </c>
      <c r="J18">
        <v>28589</v>
      </c>
      <c r="K18" s="9">
        <f t="shared" si="0"/>
        <v>12504.730407126148</v>
      </c>
      <c r="L18">
        <f>INDEX('Degrees - Public Normalized'!$C$4:$C$55,MATCH($B18,'Degrees - Public Normalized'!$A$4:$A$55,0))</f>
        <v>0.19107502453824546</v>
      </c>
      <c r="M18">
        <f>INDEX('Degrees - Public Normalized'!$E$4:$E$55,MATCH($B18,'Degrees - Public Normalized'!$A$4:$A$55,0))</f>
        <v>0.18181595273650059</v>
      </c>
    </row>
    <row r="19" spans="1:13" x14ac:dyDescent="0.25">
      <c r="A19" t="s">
        <v>44</v>
      </c>
      <c r="B19" t="s">
        <v>43</v>
      </c>
      <c r="C19">
        <v>2885966</v>
      </c>
      <c r="D19">
        <v>300703</v>
      </c>
      <c r="E19">
        <v>213786</v>
      </c>
      <c r="F19">
        <v>183976</v>
      </c>
      <c r="G19">
        <v>1997673000</v>
      </c>
      <c r="H19">
        <v>1621897000</v>
      </c>
      <c r="I19">
        <v>1325377230</v>
      </c>
      <c r="J19">
        <v>28844</v>
      </c>
      <c r="K19" s="9">
        <f t="shared" si="0"/>
        <v>10858.334782797756</v>
      </c>
      <c r="L19">
        <f>INDEX('Degrees - Public Normalized'!$C$4:$C$55,MATCH($B19,'Degrees - Public Normalized'!$A$4:$A$55,0))</f>
        <v>0.15549641389492208</v>
      </c>
      <c r="M19">
        <f>INDEX('Degrees - Public Normalized'!$E$4:$E$55,MATCH($B19,'Degrees - Public Normalized'!$A$4:$A$55,0))</f>
        <v>0.19202126819056523</v>
      </c>
    </row>
    <row r="20" spans="1:13" x14ac:dyDescent="0.25">
      <c r="A20" t="s">
        <v>46</v>
      </c>
      <c r="B20" t="s">
        <v>45</v>
      </c>
      <c r="C20">
        <v>4383465</v>
      </c>
      <c r="D20">
        <v>430669</v>
      </c>
      <c r="E20">
        <v>282125</v>
      </c>
      <c r="F20">
        <v>224092</v>
      </c>
      <c r="G20">
        <v>3149683000</v>
      </c>
      <c r="H20">
        <v>2134724000</v>
      </c>
      <c r="I20">
        <v>1618726120</v>
      </c>
      <c r="J20">
        <v>38731</v>
      </c>
      <c r="K20" s="9">
        <f t="shared" si="0"/>
        <v>14055.312103957303</v>
      </c>
      <c r="L20">
        <f>INDEX('Degrees - Public Normalized'!$C$4:$C$55,MATCH($B20,'Degrees - Public Normalized'!$A$4:$A$55,0))</f>
        <v>0.15287161057217963</v>
      </c>
      <c r="M20">
        <f>INDEX('Degrees - Public Normalized'!$E$4:$E$55,MATCH($B20,'Degrees - Public Normalized'!$A$4:$A$55,0))</f>
        <v>0.15928946037813235</v>
      </c>
    </row>
    <row r="21" spans="1:13" x14ac:dyDescent="0.25">
      <c r="A21" t="s">
        <v>48</v>
      </c>
      <c r="B21" t="s">
        <v>47</v>
      </c>
      <c r="C21">
        <v>4604744</v>
      </c>
      <c r="D21">
        <v>476272</v>
      </c>
      <c r="E21">
        <v>258825</v>
      </c>
      <c r="F21">
        <v>220971</v>
      </c>
      <c r="G21">
        <v>2324803000</v>
      </c>
      <c r="H21">
        <v>1742820000</v>
      </c>
      <c r="I21">
        <v>1223803260</v>
      </c>
      <c r="J21">
        <v>26911</v>
      </c>
      <c r="K21" s="9">
        <f t="shared" si="0"/>
        <v>10520.851152413665</v>
      </c>
      <c r="L21">
        <f>INDEX('Degrees - Public Normalized'!$C$4:$C$55,MATCH($B21,'Degrees - Public Normalized'!$A$4:$A$55,0))</f>
        <v>0.10571614115252545</v>
      </c>
      <c r="M21">
        <f>INDEX('Degrees - Public Normalized'!$E$4:$E$55,MATCH($B21,'Degrees - Public Normalized'!$A$4:$A$55,0))</f>
        <v>0.16171941547182545</v>
      </c>
    </row>
    <row r="22" spans="1:13" x14ac:dyDescent="0.25">
      <c r="A22" t="s">
        <v>50</v>
      </c>
      <c r="B22" t="s">
        <v>49</v>
      </c>
      <c r="C22">
        <v>1328592</v>
      </c>
      <c r="D22">
        <v>116156</v>
      </c>
      <c r="E22">
        <v>72810</v>
      </c>
      <c r="F22">
        <v>50270</v>
      </c>
      <c r="G22">
        <v>564158000</v>
      </c>
      <c r="H22">
        <v>406351000</v>
      </c>
      <c r="I22">
        <v>301882400</v>
      </c>
      <c r="J22">
        <v>7417</v>
      </c>
      <c r="K22" s="9">
        <f t="shared" si="0"/>
        <v>11222.558185796697</v>
      </c>
      <c r="L22">
        <f>INDEX('Degrees - Public Normalized'!$C$4:$C$55,MATCH($B22,'Degrees - Public Normalized'!$A$4:$A$55,0))</f>
        <v>0.20406237330577123</v>
      </c>
      <c r="M22">
        <f>INDEX('Degrees - Public Normalized'!$E$4:$E$55,MATCH($B22,'Degrees - Public Normalized'!$A$4:$A$55,0))</f>
        <v>0.19257527243819644</v>
      </c>
    </row>
    <row r="23" spans="1:13" x14ac:dyDescent="0.25">
      <c r="A23" t="s">
        <v>52</v>
      </c>
      <c r="B23" t="s">
        <v>51</v>
      </c>
      <c r="C23">
        <v>5891819</v>
      </c>
      <c r="D23">
        <v>558385</v>
      </c>
      <c r="E23">
        <v>374496</v>
      </c>
      <c r="F23">
        <v>310503</v>
      </c>
      <c r="G23">
        <v>4073179000</v>
      </c>
      <c r="H23">
        <v>2955980000</v>
      </c>
      <c r="I23">
        <v>2087362360</v>
      </c>
      <c r="J23">
        <v>40417</v>
      </c>
      <c r="K23" s="9">
        <f t="shared" si="0"/>
        <v>13118.002080495196</v>
      </c>
      <c r="L23">
        <f>INDEX('Degrees - Public Normalized'!$C$4:$C$55,MATCH($B23,'Degrees - Public Normalized'!$A$4:$A$55,0))</f>
        <v>0.15195379633500936</v>
      </c>
      <c r="M23">
        <f>INDEX('Degrees - Public Normalized'!$E$4:$E$55,MATCH($B23,'Degrees - Public Normalized'!$A$4:$A$55,0))</f>
        <v>0.20488783205157349</v>
      </c>
    </row>
    <row r="24" spans="1:13" x14ac:dyDescent="0.25">
      <c r="A24" t="s">
        <v>54</v>
      </c>
      <c r="B24" t="s">
        <v>53</v>
      </c>
      <c r="C24">
        <v>6655829</v>
      </c>
      <c r="D24">
        <v>701265</v>
      </c>
      <c r="E24">
        <v>516331</v>
      </c>
      <c r="F24">
        <v>228178</v>
      </c>
      <c r="G24">
        <v>3127354000</v>
      </c>
      <c r="H24">
        <v>1615175000</v>
      </c>
      <c r="I24">
        <v>1515609380</v>
      </c>
      <c r="J24">
        <v>30887</v>
      </c>
      <c r="K24" s="9">
        <f t="shared" si="0"/>
        <v>13705.764797657968</v>
      </c>
      <c r="L24">
        <f>INDEX('Degrees - Public Normalized'!$C$4:$C$55,MATCH($B24,'Degrees - Public Normalized'!$A$4:$A$55,0))</f>
        <v>0.15905984497326017</v>
      </c>
      <c r="M24">
        <f>INDEX('Degrees - Public Normalized'!$E$4:$E$55,MATCH($B24,'Degrees - Public Normalized'!$A$4:$A$55,0))</f>
        <v>0.19168721434734365</v>
      </c>
    </row>
    <row r="25" spans="1:13" x14ac:dyDescent="0.25">
      <c r="A25" t="s">
        <v>56</v>
      </c>
      <c r="B25" t="s">
        <v>55</v>
      </c>
      <c r="C25">
        <v>9884781</v>
      </c>
      <c r="D25">
        <v>1002436</v>
      </c>
      <c r="E25">
        <v>663825</v>
      </c>
      <c r="F25">
        <v>540242</v>
      </c>
      <c r="G25">
        <v>6709549000</v>
      </c>
      <c r="H25">
        <v>4258419000</v>
      </c>
      <c r="I25">
        <v>4558663290</v>
      </c>
      <c r="J25">
        <v>92070</v>
      </c>
      <c r="K25" s="9">
        <f t="shared" si="0"/>
        <v>12419.524953631892</v>
      </c>
      <c r="L25">
        <f>INDEX('Degrees - Public Normalized'!$C$4:$C$55,MATCH($B25,'Degrees - Public Normalized'!$A$4:$A$55,0))</f>
        <v>0.18006290418929521</v>
      </c>
      <c r="M25">
        <f>INDEX('Degrees - Public Normalized'!$E$4:$E$55,MATCH($B25,'Degrees - Public Normalized'!$A$4:$A$55,0))</f>
        <v>0.17896555920713236</v>
      </c>
    </row>
    <row r="26" spans="1:13" x14ac:dyDescent="0.25">
      <c r="A26" t="s">
        <v>58</v>
      </c>
      <c r="B26" t="s">
        <v>57</v>
      </c>
      <c r="C26">
        <v>5380615</v>
      </c>
      <c r="D26">
        <v>501794</v>
      </c>
      <c r="E26">
        <v>451661</v>
      </c>
      <c r="F26">
        <v>272290</v>
      </c>
      <c r="G26">
        <v>3100350000</v>
      </c>
      <c r="H26">
        <v>2181460000</v>
      </c>
      <c r="I26">
        <v>2010693640</v>
      </c>
      <c r="J26">
        <v>36324</v>
      </c>
      <c r="K26" s="9">
        <f t="shared" si="0"/>
        <v>11386.205883433104</v>
      </c>
      <c r="L26">
        <f>INDEX('Degrees - Public Normalized'!$C$4:$C$55,MATCH($B26,'Degrees - Public Normalized'!$A$4:$A$55,0))</f>
        <v>0.1819481021554451</v>
      </c>
      <c r="M26">
        <f>INDEX('Degrees - Public Normalized'!$E$4:$E$55,MATCH($B26,'Degrees - Public Normalized'!$A$4:$A$55,0))</f>
        <v>0.20184319366052</v>
      </c>
    </row>
    <row r="27" spans="1:13" x14ac:dyDescent="0.25">
      <c r="A27" t="s">
        <v>60</v>
      </c>
      <c r="B27" t="s">
        <v>59</v>
      </c>
      <c r="C27">
        <v>2986137</v>
      </c>
      <c r="D27">
        <v>313322</v>
      </c>
      <c r="E27">
        <v>176665</v>
      </c>
      <c r="F27">
        <v>157995</v>
      </c>
      <c r="G27">
        <v>1938235000</v>
      </c>
      <c r="H27">
        <v>1473019000</v>
      </c>
      <c r="I27">
        <v>1093629790</v>
      </c>
      <c r="J27">
        <v>26450</v>
      </c>
      <c r="K27" s="9">
        <f t="shared" si="0"/>
        <v>12267.698344884331</v>
      </c>
      <c r="L27">
        <f>INDEX('Degrees - Public Normalized'!$C$4:$C$55,MATCH($B27,'Degrees - Public Normalized'!$A$4:$A$55,0))</f>
        <v>0.17733172093411942</v>
      </c>
      <c r="M27">
        <f>INDEX('Degrees - Public Normalized'!$E$4:$E$55,MATCH($B27,'Degrees - Public Normalized'!$A$4:$A$55,0))</f>
        <v>0.17068682456884854</v>
      </c>
    </row>
    <row r="28" spans="1:13" x14ac:dyDescent="0.25">
      <c r="A28" t="s">
        <v>62</v>
      </c>
      <c r="B28" t="s">
        <v>61</v>
      </c>
      <c r="C28">
        <v>6025281</v>
      </c>
      <c r="D28">
        <v>598747</v>
      </c>
      <c r="E28">
        <v>441371</v>
      </c>
      <c r="F28">
        <v>257430</v>
      </c>
      <c r="G28">
        <v>2493507000</v>
      </c>
      <c r="H28">
        <v>1678695000</v>
      </c>
      <c r="I28">
        <v>1476111650</v>
      </c>
      <c r="J28">
        <v>34983</v>
      </c>
      <c r="K28" s="9">
        <f t="shared" si="0"/>
        <v>9686.1554597366267</v>
      </c>
      <c r="L28">
        <f>INDEX('Degrees - Public Normalized'!$C$4:$C$55,MATCH($B28,'Degrees - Public Normalized'!$A$4:$A$55,0))</f>
        <v>0.15016348986870406</v>
      </c>
      <c r="M28">
        <f>INDEX('Degrees - Public Normalized'!$E$4:$E$55,MATCH($B28,'Degrees - Public Normalized'!$A$4:$A$55,0))</f>
        <v>0.17887137583953605</v>
      </c>
    </row>
    <row r="29" spans="1:13" x14ac:dyDescent="0.25">
      <c r="A29" t="s">
        <v>64</v>
      </c>
      <c r="B29" t="s">
        <v>63</v>
      </c>
      <c r="C29">
        <v>1005163</v>
      </c>
      <c r="D29">
        <v>99914</v>
      </c>
      <c r="E29">
        <v>53254</v>
      </c>
      <c r="F29">
        <v>48333</v>
      </c>
      <c r="G29">
        <v>469730000</v>
      </c>
      <c r="H29">
        <v>334272000</v>
      </c>
      <c r="I29">
        <v>305103900</v>
      </c>
      <c r="J29">
        <v>7696</v>
      </c>
      <c r="K29" s="9">
        <f t="shared" si="0"/>
        <v>9718.6187490948214</v>
      </c>
      <c r="L29">
        <f>INDEX('Degrees - Public Normalized'!$C$4:$C$55,MATCH($B29,'Degrees - Public Normalized'!$A$4:$A$55,0))</f>
        <v>0.33145556787342945</v>
      </c>
      <c r="M29">
        <f>INDEX('Degrees - Public Normalized'!$E$4:$E$55,MATCH($B29,'Degrees - Public Normalized'!$A$4:$A$55,0))</f>
        <v>0.14167396366004364</v>
      </c>
    </row>
    <row r="30" spans="1:13" x14ac:dyDescent="0.25">
      <c r="A30" t="s">
        <v>66</v>
      </c>
      <c r="B30" t="s">
        <v>65</v>
      </c>
      <c r="C30">
        <v>1855487</v>
      </c>
      <c r="D30">
        <v>187261</v>
      </c>
      <c r="E30">
        <v>139578</v>
      </c>
      <c r="F30">
        <v>104166</v>
      </c>
      <c r="G30">
        <v>1337784000</v>
      </c>
      <c r="H30">
        <v>1016746000</v>
      </c>
      <c r="I30">
        <v>640645120</v>
      </c>
      <c r="J30">
        <v>15826</v>
      </c>
      <c r="K30" s="9">
        <f t="shared" si="0"/>
        <v>12842.808593975002</v>
      </c>
      <c r="L30">
        <f>INDEX('Degrees - Public Normalized'!$C$4:$C$55,MATCH($B30,'Degrees - Public Normalized'!$A$4:$A$55,0))</f>
        <v>0.1615622689832468</v>
      </c>
      <c r="M30">
        <f>INDEX('Degrees - Public Normalized'!$E$4:$E$55,MATCH($B30,'Degrees - Public Normalized'!$A$4:$A$55,0))</f>
        <v>0.17549311662009384</v>
      </c>
    </row>
    <row r="31" spans="1:13" x14ac:dyDescent="0.25">
      <c r="A31" t="s">
        <v>68</v>
      </c>
      <c r="B31" t="s">
        <v>67</v>
      </c>
      <c r="C31">
        <v>2755245</v>
      </c>
      <c r="D31">
        <v>251186</v>
      </c>
      <c r="E31">
        <v>118300</v>
      </c>
      <c r="F31">
        <v>103619</v>
      </c>
      <c r="G31">
        <v>994231000</v>
      </c>
      <c r="H31">
        <v>682047000</v>
      </c>
      <c r="I31">
        <v>499612030</v>
      </c>
      <c r="J31">
        <v>9399</v>
      </c>
      <c r="K31" s="9">
        <f t="shared" si="0"/>
        <v>9595.0646117024862</v>
      </c>
      <c r="L31">
        <f>INDEX('Degrees - Public Normalized'!$C$4:$C$55,MATCH($B31,'Degrees - Public Normalized'!$A$4:$A$55,0))</f>
        <v>0.12141182070545692</v>
      </c>
      <c r="M31">
        <f>INDEX('Degrees - Public Normalized'!$E$4:$E$55,MATCH($B31,'Degrees - Public Normalized'!$A$4:$A$55,0))</f>
        <v>0.17524121250597149</v>
      </c>
    </row>
    <row r="32" spans="1:13" x14ac:dyDescent="0.25">
      <c r="A32" t="s">
        <v>70</v>
      </c>
      <c r="B32" t="s">
        <v>69</v>
      </c>
      <c r="C32">
        <v>1321297</v>
      </c>
      <c r="D32">
        <v>127249</v>
      </c>
      <c r="E32">
        <v>82678</v>
      </c>
      <c r="F32">
        <v>43289</v>
      </c>
      <c r="G32">
        <v>455397000</v>
      </c>
      <c r="H32">
        <v>268458000</v>
      </c>
      <c r="I32">
        <v>329571190</v>
      </c>
      <c r="J32">
        <v>6733</v>
      </c>
      <c r="K32" s="9">
        <f t="shared" si="0"/>
        <v>10519.924230173947</v>
      </c>
      <c r="L32">
        <f>INDEX('Degrees - Public Normalized'!$C$4:$C$55,MATCH($B32,'Degrees - Public Normalized'!$A$4:$A$55,0))</f>
        <v>0.23205387501586131</v>
      </c>
      <c r="M32">
        <f>INDEX('Degrees - Public Normalized'!$E$4:$E$55,MATCH($B32,'Degrees - Public Normalized'!$A$4:$A$55,0))</f>
        <v>0.20974258660269901</v>
      </c>
    </row>
    <row r="33" spans="1:13" x14ac:dyDescent="0.25">
      <c r="A33" t="s">
        <v>72</v>
      </c>
      <c r="B33" t="s">
        <v>71</v>
      </c>
      <c r="C33">
        <v>8876000</v>
      </c>
      <c r="D33">
        <v>756961</v>
      </c>
      <c r="E33">
        <v>439965</v>
      </c>
      <c r="F33">
        <v>356456</v>
      </c>
      <c r="G33">
        <v>3769222000</v>
      </c>
      <c r="H33">
        <v>2145941000</v>
      </c>
      <c r="I33">
        <v>2698428610</v>
      </c>
      <c r="J33">
        <v>45957</v>
      </c>
      <c r="K33" s="9">
        <f t="shared" si="0"/>
        <v>10574.157820320039</v>
      </c>
      <c r="L33">
        <f>INDEX('Degrees - Public Normalized'!$C$4:$C$55,MATCH($B33,'Degrees - Public Normalized'!$A$4:$A$55,0))</f>
        <v>0.16069628366267974</v>
      </c>
      <c r="M33">
        <f>INDEX('Degrees - Public Normalized'!$E$4:$E$55,MATCH($B33,'Degrees - Public Normalized'!$A$4:$A$55,0))</f>
        <v>0.21075683035331158</v>
      </c>
    </row>
    <row r="34" spans="1:13" x14ac:dyDescent="0.25">
      <c r="A34" t="s">
        <v>74</v>
      </c>
      <c r="B34" t="s">
        <v>73</v>
      </c>
      <c r="C34">
        <v>2084594</v>
      </c>
      <c r="D34">
        <v>210958</v>
      </c>
      <c r="E34">
        <v>156424</v>
      </c>
      <c r="F34">
        <v>146792</v>
      </c>
      <c r="G34">
        <v>1950766000</v>
      </c>
      <c r="H34">
        <v>1373838000</v>
      </c>
      <c r="I34">
        <v>1023063760</v>
      </c>
      <c r="J34">
        <v>20889</v>
      </c>
      <c r="K34" s="9">
        <f t="shared" si="0"/>
        <v>13289.320943920649</v>
      </c>
      <c r="L34">
        <f>INDEX('Degrees - Public Normalized'!$C$4:$C$55,MATCH($B34,'Degrees - Public Normalized'!$A$4:$A$55,0))</f>
        <v>0.12838696056599652</v>
      </c>
      <c r="M34">
        <f>INDEX('Degrees - Public Normalized'!$E$4:$E$55,MATCH($B34,'Degrees - Public Normalized'!$A$4:$A$55,0))</f>
        <v>0.16150698786926146</v>
      </c>
    </row>
    <row r="35" spans="1:13" x14ac:dyDescent="0.25">
      <c r="A35" t="s">
        <v>76</v>
      </c>
      <c r="B35" t="s">
        <v>75</v>
      </c>
      <c r="C35">
        <v>19607140</v>
      </c>
      <c r="D35">
        <v>2007471</v>
      </c>
      <c r="E35">
        <v>1309986</v>
      </c>
      <c r="F35">
        <v>722274</v>
      </c>
      <c r="G35">
        <v>12044515000</v>
      </c>
      <c r="H35">
        <v>7742709000</v>
      </c>
      <c r="I35">
        <v>4186401420</v>
      </c>
      <c r="J35">
        <v>77184</v>
      </c>
      <c r="K35" s="9">
        <f t="shared" si="0"/>
        <v>16675.825240836581</v>
      </c>
      <c r="L35">
        <f>INDEX('Degrees - Public Normalized'!$C$4:$C$55,MATCH($B35,'Degrees - Public Normalized'!$A$4:$A$55,0))</f>
        <v>0.16744436679705935</v>
      </c>
      <c r="M35">
        <f>INDEX('Degrees - Public Normalized'!$E$4:$E$55,MATCH($B35,'Degrees - Public Normalized'!$A$4:$A$55,0))</f>
        <v>0.22115334458375902</v>
      </c>
    </row>
    <row r="36" spans="1:13" x14ac:dyDescent="0.25">
      <c r="A36" t="s">
        <v>78</v>
      </c>
      <c r="B36" t="s">
        <v>77</v>
      </c>
      <c r="C36">
        <v>9748181</v>
      </c>
      <c r="D36">
        <v>975908</v>
      </c>
      <c r="E36">
        <v>578031</v>
      </c>
      <c r="F36">
        <v>465684</v>
      </c>
      <c r="G36">
        <v>7026156000</v>
      </c>
      <c r="H36">
        <v>5363091000</v>
      </c>
      <c r="I36">
        <v>3862113480</v>
      </c>
      <c r="J36">
        <v>85844</v>
      </c>
      <c r="K36" s="9">
        <f t="shared" si="0"/>
        <v>15087.819207874867</v>
      </c>
      <c r="L36">
        <f>INDEX('Degrees - Public Normalized'!$C$4:$C$55,MATCH($B36,'Degrees - Public Normalized'!$A$4:$A$55,0))</f>
        <v>0.15048831509574914</v>
      </c>
      <c r="M36">
        <f>INDEX('Degrees - Public Normalized'!$E$4:$E$55,MATCH($B36,'Degrees - Public Normalized'!$A$4:$A$55,0))</f>
        <v>0.19685224537527168</v>
      </c>
    </row>
    <row r="37" spans="1:13" x14ac:dyDescent="0.25">
      <c r="A37" t="s">
        <v>80</v>
      </c>
      <c r="B37" t="s">
        <v>79</v>
      </c>
      <c r="C37">
        <v>701705</v>
      </c>
      <c r="D37">
        <v>90914</v>
      </c>
      <c r="E37">
        <v>55169</v>
      </c>
      <c r="F37">
        <v>48929</v>
      </c>
      <c r="G37">
        <v>611623000</v>
      </c>
      <c r="H37">
        <v>479132000</v>
      </c>
      <c r="I37">
        <v>401027130</v>
      </c>
      <c r="J37">
        <v>9598</v>
      </c>
      <c r="K37" s="9">
        <f t="shared" si="0"/>
        <v>12500.214596660468</v>
      </c>
      <c r="L37">
        <f>INDEX('Degrees - Public Normalized'!$C$4:$C$55,MATCH($B37,'Degrees - Public Normalized'!$A$4:$A$55,0))</f>
        <v>0.21731527463398417</v>
      </c>
      <c r="M37">
        <f>INDEX('Degrees - Public Normalized'!$E$4:$E$55,MATCH($B37,'Degrees - Public Normalized'!$A$4:$A$55,0))</f>
        <v>0.16530207323147769</v>
      </c>
    </row>
    <row r="38" spans="1:13" x14ac:dyDescent="0.25">
      <c r="A38" t="s">
        <v>82</v>
      </c>
      <c r="B38" t="s">
        <v>81</v>
      </c>
      <c r="C38">
        <v>11550901</v>
      </c>
      <c r="D38">
        <v>1113371</v>
      </c>
      <c r="E38">
        <v>709818</v>
      </c>
      <c r="F38">
        <v>524338</v>
      </c>
      <c r="G38">
        <v>4924731000</v>
      </c>
      <c r="H38">
        <v>2751851000</v>
      </c>
      <c r="I38">
        <v>3492618360</v>
      </c>
      <c r="J38">
        <v>74482</v>
      </c>
      <c r="K38" s="9">
        <f t="shared" si="0"/>
        <v>9392.2832218912226</v>
      </c>
      <c r="L38">
        <f>INDEX('Degrees - Public Normalized'!$C$4:$C$55,MATCH($B38,'Degrees - Public Normalized'!$A$4:$A$55,0))</f>
        <v>0.15146005448102132</v>
      </c>
      <c r="M38">
        <f>INDEX('Degrees - Public Normalized'!$E$4:$E$55,MATCH($B38,'Degrees - Public Normalized'!$A$4:$A$55,0))</f>
        <v>0.18869709580516261</v>
      </c>
    </row>
    <row r="39" spans="1:13" x14ac:dyDescent="0.25">
      <c r="A39" t="s">
        <v>84</v>
      </c>
      <c r="B39" t="s">
        <v>83</v>
      </c>
      <c r="C39">
        <v>3817059</v>
      </c>
      <c r="D39">
        <v>395218</v>
      </c>
      <c r="E39">
        <v>228464</v>
      </c>
      <c r="F39">
        <v>195111</v>
      </c>
      <c r="G39">
        <v>2060584000</v>
      </c>
      <c r="H39">
        <v>1362434000</v>
      </c>
      <c r="I39">
        <v>1209303060</v>
      </c>
      <c r="J39">
        <v>29165</v>
      </c>
      <c r="K39" s="9">
        <f t="shared" si="0"/>
        <v>10561.085740937209</v>
      </c>
      <c r="L39">
        <f>INDEX('Degrees - Public Normalized'!$C$4:$C$55,MATCH($B39,'Degrees - Public Normalized'!$A$4:$A$55,0))</f>
        <v>0.18741875569042044</v>
      </c>
      <c r="M39">
        <f>INDEX('Degrees - Public Normalized'!$E$4:$E$55,MATCH($B39,'Degrees - Public Normalized'!$A$4:$A$55,0))</f>
        <v>0.17157696562674946</v>
      </c>
    </row>
    <row r="40" spans="1:13" x14ac:dyDescent="0.25">
      <c r="A40" t="s">
        <v>86</v>
      </c>
      <c r="B40" t="s">
        <v>85</v>
      </c>
      <c r="C40">
        <v>3898684</v>
      </c>
      <c r="D40">
        <v>368604</v>
      </c>
      <c r="E40">
        <v>254695</v>
      </c>
      <c r="F40">
        <v>212310</v>
      </c>
      <c r="G40">
        <v>2471499000</v>
      </c>
      <c r="H40">
        <v>1676359000</v>
      </c>
      <c r="I40">
        <v>1678725530</v>
      </c>
      <c r="J40">
        <v>32052</v>
      </c>
      <c r="K40" s="9">
        <f t="shared" si="0"/>
        <v>11640.991945739721</v>
      </c>
      <c r="L40">
        <f>INDEX('Degrees - Public Normalized'!$C$4:$C$55,MATCH($B40,'Degrees - Public Normalized'!$A$4:$A$55,0))</f>
        <v>0.15268713889621821</v>
      </c>
      <c r="M40">
        <f>INDEX('Degrees - Public Normalized'!$E$4:$E$55,MATCH($B40,'Degrees - Public Normalized'!$A$4:$A$55,0))</f>
        <v>0.19335306281736545</v>
      </c>
    </row>
    <row r="41" spans="1:13" x14ac:dyDescent="0.25">
      <c r="A41" t="s">
        <v>88</v>
      </c>
      <c r="B41" t="s">
        <v>87</v>
      </c>
      <c r="C41">
        <v>12770043</v>
      </c>
      <c r="D41">
        <v>1278109</v>
      </c>
      <c r="E41">
        <v>777242</v>
      </c>
      <c r="F41">
        <v>425890</v>
      </c>
      <c r="G41">
        <v>4935790000</v>
      </c>
      <c r="H41">
        <v>3069101000</v>
      </c>
      <c r="I41">
        <v>3566531220</v>
      </c>
      <c r="J41">
        <v>64430</v>
      </c>
      <c r="K41" s="9">
        <f t="shared" si="0"/>
        <v>11589.354058559722</v>
      </c>
      <c r="L41">
        <f>INDEX('Degrees - Public Normalized'!$C$4:$C$55,MATCH($B41,'Degrees - Public Normalized'!$A$4:$A$55,0))</f>
        <v>0.16902211791369906</v>
      </c>
      <c r="M41">
        <f>INDEX('Degrees - Public Normalized'!$E$4:$E$55,MATCH($B41,'Degrees - Public Normalized'!$A$4:$A$55,0))</f>
        <v>0.19543788225292136</v>
      </c>
    </row>
    <row r="42" spans="1:13" x14ac:dyDescent="0.25">
      <c r="A42" t="s">
        <v>90</v>
      </c>
      <c r="B42" t="s">
        <v>89</v>
      </c>
      <c r="C42">
        <v>1052637</v>
      </c>
      <c r="D42">
        <v>125938</v>
      </c>
      <c r="E42">
        <v>83952</v>
      </c>
      <c r="F42">
        <v>43204</v>
      </c>
      <c r="G42">
        <v>394034000</v>
      </c>
      <c r="H42">
        <v>240192000</v>
      </c>
      <c r="I42">
        <v>280046690</v>
      </c>
      <c r="J42">
        <v>5676</v>
      </c>
      <c r="K42" s="9">
        <f t="shared" si="0"/>
        <v>9120.3129339875941</v>
      </c>
      <c r="L42">
        <f>INDEX('Degrees - Public Normalized'!$C$4:$C$55,MATCH($B42,'Degrees - Public Normalized'!$A$4:$A$55,0))</f>
        <v>0.14353343549295974</v>
      </c>
      <c r="M42">
        <f>INDEX('Degrees - Public Normalized'!$E$4:$E$55,MATCH($B42,'Degrees - Public Normalized'!$A$4:$A$55,0))</f>
        <v>0.18766191135590113</v>
      </c>
    </row>
    <row r="43" spans="1:13" x14ac:dyDescent="0.25">
      <c r="A43" t="s">
        <v>92</v>
      </c>
      <c r="B43" t="s">
        <v>91</v>
      </c>
      <c r="C43">
        <v>4722621</v>
      </c>
      <c r="D43">
        <v>492606</v>
      </c>
      <c r="E43">
        <v>259617</v>
      </c>
      <c r="F43">
        <v>209023</v>
      </c>
      <c r="G43">
        <v>2459093000</v>
      </c>
      <c r="H43">
        <v>1290364000</v>
      </c>
      <c r="I43">
        <v>1346912590</v>
      </c>
      <c r="J43">
        <v>30107</v>
      </c>
      <c r="K43" s="9">
        <f t="shared" si="0"/>
        <v>11764.700535347785</v>
      </c>
      <c r="L43">
        <f>INDEX('Degrees - Public Normalized'!$C$4:$C$55,MATCH($B43,'Degrees - Public Normalized'!$A$4:$A$55,0))</f>
        <v>0.12806453097905657</v>
      </c>
      <c r="M43">
        <f>INDEX('Degrees - Public Normalized'!$E$4:$E$55,MATCH($B43,'Degrees - Public Normalized'!$A$4:$A$55,0))</f>
        <v>0.1802907129829778</v>
      </c>
    </row>
    <row r="44" spans="1:13" x14ac:dyDescent="0.25">
      <c r="A44" t="s">
        <v>94</v>
      </c>
      <c r="B44" t="s">
        <v>93</v>
      </c>
      <c r="C44">
        <v>834504</v>
      </c>
      <c r="D44">
        <v>85778</v>
      </c>
      <c r="E44">
        <v>56058</v>
      </c>
      <c r="F44">
        <v>44185</v>
      </c>
      <c r="G44">
        <v>385687000</v>
      </c>
      <c r="H44">
        <v>282113000</v>
      </c>
      <c r="I44">
        <v>274075840</v>
      </c>
      <c r="J44">
        <v>5804</v>
      </c>
      <c r="K44" s="9">
        <f t="shared" si="0"/>
        <v>8728.9125268756361</v>
      </c>
      <c r="L44">
        <f>INDEX('Degrees - Public Normalized'!$C$4:$C$55,MATCH($B44,'Degrees - Public Normalized'!$A$4:$A$55,0))</f>
        <v>0.28563045800853565</v>
      </c>
      <c r="M44">
        <f>INDEX('Degrees - Public Normalized'!$E$4:$E$55,MATCH($B44,'Degrees - Public Normalized'!$A$4:$A$55,0))</f>
        <v>0.14996108037016379</v>
      </c>
    </row>
    <row r="45" spans="1:13" x14ac:dyDescent="0.25">
      <c r="A45" t="s">
        <v>96</v>
      </c>
      <c r="B45" t="s">
        <v>95</v>
      </c>
      <c r="C45">
        <v>6455177</v>
      </c>
      <c r="D45">
        <v>627505</v>
      </c>
      <c r="E45">
        <v>343641</v>
      </c>
      <c r="F45">
        <v>235010</v>
      </c>
      <c r="G45">
        <v>2926913000</v>
      </c>
      <c r="H45">
        <v>2036444000</v>
      </c>
      <c r="I45">
        <v>1404867360</v>
      </c>
      <c r="J45">
        <v>34325</v>
      </c>
      <c r="K45" s="9">
        <f t="shared" si="0"/>
        <v>12454.41896089528</v>
      </c>
      <c r="L45">
        <f>INDEX('Degrees - Public Normalized'!$C$4:$C$55,MATCH($B45,'Degrees - Public Normalized'!$A$4:$A$55,0))</f>
        <v>0.14689405254629809</v>
      </c>
      <c r="M45">
        <f>INDEX('Degrees - Public Normalized'!$E$4:$E$55,MATCH($B45,'Degrees - Public Normalized'!$A$4:$A$55,0))</f>
        <v>0.17034106246343467</v>
      </c>
    </row>
    <row r="46" spans="1:13" x14ac:dyDescent="0.25">
      <c r="A46" t="s">
        <v>98</v>
      </c>
      <c r="B46" t="s">
        <v>97</v>
      </c>
      <c r="C46">
        <v>26094422</v>
      </c>
      <c r="D46">
        <v>2676666</v>
      </c>
      <c r="E46">
        <v>1540298</v>
      </c>
      <c r="F46">
        <v>1347860</v>
      </c>
      <c r="G46">
        <v>17926524000</v>
      </c>
      <c r="H46">
        <v>13999386000</v>
      </c>
      <c r="I46">
        <v>8640116770</v>
      </c>
      <c r="J46">
        <v>175482</v>
      </c>
      <c r="K46" s="9">
        <f t="shared" si="0"/>
        <v>13299.989613164573</v>
      </c>
      <c r="L46">
        <f>INDEX('Degrees - Public Normalized'!$C$4:$C$55,MATCH($B46,'Degrees - Public Normalized'!$A$4:$A$55,0))</f>
        <v>0.1303184999231175</v>
      </c>
      <c r="M46">
        <f>INDEX('Degrees - Public Normalized'!$E$4:$E$55,MATCH($B46,'Degrees - Public Normalized'!$A$4:$A$55,0))</f>
        <v>0.19522369117181199</v>
      </c>
    </row>
    <row r="47" spans="1:13" x14ac:dyDescent="0.25">
      <c r="A47" t="s">
        <v>100</v>
      </c>
      <c r="B47" t="s">
        <v>99</v>
      </c>
      <c r="C47">
        <v>2855194</v>
      </c>
      <c r="D47">
        <v>333524</v>
      </c>
      <c r="E47">
        <v>267309</v>
      </c>
      <c r="F47">
        <v>171001</v>
      </c>
      <c r="G47">
        <v>2416122000</v>
      </c>
      <c r="H47">
        <v>1749933000</v>
      </c>
      <c r="I47">
        <v>1200132000</v>
      </c>
      <c r="J47">
        <v>25890</v>
      </c>
      <c r="K47" s="9">
        <f t="shared" si="0"/>
        <v>14129.28579365033</v>
      </c>
      <c r="L47">
        <f>INDEX('Degrees - Public Normalized'!$C$4:$C$55,MATCH($B47,'Degrees - Public Normalized'!$A$4:$A$55,0))</f>
        <v>0.35048527541065028</v>
      </c>
      <c r="M47">
        <f>INDEX('Degrees - Public Normalized'!$E$4:$E$55,MATCH($B47,'Degrees - Public Normalized'!$A$4:$A$55,0))</f>
        <v>0.15724134003025603</v>
      </c>
    </row>
    <row r="48" spans="1:13" x14ac:dyDescent="0.25">
      <c r="A48" t="s">
        <v>102</v>
      </c>
      <c r="B48" t="s">
        <v>101</v>
      </c>
      <c r="C48">
        <v>626138</v>
      </c>
      <c r="D48">
        <v>69049</v>
      </c>
      <c r="E48">
        <v>44703</v>
      </c>
      <c r="F48">
        <v>26501</v>
      </c>
      <c r="G48">
        <v>361566000</v>
      </c>
      <c r="H48">
        <v>226059000</v>
      </c>
      <c r="I48">
        <v>286416790</v>
      </c>
      <c r="J48">
        <v>5690</v>
      </c>
      <c r="K48" s="9">
        <f t="shared" si="0"/>
        <v>13643.485151503717</v>
      </c>
      <c r="L48">
        <f>INDEX('Degrees - Public Normalized'!$C$4:$C$55,MATCH($B48,'Degrees - Public Normalized'!$A$4:$A$55,0))</f>
        <v>0.20631024687298957</v>
      </c>
      <c r="M48">
        <f>INDEX('Degrees - Public Normalized'!$E$4:$E$55,MATCH($B48,'Degrees - Public Normalized'!$A$4:$A$55,0))</f>
        <v>0.21513130568792468</v>
      </c>
    </row>
    <row r="49" spans="1:13" x14ac:dyDescent="0.25">
      <c r="A49" t="s">
        <v>104</v>
      </c>
      <c r="B49" t="s">
        <v>103</v>
      </c>
      <c r="C49">
        <v>8193422</v>
      </c>
      <c r="D49">
        <v>830517</v>
      </c>
      <c r="E49">
        <v>588696</v>
      </c>
      <c r="F49">
        <v>409753</v>
      </c>
      <c r="G49">
        <v>4530119000</v>
      </c>
      <c r="H49">
        <v>2526449000</v>
      </c>
      <c r="I49">
        <v>2798733540</v>
      </c>
      <c r="J49">
        <v>57955</v>
      </c>
      <c r="K49" s="9">
        <f t="shared" si="0"/>
        <v>11055.73113558656</v>
      </c>
      <c r="L49">
        <f>INDEX('Degrees - Public Normalized'!$C$4:$C$55,MATCH($B49,'Degrees - Public Normalized'!$A$4:$A$55,0))</f>
        <v>0.14656699300625103</v>
      </c>
      <c r="M49">
        <f>INDEX('Degrees - Public Normalized'!$E$4:$E$55,MATCH($B49,'Degrees - Public Normalized'!$A$4:$A$55,0))</f>
        <v>0.19850873572269648</v>
      </c>
    </row>
    <row r="50" spans="1:13" x14ac:dyDescent="0.25">
      <c r="A50" t="s">
        <v>106</v>
      </c>
      <c r="B50" t="s">
        <v>105</v>
      </c>
      <c r="C50">
        <v>6896325</v>
      </c>
      <c r="D50">
        <v>662430</v>
      </c>
      <c r="E50">
        <v>365514</v>
      </c>
      <c r="F50">
        <v>311497</v>
      </c>
      <c r="G50">
        <v>4500030000</v>
      </c>
      <c r="H50">
        <v>2855086000</v>
      </c>
      <c r="I50">
        <v>2117196020</v>
      </c>
      <c r="J50">
        <v>46485</v>
      </c>
      <c r="K50" s="9">
        <f t="shared" si="0"/>
        <v>14446.463368828592</v>
      </c>
      <c r="L50">
        <f>INDEX('Degrees - Public Normalized'!$C$4:$C$55,MATCH($B50,'Degrees - Public Normalized'!$A$4:$A$55,0))</f>
        <v>0.19424671584428088</v>
      </c>
      <c r="M50">
        <f>INDEX('Degrees - Public Normalized'!$E$4:$E$55,MATCH($B50,'Degrees - Public Normalized'!$A$4:$A$55,0))</f>
        <v>0.24076269121390764</v>
      </c>
    </row>
    <row r="51" spans="1:13" x14ac:dyDescent="0.25">
      <c r="A51" t="s">
        <v>108</v>
      </c>
      <c r="B51" t="s">
        <v>107</v>
      </c>
      <c r="C51">
        <v>1856313</v>
      </c>
      <c r="D51">
        <v>182715</v>
      </c>
      <c r="E51">
        <v>162179</v>
      </c>
      <c r="F51">
        <v>93017</v>
      </c>
      <c r="G51">
        <v>1074061000</v>
      </c>
      <c r="H51">
        <v>730807000</v>
      </c>
      <c r="I51">
        <v>613815420</v>
      </c>
      <c r="J51">
        <v>13826</v>
      </c>
      <c r="K51" s="9">
        <f t="shared" si="0"/>
        <v>11546.93228119591</v>
      </c>
      <c r="L51">
        <f>INDEX('Degrees - Public Normalized'!$C$4:$C$55,MATCH($B51,'Degrees - Public Normalized'!$A$4:$A$55,0))</f>
        <v>0.14619100012368189</v>
      </c>
      <c r="M51">
        <f>INDEX('Degrees - Public Normalized'!$E$4:$E$55,MATCH($B51,'Degrees - Public Normalized'!$A$4:$A$55,0))</f>
        <v>0.15995967683070381</v>
      </c>
    </row>
    <row r="52" spans="1:13" x14ac:dyDescent="0.25">
      <c r="A52" t="s">
        <v>110</v>
      </c>
      <c r="B52" t="s">
        <v>109</v>
      </c>
      <c r="C52">
        <v>5724888</v>
      </c>
      <c r="D52">
        <v>558789</v>
      </c>
      <c r="E52">
        <v>369732</v>
      </c>
      <c r="F52">
        <v>293416</v>
      </c>
      <c r="G52">
        <v>4460844000</v>
      </c>
      <c r="H52">
        <v>3335328000</v>
      </c>
      <c r="I52">
        <v>2286937870</v>
      </c>
      <c r="J52">
        <v>47449</v>
      </c>
      <c r="K52" s="9">
        <f t="shared" si="0"/>
        <v>15203.138206505439</v>
      </c>
      <c r="L52">
        <f>INDEX('Degrees - Public Normalized'!$C$4:$C$55,MATCH($B52,'Degrees - Public Normalized'!$A$4:$A$55,0))</f>
        <v>0.16970971646809427</v>
      </c>
      <c r="M52">
        <f>INDEX('Degrees - Public Normalized'!$E$4:$E$55,MATCH($B52,'Degrees - Public Normalized'!$A$4:$A$55,0))</f>
        <v>0.18245738821635321</v>
      </c>
    </row>
    <row r="53" spans="1:13" x14ac:dyDescent="0.25">
      <c r="A53" t="s">
        <v>112</v>
      </c>
      <c r="B53" t="s">
        <v>111</v>
      </c>
      <c r="C53">
        <v>576893</v>
      </c>
      <c r="D53">
        <v>59108</v>
      </c>
      <c r="E53">
        <v>37812</v>
      </c>
      <c r="F53">
        <v>35859</v>
      </c>
      <c r="G53">
        <v>600115000</v>
      </c>
      <c r="H53">
        <v>460731000</v>
      </c>
      <c r="I53">
        <v>253861510</v>
      </c>
      <c r="J53">
        <v>6288</v>
      </c>
      <c r="K53" s="9">
        <f t="shared" si="0"/>
        <v>16735.408126272345</v>
      </c>
      <c r="L53">
        <f>INDEX('Degrees - Public Normalized'!$C$4:$C$55,MATCH($B53,'Degrees - Public Normalized'!$A$4:$A$55,0))</f>
        <v>0.17631405567620592</v>
      </c>
      <c r="M53">
        <f>INDEX('Degrees - Public Normalized'!$E$4:$E$55,MATCH($B53,'Degrees - Public Normalized'!$A$4:$A$55,0))</f>
        <v>0.20939373716203044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I1" workbookViewId="0">
      <selection activeCell="M25" sqref="M25"/>
    </sheetView>
  </sheetViews>
  <sheetFormatPr defaultRowHeight="15" x14ac:dyDescent="0.25"/>
  <cols>
    <col min="10" max="10" width="12.7109375" bestFit="1" customWidth="1"/>
    <col min="11" max="11" width="12.7109375" customWidth="1"/>
    <col min="12" max="12" width="10.5703125" bestFit="1" customWidth="1"/>
    <col min="13" max="13" width="31.28515625" bestFit="1" customWidth="1"/>
    <col min="17" max="17" width="12.7109375" bestFit="1" customWidth="1"/>
    <col min="18" max="18" width="11.7109375" bestFit="1" customWidth="1"/>
  </cols>
  <sheetData>
    <row r="1" spans="1:18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129</v>
      </c>
      <c r="L1" t="s">
        <v>124</v>
      </c>
      <c r="M1" t="s">
        <v>125</v>
      </c>
      <c r="N1" t="s">
        <v>126</v>
      </c>
      <c r="Q1" t="s">
        <v>127</v>
      </c>
      <c r="R1" t="s">
        <v>128</v>
      </c>
    </row>
    <row r="2" spans="1:18" x14ac:dyDescent="0.25">
      <c r="A2" t="s">
        <v>9</v>
      </c>
      <c r="B2" t="s">
        <v>8</v>
      </c>
      <c r="C2">
        <v>314112078</v>
      </c>
      <c r="D2">
        <v>31501009</v>
      </c>
      <c r="E2">
        <v>20642819</v>
      </c>
      <c r="F2">
        <v>14880343</v>
      </c>
      <c r="G2">
        <v>187659730000</v>
      </c>
      <c r="H2">
        <v>127978948000</v>
      </c>
      <c r="I2">
        <v>101198784810</v>
      </c>
      <c r="J2">
        <v>2049533</v>
      </c>
      <c r="K2">
        <f>F2/C2</f>
        <v>4.7372718345456297E-2</v>
      </c>
      <c r="L2" s="9">
        <f>G2/F2</f>
        <v>12611.250291743947</v>
      </c>
      <c r="M2">
        <f>INDEX('Degrees - Public Normalized'!$C$4:$C$55,MATCH($B2,'Degrees - Public Normalized'!$A$4:$A$55,0))</f>
        <v>0.15249153545803953</v>
      </c>
      <c r="N2">
        <f>INDEX('Degrees - Public Normalized'!$E$4:$E$55,MATCH($B2,'Degrees - Public Normalized'!$A$4:$A$55,0))</f>
        <v>0.19439709270736438</v>
      </c>
      <c r="Q2" s="9">
        <f>CORREL($L$2:$L$51,M2:M51)</f>
        <v>-7.5032433731368642E-2</v>
      </c>
      <c r="R2" s="9">
        <f>CORREL($L$2:$L$51,N2:N51)</f>
        <v>0.27165093584292727</v>
      </c>
    </row>
    <row r="3" spans="1:18" x14ac:dyDescent="0.25">
      <c r="A3" t="s">
        <v>11</v>
      </c>
      <c r="B3" t="s">
        <v>10</v>
      </c>
      <c r="C3">
        <v>4817484</v>
      </c>
      <c r="D3">
        <v>494085</v>
      </c>
      <c r="E3">
        <v>310311</v>
      </c>
      <c r="F3">
        <v>251045</v>
      </c>
      <c r="G3">
        <v>3025370000</v>
      </c>
      <c r="H3">
        <v>1840444000</v>
      </c>
      <c r="I3">
        <v>1737443850</v>
      </c>
      <c r="J3">
        <v>38042</v>
      </c>
      <c r="K3">
        <f t="shared" ref="K3:K51" si="0">F3/C3</f>
        <v>5.2111226524052805E-2</v>
      </c>
      <c r="L3" s="9">
        <f t="shared" ref="L3:L51" si="1">G3/F3</f>
        <v>12051.106375351033</v>
      </c>
      <c r="M3">
        <f>INDEX('Degrees - Public Normalized'!$C$4:$C$55,MATCH($B3,'Degrees - Public Normalized'!$A$4:$A$55,0))</f>
        <v>0.1547346687087203</v>
      </c>
      <c r="N3">
        <f>INDEX('Degrees - Public Normalized'!$E$4:$E$55,MATCH($B3,'Degrees - Public Normalized'!$A$4:$A$55,0))</f>
        <v>0.16537509605311398</v>
      </c>
    </row>
    <row r="4" spans="1:18" x14ac:dyDescent="0.25">
      <c r="A4" t="s">
        <v>16</v>
      </c>
      <c r="B4" t="s">
        <v>15</v>
      </c>
      <c r="C4">
        <v>6556236</v>
      </c>
      <c r="D4">
        <v>683949</v>
      </c>
      <c r="E4">
        <v>736379</v>
      </c>
      <c r="F4">
        <v>359229</v>
      </c>
      <c r="G4">
        <v>3404763000</v>
      </c>
      <c r="H4">
        <v>2122935000</v>
      </c>
      <c r="I4">
        <v>2022842100</v>
      </c>
      <c r="J4">
        <v>42911</v>
      </c>
      <c r="K4">
        <f t="shared" si="0"/>
        <v>5.4791956848411191E-2</v>
      </c>
      <c r="L4" s="9">
        <f t="shared" si="1"/>
        <v>9477.973660255715</v>
      </c>
      <c r="M4">
        <f>INDEX('Degrees - Public Normalized'!$C$4:$C$55,MATCH($B4,'Degrees - Public Normalized'!$A$4:$A$55,0))</f>
        <v>0.13456311173422386</v>
      </c>
      <c r="N4">
        <f>INDEX('Degrees - Public Normalized'!$E$4:$E$55,MATCH($B4,'Degrees - Public Normalized'!$A$4:$A$55,0))</f>
        <v>0.2039606608692649</v>
      </c>
    </row>
    <row r="5" spans="1:18" x14ac:dyDescent="0.25">
      <c r="A5" t="s">
        <v>18</v>
      </c>
      <c r="B5" t="s">
        <v>17</v>
      </c>
      <c r="C5">
        <v>2949300</v>
      </c>
      <c r="D5">
        <v>291407</v>
      </c>
      <c r="E5">
        <v>176458</v>
      </c>
      <c r="F5">
        <v>157224</v>
      </c>
      <c r="G5">
        <v>2292298000</v>
      </c>
      <c r="H5">
        <v>1414004000</v>
      </c>
      <c r="I5">
        <v>1120032660</v>
      </c>
      <c r="J5">
        <v>26248</v>
      </c>
      <c r="K5">
        <f t="shared" si="0"/>
        <v>5.3308920760858511E-2</v>
      </c>
      <c r="L5" s="9">
        <f t="shared" si="1"/>
        <v>14579.822418969114</v>
      </c>
      <c r="M5">
        <f>INDEX('Degrees - Public Normalized'!$C$4:$C$55,MATCH($B5,'Degrees - Public Normalized'!$A$4:$A$55,0))</f>
        <v>0.18341499914804313</v>
      </c>
      <c r="N5">
        <f>INDEX('Degrees - Public Normalized'!$E$4:$E$55,MATCH($B5,'Degrees - Public Normalized'!$A$4:$A$55,0))</f>
        <v>0.15335011938042847</v>
      </c>
    </row>
    <row r="6" spans="1:18" x14ac:dyDescent="0.25">
      <c r="A6" t="s">
        <v>20</v>
      </c>
      <c r="B6" t="s">
        <v>19</v>
      </c>
      <c r="C6">
        <v>38062780</v>
      </c>
      <c r="D6">
        <v>4016014</v>
      </c>
      <c r="E6">
        <v>2621460</v>
      </c>
      <c r="F6">
        <v>2129152</v>
      </c>
      <c r="G6">
        <v>31672161000</v>
      </c>
      <c r="H6">
        <v>23243354000</v>
      </c>
      <c r="I6">
        <v>13916146790</v>
      </c>
      <c r="J6">
        <v>224545</v>
      </c>
      <c r="K6">
        <f t="shared" si="0"/>
        <v>5.5937900489664703E-2</v>
      </c>
      <c r="L6" s="9">
        <f t="shared" si="1"/>
        <v>14875.481412318144</v>
      </c>
      <c r="M6">
        <f>INDEX('Degrees - Public Normalized'!$C$4:$C$55,MATCH($B6,'Degrees - Public Normalized'!$A$4:$A$55,0))</f>
        <v>0.1066696014054454</v>
      </c>
      <c r="N6">
        <f>INDEX('Degrees - Public Normalized'!$E$4:$E$55,MATCH($B6,'Degrees - Public Normalized'!$A$4:$A$55,0))</f>
        <v>0.22167251731453375</v>
      </c>
    </row>
    <row r="7" spans="1:18" x14ac:dyDescent="0.25">
      <c r="A7" t="s">
        <v>22</v>
      </c>
      <c r="B7" t="s">
        <v>21</v>
      </c>
      <c r="C7">
        <v>5191709</v>
      </c>
      <c r="D7">
        <v>510016</v>
      </c>
      <c r="E7">
        <v>362935</v>
      </c>
      <c r="F7">
        <v>272444</v>
      </c>
      <c r="G7">
        <v>2616879000</v>
      </c>
      <c r="H7">
        <v>1735168000</v>
      </c>
      <c r="I7">
        <v>2081444710</v>
      </c>
      <c r="J7">
        <v>40989</v>
      </c>
      <c r="K7">
        <f t="shared" si="0"/>
        <v>5.2476747059590587E-2</v>
      </c>
      <c r="L7" s="9">
        <f t="shared" si="1"/>
        <v>9605.1996006518766</v>
      </c>
      <c r="M7">
        <f>INDEX('Degrees - Public Normalized'!$C$4:$C$55,MATCH($B7,'Degrees - Public Normalized'!$A$4:$A$55,0))</f>
        <v>0.12608902553857679</v>
      </c>
      <c r="N7">
        <f>INDEX('Degrees - Public Normalized'!$E$4:$E$55,MATCH($B7,'Degrees - Public Normalized'!$A$4:$A$55,0))</f>
        <v>0.17039032940076651</v>
      </c>
    </row>
    <row r="8" spans="1:18" x14ac:dyDescent="0.25">
      <c r="A8" t="s">
        <v>24</v>
      </c>
      <c r="B8" t="s">
        <v>23</v>
      </c>
      <c r="C8">
        <v>3594362</v>
      </c>
      <c r="D8">
        <v>334754</v>
      </c>
      <c r="E8">
        <v>201658</v>
      </c>
      <c r="F8">
        <v>124952</v>
      </c>
      <c r="G8">
        <v>1809775000</v>
      </c>
      <c r="H8">
        <v>1090928000</v>
      </c>
      <c r="I8">
        <v>1040410170</v>
      </c>
      <c r="J8">
        <v>18266</v>
      </c>
      <c r="K8">
        <f t="shared" si="0"/>
        <v>3.4763332129596293E-2</v>
      </c>
      <c r="L8" s="9">
        <f t="shared" si="1"/>
        <v>14483.761764517574</v>
      </c>
      <c r="M8">
        <f>INDEX('Degrees - Public Normalized'!$C$4:$C$55,MATCH($B8,'Degrees - Public Normalized'!$A$4:$A$55,0))</f>
        <v>0.14957641104140787</v>
      </c>
      <c r="N8">
        <f>INDEX('Degrees - Public Normalized'!$E$4:$E$55,MATCH($B8,'Degrees - Public Normalized'!$A$4:$A$55,0))</f>
        <v>0.20790451344786165</v>
      </c>
    </row>
    <row r="9" spans="1:18" x14ac:dyDescent="0.25">
      <c r="A9" t="s">
        <v>26</v>
      </c>
      <c r="B9" t="s">
        <v>25</v>
      </c>
      <c r="C9">
        <v>916881</v>
      </c>
      <c r="D9">
        <v>94434</v>
      </c>
      <c r="E9">
        <v>58128</v>
      </c>
      <c r="F9">
        <v>41113</v>
      </c>
      <c r="G9">
        <v>621216000</v>
      </c>
      <c r="H9">
        <v>239423000</v>
      </c>
      <c r="I9">
        <v>413950950</v>
      </c>
      <c r="J9">
        <v>8437</v>
      </c>
      <c r="K9">
        <f t="shared" si="0"/>
        <v>4.4840061033002102E-2</v>
      </c>
      <c r="L9" s="9">
        <f t="shared" si="1"/>
        <v>15109.965217814317</v>
      </c>
      <c r="M9">
        <f>INDEX('Degrees - Public Normalized'!$C$4:$C$55,MATCH($B9,'Degrees - Public Normalized'!$A$4:$A$55,0))</f>
        <v>0.17529089721632068</v>
      </c>
      <c r="N9">
        <f>INDEX('Degrees - Public Normalized'!$E$4:$E$55,MATCH($B9,'Degrees - Public Normalized'!$A$4:$A$55,0))</f>
        <v>0.17186247808857988</v>
      </c>
    </row>
    <row r="10" spans="1:18" x14ac:dyDescent="0.25">
      <c r="A10" t="s">
        <v>30</v>
      </c>
      <c r="B10" t="s">
        <v>29</v>
      </c>
      <c r="C10">
        <v>19355257</v>
      </c>
      <c r="D10">
        <v>1797497</v>
      </c>
      <c r="E10">
        <v>1154929</v>
      </c>
      <c r="F10">
        <v>804693</v>
      </c>
      <c r="G10">
        <v>8278871000</v>
      </c>
      <c r="H10">
        <v>5535139000</v>
      </c>
      <c r="I10">
        <v>4281055590</v>
      </c>
      <c r="J10">
        <v>89724</v>
      </c>
      <c r="K10">
        <f t="shared" si="0"/>
        <v>4.1574906496979092E-2</v>
      </c>
      <c r="L10" s="9">
        <f t="shared" si="1"/>
        <v>10288.235389148409</v>
      </c>
      <c r="M10">
        <f>INDEX('Degrees - Public Normalized'!$C$4:$C$55,MATCH($B10,'Degrees - Public Normalized'!$A$4:$A$55,0))</f>
        <v>0.24782791437937607</v>
      </c>
      <c r="N10">
        <f>INDEX('Degrees - Public Normalized'!$E$4:$E$55,MATCH($B10,'Degrees - Public Normalized'!$A$4:$A$55,0))</f>
        <v>0.24724200614802511</v>
      </c>
    </row>
    <row r="11" spans="1:18" x14ac:dyDescent="0.25">
      <c r="A11" t="s">
        <v>32</v>
      </c>
      <c r="B11" t="s">
        <v>31</v>
      </c>
      <c r="C11">
        <v>9919000</v>
      </c>
      <c r="D11">
        <v>1011903</v>
      </c>
      <c r="E11">
        <v>545358</v>
      </c>
      <c r="F11">
        <v>422189</v>
      </c>
      <c r="G11">
        <v>4590329000</v>
      </c>
      <c r="H11">
        <v>2862815000</v>
      </c>
      <c r="I11">
        <v>2801323150</v>
      </c>
      <c r="J11">
        <v>60440</v>
      </c>
      <c r="K11">
        <f t="shared" si="0"/>
        <v>4.256366569210606E-2</v>
      </c>
      <c r="L11" s="9">
        <f t="shared" si="1"/>
        <v>10872.687350925769</v>
      </c>
      <c r="M11">
        <f>INDEX('Degrees - Public Normalized'!$C$4:$C$55,MATCH($B11,'Degrees - Public Normalized'!$A$4:$A$55,0))</f>
        <v>0.11770554797131549</v>
      </c>
      <c r="N11">
        <f>INDEX('Degrees - Public Normalized'!$E$4:$E$55,MATCH($B11,'Degrees - Public Normalized'!$A$4:$A$55,0))</f>
        <v>0.16916453823682306</v>
      </c>
    </row>
    <row r="12" spans="1:18" x14ac:dyDescent="0.25">
      <c r="A12" t="s">
        <v>34</v>
      </c>
      <c r="B12" t="s">
        <v>33</v>
      </c>
      <c r="C12">
        <v>1392766</v>
      </c>
      <c r="D12">
        <v>134651</v>
      </c>
      <c r="E12">
        <v>78456</v>
      </c>
      <c r="F12">
        <v>60295</v>
      </c>
      <c r="G12">
        <v>1225208000</v>
      </c>
      <c r="H12">
        <v>719091000</v>
      </c>
      <c r="I12">
        <v>500960440</v>
      </c>
      <c r="J12">
        <v>11195</v>
      </c>
      <c r="K12">
        <f t="shared" si="0"/>
        <v>4.329155077019399E-2</v>
      </c>
      <c r="L12" s="9">
        <f t="shared" si="1"/>
        <v>20320.225557674767</v>
      </c>
      <c r="M12">
        <f>INDEX('Degrees - Public Normalized'!$C$4:$C$55,MATCH($B12,'Degrees - Public Normalized'!$A$4:$A$55,0))</f>
        <v>0.13770327729678247</v>
      </c>
      <c r="N12">
        <f>INDEX('Degrees - Public Normalized'!$E$4:$E$55,MATCH($B12,'Degrees - Public Normalized'!$A$4:$A$55,0))</f>
        <v>0.20470618656905959</v>
      </c>
    </row>
    <row r="13" spans="1:18" x14ac:dyDescent="0.25">
      <c r="A13" t="s">
        <v>36</v>
      </c>
      <c r="B13" t="s">
        <v>35</v>
      </c>
      <c r="C13">
        <v>1595590</v>
      </c>
      <c r="D13">
        <v>156471</v>
      </c>
      <c r="E13">
        <v>108008</v>
      </c>
      <c r="F13">
        <v>78781</v>
      </c>
      <c r="G13">
        <v>676066000</v>
      </c>
      <c r="H13">
        <v>489153000</v>
      </c>
      <c r="I13">
        <v>414869920</v>
      </c>
      <c r="J13">
        <v>10137</v>
      </c>
      <c r="K13">
        <f t="shared" si="0"/>
        <v>4.9374212673681833E-2</v>
      </c>
      <c r="L13" s="9">
        <f t="shared" si="1"/>
        <v>8581.5869308589627</v>
      </c>
      <c r="M13">
        <f>INDEX('Degrees - Public Normalized'!$C$4:$C$55,MATCH($B13,'Degrees - Public Normalized'!$A$4:$A$55,0))</f>
        <v>0.16487512796790613</v>
      </c>
      <c r="N13">
        <f>INDEX('Degrees - Public Normalized'!$E$4:$E$55,MATCH($B13,'Degrees - Public Normalized'!$A$4:$A$55,0))</f>
        <v>0.14775141222695906</v>
      </c>
    </row>
    <row r="14" spans="1:18" x14ac:dyDescent="0.25">
      <c r="A14" t="s">
        <v>38</v>
      </c>
      <c r="B14" t="s">
        <v>37</v>
      </c>
      <c r="C14">
        <v>12873763</v>
      </c>
      <c r="D14">
        <v>1237795</v>
      </c>
      <c r="E14">
        <v>867110</v>
      </c>
      <c r="F14">
        <v>557137</v>
      </c>
      <c r="G14">
        <v>6297777000</v>
      </c>
      <c r="H14">
        <v>4466387000</v>
      </c>
      <c r="I14">
        <v>4011486150</v>
      </c>
      <c r="J14">
        <v>87533</v>
      </c>
      <c r="K14">
        <f t="shared" si="0"/>
        <v>4.3276934646070464E-2</v>
      </c>
      <c r="L14" s="9">
        <f t="shared" si="1"/>
        <v>11303.821142735091</v>
      </c>
      <c r="M14">
        <f>INDEX('Degrees - Public Normalized'!$C$4:$C$55,MATCH($B14,'Degrees - Public Normalized'!$A$4:$A$55,0))</f>
        <v>0.14016795550642255</v>
      </c>
      <c r="N14">
        <f>INDEX('Degrees - Public Normalized'!$E$4:$E$55,MATCH($B14,'Degrees - Public Normalized'!$A$4:$A$55,0))</f>
        <v>0.23095454941075727</v>
      </c>
    </row>
    <row r="15" spans="1:18" x14ac:dyDescent="0.25">
      <c r="A15" t="s">
        <v>40</v>
      </c>
      <c r="B15" t="s">
        <v>39</v>
      </c>
      <c r="C15">
        <v>6537632</v>
      </c>
      <c r="D15">
        <v>671510</v>
      </c>
      <c r="E15">
        <v>447262</v>
      </c>
      <c r="F15">
        <v>333769</v>
      </c>
      <c r="G15">
        <v>3534095000</v>
      </c>
      <c r="H15">
        <v>2058453000</v>
      </c>
      <c r="I15">
        <v>2402594950</v>
      </c>
      <c r="J15">
        <v>58376</v>
      </c>
      <c r="K15">
        <f t="shared" si="0"/>
        <v>5.105350071707921E-2</v>
      </c>
      <c r="L15" s="9">
        <f t="shared" si="1"/>
        <v>10588.445901207122</v>
      </c>
      <c r="M15">
        <f>INDEX('Degrees - Public Normalized'!$C$4:$C$55,MATCH($B15,'Degrees - Public Normalized'!$A$4:$A$55,0))</f>
        <v>0.15998171808419781</v>
      </c>
      <c r="N15">
        <f>INDEX('Degrees - Public Normalized'!$E$4:$E$55,MATCH($B15,'Degrees - Public Normalized'!$A$4:$A$55,0))</f>
        <v>0.171290875100262</v>
      </c>
    </row>
    <row r="16" spans="1:18" x14ac:dyDescent="0.25">
      <c r="A16" t="s">
        <v>42</v>
      </c>
      <c r="B16" t="s">
        <v>41</v>
      </c>
      <c r="C16">
        <v>3075935</v>
      </c>
      <c r="D16">
        <v>328206</v>
      </c>
      <c r="E16">
        <v>361183</v>
      </c>
      <c r="F16">
        <v>173558</v>
      </c>
      <c r="G16">
        <v>2170296000</v>
      </c>
      <c r="H16">
        <v>1465765000</v>
      </c>
      <c r="I16">
        <v>1482412360</v>
      </c>
      <c r="J16">
        <v>28589</v>
      </c>
      <c r="K16">
        <f t="shared" si="0"/>
        <v>5.6424469307706435E-2</v>
      </c>
      <c r="L16" s="9">
        <f t="shared" si="1"/>
        <v>12504.730407126148</v>
      </c>
      <c r="M16">
        <f>INDEX('Degrees - Public Normalized'!$C$4:$C$55,MATCH($B16,'Degrees - Public Normalized'!$A$4:$A$55,0))</f>
        <v>0.19107502453824546</v>
      </c>
      <c r="N16">
        <f>INDEX('Degrees - Public Normalized'!$E$4:$E$55,MATCH($B16,'Degrees - Public Normalized'!$A$4:$A$55,0))</f>
        <v>0.18181595273650059</v>
      </c>
    </row>
    <row r="17" spans="1:14" x14ac:dyDescent="0.25">
      <c r="A17" t="s">
        <v>44</v>
      </c>
      <c r="B17" t="s">
        <v>43</v>
      </c>
      <c r="C17">
        <v>2885966</v>
      </c>
      <c r="D17">
        <v>300703</v>
      </c>
      <c r="E17">
        <v>213786</v>
      </c>
      <c r="F17">
        <v>183976</v>
      </c>
      <c r="G17">
        <v>1997673000</v>
      </c>
      <c r="H17">
        <v>1621897000</v>
      </c>
      <c r="I17">
        <v>1325377230</v>
      </c>
      <c r="J17">
        <v>28844</v>
      </c>
      <c r="K17">
        <f t="shared" si="0"/>
        <v>6.3748498769562775E-2</v>
      </c>
      <c r="L17" s="9">
        <f t="shared" si="1"/>
        <v>10858.334782797756</v>
      </c>
      <c r="M17">
        <f>INDEX('Degrees - Public Normalized'!$C$4:$C$55,MATCH($B17,'Degrees - Public Normalized'!$A$4:$A$55,0))</f>
        <v>0.15549641389492208</v>
      </c>
      <c r="N17">
        <f>INDEX('Degrees - Public Normalized'!$E$4:$E$55,MATCH($B17,'Degrees - Public Normalized'!$A$4:$A$55,0))</f>
        <v>0.19202126819056523</v>
      </c>
    </row>
    <row r="18" spans="1:14" x14ac:dyDescent="0.25">
      <c r="A18" t="s">
        <v>46</v>
      </c>
      <c r="B18" t="s">
        <v>45</v>
      </c>
      <c r="C18">
        <v>4383465</v>
      </c>
      <c r="D18">
        <v>430669</v>
      </c>
      <c r="E18">
        <v>282125</v>
      </c>
      <c r="F18">
        <v>224092</v>
      </c>
      <c r="G18">
        <v>3149683000</v>
      </c>
      <c r="H18">
        <v>2134724000</v>
      </c>
      <c r="I18">
        <v>1618726120</v>
      </c>
      <c r="J18">
        <v>38731</v>
      </c>
      <c r="K18">
        <f t="shared" si="0"/>
        <v>5.1122114582869943E-2</v>
      </c>
      <c r="L18" s="9">
        <f t="shared" si="1"/>
        <v>14055.312103957303</v>
      </c>
      <c r="M18">
        <f>INDEX('Degrees - Public Normalized'!$C$4:$C$55,MATCH($B18,'Degrees - Public Normalized'!$A$4:$A$55,0))</f>
        <v>0.15287161057217963</v>
      </c>
      <c r="N18">
        <f>INDEX('Degrees - Public Normalized'!$E$4:$E$55,MATCH($B18,'Degrees - Public Normalized'!$A$4:$A$55,0))</f>
        <v>0.15928946037813235</v>
      </c>
    </row>
    <row r="19" spans="1:14" x14ac:dyDescent="0.25">
      <c r="A19" t="s">
        <v>48</v>
      </c>
      <c r="B19" t="s">
        <v>47</v>
      </c>
      <c r="C19">
        <v>4604744</v>
      </c>
      <c r="D19">
        <v>476272</v>
      </c>
      <c r="E19">
        <v>258825</v>
      </c>
      <c r="F19">
        <v>220971</v>
      </c>
      <c r="G19">
        <v>2324803000</v>
      </c>
      <c r="H19">
        <v>1742820000</v>
      </c>
      <c r="I19">
        <v>1223803260</v>
      </c>
      <c r="J19">
        <v>26911</v>
      </c>
      <c r="K19">
        <f t="shared" si="0"/>
        <v>4.7987684005886107E-2</v>
      </c>
      <c r="L19" s="9">
        <f t="shared" si="1"/>
        <v>10520.851152413665</v>
      </c>
      <c r="M19">
        <f>INDEX('Degrees - Public Normalized'!$C$4:$C$55,MATCH($B19,'Degrees - Public Normalized'!$A$4:$A$55,0))</f>
        <v>0.10571614115252545</v>
      </c>
      <c r="N19">
        <f>INDEX('Degrees - Public Normalized'!$E$4:$E$55,MATCH($B19,'Degrees - Public Normalized'!$A$4:$A$55,0))</f>
        <v>0.16171941547182545</v>
      </c>
    </row>
    <row r="20" spans="1:14" x14ac:dyDescent="0.25">
      <c r="A20" t="s">
        <v>50</v>
      </c>
      <c r="B20" t="s">
        <v>49</v>
      </c>
      <c r="C20">
        <v>1328592</v>
      </c>
      <c r="D20">
        <v>116156</v>
      </c>
      <c r="E20">
        <v>72810</v>
      </c>
      <c r="F20">
        <v>50270</v>
      </c>
      <c r="G20">
        <v>564158000</v>
      </c>
      <c r="H20">
        <v>406351000</v>
      </c>
      <c r="I20">
        <v>301882400</v>
      </c>
      <c r="J20">
        <v>7417</v>
      </c>
      <c r="K20">
        <f t="shared" si="0"/>
        <v>3.7837048544624684E-2</v>
      </c>
      <c r="L20" s="9">
        <f t="shared" si="1"/>
        <v>11222.558185796697</v>
      </c>
      <c r="M20">
        <f>INDEX('Degrees - Public Normalized'!$C$4:$C$55,MATCH($B20,'Degrees - Public Normalized'!$A$4:$A$55,0))</f>
        <v>0.20406237330577123</v>
      </c>
      <c r="N20">
        <f>INDEX('Degrees - Public Normalized'!$E$4:$E$55,MATCH($B20,'Degrees - Public Normalized'!$A$4:$A$55,0))</f>
        <v>0.19257527243819644</v>
      </c>
    </row>
    <row r="21" spans="1:14" x14ac:dyDescent="0.25">
      <c r="A21" t="s">
        <v>52</v>
      </c>
      <c r="B21" t="s">
        <v>51</v>
      </c>
      <c r="C21">
        <v>5891819</v>
      </c>
      <c r="D21">
        <v>558385</v>
      </c>
      <c r="E21">
        <v>374496</v>
      </c>
      <c r="F21">
        <v>310503</v>
      </c>
      <c r="G21">
        <v>4073179000</v>
      </c>
      <c r="H21">
        <v>2955980000</v>
      </c>
      <c r="I21">
        <v>2087362360</v>
      </c>
      <c r="J21">
        <v>40417</v>
      </c>
      <c r="K21">
        <f t="shared" si="0"/>
        <v>5.2700702448598639E-2</v>
      </c>
      <c r="L21" s="9">
        <f t="shared" si="1"/>
        <v>13118.002080495196</v>
      </c>
      <c r="M21">
        <f>INDEX('Degrees - Public Normalized'!$C$4:$C$55,MATCH($B21,'Degrees - Public Normalized'!$A$4:$A$55,0))</f>
        <v>0.15195379633500936</v>
      </c>
      <c r="N21">
        <f>INDEX('Degrees - Public Normalized'!$E$4:$E$55,MATCH($B21,'Degrees - Public Normalized'!$A$4:$A$55,0))</f>
        <v>0.20488783205157349</v>
      </c>
    </row>
    <row r="22" spans="1:14" x14ac:dyDescent="0.25">
      <c r="A22" t="s">
        <v>54</v>
      </c>
      <c r="B22" t="s">
        <v>53</v>
      </c>
      <c r="C22">
        <v>6655829</v>
      </c>
      <c r="D22">
        <v>701265</v>
      </c>
      <c r="E22">
        <v>516331</v>
      </c>
      <c r="F22">
        <v>228178</v>
      </c>
      <c r="G22">
        <v>3127354000</v>
      </c>
      <c r="H22">
        <v>1615175000</v>
      </c>
      <c r="I22">
        <v>1515609380</v>
      </c>
      <c r="J22">
        <v>30887</v>
      </c>
      <c r="K22">
        <f t="shared" si="0"/>
        <v>3.4282431234336101E-2</v>
      </c>
      <c r="L22" s="9">
        <f t="shared" si="1"/>
        <v>13705.764797657968</v>
      </c>
      <c r="M22">
        <f>INDEX('Degrees - Public Normalized'!$C$4:$C$55,MATCH($B22,'Degrees - Public Normalized'!$A$4:$A$55,0))</f>
        <v>0.15905984497326017</v>
      </c>
      <c r="N22">
        <f>INDEX('Degrees - Public Normalized'!$E$4:$E$55,MATCH($B22,'Degrees - Public Normalized'!$A$4:$A$55,0))</f>
        <v>0.19168721434734365</v>
      </c>
    </row>
    <row r="23" spans="1:14" x14ac:dyDescent="0.25">
      <c r="A23" t="s">
        <v>56</v>
      </c>
      <c r="B23" t="s">
        <v>55</v>
      </c>
      <c r="C23">
        <v>9884781</v>
      </c>
      <c r="D23">
        <v>1002436</v>
      </c>
      <c r="E23">
        <v>663825</v>
      </c>
      <c r="F23">
        <v>540242</v>
      </c>
      <c r="G23">
        <v>6709549000</v>
      </c>
      <c r="H23">
        <v>4258419000</v>
      </c>
      <c r="I23">
        <v>4558663290</v>
      </c>
      <c r="J23">
        <v>92070</v>
      </c>
      <c r="K23">
        <f t="shared" si="0"/>
        <v>5.4653916965889282E-2</v>
      </c>
      <c r="L23" s="9">
        <f t="shared" si="1"/>
        <v>12419.524953631892</v>
      </c>
      <c r="M23">
        <f>INDEX('Degrees - Public Normalized'!$C$4:$C$55,MATCH($B23,'Degrees - Public Normalized'!$A$4:$A$55,0))</f>
        <v>0.18006290418929521</v>
      </c>
      <c r="N23">
        <f>INDEX('Degrees - Public Normalized'!$E$4:$E$55,MATCH($B23,'Degrees - Public Normalized'!$A$4:$A$55,0))</f>
        <v>0.17896555920713236</v>
      </c>
    </row>
    <row r="24" spans="1:14" x14ac:dyDescent="0.25">
      <c r="A24" t="s">
        <v>58</v>
      </c>
      <c r="B24" t="s">
        <v>57</v>
      </c>
      <c r="C24">
        <v>5380615</v>
      </c>
      <c r="D24">
        <v>501794</v>
      </c>
      <c r="E24">
        <v>451661</v>
      </c>
      <c r="F24">
        <v>272290</v>
      </c>
      <c r="G24">
        <v>3100350000</v>
      </c>
      <c r="H24">
        <v>2181460000</v>
      </c>
      <c r="I24">
        <v>2010693640</v>
      </c>
      <c r="J24">
        <v>36324</v>
      </c>
      <c r="K24">
        <f t="shared" si="0"/>
        <v>5.0605739306752107E-2</v>
      </c>
      <c r="L24" s="9">
        <f t="shared" si="1"/>
        <v>11386.205883433104</v>
      </c>
      <c r="M24">
        <f>INDEX('Degrees - Public Normalized'!$C$4:$C$55,MATCH($B24,'Degrees - Public Normalized'!$A$4:$A$55,0))</f>
        <v>0.1819481021554451</v>
      </c>
      <c r="N24">
        <f>INDEX('Degrees - Public Normalized'!$E$4:$E$55,MATCH($B24,'Degrees - Public Normalized'!$A$4:$A$55,0))</f>
        <v>0.20184319366052</v>
      </c>
    </row>
    <row r="25" spans="1:14" x14ac:dyDescent="0.25">
      <c r="A25" t="s">
        <v>60</v>
      </c>
      <c r="B25" t="s">
        <v>59</v>
      </c>
      <c r="C25">
        <v>2986137</v>
      </c>
      <c r="D25">
        <v>313322</v>
      </c>
      <c r="E25">
        <v>176665</v>
      </c>
      <c r="F25">
        <v>157995</v>
      </c>
      <c r="G25">
        <v>1938235000</v>
      </c>
      <c r="H25">
        <v>1473019000</v>
      </c>
      <c r="I25">
        <v>1093629790</v>
      </c>
      <c r="J25">
        <v>26450</v>
      </c>
      <c r="K25">
        <f t="shared" si="0"/>
        <v>5.2909494775356926E-2</v>
      </c>
      <c r="L25" s="9">
        <f t="shared" si="1"/>
        <v>12267.698344884331</v>
      </c>
      <c r="M25">
        <f>INDEX('Degrees - Public Normalized'!$C$4:$C$55,MATCH($B25,'Degrees - Public Normalized'!$A$4:$A$55,0))</f>
        <v>0.17733172093411942</v>
      </c>
      <c r="N25">
        <f>INDEX('Degrees - Public Normalized'!$E$4:$E$55,MATCH($B25,'Degrees - Public Normalized'!$A$4:$A$55,0))</f>
        <v>0.17068682456884854</v>
      </c>
    </row>
    <row r="26" spans="1:14" x14ac:dyDescent="0.25">
      <c r="A26" t="s">
        <v>62</v>
      </c>
      <c r="B26" t="s">
        <v>61</v>
      </c>
      <c r="C26">
        <v>6025281</v>
      </c>
      <c r="D26">
        <v>598747</v>
      </c>
      <c r="E26">
        <v>441371</v>
      </c>
      <c r="F26">
        <v>257430</v>
      </c>
      <c r="G26">
        <v>2493507000</v>
      </c>
      <c r="H26">
        <v>1678695000</v>
      </c>
      <c r="I26">
        <v>1476111650</v>
      </c>
      <c r="J26">
        <v>34983</v>
      </c>
      <c r="K26">
        <f t="shared" si="0"/>
        <v>4.2724978303916451E-2</v>
      </c>
      <c r="L26" s="9">
        <f t="shared" si="1"/>
        <v>9686.1554597366267</v>
      </c>
      <c r="M26">
        <f>INDEX('Degrees - Public Normalized'!$C$4:$C$55,MATCH($B26,'Degrees - Public Normalized'!$A$4:$A$55,0))</f>
        <v>0.15016348986870406</v>
      </c>
      <c r="N26">
        <f>INDEX('Degrees - Public Normalized'!$E$4:$E$55,MATCH($B26,'Degrees - Public Normalized'!$A$4:$A$55,0))</f>
        <v>0.17887137583953605</v>
      </c>
    </row>
    <row r="27" spans="1:14" x14ac:dyDescent="0.25">
      <c r="A27" t="s">
        <v>64</v>
      </c>
      <c r="B27" t="s">
        <v>63</v>
      </c>
      <c r="C27">
        <v>1005163</v>
      </c>
      <c r="D27">
        <v>99914</v>
      </c>
      <c r="E27">
        <v>53254</v>
      </c>
      <c r="F27">
        <v>48333</v>
      </c>
      <c r="G27">
        <v>469730000</v>
      </c>
      <c r="H27">
        <v>334272000</v>
      </c>
      <c r="I27">
        <v>305103900</v>
      </c>
      <c r="J27">
        <v>7696</v>
      </c>
      <c r="K27">
        <f t="shared" si="0"/>
        <v>4.8084738495149541E-2</v>
      </c>
      <c r="L27" s="9">
        <f t="shared" si="1"/>
        <v>9718.6187490948214</v>
      </c>
      <c r="M27">
        <f>INDEX('Degrees - Public Normalized'!$C$4:$C$55,MATCH($B27,'Degrees - Public Normalized'!$A$4:$A$55,0))</f>
        <v>0.33145556787342945</v>
      </c>
      <c r="N27">
        <f>INDEX('Degrees - Public Normalized'!$E$4:$E$55,MATCH($B27,'Degrees - Public Normalized'!$A$4:$A$55,0))</f>
        <v>0.14167396366004364</v>
      </c>
    </row>
    <row r="28" spans="1:14" x14ac:dyDescent="0.25">
      <c r="A28" t="s">
        <v>66</v>
      </c>
      <c r="B28" t="s">
        <v>65</v>
      </c>
      <c r="C28">
        <v>1855487</v>
      </c>
      <c r="D28">
        <v>187261</v>
      </c>
      <c r="E28">
        <v>139578</v>
      </c>
      <c r="F28">
        <v>104166</v>
      </c>
      <c r="G28">
        <v>1337784000</v>
      </c>
      <c r="H28">
        <v>1016746000</v>
      </c>
      <c r="I28">
        <v>640645120</v>
      </c>
      <c r="J28">
        <v>15826</v>
      </c>
      <c r="K28">
        <f t="shared" si="0"/>
        <v>5.6139439403240225E-2</v>
      </c>
      <c r="L28" s="9">
        <f t="shared" si="1"/>
        <v>12842.808593975002</v>
      </c>
      <c r="M28">
        <f>INDEX('Degrees - Public Normalized'!$C$4:$C$55,MATCH($B28,'Degrees - Public Normalized'!$A$4:$A$55,0))</f>
        <v>0.1615622689832468</v>
      </c>
      <c r="N28">
        <f>INDEX('Degrees - Public Normalized'!$E$4:$E$55,MATCH($B28,'Degrees - Public Normalized'!$A$4:$A$55,0))</f>
        <v>0.17549311662009384</v>
      </c>
    </row>
    <row r="29" spans="1:14" x14ac:dyDescent="0.25">
      <c r="A29" t="s">
        <v>68</v>
      </c>
      <c r="B29" t="s">
        <v>67</v>
      </c>
      <c r="C29">
        <v>2755245</v>
      </c>
      <c r="D29">
        <v>251186</v>
      </c>
      <c r="E29">
        <v>118300</v>
      </c>
      <c r="F29">
        <v>103619</v>
      </c>
      <c r="G29">
        <v>994231000</v>
      </c>
      <c r="H29">
        <v>682047000</v>
      </c>
      <c r="I29">
        <v>499612030</v>
      </c>
      <c r="J29">
        <v>9399</v>
      </c>
      <c r="K29">
        <f t="shared" si="0"/>
        <v>3.7607907826708697E-2</v>
      </c>
      <c r="L29" s="9">
        <f t="shared" si="1"/>
        <v>9595.0646117024862</v>
      </c>
      <c r="M29">
        <f>INDEX('Degrees - Public Normalized'!$C$4:$C$55,MATCH($B29,'Degrees - Public Normalized'!$A$4:$A$55,0))</f>
        <v>0.12141182070545692</v>
      </c>
      <c r="N29">
        <f>INDEX('Degrees - Public Normalized'!$E$4:$E$55,MATCH($B29,'Degrees - Public Normalized'!$A$4:$A$55,0))</f>
        <v>0.17524121250597149</v>
      </c>
    </row>
    <row r="30" spans="1:14" x14ac:dyDescent="0.25">
      <c r="A30" t="s">
        <v>70</v>
      </c>
      <c r="B30" t="s">
        <v>69</v>
      </c>
      <c r="C30">
        <v>1321297</v>
      </c>
      <c r="D30">
        <v>127249</v>
      </c>
      <c r="E30">
        <v>82678</v>
      </c>
      <c r="F30">
        <v>43289</v>
      </c>
      <c r="G30">
        <v>455397000</v>
      </c>
      <c r="H30">
        <v>268458000</v>
      </c>
      <c r="I30">
        <v>329571190</v>
      </c>
      <c r="J30">
        <v>6733</v>
      </c>
      <c r="K30">
        <f t="shared" si="0"/>
        <v>3.276250532620599E-2</v>
      </c>
      <c r="L30" s="9">
        <f t="shared" si="1"/>
        <v>10519.924230173947</v>
      </c>
      <c r="M30">
        <f>INDEX('Degrees - Public Normalized'!$C$4:$C$55,MATCH($B30,'Degrees - Public Normalized'!$A$4:$A$55,0))</f>
        <v>0.23205387501586131</v>
      </c>
      <c r="N30">
        <f>INDEX('Degrees - Public Normalized'!$E$4:$E$55,MATCH($B30,'Degrees - Public Normalized'!$A$4:$A$55,0))</f>
        <v>0.20974258660269901</v>
      </c>
    </row>
    <row r="31" spans="1:14" x14ac:dyDescent="0.25">
      <c r="A31" t="s">
        <v>72</v>
      </c>
      <c r="B31" t="s">
        <v>71</v>
      </c>
      <c r="C31">
        <v>8876000</v>
      </c>
      <c r="D31">
        <v>756961</v>
      </c>
      <c r="E31">
        <v>439965</v>
      </c>
      <c r="F31">
        <v>356456</v>
      </c>
      <c r="G31">
        <v>3769222000</v>
      </c>
      <c r="H31">
        <v>2145941000</v>
      </c>
      <c r="I31">
        <v>2698428610</v>
      </c>
      <c r="J31">
        <v>45957</v>
      </c>
      <c r="K31">
        <f t="shared" si="0"/>
        <v>4.0159531320414603E-2</v>
      </c>
      <c r="L31" s="9">
        <f t="shared" si="1"/>
        <v>10574.157820320039</v>
      </c>
      <c r="M31">
        <f>INDEX('Degrees - Public Normalized'!$C$4:$C$55,MATCH($B31,'Degrees - Public Normalized'!$A$4:$A$55,0))</f>
        <v>0.16069628366267974</v>
      </c>
      <c r="N31">
        <f>INDEX('Degrees - Public Normalized'!$E$4:$E$55,MATCH($B31,'Degrees - Public Normalized'!$A$4:$A$55,0))</f>
        <v>0.21075683035331158</v>
      </c>
    </row>
    <row r="32" spans="1:14" x14ac:dyDescent="0.25">
      <c r="A32" t="s">
        <v>74</v>
      </c>
      <c r="B32" t="s">
        <v>73</v>
      </c>
      <c r="C32">
        <v>2084594</v>
      </c>
      <c r="D32">
        <v>210958</v>
      </c>
      <c r="E32">
        <v>156424</v>
      </c>
      <c r="F32">
        <v>146792</v>
      </c>
      <c r="G32">
        <v>1950766000</v>
      </c>
      <c r="H32">
        <v>1373838000</v>
      </c>
      <c r="I32">
        <v>1023063760</v>
      </c>
      <c r="J32">
        <v>20889</v>
      </c>
      <c r="K32">
        <f t="shared" si="0"/>
        <v>7.0417548932789786E-2</v>
      </c>
      <c r="L32" s="9">
        <f t="shared" si="1"/>
        <v>13289.320943920649</v>
      </c>
      <c r="M32">
        <f>INDEX('Degrees - Public Normalized'!$C$4:$C$55,MATCH($B32,'Degrees - Public Normalized'!$A$4:$A$55,0))</f>
        <v>0.12838696056599652</v>
      </c>
      <c r="N32">
        <f>INDEX('Degrees - Public Normalized'!$E$4:$E$55,MATCH($B32,'Degrees - Public Normalized'!$A$4:$A$55,0))</f>
        <v>0.16150698786926146</v>
      </c>
    </row>
    <row r="33" spans="1:14" x14ac:dyDescent="0.25">
      <c r="A33" t="s">
        <v>76</v>
      </c>
      <c r="B33" t="s">
        <v>75</v>
      </c>
      <c r="C33">
        <v>19607140</v>
      </c>
      <c r="D33">
        <v>2007471</v>
      </c>
      <c r="E33">
        <v>1309986</v>
      </c>
      <c r="F33">
        <v>722274</v>
      </c>
      <c r="G33">
        <v>12044515000</v>
      </c>
      <c r="H33">
        <v>7742709000</v>
      </c>
      <c r="I33">
        <v>4186401420</v>
      </c>
      <c r="J33">
        <v>77184</v>
      </c>
      <c r="K33">
        <f t="shared" si="0"/>
        <v>3.6837294985398179E-2</v>
      </c>
      <c r="L33" s="9">
        <f t="shared" si="1"/>
        <v>16675.825240836581</v>
      </c>
      <c r="M33">
        <f>INDEX('Degrees - Public Normalized'!$C$4:$C$55,MATCH($B33,'Degrees - Public Normalized'!$A$4:$A$55,0))</f>
        <v>0.16744436679705935</v>
      </c>
      <c r="N33">
        <f>INDEX('Degrees - Public Normalized'!$E$4:$E$55,MATCH($B33,'Degrees - Public Normalized'!$A$4:$A$55,0))</f>
        <v>0.22115334458375902</v>
      </c>
    </row>
    <row r="34" spans="1:14" x14ac:dyDescent="0.25">
      <c r="A34" t="s">
        <v>78</v>
      </c>
      <c r="B34" t="s">
        <v>77</v>
      </c>
      <c r="C34">
        <v>9748181</v>
      </c>
      <c r="D34">
        <v>975908</v>
      </c>
      <c r="E34">
        <v>578031</v>
      </c>
      <c r="F34">
        <v>465684</v>
      </c>
      <c r="G34">
        <v>7026156000</v>
      </c>
      <c r="H34">
        <v>5363091000</v>
      </c>
      <c r="I34">
        <v>3862113480</v>
      </c>
      <c r="J34">
        <v>85844</v>
      </c>
      <c r="K34">
        <f t="shared" si="0"/>
        <v>4.7771373961973007E-2</v>
      </c>
      <c r="L34" s="9">
        <f t="shared" si="1"/>
        <v>15087.819207874867</v>
      </c>
      <c r="M34">
        <f>INDEX('Degrees - Public Normalized'!$C$4:$C$55,MATCH($B34,'Degrees - Public Normalized'!$A$4:$A$55,0))</f>
        <v>0.15048831509574914</v>
      </c>
      <c r="N34">
        <f>INDEX('Degrees - Public Normalized'!$E$4:$E$55,MATCH($B34,'Degrees - Public Normalized'!$A$4:$A$55,0))</f>
        <v>0.19685224537527168</v>
      </c>
    </row>
    <row r="35" spans="1:14" x14ac:dyDescent="0.25">
      <c r="A35" t="s">
        <v>80</v>
      </c>
      <c r="B35" t="s">
        <v>79</v>
      </c>
      <c r="C35">
        <v>701705</v>
      </c>
      <c r="D35">
        <v>90914</v>
      </c>
      <c r="E35">
        <v>55169</v>
      </c>
      <c r="F35">
        <v>48929</v>
      </c>
      <c r="G35">
        <v>611623000</v>
      </c>
      <c r="H35">
        <v>479132000</v>
      </c>
      <c r="I35">
        <v>401027130</v>
      </c>
      <c r="J35">
        <v>9598</v>
      </c>
      <c r="K35">
        <f t="shared" si="0"/>
        <v>6.9728732159525728E-2</v>
      </c>
      <c r="L35" s="9">
        <f t="shared" si="1"/>
        <v>12500.214596660468</v>
      </c>
      <c r="M35">
        <f>INDEX('Degrees - Public Normalized'!$C$4:$C$55,MATCH($B35,'Degrees - Public Normalized'!$A$4:$A$55,0))</f>
        <v>0.21731527463398417</v>
      </c>
      <c r="N35">
        <f>INDEX('Degrees - Public Normalized'!$E$4:$E$55,MATCH($B35,'Degrees - Public Normalized'!$A$4:$A$55,0))</f>
        <v>0.16530207323147769</v>
      </c>
    </row>
    <row r="36" spans="1:14" x14ac:dyDescent="0.25">
      <c r="A36" t="s">
        <v>82</v>
      </c>
      <c r="B36" t="s">
        <v>81</v>
      </c>
      <c r="C36">
        <v>11550901</v>
      </c>
      <c r="D36">
        <v>1113371</v>
      </c>
      <c r="E36">
        <v>709818</v>
      </c>
      <c r="F36">
        <v>524338</v>
      </c>
      <c r="G36">
        <v>4924731000</v>
      </c>
      <c r="H36">
        <v>2751851000</v>
      </c>
      <c r="I36">
        <v>3492618360</v>
      </c>
      <c r="J36">
        <v>74482</v>
      </c>
      <c r="K36">
        <f t="shared" si="0"/>
        <v>4.5393688336520244E-2</v>
      </c>
      <c r="L36" s="9">
        <f t="shared" si="1"/>
        <v>9392.2832218912226</v>
      </c>
      <c r="M36">
        <f>INDEX('Degrees - Public Normalized'!$C$4:$C$55,MATCH($B36,'Degrees - Public Normalized'!$A$4:$A$55,0))</f>
        <v>0.15146005448102132</v>
      </c>
      <c r="N36">
        <f>INDEX('Degrees - Public Normalized'!$E$4:$E$55,MATCH($B36,'Degrees - Public Normalized'!$A$4:$A$55,0))</f>
        <v>0.18869709580516261</v>
      </c>
    </row>
    <row r="37" spans="1:14" x14ac:dyDescent="0.25">
      <c r="A37" t="s">
        <v>84</v>
      </c>
      <c r="B37" t="s">
        <v>83</v>
      </c>
      <c r="C37">
        <v>3817059</v>
      </c>
      <c r="D37">
        <v>395218</v>
      </c>
      <c r="E37">
        <v>228464</v>
      </c>
      <c r="F37">
        <v>195111</v>
      </c>
      <c r="G37">
        <v>2060584000</v>
      </c>
      <c r="H37">
        <v>1362434000</v>
      </c>
      <c r="I37">
        <v>1209303060</v>
      </c>
      <c r="J37">
        <v>29165</v>
      </c>
      <c r="K37">
        <f t="shared" si="0"/>
        <v>5.1115531617404918E-2</v>
      </c>
      <c r="L37" s="9">
        <f t="shared" si="1"/>
        <v>10561.085740937209</v>
      </c>
      <c r="M37">
        <f>INDEX('Degrees - Public Normalized'!$C$4:$C$55,MATCH($B37,'Degrees - Public Normalized'!$A$4:$A$55,0))</f>
        <v>0.18741875569042044</v>
      </c>
      <c r="N37">
        <f>INDEX('Degrees - Public Normalized'!$E$4:$E$55,MATCH($B37,'Degrees - Public Normalized'!$A$4:$A$55,0))</f>
        <v>0.17157696562674946</v>
      </c>
    </row>
    <row r="38" spans="1:14" x14ac:dyDescent="0.25">
      <c r="A38" t="s">
        <v>86</v>
      </c>
      <c r="B38" t="s">
        <v>85</v>
      </c>
      <c r="C38">
        <v>3898684</v>
      </c>
      <c r="D38">
        <v>368604</v>
      </c>
      <c r="E38">
        <v>254695</v>
      </c>
      <c r="F38">
        <v>212310</v>
      </c>
      <c r="G38">
        <v>2471499000</v>
      </c>
      <c r="H38">
        <v>1676359000</v>
      </c>
      <c r="I38">
        <v>1678725530</v>
      </c>
      <c r="J38">
        <v>32052</v>
      </c>
      <c r="K38">
        <f t="shared" si="0"/>
        <v>5.4456837230203836E-2</v>
      </c>
      <c r="L38" s="9">
        <f t="shared" si="1"/>
        <v>11640.991945739721</v>
      </c>
      <c r="M38">
        <f>INDEX('Degrees - Public Normalized'!$C$4:$C$55,MATCH($B38,'Degrees - Public Normalized'!$A$4:$A$55,0))</f>
        <v>0.15268713889621821</v>
      </c>
      <c r="N38">
        <f>INDEX('Degrees - Public Normalized'!$E$4:$E$55,MATCH($B38,'Degrees - Public Normalized'!$A$4:$A$55,0))</f>
        <v>0.19335306281736545</v>
      </c>
    </row>
    <row r="39" spans="1:14" x14ac:dyDescent="0.25">
      <c r="A39" t="s">
        <v>88</v>
      </c>
      <c r="B39" t="s">
        <v>87</v>
      </c>
      <c r="C39">
        <v>12770043</v>
      </c>
      <c r="D39">
        <v>1278109</v>
      </c>
      <c r="E39">
        <v>777242</v>
      </c>
      <c r="F39">
        <v>425890</v>
      </c>
      <c r="G39">
        <v>4935790000</v>
      </c>
      <c r="H39">
        <v>3069101000</v>
      </c>
      <c r="I39">
        <v>3566531220</v>
      </c>
      <c r="J39">
        <v>64430</v>
      </c>
      <c r="K39">
        <f t="shared" si="0"/>
        <v>3.3350709938878044E-2</v>
      </c>
      <c r="L39" s="9">
        <f t="shared" si="1"/>
        <v>11589.354058559722</v>
      </c>
      <c r="M39">
        <f>INDEX('Degrees - Public Normalized'!$C$4:$C$55,MATCH($B39,'Degrees - Public Normalized'!$A$4:$A$55,0))</f>
        <v>0.16902211791369906</v>
      </c>
      <c r="N39">
        <f>INDEX('Degrees - Public Normalized'!$E$4:$E$55,MATCH($B39,'Degrees - Public Normalized'!$A$4:$A$55,0))</f>
        <v>0.19543788225292136</v>
      </c>
    </row>
    <row r="40" spans="1:14" x14ac:dyDescent="0.25">
      <c r="A40" t="s">
        <v>90</v>
      </c>
      <c r="B40" t="s">
        <v>89</v>
      </c>
      <c r="C40">
        <v>1052637</v>
      </c>
      <c r="D40">
        <v>125938</v>
      </c>
      <c r="E40">
        <v>83952</v>
      </c>
      <c r="F40">
        <v>43204</v>
      </c>
      <c r="G40">
        <v>394034000</v>
      </c>
      <c r="H40">
        <v>240192000</v>
      </c>
      <c r="I40">
        <v>280046690</v>
      </c>
      <c r="J40">
        <v>5676</v>
      </c>
      <c r="K40">
        <f t="shared" si="0"/>
        <v>4.104358862551858E-2</v>
      </c>
      <c r="L40" s="9">
        <f t="shared" si="1"/>
        <v>9120.3129339875941</v>
      </c>
      <c r="M40">
        <f>INDEX('Degrees - Public Normalized'!$C$4:$C$55,MATCH($B40,'Degrees - Public Normalized'!$A$4:$A$55,0))</f>
        <v>0.14353343549295974</v>
      </c>
      <c r="N40">
        <f>INDEX('Degrees - Public Normalized'!$E$4:$E$55,MATCH($B40,'Degrees - Public Normalized'!$A$4:$A$55,0))</f>
        <v>0.18766191135590113</v>
      </c>
    </row>
    <row r="41" spans="1:14" x14ac:dyDescent="0.25">
      <c r="A41" t="s">
        <v>92</v>
      </c>
      <c r="B41" t="s">
        <v>91</v>
      </c>
      <c r="C41">
        <v>4722621</v>
      </c>
      <c r="D41">
        <v>492606</v>
      </c>
      <c r="E41">
        <v>259617</v>
      </c>
      <c r="F41">
        <v>209023</v>
      </c>
      <c r="G41">
        <v>2459093000</v>
      </c>
      <c r="H41">
        <v>1290364000</v>
      </c>
      <c r="I41">
        <v>1346912590</v>
      </c>
      <c r="J41">
        <v>30107</v>
      </c>
      <c r="K41">
        <f t="shared" si="0"/>
        <v>4.4259956494497439E-2</v>
      </c>
      <c r="L41" s="9">
        <f t="shared" si="1"/>
        <v>11764.700535347785</v>
      </c>
      <c r="M41">
        <f>INDEX('Degrees - Public Normalized'!$C$4:$C$55,MATCH($B41,'Degrees - Public Normalized'!$A$4:$A$55,0))</f>
        <v>0.12806453097905657</v>
      </c>
      <c r="N41">
        <f>INDEX('Degrees - Public Normalized'!$E$4:$E$55,MATCH($B41,'Degrees - Public Normalized'!$A$4:$A$55,0))</f>
        <v>0.1802907129829778</v>
      </c>
    </row>
    <row r="42" spans="1:14" x14ac:dyDescent="0.25">
      <c r="A42" t="s">
        <v>94</v>
      </c>
      <c r="B42" t="s">
        <v>93</v>
      </c>
      <c r="C42">
        <v>834504</v>
      </c>
      <c r="D42">
        <v>85778</v>
      </c>
      <c r="E42">
        <v>56058</v>
      </c>
      <c r="F42">
        <v>44185</v>
      </c>
      <c r="G42">
        <v>385687000</v>
      </c>
      <c r="H42">
        <v>282113000</v>
      </c>
      <c r="I42">
        <v>274075840</v>
      </c>
      <c r="J42">
        <v>5804</v>
      </c>
      <c r="K42">
        <f t="shared" si="0"/>
        <v>5.2947619184569514E-2</v>
      </c>
      <c r="L42" s="9">
        <f t="shared" si="1"/>
        <v>8728.9125268756361</v>
      </c>
      <c r="M42">
        <f>INDEX('Degrees - Public Normalized'!$C$4:$C$55,MATCH($B42,'Degrees - Public Normalized'!$A$4:$A$55,0))</f>
        <v>0.28563045800853565</v>
      </c>
      <c r="N42">
        <f>INDEX('Degrees - Public Normalized'!$E$4:$E$55,MATCH($B42,'Degrees - Public Normalized'!$A$4:$A$55,0))</f>
        <v>0.14996108037016379</v>
      </c>
    </row>
    <row r="43" spans="1:14" x14ac:dyDescent="0.25">
      <c r="A43" t="s">
        <v>96</v>
      </c>
      <c r="B43" t="s">
        <v>95</v>
      </c>
      <c r="C43">
        <v>6455177</v>
      </c>
      <c r="D43">
        <v>627505</v>
      </c>
      <c r="E43">
        <v>343641</v>
      </c>
      <c r="F43">
        <v>235010</v>
      </c>
      <c r="G43">
        <v>2926913000</v>
      </c>
      <c r="H43">
        <v>2036444000</v>
      </c>
      <c r="I43">
        <v>1404867360</v>
      </c>
      <c r="J43">
        <v>34325</v>
      </c>
      <c r="K43">
        <f t="shared" si="0"/>
        <v>3.6406437809528694E-2</v>
      </c>
      <c r="L43" s="9">
        <f t="shared" si="1"/>
        <v>12454.41896089528</v>
      </c>
      <c r="M43">
        <f>INDEX('Degrees - Public Normalized'!$C$4:$C$55,MATCH($B43,'Degrees - Public Normalized'!$A$4:$A$55,0))</f>
        <v>0.14689405254629809</v>
      </c>
      <c r="N43">
        <f>INDEX('Degrees - Public Normalized'!$E$4:$E$55,MATCH($B43,'Degrees - Public Normalized'!$A$4:$A$55,0))</f>
        <v>0.17034106246343467</v>
      </c>
    </row>
    <row r="44" spans="1:14" x14ac:dyDescent="0.25">
      <c r="A44" t="s">
        <v>98</v>
      </c>
      <c r="B44" t="s">
        <v>97</v>
      </c>
      <c r="C44">
        <v>26094422</v>
      </c>
      <c r="D44">
        <v>2676666</v>
      </c>
      <c r="E44">
        <v>1540298</v>
      </c>
      <c r="F44">
        <v>1347860</v>
      </c>
      <c r="G44">
        <v>17926524000</v>
      </c>
      <c r="H44">
        <v>13999386000</v>
      </c>
      <c r="I44">
        <v>8640116770</v>
      </c>
      <c r="J44">
        <v>175482</v>
      </c>
      <c r="K44">
        <f t="shared" si="0"/>
        <v>5.1653184730437791E-2</v>
      </c>
      <c r="L44" s="9">
        <f t="shared" si="1"/>
        <v>13299.989613164573</v>
      </c>
      <c r="M44">
        <f>INDEX('Degrees - Public Normalized'!$C$4:$C$55,MATCH($B44,'Degrees - Public Normalized'!$A$4:$A$55,0))</f>
        <v>0.1303184999231175</v>
      </c>
      <c r="N44">
        <f>INDEX('Degrees - Public Normalized'!$E$4:$E$55,MATCH($B44,'Degrees - Public Normalized'!$A$4:$A$55,0))</f>
        <v>0.19522369117181199</v>
      </c>
    </row>
    <row r="45" spans="1:14" x14ac:dyDescent="0.25">
      <c r="A45" t="s">
        <v>100</v>
      </c>
      <c r="B45" t="s">
        <v>99</v>
      </c>
      <c r="C45">
        <v>2855194</v>
      </c>
      <c r="D45">
        <v>333524</v>
      </c>
      <c r="E45">
        <v>267309</v>
      </c>
      <c r="F45">
        <v>171001</v>
      </c>
      <c r="G45">
        <v>2416122000</v>
      </c>
      <c r="H45">
        <v>1749933000</v>
      </c>
      <c r="I45">
        <v>1200132000</v>
      </c>
      <c r="J45">
        <v>25890</v>
      </c>
      <c r="K45">
        <f t="shared" si="0"/>
        <v>5.9891201788740099E-2</v>
      </c>
      <c r="L45" s="9">
        <f t="shared" si="1"/>
        <v>14129.28579365033</v>
      </c>
      <c r="M45">
        <f>INDEX('Degrees - Public Normalized'!$C$4:$C$55,MATCH($B45,'Degrees - Public Normalized'!$A$4:$A$55,0))</f>
        <v>0.35048527541065028</v>
      </c>
      <c r="N45">
        <f>INDEX('Degrees - Public Normalized'!$E$4:$E$55,MATCH($B45,'Degrees - Public Normalized'!$A$4:$A$55,0))</f>
        <v>0.15724134003025603</v>
      </c>
    </row>
    <row r="46" spans="1:14" x14ac:dyDescent="0.25">
      <c r="A46" t="s">
        <v>102</v>
      </c>
      <c r="B46" t="s">
        <v>101</v>
      </c>
      <c r="C46">
        <v>626138</v>
      </c>
      <c r="D46">
        <v>69049</v>
      </c>
      <c r="E46">
        <v>44703</v>
      </c>
      <c r="F46">
        <v>26501</v>
      </c>
      <c r="G46">
        <v>361566000</v>
      </c>
      <c r="H46">
        <v>226059000</v>
      </c>
      <c r="I46">
        <v>286416790</v>
      </c>
      <c r="J46">
        <v>5690</v>
      </c>
      <c r="K46">
        <f t="shared" si="0"/>
        <v>4.2324535485787476E-2</v>
      </c>
      <c r="L46" s="9">
        <f t="shared" si="1"/>
        <v>13643.485151503717</v>
      </c>
      <c r="M46">
        <f>INDEX('Degrees - Public Normalized'!$C$4:$C$55,MATCH($B46,'Degrees - Public Normalized'!$A$4:$A$55,0))</f>
        <v>0.20631024687298957</v>
      </c>
      <c r="N46">
        <f>INDEX('Degrees - Public Normalized'!$E$4:$E$55,MATCH($B46,'Degrees - Public Normalized'!$A$4:$A$55,0))</f>
        <v>0.21513130568792468</v>
      </c>
    </row>
    <row r="47" spans="1:14" x14ac:dyDescent="0.25">
      <c r="A47" t="s">
        <v>104</v>
      </c>
      <c r="B47" t="s">
        <v>103</v>
      </c>
      <c r="C47">
        <v>8193422</v>
      </c>
      <c r="D47">
        <v>830517</v>
      </c>
      <c r="E47">
        <v>588696</v>
      </c>
      <c r="F47">
        <v>409753</v>
      </c>
      <c r="G47">
        <v>4530119000</v>
      </c>
      <c r="H47">
        <v>2526449000</v>
      </c>
      <c r="I47">
        <v>2798733540</v>
      </c>
      <c r="J47">
        <v>57955</v>
      </c>
      <c r="K47">
        <f t="shared" si="0"/>
        <v>5.0009995823478884E-2</v>
      </c>
      <c r="L47" s="9">
        <f t="shared" si="1"/>
        <v>11055.73113558656</v>
      </c>
      <c r="M47">
        <f>INDEX('Degrees - Public Normalized'!$C$4:$C$55,MATCH($B47,'Degrees - Public Normalized'!$A$4:$A$55,0))</f>
        <v>0.14656699300625103</v>
      </c>
      <c r="N47">
        <f>INDEX('Degrees - Public Normalized'!$E$4:$E$55,MATCH($B47,'Degrees - Public Normalized'!$A$4:$A$55,0))</f>
        <v>0.19850873572269648</v>
      </c>
    </row>
    <row r="48" spans="1:14" x14ac:dyDescent="0.25">
      <c r="A48" t="s">
        <v>106</v>
      </c>
      <c r="B48" t="s">
        <v>105</v>
      </c>
      <c r="C48">
        <v>6896325</v>
      </c>
      <c r="D48">
        <v>662430</v>
      </c>
      <c r="E48">
        <v>365514</v>
      </c>
      <c r="F48">
        <v>311497</v>
      </c>
      <c r="G48">
        <v>4500030000</v>
      </c>
      <c r="H48">
        <v>2855086000</v>
      </c>
      <c r="I48">
        <v>2117196020</v>
      </c>
      <c r="J48">
        <v>46485</v>
      </c>
      <c r="K48">
        <f t="shared" si="0"/>
        <v>4.5168549916078493E-2</v>
      </c>
      <c r="L48" s="9">
        <f t="shared" si="1"/>
        <v>14446.463368828592</v>
      </c>
      <c r="M48">
        <f>INDEX('Degrees - Public Normalized'!$C$4:$C$55,MATCH($B48,'Degrees - Public Normalized'!$A$4:$A$55,0))</f>
        <v>0.19424671584428088</v>
      </c>
      <c r="N48">
        <f>INDEX('Degrees - Public Normalized'!$E$4:$E$55,MATCH($B48,'Degrees - Public Normalized'!$A$4:$A$55,0))</f>
        <v>0.24076269121390764</v>
      </c>
    </row>
    <row r="49" spans="1:14" x14ac:dyDescent="0.25">
      <c r="A49" t="s">
        <v>108</v>
      </c>
      <c r="B49" t="s">
        <v>107</v>
      </c>
      <c r="C49">
        <v>1856313</v>
      </c>
      <c r="D49">
        <v>182715</v>
      </c>
      <c r="E49">
        <v>162179</v>
      </c>
      <c r="F49">
        <v>93017</v>
      </c>
      <c r="G49">
        <v>1074061000</v>
      </c>
      <c r="H49">
        <v>730807000</v>
      </c>
      <c r="I49">
        <v>613815420</v>
      </c>
      <c r="J49">
        <v>13826</v>
      </c>
      <c r="K49">
        <f t="shared" si="0"/>
        <v>5.0108467699143407E-2</v>
      </c>
      <c r="L49" s="9">
        <f t="shared" si="1"/>
        <v>11546.93228119591</v>
      </c>
      <c r="M49">
        <f>INDEX('Degrees - Public Normalized'!$C$4:$C$55,MATCH($B49,'Degrees - Public Normalized'!$A$4:$A$55,0))</f>
        <v>0.14619100012368189</v>
      </c>
      <c r="N49">
        <f>INDEX('Degrees - Public Normalized'!$E$4:$E$55,MATCH($B49,'Degrees - Public Normalized'!$A$4:$A$55,0))</f>
        <v>0.15995967683070381</v>
      </c>
    </row>
    <row r="50" spans="1:14" x14ac:dyDescent="0.25">
      <c r="A50" t="s">
        <v>110</v>
      </c>
      <c r="B50" t="s">
        <v>109</v>
      </c>
      <c r="C50">
        <v>5724888</v>
      </c>
      <c r="D50">
        <v>558789</v>
      </c>
      <c r="E50">
        <v>369732</v>
      </c>
      <c r="F50">
        <v>293416</v>
      </c>
      <c r="G50">
        <v>4460844000</v>
      </c>
      <c r="H50">
        <v>3335328000</v>
      </c>
      <c r="I50">
        <v>2286937870</v>
      </c>
      <c r="J50">
        <v>47449</v>
      </c>
      <c r="K50">
        <f t="shared" si="0"/>
        <v>5.1252705729788947E-2</v>
      </c>
      <c r="L50" s="9">
        <f t="shared" si="1"/>
        <v>15203.138206505439</v>
      </c>
      <c r="M50">
        <f>INDEX('Degrees - Public Normalized'!$C$4:$C$55,MATCH($B50,'Degrees - Public Normalized'!$A$4:$A$55,0))</f>
        <v>0.16970971646809427</v>
      </c>
      <c r="N50">
        <f>INDEX('Degrees - Public Normalized'!$E$4:$E$55,MATCH($B50,'Degrees - Public Normalized'!$A$4:$A$55,0))</f>
        <v>0.18245738821635321</v>
      </c>
    </row>
    <row r="51" spans="1:14" x14ac:dyDescent="0.25">
      <c r="A51" t="s">
        <v>112</v>
      </c>
      <c r="B51" t="s">
        <v>111</v>
      </c>
      <c r="C51">
        <v>576893</v>
      </c>
      <c r="D51">
        <v>59108</v>
      </c>
      <c r="E51">
        <v>37812</v>
      </c>
      <c r="F51">
        <v>35859</v>
      </c>
      <c r="G51">
        <v>600115000</v>
      </c>
      <c r="H51">
        <v>460731000</v>
      </c>
      <c r="I51">
        <v>253861510</v>
      </c>
      <c r="J51">
        <v>6288</v>
      </c>
      <c r="K51">
        <f t="shared" si="0"/>
        <v>6.2158840547553877E-2</v>
      </c>
      <c r="L51" s="9">
        <f t="shared" si="1"/>
        <v>16735.408126272345</v>
      </c>
      <c r="M51">
        <f>INDEX('Degrees - Public Normalized'!$C$4:$C$55,MATCH($B51,'Degrees - Public Normalized'!$A$4:$A$55,0))</f>
        <v>0.17631405567620592</v>
      </c>
      <c r="N51">
        <f>INDEX('Degrees - Public Normalized'!$E$4:$E$55,MATCH($B51,'Degrees - Public Normalized'!$A$4:$A$55,0))</f>
        <v>0.20939373716203044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Degrees - Public Normalized</vt:lpstr>
      <vt:lpstr>Scatter Plot</vt:lpstr>
      <vt:lpstr>Circle Plot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2016-06-30T15:36:54Z</dcterms:created>
  <dcterms:modified xsi:type="dcterms:W3CDTF">2016-06-30T16:55:42Z</dcterms:modified>
</cp:coreProperties>
</file>